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Collect\RepoIFN\GenerarExceles\"/>
    </mc:Choice>
  </mc:AlternateContent>
  <bookViews>
    <workbookView xWindow="0" yWindow="0" windowWidth="23040" windowHeight="9384" activeTab="1"/>
  </bookViews>
  <sheets>
    <sheet name="Conglomerados" sheetId="1" r:id="rId1"/>
    <sheet name="Individuos" sheetId="2" r:id="rId2"/>
    <sheet name="Fustes" sheetId="3" r:id="rId3"/>
    <sheet name="Coleccion" sheetId="4" r:id="rId4"/>
  </sheets>
  <definedNames>
    <definedName name="_f3_reg_med_numero_fustes" localSheetId="2">Fustes!$A$1:$Y$158</definedName>
    <definedName name="_f3_registro_medicion" localSheetId="1">Individuos!$A$1:$AI$1552</definedName>
    <definedName name="_f4_1_coleccion_botanica" localSheetId="3">Coleccion!$A$1:$O$1372</definedName>
    <definedName name="conglomerado" localSheetId="0">Conglomerados!$A$1:$BW$28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4" l="1"/>
  <c r="F22" i="4"/>
  <c r="F24" i="4"/>
  <c r="F25" i="4"/>
  <c r="F32" i="4"/>
  <c r="F33" i="4"/>
  <c r="F34" i="4"/>
  <c r="F35" i="4"/>
  <c r="F42" i="4"/>
  <c r="F44" i="4"/>
  <c r="F50" i="4"/>
  <c r="F53" i="4"/>
  <c r="F55" i="4"/>
  <c r="F60" i="4"/>
  <c r="F63" i="4"/>
  <c r="F77" i="4"/>
  <c r="F78" i="4"/>
  <c r="F80" i="4"/>
  <c r="E94" i="4"/>
  <c r="F128" i="4"/>
  <c r="F129" i="4"/>
  <c r="F130" i="4"/>
  <c r="F132" i="4"/>
  <c r="F138" i="4"/>
  <c r="F139" i="4"/>
  <c r="F140" i="4"/>
  <c r="F141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4" i="4"/>
  <c r="F175" i="4"/>
  <c r="F176" i="4"/>
  <c r="F177" i="4"/>
  <c r="F187" i="4"/>
  <c r="F197" i="4"/>
  <c r="F198" i="4"/>
  <c r="F200" i="4"/>
  <c r="F201" i="4"/>
  <c r="F203" i="4"/>
  <c r="F211" i="4"/>
  <c r="F212" i="4"/>
  <c r="F213" i="4"/>
  <c r="F216" i="4"/>
  <c r="F217" i="4"/>
  <c r="F218" i="4"/>
  <c r="F221" i="4"/>
  <c r="F222" i="4"/>
  <c r="F280" i="4"/>
  <c r="F282" i="4"/>
  <c r="F293" i="4"/>
  <c r="F296" i="4"/>
  <c r="F297" i="4"/>
  <c r="F302" i="4"/>
  <c r="F303" i="4"/>
  <c r="F311" i="4"/>
  <c r="F313" i="4"/>
  <c r="F316" i="4"/>
  <c r="F317" i="4"/>
  <c r="F327" i="4"/>
  <c r="F332" i="4"/>
  <c r="F342" i="4"/>
  <c r="F343" i="4"/>
  <c r="F344" i="4"/>
  <c r="F349" i="4"/>
  <c r="F380" i="4"/>
  <c r="F382" i="4"/>
  <c r="F416" i="4"/>
  <c r="F441" i="4"/>
  <c r="F446" i="4"/>
  <c r="F452" i="4"/>
  <c r="F476" i="4"/>
  <c r="F478" i="4"/>
  <c r="F483" i="4"/>
  <c r="F488" i="4"/>
  <c r="F490" i="4"/>
  <c r="F491" i="4"/>
  <c r="F492" i="4"/>
  <c r="F493" i="4"/>
  <c r="F499" i="4"/>
  <c r="F518" i="4"/>
  <c r="F519" i="4"/>
  <c r="F520" i="4"/>
  <c r="F543" i="4"/>
  <c r="F544" i="4"/>
  <c r="F545" i="4"/>
  <c r="F546" i="4"/>
  <c r="F547" i="4"/>
  <c r="F548" i="4"/>
  <c r="F567" i="4"/>
  <c r="F573" i="4"/>
  <c r="F574" i="4"/>
  <c r="F575" i="4"/>
  <c r="F580" i="4"/>
  <c r="F589" i="4"/>
  <c r="F593" i="4"/>
  <c r="F594" i="4"/>
  <c r="F595" i="4"/>
  <c r="F596" i="4"/>
  <c r="F597" i="4"/>
  <c r="F598" i="4"/>
  <c r="F602" i="4"/>
  <c r="F609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4" i="4"/>
  <c r="F626" i="4"/>
  <c r="F629" i="4"/>
  <c r="E631" i="4"/>
  <c r="F638" i="4"/>
  <c r="F642" i="4"/>
  <c r="F644" i="4"/>
  <c r="F650" i="4"/>
  <c r="F651" i="4"/>
  <c r="F652" i="4"/>
  <c r="F653" i="4"/>
  <c r="F657" i="4"/>
  <c r="F658" i="4"/>
  <c r="F659" i="4"/>
  <c r="F664" i="4"/>
  <c r="F665" i="4"/>
  <c r="F666" i="4"/>
  <c r="F670" i="4"/>
  <c r="F671" i="4"/>
  <c r="F675" i="4"/>
  <c r="F679" i="4"/>
  <c r="F681" i="4"/>
  <c r="F683" i="4"/>
  <c r="F688" i="4"/>
  <c r="F691" i="4"/>
  <c r="F695" i="4"/>
  <c r="F709" i="4"/>
  <c r="F710" i="4"/>
  <c r="E714" i="4"/>
  <c r="F716" i="4"/>
  <c r="F724" i="4"/>
  <c r="F727" i="4"/>
  <c r="F729" i="4"/>
  <c r="F732" i="4"/>
  <c r="F733" i="4"/>
  <c r="F734" i="4"/>
  <c r="F749" i="4"/>
  <c r="F754" i="4"/>
  <c r="F756" i="4"/>
  <c r="F757" i="4"/>
  <c r="F758" i="4"/>
  <c r="F767" i="4"/>
  <c r="F914" i="4"/>
  <c r="F916" i="4"/>
  <c r="F917" i="4"/>
  <c r="F920" i="4"/>
  <c r="F921" i="4"/>
  <c r="F922" i="4"/>
  <c r="F924" i="4"/>
  <c r="F929" i="4"/>
  <c r="F930" i="4"/>
  <c r="F931" i="4"/>
  <c r="F932" i="4"/>
  <c r="F933" i="4"/>
  <c r="F934" i="4"/>
  <c r="F935" i="4"/>
  <c r="F936" i="4"/>
  <c r="F937" i="4"/>
  <c r="F938" i="4"/>
  <c r="F939" i="4"/>
  <c r="F941" i="4"/>
  <c r="F942" i="4"/>
  <c r="F946" i="4"/>
  <c r="F947" i="4"/>
  <c r="F948" i="4"/>
  <c r="F949" i="4"/>
  <c r="F950" i="4"/>
  <c r="F951" i="4"/>
  <c r="F957" i="4"/>
  <c r="F958" i="4"/>
  <c r="F959" i="4"/>
  <c r="F960" i="4"/>
  <c r="F964" i="4"/>
  <c r="F972" i="4"/>
  <c r="F975" i="4"/>
  <c r="F985" i="4"/>
  <c r="F988" i="4"/>
  <c r="F991" i="4"/>
  <c r="F994" i="4"/>
  <c r="F995" i="4"/>
  <c r="F997" i="4"/>
  <c r="F998" i="4"/>
  <c r="F999" i="4"/>
  <c r="F1003" i="4"/>
  <c r="F1006" i="4"/>
  <c r="F1007" i="4"/>
  <c r="F1018" i="4"/>
  <c r="F1021" i="4"/>
  <c r="F1022" i="4"/>
  <c r="F1023" i="4"/>
  <c r="F1024" i="4"/>
  <c r="F1026" i="4"/>
  <c r="F1029" i="4"/>
  <c r="F1030" i="4"/>
  <c r="F1031" i="4"/>
  <c r="F1040" i="4"/>
  <c r="F1051" i="4"/>
  <c r="F1053" i="4"/>
  <c r="F1057" i="4"/>
  <c r="F1062" i="4"/>
  <c r="F1063" i="4"/>
  <c r="F1076" i="4"/>
  <c r="F1078" i="4"/>
  <c r="F1079" i="4"/>
  <c r="F1080" i="4"/>
  <c r="F1082" i="4"/>
  <c r="F1083" i="4"/>
  <c r="F1089" i="4"/>
  <c r="F1095" i="4"/>
  <c r="F1097" i="4"/>
  <c r="F1104" i="4"/>
  <c r="F1117" i="4"/>
  <c r="F1121" i="4"/>
  <c r="F1123" i="4"/>
  <c r="F1124" i="4"/>
  <c r="F1127" i="4"/>
  <c r="F1144" i="4"/>
</calcChain>
</file>

<file path=xl/connections.xml><?xml version="1.0" encoding="utf-8"?>
<connections xmlns="http://schemas.openxmlformats.org/spreadsheetml/2006/main">
  <connection id="1" name="conglomerado" type="6" refreshedVersion="5" background="1" saveData="1">
    <textPr codePage="65001" sourceFile="C:\Users\Usuario\Desktop\Datos Paola\2017\conglomerado.csv" decimal="," thousands="." tab="0" comma="1">
      <textFields count="7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3_reg_med_numero_fustes" type="6" refreshedVersion="5" background="1" saveData="1">
    <textPr codePage="65001" sourceFile="C:\Users\Usuario\Desktop\Datos Paola\2017\f3_reg_med_numero_fustes.csv" decimal="," thousands=".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3_registro_medicion" type="6" refreshedVersion="5" background="1" saveData="1">
    <textPr codePage="65001" sourceFile="C:\Users\Usuario\Desktop\Datos Paola\2017\f3_registro_medicion.csv" decimal="," thousands="." tab="0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f4_1_coleccion_botanica" type="6" refreshedVersion="5" background="1" saveData="1">
    <textPr codePage="65001" sourceFile="C:\Users\Usuario\Desktop\Datos Paola\2017\f4_1_coleccion_botanica.csv" decimal="," thousands=".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<sst xmlns="http://schemas.openxmlformats.org/spreadsheetml/2006/main" count="35690" uniqueCount="3744">
  <si>
    <t>id</t>
  </si>
  <si>
    <t>f1_1_diligenciado_por</t>
  </si>
  <si>
    <t>f1_1_fecha_year</t>
  </si>
  <si>
    <t>f1_1_fecha_month</t>
  </si>
  <si>
    <t>f1_1_fecha_day</t>
  </si>
  <si>
    <t>f1_1_f1_brigada_jefe</t>
  </si>
  <si>
    <t>f1_1_f1_brigada_tecnicos</t>
  </si>
  <si>
    <t>f1_1_f1_brigada_botanico</t>
  </si>
  <si>
    <t>f1_1_f1_brigada_gestores_campo</t>
  </si>
  <si>
    <t>f1_1_f1_brigada_inicio_year</t>
  </si>
  <si>
    <t>f1_1_f1_brigada_inicio_month</t>
  </si>
  <si>
    <t>f1_1_f1_brigada_inicio_day</t>
  </si>
  <si>
    <t>f1_1_f1_brigada_finalizacion_year</t>
  </si>
  <si>
    <t>f1_1_f1_brigada_finalizacion_month</t>
  </si>
  <si>
    <t>f1_1_f1_brigada_finalizacion_day</t>
  </si>
  <si>
    <t>f1_1_info_conglomerado_region</t>
  </si>
  <si>
    <t>f1_1_info_conglomerado_dpto</t>
  </si>
  <si>
    <t>f1_1_info_conglomerado_municipio</t>
  </si>
  <si>
    <t>f1_1_info_conglomerado_car</t>
  </si>
  <si>
    <t>f1_1_info_conglomerado_resguardo</t>
  </si>
  <si>
    <t>f1_1_info_conglomerado_consejo_comunitario</t>
  </si>
  <si>
    <t>f1_1_info_conglomerado_vereda</t>
  </si>
  <si>
    <t>f1_1_info_conglomerado_correg</t>
  </si>
  <si>
    <t>f1_1_info_conglomerado_insp</t>
  </si>
  <si>
    <t>f1_1_info_conglomerado_caserio</t>
  </si>
  <si>
    <t>f1_1_info_conglomerado_rancheria</t>
  </si>
  <si>
    <t>f1_1_info_conglomerado_otro</t>
  </si>
  <si>
    <t>f1_1_info_conglomerado_propietario</t>
  </si>
  <si>
    <t>f1_1_info_conglomerado_telefono</t>
  </si>
  <si>
    <t>f1_1_observaciones_generales</t>
  </si>
  <si>
    <t>f1_2_rutacamp_diligenciado_por1</t>
  </si>
  <si>
    <t>f1_2_rutacamp_fecha1_year</t>
  </si>
  <si>
    <t>f1_2_rutacamp_fecha1_month</t>
  </si>
  <si>
    <t>f1_2_rutacamp_fecha1_day</t>
  </si>
  <si>
    <t>f1_2_rutacamp_f1_2_ubicacion_dist_caserio_croquis1</t>
  </si>
  <si>
    <t>f1_3_rutacong_diligenciado_por2</t>
  </si>
  <si>
    <t>f1_3_rutacong_fecha2_year</t>
  </si>
  <si>
    <t>f1_3_rutacong_fecha2_month</t>
  </si>
  <si>
    <t>f1_3_rutacong_fecha2_day</t>
  </si>
  <si>
    <t>f1_3_rutacong_f1_3_ubicacion_dist_camp_croquis2</t>
  </si>
  <si>
    <t>f1_4_esquema_diligenciado_por3</t>
  </si>
  <si>
    <t>f1_4_esquema_fecha3_year</t>
  </si>
  <si>
    <t>f1_4_esquema_fecha3_month</t>
  </si>
  <si>
    <t>f1_4_esquema_fecha3_day</t>
  </si>
  <si>
    <t>f1_4_esquema_observaciones_generales1</t>
  </si>
  <si>
    <t>f1_4_esquema_esquema</t>
  </si>
  <si>
    <t>f2_subparcela_diligenciado_por3</t>
  </si>
  <si>
    <t>f2_subparcela_fecha3_year</t>
  </si>
  <si>
    <t>f2_subparcela_fecha3_month</t>
  </si>
  <si>
    <t>f2_subparcela_fecha3_day</t>
  </si>
  <si>
    <t>f2_subparcela_observaciones1</t>
  </si>
  <si>
    <t>f3_diligenciado_por</t>
  </si>
  <si>
    <t>f3_fecha1_year</t>
  </si>
  <si>
    <t>f3_fecha1_month</t>
  </si>
  <si>
    <t>f3_fecha1_day</t>
  </si>
  <si>
    <t>f3_observaciones</t>
  </si>
  <si>
    <t>f4_1_diligenciado_por</t>
  </si>
  <si>
    <t>f4_1_fecha2_year</t>
  </si>
  <si>
    <t>f4_1_fecha2_month</t>
  </si>
  <si>
    <t>f4_1_fecha2_day</t>
  </si>
  <si>
    <t>f4_1_observaciones</t>
  </si>
  <si>
    <t>f5_1_diligenciado_por</t>
  </si>
  <si>
    <t>f5_1_fecha_muestreo_suelos_year</t>
  </si>
  <si>
    <t>f5_1_fecha_muestreo_suelos_month</t>
  </si>
  <si>
    <t>f5_1_fecha_muestreo_suelos_day</t>
  </si>
  <si>
    <t>f5_1_observaciones</t>
  </si>
  <si>
    <t>f5_2_diligenciado_por</t>
  </si>
  <si>
    <t>f5_2_observaciones</t>
  </si>
  <si>
    <t>f6_1_diligenciado_por</t>
  </si>
  <si>
    <t>f6_1_observaciones</t>
  </si>
  <si>
    <t>f6_2_diligenciado_por</t>
  </si>
  <si>
    <t>f6_2_observaciones</t>
  </si>
  <si>
    <t>f7_diligenciado_por</t>
  </si>
  <si>
    <t>f8_diligenciado_por</t>
  </si>
  <si>
    <t>observaciones</t>
  </si>
  <si>
    <t>steffany florez</t>
  </si>
  <si>
    <t>Jair Alexander Sanchez Moreno</t>
  </si>
  <si>
    <t>Daniel Tomas Olier; Juan Carlos Palacios y Sandy Panesso</t>
  </si>
  <si>
    <t>Hazel Garcia y Steffany Florez</t>
  </si>
  <si>
    <t>manuel c. ramires orlando  antonio mosquera luis alberto asprilla orfelino ospina</t>
  </si>
  <si>
    <t>Pacífico</t>
  </si>
  <si>
    <t>Codechoco</t>
  </si>
  <si>
    <t>asocasan</t>
  </si>
  <si>
    <t>bruatá</t>
  </si>
  <si>
    <t>playa de oro</t>
  </si>
  <si>
    <t>manuel ramires ibarguen</t>
  </si>
  <si>
    <t>este conglomerado; se realizó durante el proceso de capacitación por el IDEAN; por lo tanto el trabajo de campo se realizó; dividido en dos equipos; personal de brigadas (norte y sur)</t>
  </si>
  <si>
    <t>982_c3e89c84-cd9a-4ef4-b246-3b15543b8ccc.jpg</t>
  </si>
  <si>
    <t>982_6321274f-319e-4b1a-b45f-7c88fe7f8eda.jpg</t>
  </si>
  <si>
    <t>juan carlos p</t>
  </si>
  <si>
    <t>la inclinación po pendiente en dirección norte; pendiente 1; se midió la inclinación mas aproximada al punto por pendiente y se midió la distancia 8.45 como referencia; los valores de las pendientes 4,5,6 y 7 estan registradas con el signo +</t>
  </si>
  <si>
    <t>juan carlos palacios</t>
  </si>
  <si>
    <t>la altura del individuo 1 está registrada 50 cm; en la casilla de la plataforma no acepta el valor; de igualforma el individuo 3 con 30 cm de altura y el 5 con 37cm; en el individuo 6 el azimut del segundo fuste es 262° y del tercero es de 269°; el individuo 9 es un helecho arboreo; el 14 es un rebrote; tiene POM de 180m por presentar irregularidad; el 18 tiene 3 tallos se le midió el POM a 210m por presentar difurcación en donde los otros dos tallos tienen DAP&lt;30cm por eso no se tuvieron en cuenta ya que en este rango estabamos midiendo FG. la parcela brinzal de la spf3 esta dominada por arecaceae; el individuo 35 se le tomó DAP en la base ( palma) no se le tomó altura total; los individuos desde el 51 hasta el 56 no se les pudo medir las alturas debido a la presencia de fuertes pendientes alrrededor de la SPF3; lo cual o permitia tener una posición adecuada para realizar dichas mediciones.</t>
  </si>
  <si>
    <t>hazel garcia</t>
  </si>
  <si>
    <t>FG15 olor y sabor fuerte; SPF1- individuo 4se tomó la muestra de un latizal ya que el brinzal no se pudo  colectar; bosque intervenido por la mineria; presencia de cuerpo de agua (pozo); se observan claros por la intervensión antropica; en la SPF2 no se pudo establecer brinzales; la ubicación está sobre el agua; esta SPF4 fue colectada por la brigada sur en dias de la capacitación del IFN; motivo por el cual hacen falta algunos consecutivos en los formatos;  el individuo 57 pertenece al 101 en los formatos y así suscesivamente hasta  el 138 que en la plataforma seria el individuo 94</t>
  </si>
  <si>
    <t>esteffany flores</t>
  </si>
  <si>
    <t>en la SPF2 no se pudo sacar la muestra de sueloa los 45° por que cayó en un pozo de agua</t>
  </si>
  <si>
    <t>steffanny floresz</t>
  </si>
  <si>
    <t>.</t>
  </si>
  <si>
    <t>stefanny florez</t>
  </si>
  <si>
    <t>no se encontrar´n individuos entre los rangos establecidos para tomar muestras de detritos.</t>
  </si>
  <si>
    <t>no hubieron muestras de detritos en la implementacón del conglomerado</t>
  </si>
  <si>
    <t>Las muestras del las SPF1,2,4 y 5 se colectaron entre el 15 y el 16 de junio del 2017;</t>
  </si>
  <si>
    <t>Cristian Rivera</t>
  </si>
  <si>
    <t>Daniel Acevedo</t>
  </si>
  <si>
    <t>Adriana Riaño</t>
  </si>
  <si>
    <t>Javier Fuentes; Dario Pico</t>
  </si>
  <si>
    <t>Orinoquía</t>
  </si>
  <si>
    <t>Corporinoquia</t>
  </si>
  <si>
    <t>La Cañada</t>
  </si>
  <si>
    <t>Camilo Pinzon</t>
  </si>
  <si>
    <t>983_6f083791-ba50-4c95-b42a-e53eab2ba4dc.pdf</t>
  </si>
  <si>
    <t>983_f5ee75c0-fd5b-4b1c-b305-aeff9b60b7a8.pdf</t>
  </si>
  <si>
    <t>Todo el conglomerado a excepción del spf-4 hace parte de un cultivo de arroz; por lo tanto no permitieron clavar varillas.</t>
  </si>
  <si>
    <t>983_362ec391-91ed-4f61-904f-dfea82bbf35e.pdf</t>
  </si>
  <si>
    <t>No se logro sacar muestra de suelos debido a la inundación</t>
  </si>
  <si>
    <t>No se enviaron muestras de suelos</t>
  </si>
  <si>
    <t>No se realizo muestreo de detritos ya que el terreno estaba inundado</t>
  </si>
  <si>
    <t>No se enviaron muestras de detritos</t>
  </si>
  <si>
    <t>Javier Fuentes; Dario Pico; Ruben Juarado; Daniel Garcia</t>
  </si>
  <si>
    <t>El Socorro</t>
  </si>
  <si>
    <t>Luis Hernan Camesa</t>
  </si>
  <si>
    <t>984_7572716e-3ae0-4838-89c6-426947317e2b.pdf</t>
  </si>
  <si>
    <t>984_24fb82fd-41fc-4e1c-ab02-6256b082bd75.pdf</t>
  </si>
  <si>
    <t>Sabanas inundables; sin vegeta</t>
  </si>
  <si>
    <t>984_eadc0364-5815-44d3-944c-e55fbb81ba1d.pdf</t>
  </si>
  <si>
    <t>El sitio es completamente plano; sin vegetación arborea po lo tanto no se tomaron puntos de referencia</t>
  </si>
  <si>
    <t>No se encontraron individuos en el conglomerado.</t>
  </si>
  <si>
    <t>No se colectaron individuos</t>
  </si>
  <si>
    <t>No se logro tomar muestras debido a que el terreno es inundable</t>
  </si>
  <si>
    <t>No se tomaron muestras de detritos dado que no habia arboles en el sitio.</t>
  </si>
  <si>
    <t>No se enviaron muestras botanicas.</t>
  </si>
  <si>
    <t>Suní</t>
  </si>
  <si>
    <t>Soraida</t>
  </si>
  <si>
    <t>985_7d8af9b9-79b2-4dc5-8437-05396d5deff9.pdf</t>
  </si>
  <si>
    <t>985_b0ac5293-6139-4705-be1b-c3a4295208cd.pdf</t>
  </si>
  <si>
    <t>Todo el conglomerado son pastos con herbazales y algunos parches de vegetación en transición; y todo el conglomerado es inundable.</t>
  </si>
  <si>
    <t>985_a3da059b-f0d9-4448-86a1-afcaf516b330.pdf</t>
  </si>
  <si>
    <t>En el Spf4 los brinzales se lanzaron a 215° porque a 45° había presencia de avispas cachicameras.</t>
  </si>
  <si>
    <t>En las subparcelas Spf 2; Spf4 y Spf5; no se realizó muestreo de suelo; debido a que el nivel freatico era muy alto; lo cual no permitío una muestra optima del lugar en estudio. La SPF4 se realizo en un grado diferente a las demás por que habia un enjambre de avispas cachicameras.</t>
  </si>
  <si>
    <t>No se tomaron muestras de detritos.</t>
  </si>
  <si>
    <t>Javier Fuentes; Dario Pico; Daniel Garcia</t>
  </si>
  <si>
    <t>Mata de Piña</t>
  </si>
  <si>
    <t>Consuelo Garcia</t>
  </si>
  <si>
    <t>986_d71132fc-df44-496f-8292-e894adbcb5ce.pdf</t>
  </si>
  <si>
    <t>986_eea26895-11a7-4902-b0fb-6a5d0098ba37.pdf</t>
  </si>
  <si>
    <t>986_18850c3a-cd52-4e94-ad96-5a0418f24863.pdf</t>
  </si>
  <si>
    <t>No se tomaron muestras de suelos por ser sabana inundable.</t>
  </si>
  <si>
    <t>No se enviaron muestras de suelos.</t>
  </si>
  <si>
    <t>No se tomaron detritos.</t>
  </si>
  <si>
    <t>Cormacarena</t>
  </si>
  <si>
    <t>Medio Melua</t>
  </si>
  <si>
    <t>Tropezón</t>
  </si>
  <si>
    <t>989_56af55e8-74f8-4661-a4db-eb2f644eefde.pdf</t>
  </si>
  <si>
    <t>989_d57ce9d6-2adf-4773-b604-56ea393ce9b8.pdf</t>
  </si>
  <si>
    <t>Solo se llega a zona porque el caño no permite atravesar y el centro del conglomerado da en el caño el cual tiene más de 3mts de profundidad.</t>
  </si>
  <si>
    <t>989_d9a3da55-0b78-4a1a-8fb4-d0896dd2839d.pdf</t>
  </si>
  <si>
    <t>En la SPF5 no se pudo realizar debido a que se encontraba en un caño; con una profundidad aproximada de 1.10m.</t>
  </si>
  <si>
    <t>En la SPF5 no fue posible realizarlo debido a que se encontraba en una zona inundable</t>
  </si>
  <si>
    <t>Detritos en las diferentes SPF no se realizaron.</t>
  </si>
  <si>
    <t>Daniel Olier Polania</t>
  </si>
  <si>
    <t>Angel Jair Palacios; Gaisen Asprilla. Alef Renteria</t>
  </si>
  <si>
    <t>Fernando Velez y Juan Carlos Palacios</t>
  </si>
  <si>
    <t>Nelson Chirimia. Epifanio Sarabato; Miguel Chiripua y Carlos quiro</t>
  </si>
  <si>
    <t>CRC</t>
  </si>
  <si>
    <t>Calle Santa Rosa</t>
  </si>
  <si>
    <t>Evaristo Chiripua</t>
  </si>
  <si>
    <t>La subparcela 2 centroide en cauce de quebrada y la subparcela 4 centroide en el centro del rio.</t>
  </si>
  <si>
    <t>990_cd96c475-4f3c-4455-b6e4-96f7dfaf5e45.jpg</t>
  </si>
  <si>
    <t>990_694855fe-19e4-49b9-90b2-287322ec466c.jpg</t>
  </si>
  <si>
    <t>No hubo correción de pendiente en ninguna de las lineas</t>
  </si>
  <si>
    <t>990_d180e9d8-8b82-4fbf-b469-2abde825a7c7.jpg</t>
  </si>
  <si>
    <t>No hubo correción de pendiente en ninguna de las lineas y por consiguiente no hubo corrección de pendiente en ninguna de las SPF 1,2,3,4 y5 en las alteraciones tambien se presenta IN y la severidad MP.</t>
  </si>
  <si>
    <t>Juan Carlos Palacios</t>
  </si>
  <si>
    <t>Carlos Fernando Velez Ballesteros</t>
  </si>
  <si>
    <t>Bosque inundable con abundancia de ojarasca</t>
  </si>
  <si>
    <t>Gaysen Asprilla G.</t>
  </si>
  <si>
    <t>En la subparcela 2 y 4 no se tomó la muestra al angulo de 45° debido a que; el centroide de la SPF2 se encontraba en el cauce de la quebrada Santa Rosa y la 4 en el cauce del rio</t>
  </si>
  <si>
    <t>Se envió un paquete que contiene 11 muestras de suelo de las SPF1,2,3,4 y 5; la toma de muestras se realizó entre el 11 y el 14 de julio de 2017.</t>
  </si>
  <si>
    <t>Sen envió un paquete el cual contiene dos muestras.</t>
  </si>
  <si>
    <t>Se enviaron 2 paquetes de muestras botanicas; el paquete 1 contiene 21 muestras de las SPF1y2; el segundo paquete contiene las muestras de las SPF algunas de la 2; las muestras de la 3; 4 y5;  las muestras  del segundo paquete se colectarón entre el 11 y el 14 de julio de 2017.</t>
  </si>
  <si>
    <t>La Siberia</t>
  </si>
  <si>
    <t>991_74dbe26a-e319-4f1f-916f-5c89fb88ee61.pdf</t>
  </si>
  <si>
    <t>991_1b8c6818-0898-4328-bee4-c96d212f55a3.pdf</t>
  </si>
  <si>
    <t>Las coberturas observadas fueron principalmente bosque de galería (BG) y pastos (PA).</t>
  </si>
  <si>
    <t>991_6807d4db-9f38-4cd4-b745-102235c8d93a.pdf</t>
  </si>
  <si>
    <t>En la SPF2 la inclinación por pendiente a los 45° después de 8,5m la pendiente es de -16; y a 90° después de 7m la pendiente es de -29</t>
  </si>
  <si>
    <t>En las subparcelas 4 y 5 no se encontraron arboles de acuerdo a lo establecido; para cada uno de los diferentes.</t>
  </si>
  <si>
    <t>En la SPF1 se observó gran cantidad de rocas pequeñas. En el SPF2 se observaron rocas de gran tamaño. En las otras subparcelas no se reporta presencia de rocas.</t>
  </si>
  <si>
    <t>No se realizo detritos.</t>
  </si>
  <si>
    <t>No se enviarán muestras de detritos.</t>
  </si>
  <si>
    <t>La Realidad</t>
  </si>
  <si>
    <t>Arlinton Castillo</t>
  </si>
  <si>
    <t>993_b0a41fd7-4f75-4845-aa11-38c30b83465a.pdf</t>
  </si>
  <si>
    <t>993_78b17be4-90d7-46ed-881f-a4a9b690194d.pdf</t>
  </si>
  <si>
    <t>Aproximadamente el 50% del conglomerado pertenece a bosque de tierra firme (BT); por otro lado; el restante 50% pertenece a pastizales con algunos árboles alrededor de la subparcela 5 (SPF5).</t>
  </si>
  <si>
    <t>993_b1f241a5-d18b-4bfa-9524-51156e8ded21.pdf</t>
  </si>
  <si>
    <t>En la subparcela 5 no se pudo realizar debido a que el nivel freático es elevado.</t>
  </si>
  <si>
    <t>La subparcela 5 no se realizó debido al nivel freático.</t>
  </si>
  <si>
    <t>No se realizó.</t>
  </si>
  <si>
    <t>Jair Palacios C; Alef Renteria; Gaysen Asprila</t>
  </si>
  <si>
    <t>Fernando Velez y Juan Carlos palacios</t>
  </si>
  <si>
    <t>Venancio Moya; Willian Tovar y Jhon ovispo</t>
  </si>
  <si>
    <t>La Iguana</t>
  </si>
  <si>
    <t>Lizardo Moya</t>
  </si>
  <si>
    <t>Debido a las condiciones topograficas; al estar ubicando el ID; en el filo de la cordillera solo se pudo tomar la información de la SPF1; debido a que fue humanamente imposible abceder a las otras SPF; corriamos riesgo el personal del IIAP como los comunitarios.</t>
  </si>
  <si>
    <t>994_e97ec00a-e9be-4341-ab78-d9ec02788de0.jpg</t>
  </si>
  <si>
    <t>994_9fcb1779-8eab-48b3-bf1a-d239aa4bf81c.jpg</t>
  </si>
  <si>
    <t>No hubo forma de asceder a las otras SPF; por condiciones topograficas; fue humanamente imposible.</t>
  </si>
  <si>
    <t>994_51f1df05-4fa5-448c-86a1-a571af31f581.jpg</t>
  </si>
  <si>
    <t>Los valores de las pendientes 4; 5 y 6 son positivos.</t>
  </si>
  <si>
    <t>Bosque humedo; arboles con alta presencia de musgos; epifitas; orquideas y bromelias algunas paracitas; claros naturales por los fuertes vientos; pendientes muy pronunciadas tipo pared. no se tomarón muestras en las otras SPF por el alto grado de inclinación.</t>
  </si>
  <si>
    <t>Gaysen Asprilla</t>
  </si>
  <si>
    <t>En esta subparcela; se tuvo que modificar el azimut a 310° y 6 mt de distancia; debido a que a los 2 mt y 45° seguún la metodologia haboan rocas; en las otras subparcelas el terreno erra barrancol por eso no e tomarón las muestras.</t>
  </si>
  <si>
    <t>se envío un paquete con 3 muestras de suelo</t>
  </si>
  <si>
    <t>no se tomaróm muestras de detrito por las condiciones del terreno; donde solo se pudo establecer la subparcela 1</t>
  </si>
  <si>
    <t>no se realizó envio de muestras de detrito por que no se tomarón por las condiciones del terreno; donde solo se pudo establecer la subparcela 1</t>
  </si>
  <si>
    <t>se envío un paquete que contiene las 16  muestras del la subparcela 1.</t>
  </si>
  <si>
    <t>Alto Yucao</t>
  </si>
  <si>
    <t>Nixon Gondelles</t>
  </si>
  <si>
    <t>995_eb1b5b59-631e-4f37-ae05-019ab9e57854.pdf</t>
  </si>
  <si>
    <t>995_b32ca0dd-8989-43eb-97b5-a44f7983d7af.pdf</t>
  </si>
  <si>
    <t>El 90% del conglomerado se encontraba en una zona de inundación con árboles de mediano porte. El nivel freático era de aproximadamente 1.5m. El 10% restante estaba compuesto principalmente de pastizal.</t>
  </si>
  <si>
    <t>995_dd949afb-c7b7-44d6-930e-6dbfb9bff3c5.pdf</t>
  </si>
  <si>
    <t>No fue posible realizar las muestras de suelos en las subparcelas; debido a que se encontraban en una zona de inundación. SPF 2-DSC 778; SPF 4- DSC 795 y DSC 796.</t>
  </si>
  <si>
    <t>No se tomó muestras de suelos.</t>
  </si>
  <si>
    <t>No se realizó muestras de detritos debido a que es una zona inundada de aproximadamente 1.5m.</t>
  </si>
  <si>
    <t>Esmeralda</t>
  </si>
  <si>
    <t>Finca Tanzania</t>
  </si>
  <si>
    <t>999_5ef2cdd7-49c3-4a3a-9da6-59af523aa9db.pdf</t>
  </si>
  <si>
    <t>999_4e72d025-745e-4351-a70f-aeb838ac4bb0.pdf</t>
  </si>
  <si>
    <t>La mayor parte de la cobertura (casi 90%) son pastos limpios con algunos árboles pequeños y algunas hierbas (HE). Por otro lado; el restante 10% corresponde a bosque inundable (BI) en su mayoría con moriche.</t>
  </si>
  <si>
    <t>999_3f51172c-3434-4ed9-b27a-04badeadfa07.pdf</t>
  </si>
  <si>
    <t>Las subparcelas Spf 1; Spf 3; Spf4; y Spf 5 no se realizaron debido a que se encontraban en una zona inundable.</t>
  </si>
  <si>
    <t>No se realizaron muestras de detritos.</t>
  </si>
  <si>
    <t>Javier Fuentes; dario Pico</t>
  </si>
  <si>
    <t>Araguatos</t>
  </si>
  <si>
    <t>Finca Palmitas</t>
  </si>
  <si>
    <t>1000_344a5ac0-8aab-49b9-bfa7-67810e7addb1.pdf</t>
  </si>
  <si>
    <t>1000_340c9027-4704-40c3-a414-964c2edc22de.pdf</t>
  </si>
  <si>
    <t>Las subparcelas Spf 1; Spf 2; y Spf 5; se encuentran dentro de un pastizal (PA); en contraste las subparcelas Spf 3 y Spf 4 se encuentran en bosque inundable (BI).</t>
  </si>
  <si>
    <t>1000_a6e7eac2-d6fa-4361-bcb1-ea1452c1171b.pdf</t>
  </si>
  <si>
    <t>En la SPF 5 en la pendiente 5 después de 8m hasta 12.9m la pendiente es de -17; después de 12.9m hasta 15m la pendiente es de 0. En la pendiente 6 después de 7m hasta 11.8m la pendiente es de -13; después de 11.8m hasta 15m la pendiente es de 0</t>
  </si>
  <si>
    <t>Las subparcelas 3 Y 4 no se realizaron debido a que eran zonas inundables.</t>
  </si>
  <si>
    <t>Las subparcelas 3 Y 4 no se realizaron debido a que se encontraban en una zona inundable.</t>
  </si>
  <si>
    <t>No se realizó muestras de detritos.</t>
  </si>
  <si>
    <t>El Triunfo</t>
  </si>
  <si>
    <t>San Teodoro</t>
  </si>
  <si>
    <t>1001_c6e3215c-5967-4af6-8b69-4bf4ad07ff39.pdf</t>
  </si>
  <si>
    <t>1001_68be3689-f67a-4f47-bd2e-aad552f5908d.pdf</t>
  </si>
  <si>
    <t>BG0 Bosque de Galería.</t>
  </si>
  <si>
    <t>1001_134b2f63-4eb1-4618-9398-1d73bec34d33.pdf</t>
  </si>
  <si>
    <t>Las subparcelas Spf 4 y Spf 5 no se realizaron.</t>
  </si>
  <si>
    <t>Ver fotografía.</t>
  </si>
  <si>
    <t>En la subparcela Spf 2 no se encontraron detritos (ver fotografías) DSC-0420; DSC-0421.</t>
  </si>
  <si>
    <t>Daniel Tomas Olier Polania</t>
  </si>
  <si>
    <t>Angel Jair Plalacios. Gaysen Asprilla y Alef Renteria</t>
  </si>
  <si>
    <t>Isidro Ballesilla; Huber Valencia y Joselino Cuero</t>
  </si>
  <si>
    <t>CVC</t>
  </si>
  <si>
    <t>Rio Cajambre</t>
  </si>
  <si>
    <t>Ordonez</t>
  </si>
  <si>
    <t>Osias arroyo</t>
  </si>
  <si>
    <t>1002_4c8d61f8-2dee-4345-84d9-2ad1127fa259.jpg</t>
  </si>
  <si>
    <t>1002_09e87a8c-d4e8-4aff-a8a7-a5510c43f55b.jpg</t>
  </si>
  <si>
    <t>Conglomerado con pendientes muy  pronunciadas</t>
  </si>
  <si>
    <t>1002_eeae7743-8d74-46f9-bb8d-aac288988191.jpg</t>
  </si>
  <si>
    <t>en las pendientes; los numeros eteros llevan adelante el signo (+)</t>
  </si>
  <si>
    <t>Carlos Fernando Velez</t>
  </si>
  <si>
    <t>los numeros colectores 140,141,142 y 143 corresponden a un mismo individuo (L- 78). error que se encontró ya estando listos los paquetes para el envío.</t>
  </si>
  <si>
    <t>Gaysen asprilla</t>
  </si>
  <si>
    <t>En la SPF1 la muestra se tomó a una pendiente de 45% era una montaña; en a SPF2; se modificó el sitio para tomar la muestra por que era un deslizmiento de tierra; por rso se tomó a 4 metros de distancia y 90° de azimut; en la SPF3 habia presencia de rocas y raices y abundante hojarasca a una pendiente de de 35%; la SPF4 se tomó a una pendiente de 15%  y la SPF5 a una pendiente de 25% con abundante hojarasca</t>
  </si>
  <si>
    <t>Sen envío un pquete con 11 que contine las muestras de las SPF1,2,3,4y 5 se inició el toma de muestras el 31 de julio del 2017 y se terminó el 2 de agosto de 2017.</t>
  </si>
  <si>
    <t>Se envío un paquete que contienen 3 muestras de las SPF 2 y 4.</t>
  </si>
  <si>
    <t>Daniel olier  Polania</t>
  </si>
  <si>
    <t>Paquete # 1 contiene 14 muestras de la SPF1; el paquete 2 continene 12 muestras de la SPF2; el paquete 3 contienen 13 muestras de la SPF3; el paquete 4 contiene 26 muestras de las SPF4 Y 5.</t>
  </si>
  <si>
    <t>Javier Fuentes; Dario Pico.</t>
  </si>
  <si>
    <t>Flor amarillo</t>
  </si>
  <si>
    <t>Carlos Vargas</t>
  </si>
  <si>
    <t>1003_15d9961a-04f4-4c2e-8916-2e2f45d60a16.pdf</t>
  </si>
  <si>
    <t>1003_43bd1a59-a338-4254-9a5d-8ce2cb977579.pdf</t>
  </si>
  <si>
    <t>La subparcela Spf 1 se encontra en medio de un bosque de galería; las demás subparcelas rodean este bosque y predomina la cobertura de pastizales. No se observa actividad antrópica en la mayoría de las subparcelas; a excepción de la subparcela 3 donde se encontró una cerca con alambre de puas.</t>
  </si>
  <si>
    <t>1003_02ced552-0488-4997-a110-4b49503790f3.pdf</t>
  </si>
  <si>
    <t>El SPF1 no se realizó por que se encontraba inundado. Las subparcelas SPF2; SPF4 y SPF5 no se realizaron el nivel del agua impedía la toma de estas.</t>
  </si>
  <si>
    <t>En las subparcelas SPF1; SPF2; SPF4 y SPF5 no se logró realizar muestras de suelos debido a que se encontraban cubiertos de agua.</t>
  </si>
  <si>
    <t>Se realizo muestras de detritos; no se encontraron en las subparcelas rastros de detritos; observar fotografías de las orientaciones en las subparcelas SPF2 y SPF4; y también las fotografías panorámicas.</t>
  </si>
  <si>
    <t>No se encontraron muestras de detritos en las subparcelas SPF2 ySPF4.</t>
  </si>
  <si>
    <t>Dario Pico</t>
  </si>
  <si>
    <t>Vuelta Mala</t>
  </si>
  <si>
    <t>Finca</t>
  </si>
  <si>
    <t>1004_a82200dc-62d3-4e5d-b0ba-66894c544803.pdf</t>
  </si>
  <si>
    <t>1004_3f7402d7-1e3f-4717-bbbe-2742e7087368.pdf</t>
  </si>
  <si>
    <t>1004_08172dc7-4339-488c-a1ca-85a590ca3fee.pdf</t>
  </si>
  <si>
    <t>La subparcela SPF2 no fue posible realizarse debido a que se encontraba en una zona inundable.</t>
  </si>
  <si>
    <t>Se realizaron las respectivas medidas para las muestras de detritos; (Ver carpeta detrito). No se encontraron restos de detritos de acuerdo a la metodología utilizada. Cabe resaltar que la subparcela SPF2 se encontraba inundada; por otro lado; la subparcela SPF4 se encontraba en una cobertura de pastos.</t>
  </si>
  <si>
    <t>No se encontraron muestras de detritos en las subparcela SPF2 y SPF4.</t>
  </si>
  <si>
    <t>Alexandra Bolaños</t>
  </si>
  <si>
    <t>Julio Souza; Jenny Jiménez; Lucero Legarda; Hugo García</t>
  </si>
  <si>
    <t>Francisco Ortega</t>
  </si>
  <si>
    <t>Jesus Cuaran; Carlos Medardo</t>
  </si>
  <si>
    <t>Andes</t>
  </si>
  <si>
    <t>Corponariño</t>
  </si>
  <si>
    <t>Información no disponible</t>
  </si>
  <si>
    <t>El Arrayán</t>
  </si>
  <si>
    <t>La Victoria</t>
  </si>
  <si>
    <t>Jose Tovar</t>
  </si>
  <si>
    <t>Lucero Legarda</t>
  </si>
  <si>
    <t>SPF4 paso de una quebrada después de los 60 metros; SPF5 paso de la misma quebrada después de los 48.30 metros</t>
  </si>
  <si>
    <t>Jenny Jiménez</t>
  </si>
  <si>
    <t>El azimut de los puntos de referencia se tomaron del individuo hasta el centro de la parcela; por lo tanto se registra el contra azimut; A 45° Y 7.5m se encontro un terreno inclinado (-26.2) terreno en el que no se encontro individuo de la clase de tamaño brinzales; en esta misma SPF no se pudo muestrear suelos ya que este se componia de raices y troncos muertos caidos.;suelo inestable corresponde a raices y troncos muertos; error se espero mas de 45 minutos para que error baje; pero por nubosidad se mantuvo alto.</t>
  </si>
  <si>
    <t>FT= Flexometro</t>
  </si>
  <si>
    <t>Se Realiza tegifo foliar de L59; FOM035; B79 Inicia a colectarse el dia 10-08-2017</t>
  </si>
  <si>
    <t>Se envía un tejido FOM035 de 2017/08/09</t>
  </si>
  <si>
    <t>Finca Bonanza</t>
  </si>
  <si>
    <t>1006_66a21884-ffed-4713-a95a-359a7c1dccd0.pdf</t>
  </si>
  <si>
    <t>1006_25bf10e0-fddd-4546-bff1-4290235dd6f3.pdf</t>
  </si>
  <si>
    <t>La mayor parte del conglomerado se encuentra conformado por la cobertura de pastos limpios (HE) con algunos Chaparros y otra cobertura corresponde a bosque inundable (BI).</t>
  </si>
  <si>
    <t>1006_a2d2a55e-60ce-4104-b662-1c92a889a3f9.pdf</t>
  </si>
  <si>
    <t>SPF3 área inundada; nivel freático aproximado de 20cm; SPF 4 área inundada; nivel freático de aproximadamente 50cm de altura.</t>
  </si>
  <si>
    <t>Amazonía</t>
  </si>
  <si>
    <t>El Ariba</t>
  </si>
  <si>
    <t>Palmarito</t>
  </si>
  <si>
    <t>Finca Jamurí</t>
  </si>
  <si>
    <t>Angel Ochoa</t>
  </si>
  <si>
    <t>1007_dee5da5c-f9e6-44c7-9fb7-090c31635b06.pdf</t>
  </si>
  <si>
    <t>1007_fc2440c7-14a5-4d45-a8d1-48521b9dddbd.pdf</t>
  </si>
  <si>
    <t>Vegetación característica de bosque húmedo; con dosel semiabierto; sotobosque de aproximadamente 10mt de altura; cercano a este se reportó gran cantidad de cuerpos de agua y zonas de inundación.</t>
  </si>
  <si>
    <t>1007_897de280-7281-4a57-9673-4e4b7b124091.pdf</t>
  </si>
  <si>
    <t>Haidin Luis Moreno; Robinson Mosquera; Sandy L. Panesso</t>
  </si>
  <si>
    <t>Ilba Hazel Garcia y Stefanny Florez Murillo</t>
  </si>
  <si>
    <t>Ranulfo Chala Mosquera; Miltón Mosquera Martinez; Ever Julian Chala Salas. Atilio Quinto Murillo.</t>
  </si>
  <si>
    <t>Salaquí</t>
  </si>
  <si>
    <t>Coco Arenal</t>
  </si>
  <si>
    <t>Caño Seco</t>
  </si>
  <si>
    <t>Rio Ciego</t>
  </si>
  <si>
    <t>Milton Mosquera M</t>
  </si>
  <si>
    <t>Jair Sanchez M.</t>
  </si>
  <si>
    <t>1009_bfe2c857-9618-4023-b73c-e0b266918709.jpg</t>
  </si>
  <si>
    <t>1009_dd3013ae-4601-4155-9082-d7b617735a50.jpg</t>
  </si>
  <si>
    <t>1009_fe3b8c38-e0bb-4348-837f-f1769848cbbc.jpg</t>
  </si>
  <si>
    <t>Stefanny Florez</t>
  </si>
  <si>
    <t>Individuo 10 presenta rebrote; individuo 13 presenta rebrote; individuo 16 no se le pudo medir diametro por presentar fuste acanalado a mas de 8mtr; el individuo 25 bifurcado por debajo del 1.30 por eso no se tomarón medidas; el 31 bifurcado; el individuo 53 no se pudo medir diametro por presentar fuste acanalado a mas de 8mtr; tambien presenta bifurcación; en la SPF4 no se midieron  individuos por que el punto cayó en un cultivo de coca</t>
  </si>
  <si>
    <t>Hazel Garcia</t>
  </si>
  <si>
    <t>Es un bosque secundario; siendo la SPF1 rastrojo y la SPF tambien;</t>
  </si>
  <si>
    <t>Steffany Florez</t>
  </si>
  <si>
    <t>La SPF4 atá en un cultivo de coca.</t>
  </si>
  <si>
    <t>Jair Sanchez</t>
  </si>
  <si>
    <t>Se envío un paquete que contiene 4 muestras de la SPF2.</t>
  </si>
  <si>
    <t>Jair sanchez</t>
  </si>
  <si>
    <t>el paquete 1 contiene 38 muestras de las SPF1,2y3; el 2 paquete contiene las muestras de las SPF 4y5</t>
  </si>
  <si>
    <t>Angel J. Palacios; Gaysen Asprilla y Alef Renteria</t>
  </si>
  <si>
    <t>Fernando Velez Ballesteros y Juan Carlos Palacios</t>
  </si>
  <si>
    <t>Florentino Carvajal; Francisco Chirimia y Jeferson PortocRRERO</t>
  </si>
  <si>
    <t>Alto rio Sequionda</t>
  </si>
  <si>
    <t>San Pedro Bolivar</t>
  </si>
  <si>
    <t>Florentino Carbajal</t>
  </si>
  <si>
    <t>Conglomerado totalmemte plano; no hubo pendintes en ninguna de las lineas</t>
  </si>
  <si>
    <t>Alejandro Pérez</t>
  </si>
  <si>
    <t>Cristina Estupiñan</t>
  </si>
  <si>
    <t>Alejandro Perez</t>
  </si>
  <si>
    <t>Ingrid Obando</t>
  </si>
  <si>
    <t>Lino Olivares Fabian Vergara</t>
  </si>
  <si>
    <t>Caribe</t>
  </si>
  <si>
    <t>CSB</t>
  </si>
  <si>
    <t>Caimital-La Loma</t>
  </si>
  <si>
    <t>Jesús Vasquez</t>
  </si>
  <si>
    <t>Conglomerado ubicado en un cerro dentro de la hacienda caimital (San Jacinto del cauca). Llegada en dos tramos: uno a caballo; con un recorrido de aprox 1 hora y otra a pie con duración aproximada de 30 min.</t>
  </si>
  <si>
    <t>ALEJANDRO PEREZ</t>
  </si>
  <si>
    <t>1011_f64ccc07-e439-4867-b1f3-0df7f1e28df1.jpg</t>
  </si>
  <si>
    <t>1011_1bad0c5c-9c12-40b2-a999-e3414daa8f53.jpg</t>
  </si>
  <si>
    <t>ALEJANDRO PÉREZ</t>
  </si>
  <si>
    <t>P1 camino (Establecido a propósito de éste trabajo; no corresponde a un camino  transitado normalmente) P2 Cañada</t>
  </si>
  <si>
    <t>1011_1ab5f319-0966-40d7-a4eb-3b3f5c53b43f.jpg</t>
  </si>
  <si>
    <t>SP1 Bosque primario con baja intervención; matriz forestal cerro; Cerro en matriz agrícola con cultivos de arroz. Dominancia de Lauraceas; anonaceas y Myristicaceas. Dosel de aproximadamente 25 m de alto./ SP3 Una cañada atraviesa el centro de sur a norte/SP4Subparcela con abundantes árboles muertos y caídos ( Naturalmente)/SP5 Cerca al centro de las SPFS son abundantes las sp IMO 071 Y IMO 078 (Platero) de la famiilia Rubiaceae</t>
  </si>
  <si>
    <t>SIN OBSERVACIONES</t>
  </si>
  <si>
    <t>Sin observación.</t>
  </si>
  <si>
    <t>Alejandroo Pérez</t>
  </si>
  <si>
    <t>los valores incluidos para el tamaño de las rocas se promediaron largo y ancho;  de las muestras encontradas por eso se reportan dos datos.</t>
  </si>
  <si>
    <t>sin observaciones</t>
  </si>
  <si>
    <t>Alejandro Uribe</t>
  </si>
  <si>
    <t>Camila Delgado</t>
  </si>
  <si>
    <t>Lucero Legarda; Camila Delgado; Julio Souza; Hugo García</t>
  </si>
  <si>
    <t>Luis Guillermo Ascue</t>
  </si>
  <si>
    <t>El Porvenir</t>
  </si>
  <si>
    <t>UMATA</t>
  </si>
  <si>
    <t>Yimer Pereche</t>
  </si>
  <si>
    <t>Joseph Romero Moreno</t>
  </si>
  <si>
    <t>Daniel Malagon</t>
  </si>
  <si>
    <t>Joseph Romero</t>
  </si>
  <si>
    <t>Sergio Mogollon</t>
  </si>
  <si>
    <t>Ruben Jurado</t>
  </si>
  <si>
    <t>Corpoboyaca</t>
  </si>
  <si>
    <t>Pastoreros</t>
  </si>
  <si>
    <t>Rodrigo Ochoa</t>
  </si>
  <si>
    <t>El señor Rodrigo Ochoa el el propietario y el señor Marco Aurelio Patiño es un vecino al predio del conglomerado.</t>
  </si>
  <si>
    <t>1013_af31ba2d-8f46-4f91-aae4-15b8ded6e80b.jpg</t>
  </si>
  <si>
    <t>/opt/openforis/collect/tomcat/temp/collect_7077192339179155139Ruta_conglomerado.jpg</t>
  </si>
  <si>
    <t>El conglomerado en general se ubica en una zona en donde predomina una zona de vida de bosque seco montano (bs-M); caracterizado por que es matorral; caracterizado por una fisionomia de Latifoliadas de hasta 5 mts de atura en promedio. Esta unidad de cobertura esta ezclada con la presencia de manera dispersa de individuos de porte arboreo de Pino los cuales presentan mas o menos 8 años de edad. en menor proporcion se registran individuos de Aliso (Alnus acuminata).</t>
  </si>
  <si>
    <t>1013_229e476a-9e7c-4c4a-9b13-93a1604bead2.jpg</t>
  </si>
  <si>
    <t>SPF1: (Bosque plantado de pino con 7 años de edad aprox. PL: plantacion de pino patula con distribucion espacial irregular y resiente entresaca; suelo desnud por pistas de arraste al sacar troncos de pino patula. Los puntos de referencia pertenecientes a arboles plantados son de la especie Pinus patula) SPF2: (Parte de las parcelas quedan en pastos; limite Nororiental. Puntos de referencia PR2 y PR3 pertenecientes a individuos de Pinus patula no fueron colectados). SP3: (El conglomerado son matorrales con individuos arboreos de pino distribuidos esporadicamente. Tambien se observa gran cantidad de vestigios de aprovechamiento Forestal. Puntos de referencia PR1; PR2 y PR3 pertenecen a individuos de Pinus patula; estos no se colectaron). SPF4: (Por la parte nororiental pasa un camino de herradura. EL PR1 pertenece a la especie Pinus patula este no fue colectado).SPF5: (Matorral con presencia de algunos individuos arboreos de Aliso. Matorral en proceso de colonización; el aprovechamiento es realizado a individuos de especie Pinus radiata. Los puntos de referencia corresponden a individuos de la especie Alnus acuminata; por la cual solo fue tomada una muestra de coleccion.)</t>
  </si>
  <si>
    <t>Las casillas en colector y numero de coleccion descritas en "NO" hacen referencia a la especie Pinus patula la cual no fue colectada por ser obviada su identificacion en herbario.</t>
  </si>
  <si>
    <t>Lino Olivares / ertha Pérez/Albeiro Flórez</t>
  </si>
  <si>
    <t>Corantioquia</t>
  </si>
  <si>
    <t>El aguacate</t>
  </si>
  <si>
    <t>Bertha Pérez</t>
  </si>
  <si>
    <t>En  el recuadro coordenadas de los formatos la subparcela 2 no tiene coordenadas y su obervación es que " cayó en zona de cultivos"</t>
  </si>
  <si>
    <t>1014_50277402-26c6-4fdf-9289-17e5ba73d733.jpg</t>
  </si>
  <si>
    <t>1014_1b8849ce-8c47-4a6e-972f-871c58364e21.jpg</t>
  </si>
  <si>
    <t>Sin observaciones</t>
  </si>
  <si>
    <t>1014_9d6537ac-ddcb-4ac2-a567-84aa440cc5bc.jpg</t>
  </si>
  <si>
    <t>Subparcela 1 Zona de borde entre bosque y cultivos. Rastrojo de 3-4 ;m de alto; evidencia de haber sido un cultivo de yuca. Dominación de Rubiaceae IMO 110 (Coralillo) y IMO 115 Bailsilla. Por escacez  de fustales y fustales grandes; los puntos de referencia no están triangulados/ subp2 Por sugerencia de los habitantes de la región no nos acercamos al punto; ni siquiera se lanzó la línea de 80 m hacia el centroide spf2. Zona de cultivos ilícitos. Subp3; Bosque en buen estado de conservación; con presencia de claros por caída de árboles. Zona rodeada por un cuerpo de agua que parece anegar el suelo en alguna época del año. Sotobosque dominado por helechos; aráceas y cyclanthaceas./Subp 4:Bosque en buen estado de conservación. Presencia de caminos ens sus inmediaciones (Apróx. 60 m) poco transitados. /Subp5:Bosque en buen estado de conservación con claro por caído de árbol gigantezco. Otro árbol en amenaza de caerse camino cercano ( aprox 50) sotobosque dominado por helecho.</t>
  </si>
  <si>
    <t>DAP del individuo 36 se midió incluyendo raíces tablares; sobre dimensionando el dato; ya que las raíces tablares son muy altas (aprox 4m)</t>
  </si>
  <si>
    <t>La Esmeralda</t>
  </si>
  <si>
    <t>PNN Tuparro</t>
  </si>
  <si>
    <t>La subparcela se encontraba en el borde del río Tomo; debido a la época del año esta zona se encontraba inundada. Observar fotografías panorámicas 1-8.</t>
  </si>
  <si>
    <t>Debido a que las subparcelas muestreadas (spf1; spf2) se encontraban en una zona inundable no fue posible tomar muestras de suelos. Ver anexos-fotografías.</t>
  </si>
  <si>
    <t>No se tomaron muestras de suelos. Ver anexos fotografías.</t>
  </si>
  <si>
    <t>Debido a que las subparcelas spf2 y spf4 se encontraban en una zona inundada no fue posible muestrear detritos.</t>
  </si>
  <si>
    <t>No se tomaron muestras de detritos. Ver anexos-fotografías.</t>
  </si>
  <si>
    <t>conglomerado_id</t>
  </si>
  <si>
    <t>_f3_registro_medicion_position</t>
  </si>
  <si>
    <t>no_spf</t>
  </si>
  <si>
    <t>tamano_individuo</t>
  </si>
  <si>
    <t>no_id</t>
  </si>
  <si>
    <t>condicion_individuo</t>
  </si>
  <si>
    <t>azimut</t>
  </si>
  <si>
    <t>azimut_unit_name</t>
  </si>
  <si>
    <t>distancia_m</t>
  </si>
  <si>
    <t>distancia_m_unit_name</t>
  </si>
  <si>
    <t>tallo_unico_multiple</t>
  </si>
  <si>
    <t>numero_de_fustes</t>
  </si>
  <si>
    <t>equipo1</t>
  </si>
  <si>
    <t>dap1_cm</t>
  </si>
  <si>
    <t>dap1_cm_unit_name</t>
  </si>
  <si>
    <t>dap2_cm</t>
  </si>
  <si>
    <t>dap2_cm_unit_name</t>
  </si>
  <si>
    <t>pom_m</t>
  </si>
  <si>
    <t>pom_m_unit_name</t>
  </si>
  <si>
    <t>distancia</t>
  </si>
  <si>
    <t>valtura</t>
  </si>
  <si>
    <t>altura_fuste_m</t>
  </si>
  <si>
    <t>altura_total_m</t>
  </si>
  <si>
    <t>equipo2</t>
  </si>
  <si>
    <t>forma_fuste[1]</t>
  </si>
  <si>
    <t>forma_fuste[2]</t>
  </si>
  <si>
    <t>forma_fuste[3]</t>
  </si>
  <si>
    <t>forma_fuste[4]</t>
  </si>
  <si>
    <t>dano</t>
  </si>
  <si>
    <t>penetracion_cm</t>
  </si>
  <si>
    <t>penetracion_cm_unit_name</t>
  </si>
  <si>
    <t>penetracion_golpes</t>
  </si>
  <si>
    <t>a_colectar</t>
  </si>
  <si>
    <t>colectorno</t>
  </si>
  <si>
    <t>1.0</t>
  </si>
  <si>
    <t>b</t>
  </si>
  <si>
    <t>0.5</t>
  </si>
  <si>
    <t>true</t>
  </si>
  <si>
    <t>HG237</t>
  </si>
  <si>
    <t>0.3</t>
  </si>
  <si>
    <t>false</t>
  </si>
  <si>
    <t>1.2</t>
  </si>
  <si>
    <t>HG238</t>
  </si>
  <si>
    <t>50.8</t>
  </si>
  <si>
    <t>0.37</t>
  </si>
  <si>
    <t>HG240</t>
  </si>
  <si>
    <t>l</t>
  </si>
  <si>
    <t>VP</t>
  </si>
  <si>
    <t>263.0</t>
  </si>
  <si>
    <t>deg</t>
  </si>
  <si>
    <t>7.1</t>
  </si>
  <si>
    <t>m</t>
  </si>
  <si>
    <t>multiple</t>
  </si>
  <si>
    <t>3.0</t>
  </si>
  <si>
    <t>269.0</t>
  </si>
  <si>
    <t>1.9</t>
  </si>
  <si>
    <t>unico</t>
  </si>
  <si>
    <t>CA</t>
  </si>
  <si>
    <t>2.6</t>
  </si>
  <si>
    <t>cm</t>
  </si>
  <si>
    <t>2.4</t>
  </si>
  <si>
    <t>1.3</t>
  </si>
  <si>
    <t>17.0</t>
  </si>
  <si>
    <t>CL</t>
  </si>
  <si>
    <t>CIL</t>
  </si>
  <si>
    <t>SD</t>
  </si>
  <si>
    <t>0.0</t>
  </si>
  <si>
    <t>312.0</t>
  </si>
  <si>
    <t>2.7</t>
  </si>
  <si>
    <t>5.9</t>
  </si>
  <si>
    <t>22.0</t>
  </si>
  <si>
    <t>HG242</t>
  </si>
  <si>
    <t>f</t>
  </si>
  <si>
    <t>42.0</t>
  </si>
  <si>
    <t>1.8</t>
  </si>
  <si>
    <t>CD</t>
  </si>
  <si>
    <t>12.5</t>
  </si>
  <si>
    <t>9.8</t>
  </si>
  <si>
    <t>36.0</t>
  </si>
  <si>
    <t>HG243</t>
  </si>
  <si>
    <t>25.0</t>
  </si>
  <si>
    <t>3.2</t>
  </si>
  <si>
    <t>10.8</t>
  </si>
  <si>
    <t>12.75</t>
  </si>
  <si>
    <t>37.0</t>
  </si>
  <si>
    <t>43.0</t>
  </si>
  <si>
    <t>HG244</t>
  </si>
  <si>
    <t>40.0</t>
  </si>
  <si>
    <t>3.6</t>
  </si>
  <si>
    <t>14.7</t>
  </si>
  <si>
    <t>12.8</t>
  </si>
  <si>
    <t>16.0</t>
  </si>
  <si>
    <t>46.0</t>
  </si>
  <si>
    <t>HG245</t>
  </si>
  <si>
    <t>6.2</t>
  </si>
  <si>
    <t>15.3</t>
  </si>
  <si>
    <t>2.0</t>
  </si>
  <si>
    <t>19.0</t>
  </si>
  <si>
    <t>HG246</t>
  </si>
  <si>
    <t>80.0</t>
  </si>
  <si>
    <t>4.2</t>
  </si>
  <si>
    <t>4.0</t>
  </si>
  <si>
    <t>24.0</t>
  </si>
  <si>
    <t>49.0</t>
  </si>
  <si>
    <t>HG247</t>
  </si>
  <si>
    <t>225.0</t>
  </si>
  <si>
    <t>2.3</t>
  </si>
  <si>
    <t>20.7</t>
  </si>
  <si>
    <t>10.2</t>
  </si>
  <si>
    <t>29.0</t>
  </si>
  <si>
    <t>45.0</t>
  </si>
  <si>
    <t>245.0</t>
  </si>
  <si>
    <t>28.8</t>
  </si>
  <si>
    <t>10.7</t>
  </si>
  <si>
    <t>35.0</t>
  </si>
  <si>
    <t>301.0</t>
  </si>
  <si>
    <t>6.5</t>
  </si>
  <si>
    <t>17.1</t>
  </si>
  <si>
    <t>11.5</t>
  </si>
  <si>
    <t>20.0</t>
  </si>
  <si>
    <t>15.0</t>
  </si>
  <si>
    <t>HG249</t>
  </si>
  <si>
    <t>309.0</t>
  </si>
  <si>
    <t>5.8</t>
  </si>
  <si>
    <t>13.0</t>
  </si>
  <si>
    <t>12.6</t>
  </si>
  <si>
    <t>8.0</t>
  </si>
  <si>
    <t>31.0</t>
  </si>
  <si>
    <t>fg</t>
  </si>
  <si>
    <t>90.0</t>
  </si>
  <si>
    <t>7.4</t>
  </si>
  <si>
    <t>41.3</t>
  </si>
  <si>
    <t>2.1</t>
  </si>
  <si>
    <t>18.0</t>
  </si>
  <si>
    <t>12.0</t>
  </si>
  <si>
    <t>34.0</t>
  </si>
  <si>
    <t>51.0</t>
  </si>
  <si>
    <t>358.0</t>
  </si>
  <si>
    <t>12.3</t>
  </si>
  <si>
    <t>35.2</t>
  </si>
  <si>
    <t>7.0</t>
  </si>
  <si>
    <t>HG251</t>
  </si>
  <si>
    <t>185.0</t>
  </si>
  <si>
    <t>3.8</t>
  </si>
  <si>
    <t>HG252</t>
  </si>
  <si>
    <t>187.0</t>
  </si>
  <si>
    <t>10.0</t>
  </si>
  <si>
    <t>38.0</t>
  </si>
  <si>
    <t>HG253</t>
  </si>
  <si>
    <t>255.0</t>
  </si>
  <si>
    <t>2.8</t>
  </si>
  <si>
    <t>HG254</t>
  </si>
  <si>
    <t>265.0</t>
  </si>
  <si>
    <t>2.5</t>
  </si>
  <si>
    <t>21.0</t>
  </si>
  <si>
    <t>280.0</t>
  </si>
  <si>
    <t>4.6</t>
  </si>
  <si>
    <t>11.8</t>
  </si>
  <si>
    <t>8.5</t>
  </si>
  <si>
    <t>33.0</t>
  </si>
  <si>
    <t>50.0</t>
  </si>
  <si>
    <t>MP</t>
  </si>
  <si>
    <t>210.0</t>
  </si>
  <si>
    <t>12.7</t>
  </si>
  <si>
    <t>11.7</t>
  </si>
  <si>
    <t>30.0</t>
  </si>
  <si>
    <t>DB</t>
  </si>
  <si>
    <t>0.91</t>
  </si>
  <si>
    <t>11.9</t>
  </si>
  <si>
    <t>20.1</t>
  </si>
  <si>
    <t>11.94</t>
  </si>
  <si>
    <t>10.3</t>
  </si>
  <si>
    <t>230.0</t>
  </si>
  <si>
    <t>11.2</t>
  </si>
  <si>
    <t>10.18</t>
  </si>
  <si>
    <t>6.0</t>
  </si>
  <si>
    <t>44.0</t>
  </si>
  <si>
    <t>16.5</t>
  </si>
  <si>
    <t>240.0</t>
  </si>
  <si>
    <t>29.5</t>
  </si>
  <si>
    <t>INC</t>
  </si>
  <si>
    <t>Q</t>
  </si>
  <si>
    <t>4.4</t>
  </si>
  <si>
    <t>0.89</t>
  </si>
  <si>
    <t>HG255</t>
  </si>
  <si>
    <t>la altura del individuo es de 89cm</t>
  </si>
  <si>
    <t>HG256</t>
  </si>
  <si>
    <t>la altura de este imdividuo es de 30 centimetros</t>
  </si>
  <si>
    <t>la altua del individuo es de 30 cm</t>
  </si>
  <si>
    <t>0.31</t>
  </si>
  <si>
    <t>la altura delindividuo es de 31cm</t>
  </si>
  <si>
    <t>0.32</t>
  </si>
  <si>
    <t>la altura del individuo es de 32.cm</t>
  </si>
  <si>
    <t>IRR</t>
  </si>
  <si>
    <t>individuo 35 no registra altura total, pero si registra V-altuta con un valor de 9°, es una palma</t>
  </si>
  <si>
    <t>73.0</t>
  </si>
  <si>
    <t>5.0</t>
  </si>
  <si>
    <t>5.7</t>
  </si>
  <si>
    <t>HG257</t>
  </si>
  <si>
    <t>95.0</t>
  </si>
  <si>
    <t>136.0</t>
  </si>
  <si>
    <t>0.67</t>
  </si>
  <si>
    <t>4.8</t>
  </si>
  <si>
    <t>HG259</t>
  </si>
  <si>
    <t>232.0</t>
  </si>
  <si>
    <t>5.3</t>
  </si>
  <si>
    <t>47.0</t>
  </si>
  <si>
    <t>HG260</t>
  </si>
  <si>
    <t>335.0</t>
  </si>
  <si>
    <t>6.8</t>
  </si>
  <si>
    <t>1.62</t>
  </si>
  <si>
    <t>VT</t>
  </si>
  <si>
    <t>HG261</t>
  </si>
  <si>
    <t>52.0</t>
  </si>
  <si>
    <t>6.88</t>
  </si>
  <si>
    <t>15.6</t>
  </si>
  <si>
    <t>18.4</t>
  </si>
  <si>
    <t>63.0</t>
  </si>
  <si>
    <t>6.9</t>
  </si>
  <si>
    <t>2.05</t>
  </si>
  <si>
    <t>HG262</t>
  </si>
  <si>
    <t>87.0</t>
  </si>
  <si>
    <t>3.97</t>
  </si>
  <si>
    <t>24.6</t>
  </si>
  <si>
    <t>17.3</t>
  </si>
  <si>
    <t>132.0</t>
  </si>
  <si>
    <t>4.9</t>
  </si>
  <si>
    <t>170.0</t>
  </si>
  <si>
    <t>11.6</t>
  </si>
  <si>
    <t>17.25</t>
  </si>
  <si>
    <t>9.0</t>
  </si>
  <si>
    <t>HG263</t>
  </si>
  <si>
    <t>2.07</t>
  </si>
  <si>
    <t>28.4</t>
  </si>
  <si>
    <t>2.54</t>
  </si>
  <si>
    <t>14.4</t>
  </si>
  <si>
    <t>20.6</t>
  </si>
  <si>
    <t>HG264</t>
  </si>
  <si>
    <t>6.24</t>
  </si>
  <si>
    <t>11.84</t>
  </si>
  <si>
    <t>HG265</t>
  </si>
  <si>
    <t>345.0</t>
  </si>
  <si>
    <t>16.7</t>
  </si>
  <si>
    <t>12.2</t>
  </si>
  <si>
    <t>10.78</t>
  </si>
  <si>
    <t>1.95</t>
  </si>
  <si>
    <t>21.1</t>
  </si>
  <si>
    <t>32.0</t>
  </si>
  <si>
    <t>HG266</t>
  </si>
  <si>
    <t>14.63</t>
  </si>
  <si>
    <t>presenta tallo multiple, se midió el POMa 1,52 al presentar irregularidad al 1.30, al tallo # 2 no se le tomó medidada por que no estáen la categoria FG</t>
  </si>
  <si>
    <t>55.0</t>
  </si>
  <si>
    <t>11.32</t>
  </si>
  <si>
    <t>27.2</t>
  </si>
  <si>
    <t>HG267</t>
  </si>
  <si>
    <t>60.0</t>
  </si>
  <si>
    <t>14.95</t>
  </si>
  <si>
    <t>1.4</t>
  </si>
  <si>
    <t>65.0</t>
  </si>
  <si>
    <t>6.43</t>
  </si>
  <si>
    <t>42.1</t>
  </si>
  <si>
    <t>9.5</t>
  </si>
  <si>
    <t>HG268</t>
  </si>
  <si>
    <t>180.0</t>
  </si>
  <si>
    <t>12.87</t>
  </si>
  <si>
    <t>38.6</t>
  </si>
  <si>
    <t>1.87</t>
  </si>
  <si>
    <t>HG269</t>
  </si>
  <si>
    <t>0.65</t>
  </si>
  <si>
    <t>CFVB1</t>
  </si>
  <si>
    <t>en el formato este individuo pertenece al 101, debido a que elconglomerado se realió durante la practica y el trabajo se dividió en 2 brigadas</t>
  </si>
  <si>
    <t>0.86</t>
  </si>
  <si>
    <t>CFVB2</t>
  </si>
  <si>
    <t>individuo 102 en el formato</t>
  </si>
  <si>
    <t>0.72</t>
  </si>
  <si>
    <t>en el formato individuo 103</t>
  </si>
  <si>
    <t>0.92</t>
  </si>
  <si>
    <t>CFVB3</t>
  </si>
  <si>
    <t>en el formato 104</t>
  </si>
  <si>
    <t>0.93</t>
  </si>
  <si>
    <t>CFVB4</t>
  </si>
  <si>
    <t>en el formato individuo 105</t>
  </si>
  <si>
    <t>en el formato individuo 106</t>
  </si>
  <si>
    <t>3.13</t>
  </si>
  <si>
    <t>CFVB5</t>
  </si>
  <si>
    <t>en el formato individuo 107</t>
  </si>
  <si>
    <t>3.05</t>
  </si>
  <si>
    <t>CFVB6</t>
  </si>
  <si>
    <t>en el formato individuo 108</t>
  </si>
  <si>
    <t>70.0</t>
  </si>
  <si>
    <t>2.9</t>
  </si>
  <si>
    <t>2.06</t>
  </si>
  <si>
    <t>CFVB7</t>
  </si>
  <si>
    <t>en el formato individuo 109</t>
  </si>
  <si>
    <t>5.03</t>
  </si>
  <si>
    <t>5.02</t>
  </si>
  <si>
    <t>CFVB8</t>
  </si>
  <si>
    <t>en el formato individuo 110</t>
  </si>
  <si>
    <t>28.9</t>
  </si>
  <si>
    <t>en el formato individuo 111</t>
  </si>
  <si>
    <t>100.0</t>
  </si>
  <si>
    <t>6.6</t>
  </si>
  <si>
    <t>10.07</t>
  </si>
  <si>
    <t>10.4</t>
  </si>
  <si>
    <t>28.0</t>
  </si>
  <si>
    <t>41.0</t>
  </si>
  <si>
    <t>CFVB9</t>
  </si>
  <si>
    <t>en el formato individuo 112</t>
  </si>
  <si>
    <t>150.0</t>
  </si>
  <si>
    <t>11.08</t>
  </si>
  <si>
    <t>15.2</t>
  </si>
  <si>
    <t>CFVB10</t>
  </si>
  <si>
    <t>en el formato individuo 113</t>
  </si>
  <si>
    <t>190.0</t>
  </si>
  <si>
    <t>5.1</t>
  </si>
  <si>
    <t>14.03</t>
  </si>
  <si>
    <t>17.35</t>
  </si>
  <si>
    <t>11.0</t>
  </si>
  <si>
    <t>23.0</t>
  </si>
  <si>
    <t>CFVB11</t>
  </si>
  <si>
    <t>en el formato individuo 114</t>
  </si>
  <si>
    <t>205.0</t>
  </si>
  <si>
    <t>CFVB12</t>
  </si>
  <si>
    <t>en el formato individuo 115</t>
  </si>
  <si>
    <t>5.6</t>
  </si>
  <si>
    <t>13.06</t>
  </si>
  <si>
    <t>13.3</t>
  </si>
  <si>
    <t>CFVB14</t>
  </si>
  <si>
    <t>en el formato individuo 116</t>
  </si>
  <si>
    <t>CFVB15</t>
  </si>
  <si>
    <t>en el formato individuo 117</t>
  </si>
  <si>
    <t>40.02</t>
  </si>
  <si>
    <t>18.9</t>
  </si>
  <si>
    <t>en el formato individuo 118</t>
  </si>
  <si>
    <t>30.6</t>
  </si>
  <si>
    <t>15.9</t>
  </si>
  <si>
    <t>en el formato individuo 119</t>
  </si>
  <si>
    <t>10.9</t>
  </si>
  <si>
    <t>38.04</t>
  </si>
  <si>
    <t>2.12</t>
  </si>
  <si>
    <t>en el formato individuo 120</t>
  </si>
  <si>
    <t>270.0</t>
  </si>
  <si>
    <t>7.8</t>
  </si>
  <si>
    <t>19.5</t>
  </si>
  <si>
    <t>en el formato individuo 121</t>
  </si>
  <si>
    <t>315.0</t>
  </si>
  <si>
    <t>34.3</t>
  </si>
  <si>
    <t>en el formato individuo 122</t>
  </si>
  <si>
    <t>40.6</t>
  </si>
  <si>
    <t>21.4</t>
  </si>
  <si>
    <t>en el formato individuo 123</t>
  </si>
  <si>
    <t>0.64</t>
  </si>
  <si>
    <t>CFVB16</t>
  </si>
  <si>
    <t>en el formato individuo 124</t>
  </si>
  <si>
    <t>1.26</t>
  </si>
  <si>
    <t>CFVB17</t>
  </si>
  <si>
    <t>en el formato individuo 125</t>
  </si>
  <si>
    <t>CFVB18</t>
  </si>
  <si>
    <t>en el formato idividuo 126</t>
  </si>
  <si>
    <t>285.0</t>
  </si>
  <si>
    <t>CFVB19</t>
  </si>
  <si>
    <t>en el formato individuo 127</t>
  </si>
  <si>
    <t>300.0</t>
  </si>
  <si>
    <t>6.03</t>
  </si>
  <si>
    <t>CFVB20</t>
  </si>
  <si>
    <t>en el formato individuo 128</t>
  </si>
  <si>
    <t>1.6</t>
  </si>
  <si>
    <t>16.2</t>
  </si>
  <si>
    <t>CFVB21</t>
  </si>
  <si>
    <t>en el formato individio 129</t>
  </si>
  <si>
    <t>5.4</t>
  </si>
  <si>
    <t>11.17</t>
  </si>
  <si>
    <t>en el formato individuo 130</t>
  </si>
  <si>
    <t>160.0</t>
  </si>
  <si>
    <t>20.5</t>
  </si>
  <si>
    <t>en elformato individuo 131</t>
  </si>
  <si>
    <t>250.0</t>
  </si>
  <si>
    <t>3.5</t>
  </si>
  <si>
    <t>11.4</t>
  </si>
  <si>
    <t>26.1</t>
  </si>
  <si>
    <t>CFVB22</t>
  </si>
  <si>
    <t>en el formato individuo 132</t>
  </si>
  <si>
    <t>4.3</t>
  </si>
  <si>
    <t>24.1</t>
  </si>
  <si>
    <t>27.1</t>
  </si>
  <si>
    <t>26.0</t>
  </si>
  <si>
    <t>CFVB23</t>
  </si>
  <si>
    <t>en el formato individuo 133</t>
  </si>
  <si>
    <t>1.46</t>
  </si>
  <si>
    <t>CFVB24</t>
  </si>
  <si>
    <t>en el formato individuo 134</t>
  </si>
  <si>
    <t>49.8</t>
  </si>
  <si>
    <t>22.5</t>
  </si>
  <si>
    <t>CFVB25</t>
  </si>
  <si>
    <t>en el formato individuo 135</t>
  </si>
  <si>
    <t>130.0</t>
  </si>
  <si>
    <t>34.9</t>
  </si>
  <si>
    <t>CFVB26</t>
  </si>
  <si>
    <t>en el formato individuo 136</t>
  </si>
  <si>
    <t>310.0</t>
  </si>
  <si>
    <t>8.7</t>
  </si>
  <si>
    <t>40.7</t>
  </si>
  <si>
    <t>22.1</t>
  </si>
  <si>
    <t>en el formato individuo 137</t>
  </si>
  <si>
    <t>330.0</t>
  </si>
  <si>
    <t>33.4</t>
  </si>
  <si>
    <t>13.45</t>
  </si>
  <si>
    <t>CFVB27</t>
  </si>
  <si>
    <t>en el formato individuo 138</t>
  </si>
  <si>
    <t>174.0</t>
  </si>
  <si>
    <t>CCR 639</t>
  </si>
  <si>
    <t>296.0</t>
  </si>
  <si>
    <t>CCR640</t>
  </si>
  <si>
    <t>108.0</t>
  </si>
  <si>
    <t>5.5</t>
  </si>
  <si>
    <t>13.6</t>
  </si>
  <si>
    <t>CCR 641</t>
  </si>
  <si>
    <t>114.0</t>
  </si>
  <si>
    <t>7.2</t>
  </si>
  <si>
    <t>CCR 642</t>
  </si>
  <si>
    <t>146.0</t>
  </si>
  <si>
    <t>20.4</t>
  </si>
  <si>
    <t>7.3</t>
  </si>
  <si>
    <t>CRR 643</t>
  </si>
  <si>
    <t>159.0</t>
  </si>
  <si>
    <t>6.4</t>
  </si>
  <si>
    <t>10.5</t>
  </si>
  <si>
    <t>CRR 644</t>
  </si>
  <si>
    <t>172.0</t>
  </si>
  <si>
    <t>1.7</t>
  </si>
  <si>
    <t>CRR 645</t>
  </si>
  <si>
    <t>196.0</t>
  </si>
  <si>
    <t>241.0</t>
  </si>
  <si>
    <t>23.3</t>
  </si>
  <si>
    <t>253.0</t>
  </si>
  <si>
    <t>1.5</t>
  </si>
  <si>
    <t>346.0</t>
  </si>
  <si>
    <t>3.4</t>
  </si>
  <si>
    <t>13.1</t>
  </si>
  <si>
    <t>CCR 612</t>
  </si>
  <si>
    <t>0.8</t>
  </si>
  <si>
    <t>0.4</t>
  </si>
  <si>
    <t>0.6</t>
  </si>
  <si>
    <t>CCR 613</t>
  </si>
  <si>
    <t>CCR 614</t>
  </si>
  <si>
    <t>67.0</t>
  </si>
  <si>
    <t>78.0</t>
  </si>
  <si>
    <t>6.7</t>
  </si>
  <si>
    <t>CCR 615</t>
  </si>
  <si>
    <t>102.0</t>
  </si>
  <si>
    <t>CCR 616</t>
  </si>
  <si>
    <t>127.0</t>
  </si>
  <si>
    <t>5.2</t>
  </si>
  <si>
    <t>169.0</t>
  </si>
  <si>
    <t>1.18</t>
  </si>
  <si>
    <t>176.0</t>
  </si>
  <si>
    <t>6.3</t>
  </si>
  <si>
    <t>216.0</t>
  </si>
  <si>
    <t>0.06</t>
  </si>
  <si>
    <t>259.0</t>
  </si>
  <si>
    <t>4.7</t>
  </si>
  <si>
    <t>318.0</t>
  </si>
  <si>
    <t>2.2</t>
  </si>
  <si>
    <t>CCR 617</t>
  </si>
  <si>
    <t>329.0</t>
  </si>
  <si>
    <t>CCR 618</t>
  </si>
  <si>
    <t>166.0</t>
  </si>
  <si>
    <t>21.5</t>
  </si>
  <si>
    <t>CCR 619</t>
  </si>
  <si>
    <t>12.4</t>
  </si>
  <si>
    <t>212.0</t>
  </si>
  <si>
    <t>271.0</t>
  </si>
  <si>
    <t>15.7</t>
  </si>
  <si>
    <t>CCR 620</t>
  </si>
  <si>
    <t>13.2</t>
  </si>
  <si>
    <t>1.1</t>
  </si>
  <si>
    <t>CCR 621</t>
  </si>
  <si>
    <t>CCR 622</t>
  </si>
  <si>
    <t>110.0</t>
  </si>
  <si>
    <t>CCR 623</t>
  </si>
  <si>
    <t>CCR 624</t>
  </si>
  <si>
    <t>0.7</t>
  </si>
  <si>
    <t>CCR 625</t>
  </si>
  <si>
    <t>CCR 626</t>
  </si>
  <si>
    <t>CCR 627</t>
  </si>
  <si>
    <t>CCR 628</t>
  </si>
  <si>
    <t>143.0</t>
  </si>
  <si>
    <t>3.3</t>
  </si>
  <si>
    <t>3.7</t>
  </si>
  <si>
    <t>CCR 629</t>
  </si>
  <si>
    <t>193.0</t>
  </si>
  <si>
    <t>CCR 630</t>
  </si>
  <si>
    <t>242.0</t>
  </si>
  <si>
    <t>CCR 631</t>
  </si>
  <si>
    <t>249.0</t>
  </si>
  <si>
    <t>7.5</t>
  </si>
  <si>
    <t>7.7</t>
  </si>
  <si>
    <t>59.0</t>
  </si>
  <si>
    <t>4.1</t>
  </si>
  <si>
    <t>16.8</t>
  </si>
  <si>
    <t>CCR 632</t>
  </si>
  <si>
    <t>126.0</t>
  </si>
  <si>
    <t>16.9</t>
  </si>
  <si>
    <t>CCR 633</t>
  </si>
  <si>
    <t>0.9</t>
  </si>
  <si>
    <t>103.0</t>
  </si>
  <si>
    <t>CCR 634</t>
  </si>
  <si>
    <t>18.3</t>
  </si>
  <si>
    <t>CCR 588</t>
  </si>
  <si>
    <t>0.45</t>
  </si>
  <si>
    <t>CCR 589</t>
  </si>
  <si>
    <t>CCR 590</t>
  </si>
  <si>
    <t>CCR 591</t>
  </si>
  <si>
    <t>CCR 592</t>
  </si>
  <si>
    <t>EB</t>
  </si>
  <si>
    <t>CCR 593</t>
  </si>
  <si>
    <t>CCR 594</t>
  </si>
  <si>
    <t>CCR 595</t>
  </si>
  <si>
    <t>139.0</t>
  </si>
  <si>
    <t>CCR 596</t>
  </si>
  <si>
    <t>266.0</t>
  </si>
  <si>
    <t>3.1</t>
  </si>
  <si>
    <t>CCR 597</t>
  </si>
  <si>
    <t>278.0</t>
  </si>
  <si>
    <t>CCR 598</t>
  </si>
  <si>
    <t>CCR 599</t>
  </si>
  <si>
    <t>CCR 600</t>
  </si>
  <si>
    <t>6.1</t>
  </si>
  <si>
    <t>10.6</t>
  </si>
  <si>
    <t>CCR 601</t>
  </si>
  <si>
    <t>316.0</t>
  </si>
  <si>
    <t>3.9</t>
  </si>
  <si>
    <t>CCR 603</t>
  </si>
  <si>
    <t>CCR 604</t>
  </si>
  <si>
    <t>CCR 605</t>
  </si>
  <si>
    <t>99.0</t>
  </si>
  <si>
    <t>CCR 606</t>
  </si>
  <si>
    <t>298.0</t>
  </si>
  <si>
    <t>CCR 607</t>
  </si>
  <si>
    <t>CCR 608</t>
  </si>
  <si>
    <t>229.0</t>
  </si>
  <si>
    <t>CCR 609</t>
  </si>
  <si>
    <t>CCR 610</t>
  </si>
  <si>
    <t>CCR 611</t>
  </si>
  <si>
    <t>CCR 652</t>
  </si>
  <si>
    <t>CCR 653</t>
  </si>
  <si>
    <t>CCR 654</t>
  </si>
  <si>
    <t>CCR 655</t>
  </si>
  <si>
    <t>CCR 656</t>
  </si>
  <si>
    <t>92.0</t>
  </si>
  <si>
    <t>DM</t>
  </si>
  <si>
    <t>CCR 657</t>
  </si>
  <si>
    <t>238.0</t>
  </si>
  <si>
    <t>CCR 658</t>
  </si>
  <si>
    <t>CCR 659</t>
  </si>
  <si>
    <t>333.0</t>
  </si>
  <si>
    <t>CCR 660</t>
  </si>
  <si>
    <t>CCR 661</t>
  </si>
  <si>
    <t>CCR 662</t>
  </si>
  <si>
    <t>CCR 663</t>
  </si>
  <si>
    <t>CCR 664</t>
  </si>
  <si>
    <t>119.0</t>
  </si>
  <si>
    <t>CCR 665</t>
  </si>
  <si>
    <t>135.0</t>
  </si>
  <si>
    <t>CCR 666</t>
  </si>
  <si>
    <t>156.0</t>
  </si>
  <si>
    <t>CCR 667</t>
  </si>
  <si>
    <t>165.0</t>
  </si>
  <si>
    <t>138.0</t>
  </si>
  <si>
    <t>12.1</t>
  </si>
  <si>
    <t>CCR 668</t>
  </si>
  <si>
    <t>CCR 669</t>
  </si>
  <si>
    <t>CCR 670</t>
  </si>
  <si>
    <t>CCR 671</t>
  </si>
  <si>
    <t>355.0</t>
  </si>
  <si>
    <t>CCR 672</t>
  </si>
  <si>
    <t>CCR 673</t>
  </si>
  <si>
    <t>CCR 674</t>
  </si>
  <si>
    <t>CCR 675</t>
  </si>
  <si>
    <t>CCR 676</t>
  </si>
  <si>
    <t>CCR 677</t>
  </si>
  <si>
    <t>CCR 678</t>
  </si>
  <si>
    <t>CCR 679</t>
  </si>
  <si>
    <t>351.0</t>
  </si>
  <si>
    <t>CCR 680</t>
  </si>
  <si>
    <t>228.0</t>
  </si>
  <si>
    <t>CCR 681</t>
  </si>
  <si>
    <t>260.0</t>
  </si>
  <si>
    <t>25.4</t>
  </si>
  <si>
    <t>CCR 682</t>
  </si>
  <si>
    <t>0.79</t>
  </si>
  <si>
    <t>CFVB28</t>
  </si>
  <si>
    <t>0.53</t>
  </si>
  <si>
    <t>CFVB29</t>
  </si>
  <si>
    <t>1.09</t>
  </si>
  <si>
    <t>CFVB30</t>
  </si>
  <si>
    <t>4.5</t>
  </si>
  <si>
    <t>CFVB31</t>
  </si>
  <si>
    <t>2.93</t>
  </si>
  <si>
    <t>CFVB32</t>
  </si>
  <si>
    <t>72.0</t>
  </si>
  <si>
    <t>1.75</t>
  </si>
  <si>
    <t>CFVB33</t>
  </si>
  <si>
    <t>2.52</t>
  </si>
  <si>
    <t>CFVB34</t>
  </si>
  <si>
    <t>2.35</t>
  </si>
  <si>
    <t>2.31</t>
  </si>
  <si>
    <t>CFVB35</t>
  </si>
  <si>
    <t>3.38</t>
  </si>
  <si>
    <t>17.8</t>
  </si>
  <si>
    <t>125.0</t>
  </si>
  <si>
    <t>2.85</t>
  </si>
  <si>
    <t>CFVB36</t>
  </si>
  <si>
    <t>2.51</t>
  </si>
  <si>
    <t>CFVB37</t>
  </si>
  <si>
    <t>CFVB38</t>
  </si>
  <si>
    <t>275.0</t>
  </si>
  <si>
    <t>4.12</t>
  </si>
  <si>
    <t>13.5</t>
  </si>
  <si>
    <t>CFVB39</t>
  </si>
  <si>
    <t>320.0</t>
  </si>
  <si>
    <t>CFVB40</t>
  </si>
  <si>
    <t>53.0</t>
  </si>
  <si>
    <t>6.83</t>
  </si>
  <si>
    <t>CFVB41</t>
  </si>
  <si>
    <t>CFVB42</t>
  </si>
  <si>
    <t>14.6</t>
  </si>
  <si>
    <t>CFVB43</t>
  </si>
  <si>
    <t>CFVB44</t>
  </si>
  <si>
    <t>15.4</t>
  </si>
  <si>
    <t>175.0</t>
  </si>
  <si>
    <t>15.02</t>
  </si>
  <si>
    <t>14.9</t>
  </si>
  <si>
    <t>12.9</t>
  </si>
  <si>
    <t>-4.0</t>
  </si>
  <si>
    <t>CFVB45</t>
  </si>
  <si>
    <t>,</t>
  </si>
  <si>
    <t>11.25</t>
  </si>
  <si>
    <t>48.3</t>
  </si>
  <si>
    <t>CFVB46</t>
  </si>
  <si>
    <t>11.44</t>
  </si>
  <si>
    <t>43.9</t>
  </si>
  <si>
    <t>25.03</t>
  </si>
  <si>
    <t>CFVB47</t>
  </si>
  <si>
    <t>1.05</t>
  </si>
  <si>
    <t>CFVB48</t>
  </si>
  <si>
    <t>1.02</t>
  </si>
  <si>
    <t>0.71</t>
  </si>
  <si>
    <t>0.97</t>
  </si>
  <si>
    <t>CFVB49</t>
  </si>
  <si>
    <t>CFVB50</t>
  </si>
  <si>
    <t>140.0</t>
  </si>
  <si>
    <t>CFVB51</t>
  </si>
  <si>
    <t>14.01</t>
  </si>
  <si>
    <t>3.27</t>
  </si>
  <si>
    <t>CFVB52</t>
  </si>
  <si>
    <t>3.42</t>
  </si>
  <si>
    <t>CFVB53</t>
  </si>
  <si>
    <t>5.55</t>
  </si>
  <si>
    <t>17.04</t>
  </si>
  <si>
    <t>CFVB54</t>
  </si>
  <si>
    <t>13.08</t>
  </si>
  <si>
    <t>CFVB55</t>
  </si>
  <si>
    <t>325.0</t>
  </si>
  <si>
    <t>19.6</t>
  </si>
  <si>
    <t>44.6</t>
  </si>
  <si>
    <t>CFVB</t>
  </si>
  <si>
    <t>14.05</t>
  </si>
  <si>
    <t>2.17</t>
  </si>
  <si>
    <t>340.0</t>
  </si>
  <si>
    <t>13.88</t>
  </si>
  <si>
    <t>44.5</t>
  </si>
  <si>
    <t>350.0</t>
  </si>
  <si>
    <t>39.5</t>
  </si>
  <si>
    <t>3.52</t>
  </si>
  <si>
    <t>3.49</t>
  </si>
  <si>
    <t>CFVB57</t>
  </si>
  <si>
    <t>CFVB58</t>
  </si>
  <si>
    <t>24.5</t>
  </si>
  <si>
    <t>CFVB59</t>
  </si>
  <si>
    <t>148.0</t>
  </si>
  <si>
    <t>27.5</t>
  </si>
  <si>
    <t>CFVB60</t>
  </si>
  <si>
    <t>19.8</t>
  </si>
  <si>
    <t>14.0</t>
  </si>
  <si>
    <t>1.55</t>
  </si>
  <si>
    <t>Este individuo presentó daño biologico, por esa razón no se le tomaron los valores que estan vacios</t>
  </si>
  <si>
    <t>CFVB61</t>
  </si>
  <si>
    <t>200.0</t>
  </si>
  <si>
    <t>CFVB62</t>
  </si>
  <si>
    <t>6.35</t>
  </si>
  <si>
    <t>58.0</t>
  </si>
  <si>
    <t>CFVB63</t>
  </si>
  <si>
    <t>120.0</t>
  </si>
  <si>
    <t>44.9</t>
  </si>
  <si>
    <t>2.45</t>
  </si>
  <si>
    <t>39.0</t>
  </si>
  <si>
    <t>..</t>
  </si>
  <si>
    <t>39.7</t>
  </si>
  <si>
    <t>CFVB64</t>
  </si>
  <si>
    <t>48.7</t>
  </si>
  <si>
    <t>2.36</t>
  </si>
  <si>
    <t>CFVB65</t>
  </si>
  <si>
    <t>CFVB66</t>
  </si>
  <si>
    <t>0.54</t>
  </si>
  <si>
    <t>CFVB67</t>
  </si>
  <si>
    <t>0.44</t>
  </si>
  <si>
    <t>0.33</t>
  </si>
  <si>
    <t>CFVB68</t>
  </si>
  <si>
    <t>0.77</t>
  </si>
  <si>
    <t>CFVB69</t>
  </si>
  <si>
    <t>2.62</t>
  </si>
  <si>
    <t>CFVB70</t>
  </si>
  <si>
    <t>CFVB71</t>
  </si>
  <si>
    <t>2.57</t>
  </si>
  <si>
    <t>1.94</t>
  </si>
  <si>
    <t>18.2</t>
  </si>
  <si>
    <t>CFVB72</t>
  </si>
  <si>
    <t>1.89</t>
  </si>
  <si>
    <t>CFVB73</t>
  </si>
  <si>
    <t>6.52</t>
  </si>
  <si>
    <t>CFVB74</t>
  </si>
  <si>
    <t>CFVB75</t>
  </si>
  <si>
    <t>2.95</t>
  </si>
  <si>
    <t>26.5</t>
  </si>
  <si>
    <t>19.4</t>
  </si>
  <si>
    <t>215.0</t>
  </si>
  <si>
    <t>21.8</t>
  </si>
  <si>
    <t>CFVB76</t>
  </si>
  <si>
    <t>6.13</t>
  </si>
  <si>
    <t>21.6</t>
  </si>
  <si>
    <t>CFVB77</t>
  </si>
  <si>
    <t>6.81</t>
  </si>
  <si>
    <t>23.5</t>
  </si>
  <si>
    <t>18.7</t>
  </si>
  <si>
    <t>CFVB78</t>
  </si>
  <si>
    <t>4.84</t>
  </si>
  <si>
    <t>19.9</t>
  </si>
  <si>
    <t>CFVB79</t>
  </si>
  <si>
    <t>3.03</t>
  </si>
  <si>
    <t>11.3</t>
  </si>
  <si>
    <t>20.2</t>
  </si>
  <si>
    <t>9.9</t>
  </si>
  <si>
    <t>45.8</t>
  </si>
  <si>
    <t>27.9</t>
  </si>
  <si>
    <t>CCR 684</t>
  </si>
  <si>
    <t>CCR 685</t>
  </si>
  <si>
    <t>CCR 686</t>
  </si>
  <si>
    <t>CCR 687</t>
  </si>
  <si>
    <t>CCR 688</t>
  </si>
  <si>
    <t>CCR 689</t>
  </si>
  <si>
    <t>CCR 690</t>
  </si>
  <si>
    <t>CCR 691</t>
  </si>
  <si>
    <t>CCR 692</t>
  </si>
  <si>
    <t>124.0</t>
  </si>
  <si>
    <t>144.0</t>
  </si>
  <si>
    <t>1.17</t>
  </si>
  <si>
    <t>CCR 693</t>
  </si>
  <si>
    <t>197.0</t>
  </si>
  <si>
    <t>CCR 694</t>
  </si>
  <si>
    <t>262.0</t>
  </si>
  <si>
    <t>2.65</t>
  </si>
  <si>
    <t>CCR 695</t>
  </si>
  <si>
    <t>CCR 696</t>
  </si>
  <si>
    <t>64.0</t>
  </si>
  <si>
    <t>13.8</t>
  </si>
  <si>
    <t>CCR 697</t>
  </si>
  <si>
    <t>76.0</t>
  </si>
  <si>
    <t>161.0</t>
  </si>
  <si>
    <t>3.55</t>
  </si>
  <si>
    <t>18.5</t>
  </si>
  <si>
    <t>8.8</t>
  </si>
  <si>
    <t>CCR 698</t>
  </si>
  <si>
    <t>188.0</t>
  </si>
  <si>
    <t>19.7</t>
  </si>
  <si>
    <t>CCR 699</t>
  </si>
  <si>
    <t>CCR 700</t>
  </si>
  <si>
    <t>CCR 701</t>
  </si>
  <si>
    <t>CCR 702</t>
  </si>
  <si>
    <t>CCR 703</t>
  </si>
  <si>
    <t>163.0</t>
  </si>
  <si>
    <t>9.2</t>
  </si>
  <si>
    <t>CCR 704</t>
  </si>
  <si>
    <t>2.63</t>
  </si>
  <si>
    <t>CCR 705</t>
  </si>
  <si>
    <t>264.0</t>
  </si>
  <si>
    <t>CCR 706</t>
  </si>
  <si>
    <t>27.0</t>
  </si>
  <si>
    <t>4.25</t>
  </si>
  <si>
    <t>CCR 707</t>
  </si>
  <si>
    <t>153.0</t>
  </si>
  <si>
    <t>4.15</t>
  </si>
  <si>
    <t>CCR 708</t>
  </si>
  <si>
    <t>199.0</t>
  </si>
  <si>
    <t>274.0</t>
  </si>
  <si>
    <t>CCR 709</t>
  </si>
  <si>
    <t>41.6</t>
  </si>
  <si>
    <t>CCR 710</t>
  </si>
  <si>
    <t>13.4</t>
  </si>
  <si>
    <t>33.2</t>
  </si>
  <si>
    <t>CCR 711</t>
  </si>
  <si>
    <t>31.3</t>
  </si>
  <si>
    <t>CCR 712</t>
  </si>
  <si>
    <t>203.0</t>
  </si>
  <si>
    <t>30.5</t>
  </si>
  <si>
    <t>CCR 713</t>
  </si>
  <si>
    <t>252.0</t>
  </si>
  <si>
    <t>11.1</t>
  </si>
  <si>
    <t>CCR714</t>
  </si>
  <si>
    <t>293.0</t>
  </si>
  <si>
    <t>14.3</t>
  </si>
  <si>
    <t>35.3</t>
  </si>
  <si>
    <t>CCR 715</t>
  </si>
  <si>
    <t>CCR 720</t>
  </si>
  <si>
    <t>CCR 721</t>
  </si>
  <si>
    <t>CCR 722</t>
  </si>
  <si>
    <t>CCR 723</t>
  </si>
  <si>
    <t>CCR 724</t>
  </si>
  <si>
    <t>CCR 725</t>
  </si>
  <si>
    <t>8.6</t>
  </si>
  <si>
    <t>CCR 726</t>
  </si>
  <si>
    <t>111.0</t>
  </si>
  <si>
    <t>8.1</t>
  </si>
  <si>
    <t>CCR 727</t>
  </si>
  <si>
    <t>14.5</t>
  </si>
  <si>
    <t>CCR 728</t>
  </si>
  <si>
    <t>14.8</t>
  </si>
  <si>
    <t>15.8</t>
  </si>
  <si>
    <t>CCR 729</t>
  </si>
  <si>
    <t>CCR 730</t>
  </si>
  <si>
    <t>CCR 731</t>
  </si>
  <si>
    <t>2.23</t>
  </si>
  <si>
    <t>CCR 732</t>
  </si>
  <si>
    <t>2.38</t>
  </si>
  <si>
    <t>81.0</t>
  </si>
  <si>
    <t>9.3</t>
  </si>
  <si>
    <t>CCR 733</t>
  </si>
  <si>
    <t>113.0</t>
  </si>
  <si>
    <t>CCR 734</t>
  </si>
  <si>
    <t>8.3</t>
  </si>
  <si>
    <t>151.0</t>
  </si>
  <si>
    <t>CCR 735</t>
  </si>
  <si>
    <t>162.0</t>
  </si>
  <si>
    <t>183.0</t>
  </si>
  <si>
    <t>206.0</t>
  </si>
  <si>
    <t>1.43</t>
  </si>
  <si>
    <t>CCR 736</t>
  </si>
  <si>
    <t>299.0</t>
  </si>
  <si>
    <t>CCR 737</t>
  </si>
  <si>
    <t>CCR 738</t>
  </si>
  <si>
    <t>227.0</t>
  </si>
  <si>
    <t>CCR739</t>
  </si>
  <si>
    <t>CCR 740</t>
  </si>
  <si>
    <t>204.0</t>
  </si>
  <si>
    <t>CCR 741</t>
  </si>
  <si>
    <t>243.0</t>
  </si>
  <si>
    <t>CCR 742</t>
  </si>
  <si>
    <t>267.0</t>
  </si>
  <si>
    <t>22.7</t>
  </si>
  <si>
    <t>20.3</t>
  </si>
  <si>
    <t>CCR 743</t>
  </si>
  <si>
    <t>276.0</t>
  </si>
  <si>
    <t>CCR 744</t>
  </si>
  <si>
    <t>287.0</t>
  </si>
  <si>
    <t>16.1</t>
  </si>
  <si>
    <t>353.0</t>
  </si>
  <si>
    <t>6.75</t>
  </si>
  <si>
    <t>359.0</t>
  </si>
  <si>
    <t>CCR 745</t>
  </si>
  <si>
    <t>7.9</t>
  </si>
  <si>
    <t>36.1</t>
  </si>
  <si>
    <t>FA</t>
  </si>
  <si>
    <t>CCR 746</t>
  </si>
  <si>
    <t>30.4</t>
  </si>
  <si>
    <t>CCR 747</t>
  </si>
  <si>
    <t>115.0</t>
  </si>
  <si>
    <t>33.6</t>
  </si>
  <si>
    <t>CCR 748</t>
  </si>
  <si>
    <t>171.0</t>
  </si>
  <si>
    <t>CCR 749</t>
  </si>
  <si>
    <t>CCR 750</t>
  </si>
  <si>
    <t>CCR 751</t>
  </si>
  <si>
    <t>8.4</t>
  </si>
  <si>
    <t>CCR 752</t>
  </si>
  <si>
    <t>CCR 753</t>
  </si>
  <si>
    <t>286.0</t>
  </si>
  <si>
    <t>0.85</t>
  </si>
  <si>
    <t>CCR 754</t>
  </si>
  <si>
    <t>5.85</t>
  </si>
  <si>
    <t>CCR 755</t>
  </si>
  <si>
    <t>68.0</t>
  </si>
  <si>
    <t>15.1</t>
  </si>
  <si>
    <t>85.0</t>
  </si>
  <si>
    <t>26.6</t>
  </si>
  <si>
    <t>CCR 756</t>
  </si>
  <si>
    <t>16.6</t>
  </si>
  <si>
    <t>251.0</t>
  </si>
  <si>
    <t>311.0</t>
  </si>
  <si>
    <t>CCR 757</t>
  </si>
  <si>
    <t>31.2</t>
  </si>
  <si>
    <t>17.5</t>
  </si>
  <si>
    <t>CCR 758</t>
  </si>
  <si>
    <t>220.0</t>
  </si>
  <si>
    <t>8.65</t>
  </si>
  <si>
    <t>32.7</t>
  </si>
  <si>
    <t>CCR 759</t>
  </si>
  <si>
    <t>8.9</t>
  </si>
  <si>
    <t>31.6</t>
  </si>
  <si>
    <t>CCR</t>
  </si>
  <si>
    <t>CCR 761</t>
  </si>
  <si>
    <t>CCR 762</t>
  </si>
  <si>
    <t>CCR 763</t>
  </si>
  <si>
    <t>61.0</t>
  </si>
  <si>
    <t>CCR 764</t>
  </si>
  <si>
    <t>CCR 765</t>
  </si>
  <si>
    <t>CFVB80</t>
  </si>
  <si>
    <t>0.34</t>
  </si>
  <si>
    <t>CFVB81</t>
  </si>
  <si>
    <t>0.38</t>
  </si>
  <si>
    <t>CFVB82</t>
  </si>
  <si>
    <t>0.47</t>
  </si>
  <si>
    <t>CFVB83</t>
  </si>
  <si>
    <t>0.42</t>
  </si>
  <si>
    <t>CFVB84</t>
  </si>
  <si>
    <t>0.46</t>
  </si>
  <si>
    <t>CFVB85</t>
  </si>
  <si>
    <t>CFVB86</t>
  </si>
  <si>
    <t>CFVB87</t>
  </si>
  <si>
    <t>CFVB88</t>
  </si>
  <si>
    <t>5.95</t>
  </si>
  <si>
    <t>CFVB89</t>
  </si>
  <si>
    <t>13.7</t>
  </si>
  <si>
    <t>CFVB90</t>
  </si>
  <si>
    <t>17.9</t>
  </si>
  <si>
    <t>CFVB91</t>
  </si>
  <si>
    <t>4.45</t>
  </si>
  <si>
    <t>CFVB92</t>
  </si>
  <si>
    <t>CFVB93</t>
  </si>
  <si>
    <t>53.9</t>
  </si>
  <si>
    <t>CFVB94</t>
  </si>
  <si>
    <t>290.0</t>
  </si>
  <si>
    <t>CFVB95</t>
  </si>
  <si>
    <t>9.4</t>
  </si>
  <si>
    <t>CCR 768</t>
  </si>
  <si>
    <t>CCR 769</t>
  </si>
  <si>
    <t>CCR 770</t>
  </si>
  <si>
    <t>2.25</t>
  </si>
  <si>
    <t>134.0</t>
  </si>
  <si>
    <t>CCR 771</t>
  </si>
  <si>
    <t>186.0</t>
  </si>
  <si>
    <t>CCR 772</t>
  </si>
  <si>
    <t>314.0</t>
  </si>
  <si>
    <t>1.65</t>
  </si>
  <si>
    <t>337.0</t>
  </si>
  <si>
    <t>6.85</t>
  </si>
  <si>
    <t>CCR 773</t>
  </si>
  <si>
    <t>CCR 774</t>
  </si>
  <si>
    <t>84.0</t>
  </si>
  <si>
    <t>CCR 775</t>
  </si>
  <si>
    <t>219.0</t>
  </si>
  <si>
    <t>4.75</t>
  </si>
  <si>
    <t>CCR 776</t>
  </si>
  <si>
    <t>236.0</t>
  </si>
  <si>
    <t>254.0</t>
  </si>
  <si>
    <t>194.0</t>
  </si>
  <si>
    <t>42.5</t>
  </si>
  <si>
    <t>CCR 777</t>
  </si>
  <si>
    <t>46.5</t>
  </si>
  <si>
    <t>CCR 778</t>
  </si>
  <si>
    <t>CCR 779</t>
  </si>
  <si>
    <t>CCR 780</t>
  </si>
  <si>
    <t>CCR 781</t>
  </si>
  <si>
    <t>82.0</t>
  </si>
  <si>
    <t>CCR 782</t>
  </si>
  <si>
    <t>94.0</t>
  </si>
  <si>
    <t>CCR 783</t>
  </si>
  <si>
    <t>CCR 784</t>
  </si>
  <si>
    <t>248.0</t>
  </si>
  <si>
    <t>282.0</t>
  </si>
  <si>
    <t>2.55</t>
  </si>
  <si>
    <t>341.0</t>
  </si>
  <si>
    <t>CCR 785</t>
  </si>
  <si>
    <t>CCR 786</t>
  </si>
  <si>
    <t>117.0</t>
  </si>
  <si>
    <t>CCR 787</t>
  </si>
  <si>
    <t>CCR 788</t>
  </si>
  <si>
    <t>CCR 789</t>
  </si>
  <si>
    <t>33.8</t>
  </si>
  <si>
    <t>CCR 852</t>
  </si>
  <si>
    <t>CCR 791</t>
  </si>
  <si>
    <t>CCR 792</t>
  </si>
  <si>
    <t>CCR 793</t>
  </si>
  <si>
    <t>167.0</t>
  </si>
  <si>
    <t>CCR 794</t>
  </si>
  <si>
    <t>CCR 795</t>
  </si>
  <si>
    <t>CCR 796</t>
  </si>
  <si>
    <t>CCR 797</t>
  </si>
  <si>
    <t>149.0</t>
  </si>
  <si>
    <t>CCR 798</t>
  </si>
  <si>
    <t>CCR 799</t>
  </si>
  <si>
    <t>178.0</t>
  </si>
  <si>
    <t>CCR 800</t>
  </si>
  <si>
    <t>CCR 801</t>
  </si>
  <si>
    <t>214.0</t>
  </si>
  <si>
    <t>CCR 802</t>
  </si>
  <si>
    <t>246.0</t>
  </si>
  <si>
    <t>CCR 803</t>
  </si>
  <si>
    <t>29.8</t>
  </si>
  <si>
    <t>CCR 804</t>
  </si>
  <si>
    <t>192.0</t>
  </si>
  <si>
    <t>40.1</t>
  </si>
  <si>
    <t>CCR 805</t>
  </si>
  <si>
    <t>CCR 806</t>
  </si>
  <si>
    <t>CCR 807</t>
  </si>
  <si>
    <t>CCR 808</t>
  </si>
  <si>
    <t>CCR 809</t>
  </si>
  <si>
    <t>CCR 810</t>
  </si>
  <si>
    <t>1.34</t>
  </si>
  <si>
    <t>CCR 811</t>
  </si>
  <si>
    <t>122.0</t>
  </si>
  <si>
    <t>CCR 812</t>
  </si>
  <si>
    <t>5.15</t>
  </si>
  <si>
    <t>CCR 813</t>
  </si>
  <si>
    <t>CCR 981</t>
  </si>
  <si>
    <t>CCR 982</t>
  </si>
  <si>
    <t>CCR 984</t>
  </si>
  <si>
    <t>CCR 985</t>
  </si>
  <si>
    <t>336.0</t>
  </si>
  <si>
    <t>CCR 986</t>
  </si>
  <si>
    <t>CCR 987</t>
  </si>
  <si>
    <t>CCR 988</t>
  </si>
  <si>
    <t>303.0</t>
  </si>
  <si>
    <t>CCR 989</t>
  </si>
  <si>
    <t>326.0</t>
  </si>
  <si>
    <t>25.6</t>
  </si>
  <si>
    <t>CCR 990</t>
  </si>
  <si>
    <t>327.0</t>
  </si>
  <si>
    <t>CCR 991</t>
  </si>
  <si>
    <t>CCR 992</t>
  </si>
  <si>
    <t>CCR 993</t>
  </si>
  <si>
    <t>31.4</t>
  </si>
  <si>
    <t>33.9</t>
  </si>
  <si>
    <t>62.0</t>
  </si>
  <si>
    <t>30.8</t>
  </si>
  <si>
    <t>32.6</t>
  </si>
  <si>
    <t>31.1</t>
  </si>
  <si>
    <t>13.9</t>
  </si>
  <si>
    <t>35.8</t>
  </si>
  <si>
    <t>36.5</t>
  </si>
  <si>
    <t>CCR 994</t>
  </si>
  <si>
    <t>CCR 995</t>
  </si>
  <si>
    <t>CCR 996</t>
  </si>
  <si>
    <t>CCR 997</t>
  </si>
  <si>
    <t>9.1</t>
  </si>
  <si>
    <t>CCR 998</t>
  </si>
  <si>
    <t>CCR 999</t>
  </si>
  <si>
    <t>CCR 1000</t>
  </si>
  <si>
    <t>207.0</t>
  </si>
  <si>
    <t>10.1</t>
  </si>
  <si>
    <t>CCR 1001</t>
  </si>
  <si>
    <t>237.0</t>
  </si>
  <si>
    <t>CCR 1002</t>
  </si>
  <si>
    <t>261.0</t>
  </si>
  <si>
    <t>27.8</t>
  </si>
  <si>
    <t>32.2</t>
  </si>
  <si>
    <t>38.5</t>
  </si>
  <si>
    <t>36.4</t>
  </si>
  <si>
    <t>34.2</t>
  </si>
  <si>
    <t>91.0</t>
  </si>
  <si>
    <t>35.9</t>
  </si>
  <si>
    <t>8.15</t>
  </si>
  <si>
    <t>31.7</t>
  </si>
  <si>
    <t>116.0</t>
  </si>
  <si>
    <t>35.5</t>
  </si>
  <si>
    <t>121.0</t>
  </si>
  <si>
    <t>31.5</t>
  </si>
  <si>
    <t>128.0</t>
  </si>
  <si>
    <t>154.0</t>
  </si>
  <si>
    <t>33.7</t>
  </si>
  <si>
    <t>CFVB96</t>
  </si>
  <si>
    <t>0.51</t>
  </si>
  <si>
    <t>CFVB97</t>
  </si>
  <si>
    <t>CFVB98</t>
  </si>
  <si>
    <t>0.94</t>
  </si>
  <si>
    <t>CFVB99</t>
  </si>
  <si>
    <t>CFVB100</t>
  </si>
  <si>
    <t>CFVB101</t>
  </si>
  <si>
    <t>1.57</t>
  </si>
  <si>
    <t>4.89</t>
  </si>
  <si>
    <t>CFVB102</t>
  </si>
  <si>
    <t>CFVB103</t>
  </si>
  <si>
    <t>CFVB104</t>
  </si>
  <si>
    <t>6.97</t>
  </si>
  <si>
    <t>19.2</t>
  </si>
  <si>
    <t>1.86</t>
  </si>
  <si>
    <t>CFV105</t>
  </si>
  <si>
    <t>6.65</t>
  </si>
  <si>
    <t>CFVB106</t>
  </si>
  <si>
    <t>CFVB107</t>
  </si>
  <si>
    <t>CFVB108</t>
  </si>
  <si>
    <t>CFVB109</t>
  </si>
  <si>
    <t>CFVB110</t>
  </si>
  <si>
    <t>CFVB111</t>
  </si>
  <si>
    <t>1.69</t>
  </si>
  <si>
    <t>34.5</t>
  </si>
  <si>
    <t>CFVB112</t>
  </si>
  <si>
    <t>CFVB113</t>
  </si>
  <si>
    <t>14.94</t>
  </si>
  <si>
    <t>46.4</t>
  </si>
  <si>
    <t>2.92</t>
  </si>
  <si>
    <t>49.3</t>
  </si>
  <si>
    <t>3.68</t>
  </si>
  <si>
    <t>10.81</t>
  </si>
  <si>
    <t>1.83</t>
  </si>
  <si>
    <t>43.7</t>
  </si>
  <si>
    <t>CFVB114</t>
  </si>
  <si>
    <t>CFVB115</t>
  </si>
  <si>
    <t>CFVB116</t>
  </si>
  <si>
    <t>0.43</t>
  </si>
  <si>
    <t>CFVB117</t>
  </si>
  <si>
    <t>6.96</t>
  </si>
  <si>
    <t>5.09</t>
  </si>
  <si>
    <t>18.6</t>
  </si>
  <si>
    <t>CFVB118</t>
  </si>
  <si>
    <t>9.03</t>
  </si>
  <si>
    <t>30.1</t>
  </si>
  <si>
    <t>CFVB119</t>
  </si>
  <si>
    <t>7.86</t>
  </si>
  <si>
    <t>12.73</t>
  </si>
  <si>
    <t>11.34</t>
  </si>
  <si>
    <t>49.4</t>
  </si>
  <si>
    <t>31.8</t>
  </si>
  <si>
    <t>CFVB120</t>
  </si>
  <si>
    <t>11.02</t>
  </si>
  <si>
    <t>40.5</t>
  </si>
  <si>
    <t>52.1</t>
  </si>
  <si>
    <t>CFVB121</t>
  </si>
  <si>
    <t>44.7</t>
  </si>
  <si>
    <t>74.0</t>
  </si>
  <si>
    <t>CFVB122</t>
  </si>
  <si>
    <t>CFVB123</t>
  </si>
  <si>
    <t>CFVB124</t>
  </si>
  <si>
    <t>CFVB125</t>
  </si>
  <si>
    <t>0.36</t>
  </si>
  <si>
    <t>CFVB126</t>
  </si>
  <si>
    <t>83.0</t>
  </si>
  <si>
    <t>2.58</t>
  </si>
  <si>
    <t>CFVB127</t>
  </si>
  <si>
    <t>CFVB128</t>
  </si>
  <si>
    <t>1.36</t>
  </si>
  <si>
    <t>9.6</t>
  </si>
  <si>
    <t>CFVVB129</t>
  </si>
  <si>
    <t>CFVB130</t>
  </si>
  <si>
    <t>14.2</t>
  </si>
  <si>
    <t>CFVB131</t>
  </si>
  <si>
    <t>21.2</t>
  </si>
  <si>
    <t>CFVB132</t>
  </si>
  <si>
    <t>5.14</t>
  </si>
  <si>
    <t>CFVB138</t>
  </si>
  <si>
    <t>CFVB134</t>
  </si>
  <si>
    <t>2.81</t>
  </si>
  <si>
    <t>5.17</t>
  </si>
  <si>
    <t>9.62</t>
  </si>
  <si>
    <t>35.6</t>
  </si>
  <si>
    <t>CFVB135</t>
  </si>
  <si>
    <t>155.0</t>
  </si>
  <si>
    <t>CFVB136</t>
  </si>
  <si>
    <t>7.6</t>
  </si>
  <si>
    <t>CFVB137</t>
  </si>
  <si>
    <t>No se registró el DAP por ls raices tablares, a una altura superior de 6 metros</t>
  </si>
  <si>
    <t>0.75</t>
  </si>
  <si>
    <t>CFVB139</t>
  </si>
  <si>
    <t>CFVB140</t>
  </si>
  <si>
    <t>1.96</t>
  </si>
  <si>
    <t>CFVB141</t>
  </si>
  <si>
    <t>1.19</t>
  </si>
  <si>
    <t>3.18</t>
  </si>
  <si>
    <t>3.21</t>
  </si>
  <si>
    <t>CFVB142</t>
  </si>
  <si>
    <t>CFVB143</t>
  </si>
  <si>
    <t>2.26</t>
  </si>
  <si>
    <t>CFVB144</t>
  </si>
  <si>
    <t>25.1</t>
  </si>
  <si>
    <t>208.0</t>
  </si>
  <si>
    <t>5.87</t>
  </si>
  <si>
    <t>CFVB145</t>
  </si>
  <si>
    <t>8.2</t>
  </si>
  <si>
    <t>34.6</t>
  </si>
  <si>
    <t>CFVB147</t>
  </si>
  <si>
    <t>12.35</t>
  </si>
  <si>
    <t>40.8</t>
  </si>
  <si>
    <t>189.0</t>
  </si>
  <si>
    <t>11.73</t>
  </si>
  <si>
    <t>CFVB148</t>
  </si>
  <si>
    <t>11.83</t>
  </si>
  <si>
    <t>74.4</t>
  </si>
  <si>
    <t>CFVB149</t>
  </si>
  <si>
    <t>14.15</t>
  </si>
  <si>
    <t>No  se le registró DAP por que presenta fuste irregular con raices tablares de gran altura</t>
  </si>
  <si>
    <t>295.0</t>
  </si>
  <si>
    <t>4.63</t>
  </si>
  <si>
    <t>50.5</t>
  </si>
  <si>
    <t>1.92</t>
  </si>
  <si>
    <t>32.4</t>
  </si>
  <si>
    <t>1.85</t>
  </si>
  <si>
    <t>CFVB151</t>
  </si>
  <si>
    <t>CFVB152</t>
  </si>
  <si>
    <t>CFVB153</t>
  </si>
  <si>
    <t>CFVB154</t>
  </si>
  <si>
    <t>2.04</t>
  </si>
  <si>
    <t>CFVB155</t>
  </si>
  <si>
    <t>CFVB156</t>
  </si>
  <si>
    <t>1.25</t>
  </si>
  <si>
    <t>4.24</t>
  </si>
  <si>
    <t>CFVB157</t>
  </si>
  <si>
    <t>3.25</t>
  </si>
  <si>
    <t>CFVB158</t>
  </si>
  <si>
    <t>4.46</t>
  </si>
  <si>
    <t>5.59</t>
  </si>
  <si>
    <t>47.6</t>
  </si>
  <si>
    <t>CFVB160</t>
  </si>
  <si>
    <t>26.4</t>
  </si>
  <si>
    <t>-8.0</t>
  </si>
  <si>
    <t>HI</t>
  </si>
  <si>
    <t>CCR 969</t>
  </si>
  <si>
    <t>28.2</t>
  </si>
  <si>
    <t>-7.0</t>
  </si>
  <si>
    <t>-9.0</t>
  </si>
  <si>
    <t>CCR 970</t>
  </si>
  <si>
    <t>9.85</t>
  </si>
  <si>
    <t>-1.0</t>
  </si>
  <si>
    <t>10.35</t>
  </si>
  <si>
    <t>-10.0</t>
  </si>
  <si>
    <t>10.65</t>
  </si>
  <si>
    <t>226.0</t>
  </si>
  <si>
    <t>30.3</t>
  </si>
  <si>
    <t>331.0</t>
  </si>
  <si>
    <t>10.25</t>
  </si>
  <si>
    <t>33.3</t>
  </si>
  <si>
    <t>11.35</t>
  </si>
  <si>
    <t>357.0</t>
  </si>
  <si>
    <t>6.46</t>
  </si>
  <si>
    <t>CCR 971</t>
  </si>
  <si>
    <t>CCR 972</t>
  </si>
  <si>
    <t>CCR 973</t>
  </si>
  <si>
    <t>221.0</t>
  </si>
  <si>
    <t>2.29</t>
  </si>
  <si>
    <t>CCR 974</t>
  </si>
  <si>
    <t>CCR 975</t>
  </si>
  <si>
    <t>32.8</t>
  </si>
  <si>
    <t>CCR 1008</t>
  </si>
  <si>
    <t>CCR 1009</t>
  </si>
  <si>
    <t>CCR 1010</t>
  </si>
  <si>
    <t>305.0</t>
  </si>
  <si>
    <t>344.0</t>
  </si>
  <si>
    <t>3.95</t>
  </si>
  <si>
    <t>CCR 1011</t>
  </si>
  <si>
    <t>218.0</t>
  </si>
  <si>
    <t>CCR 1012</t>
  </si>
  <si>
    <t>CCR 1013</t>
  </si>
  <si>
    <t>CCR 1014</t>
  </si>
  <si>
    <t>58.8</t>
  </si>
  <si>
    <t>CCR 1015</t>
  </si>
  <si>
    <t>43.8</t>
  </si>
  <si>
    <t>191.0</t>
  </si>
  <si>
    <t>CCR 1016</t>
  </si>
  <si>
    <t>37.7</t>
  </si>
  <si>
    <t>CCR 1017</t>
  </si>
  <si>
    <t>38.7</t>
  </si>
  <si>
    <t>-5.0</t>
  </si>
  <si>
    <t>CCR 1018</t>
  </si>
  <si>
    <t>FOM001</t>
  </si>
  <si>
    <t>FOM002</t>
  </si>
  <si>
    <t>FOM003</t>
  </si>
  <si>
    <t>FOM004</t>
  </si>
  <si>
    <t>FOM005</t>
  </si>
  <si>
    <t>0.82</t>
  </si>
  <si>
    <t>FOM006</t>
  </si>
  <si>
    <t>FOM007</t>
  </si>
  <si>
    <t>FOM008</t>
  </si>
  <si>
    <t>FOM009</t>
  </si>
  <si>
    <t>FOM010</t>
  </si>
  <si>
    <t>1.21</t>
  </si>
  <si>
    <t>FOM011</t>
  </si>
  <si>
    <t>0.88</t>
  </si>
  <si>
    <t>FOM012</t>
  </si>
  <si>
    <t>30.7</t>
  </si>
  <si>
    <t>FOM013</t>
  </si>
  <si>
    <t>FOM014</t>
  </si>
  <si>
    <t>FOM015</t>
  </si>
  <si>
    <t>96.0</t>
  </si>
  <si>
    <t>40.4</t>
  </si>
  <si>
    <t>FOM016</t>
  </si>
  <si>
    <t>107.0</t>
  </si>
  <si>
    <t>37.6</t>
  </si>
  <si>
    <t>FOM017</t>
  </si>
  <si>
    <t>39.2</t>
  </si>
  <si>
    <t>158.0</t>
  </si>
  <si>
    <t>41.4</t>
  </si>
  <si>
    <t>FOM018</t>
  </si>
  <si>
    <t>179.0</t>
  </si>
  <si>
    <t>FOM019</t>
  </si>
  <si>
    <t>No se pudo medir altura porque la base de los árboles estaban bajo las raíces de otros en terreno inestable</t>
  </si>
  <si>
    <t>FOM020</t>
  </si>
  <si>
    <t>222.0</t>
  </si>
  <si>
    <t>FOM021</t>
  </si>
  <si>
    <t>FOM022</t>
  </si>
  <si>
    <t>279.0</t>
  </si>
  <si>
    <t>0.2</t>
  </si>
  <si>
    <t>FOM023</t>
  </si>
  <si>
    <t>313.0</t>
  </si>
  <si>
    <t>317.0</t>
  </si>
  <si>
    <t>323.0</t>
  </si>
  <si>
    <t>FOM024</t>
  </si>
  <si>
    <t>347.0</t>
  </si>
  <si>
    <t>FOM025</t>
  </si>
  <si>
    <t>5.56</t>
  </si>
  <si>
    <t>36.7</t>
  </si>
  <si>
    <t>FOM026</t>
  </si>
  <si>
    <t>FOM028</t>
  </si>
  <si>
    <t>0.55</t>
  </si>
  <si>
    <t>FOM029</t>
  </si>
  <si>
    <t>1.23</t>
  </si>
  <si>
    <t>FOM030</t>
  </si>
  <si>
    <t>43.3</t>
  </si>
  <si>
    <t>FOM031</t>
  </si>
  <si>
    <t>42.7</t>
  </si>
  <si>
    <t>43.1</t>
  </si>
  <si>
    <t>88.0</t>
  </si>
  <si>
    <t>FOM032</t>
  </si>
  <si>
    <t>FOM033</t>
  </si>
  <si>
    <t>41.7</t>
  </si>
  <si>
    <t>FOM034</t>
  </si>
  <si>
    <t>141.0</t>
  </si>
  <si>
    <t>36.3</t>
  </si>
  <si>
    <t>FOM035</t>
  </si>
  <si>
    <t>177.0</t>
  </si>
  <si>
    <t>FOM036</t>
  </si>
  <si>
    <t>FOM037</t>
  </si>
  <si>
    <t>FOM038</t>
  </si>
  <si>
    <t>40.2</t>
  </si>
  <si>
    <t>FOM039</t>
  </si>
  <si>
    <t>FOM040</t>
  </si>
  <si>
    <t>FOM041</t>
  </si>
  <si>
    <t>FOM042</t>
  </si>
  <si>
    <t>FOM043</t>
  </si>
  <si>
    <t>289.0</t>
  </si>
  <si>
    <t>FOM044</t>
  </si>
  <si>
    <t>328.0</t>
  </si>
  <si>
    <t>0.48</t>
  </si>
  <si>
    <t>FOM045</t>
  </si>
  <si>
    <t>FOM046</t>
  </si>
  <si>
    <t>0.66</t>
  </si>
  <si>
    <t>FOM047</t>
  </si>
  <si>
    <t>FOM048</t>
  </si>
  <si>
    <t>FOM049</t>
  </si>
  <si>
    <t>FOM050</t>
  </si>
  <si>
    <t>213.0</t>
  </si>
  <si>
    <t>FOM051</t>
  </si>
  <si>
    <t>44.3</t>
  </si>
  <si>
    <t>FOM052</t>
  </si>
  <si>
    <t>FOM053</t>
  </si>
  <si>
    <t>17.4</t>
  </si>
  <si>
    <t>FOM054</t>
  </si>
  <si>
    <t>FOM055</t>
  </si>
  <si>
    <t>FOM056</t>
  </si>
  <si>
    <t>FOM057</t>
  </si>
  <si>
    <t>FOM058</t>
  </si>
  <si>
    <t>FOM066</t>
  </si>
  <si>
    <t>FOM059</t>
  </si>
  <si>
    <t>352.0</t>
  </si>
  <si>
    <t>235.0</t>
  </si>
  <si>
    <t>0.76</t>
  </si>
  <si>
    <t>FOM060</t>
  </si>
  <si>
    <t>FOM061</t>
  </si>
  <si>
    <t>1.24</t>
  </si>
  <si>
    <t>FOM062</t>
  </si>
  <si>
    <t>0.68</t>
  </si>
  <si>
    <t>FOM063</t>
  </si>
  <si>
    <t>1.53</t>
  </si>
  <si>
    <t>FOM064</t>
  </si>
  <si>
    <t>FOM065</t>
  </si>
  <si>
    <t>FOM067</t>
  </si>
  <si>
    <t>39.9</t>
  </si>
  <si>
    <t>FOM068</t>
  </si>
  <si>
    <t>41.1</t>
  </si>
  <si>
    <t>FOM069</t>
  </si>
  <si>
    <t>FOM070</t>
  </si>
  <si>
    <t>35.7</t>
  </si>
  <si>
    <t>29.7</t>
  </si>
  <si>
    <t>FOM071</t>
  </si>
  <si>
    <t>FOM072</t>
  </si>
  <si>
    <t>FOM073</t>
  </si>
  <si>
    <t>FOM074</t>
  </si>
  <si>
    <t>18.8</t>
  </si>
  <si>
    <t>FOM075</t>
  </si>
  <si>
    <t>FOM076</t>
  </si>
  <si>
    <t>198.0</t>
  </si>
  <si>
    <t>23.1</t>
  </si>
  <si>
    <t>268.0</t>
  </si>
  <si>
    <t>324.0</t>
  </si>
  <si>
    <t>CCR 821</t>
  </si>
  <si>
    <t>CCR 822</t>
  </si>
  <si>
    <t>CCR 823</t>
  </si>
  <si>
    <t>257.0</t>
  </si>
  <si>
    <t>CCR 824</t>
  </si>
  <si>
    <t>CCR 825</t>
  </si>
  <si>
    <t>CCR 826</t>
  </si>
  <si>
    <t>CCR 827</t>
  </si>
  <si>
    <t>CCR 828</t>
  </si>
  <si>
    <t>152.0</t>
  </si>
  <si>
    <t>CCR 829</t>
  </si>
  <si>
    <t>CCR 830</t>
  </si>
  <si>
    <t>319.0</t>
  </si>
  <si>
    <t>CCR 831</t>
  </si>
  <si>
    <t>48.0</t>
  </si>
  <si>
    <t>CCR 832</t>
  </si>
  <si>
    <t>93.0</t>
  </si>
  <si>
    <t>51.1</t>
  </si>
  <si>
    <t>CCR 833</t>
  </si>
  <si>
    <t>14.1</t>
  </si>
  <si>
    <t>CCR 834</t>
  </si>
  <si>
    <t>CCR 835</t>
  </si>
  <si>
    <t>CCR 836</t>
  </si>
  <si>
    <t>CCR 837</t>
  </si>
  <si>
    <t>CCR 838</t>
  </si>
  <si>
    <t>2.67</t>
  </si>
  <si>
    <t>CCR 839</t>
  </si>
  <si>
    <t>CCR 840</t>
  </si>
  <si>
    <t>CCR 841</t>
  </si>
  <si>
    <t>CCR 842</t>
  </si>
  <si>
    <t>142.0</t>
  </si>
  <si>
    <t>147.0</t>
  </si>
  <si>
    <t>258.0</t>
  </si>
  <si>
    <t>CCR 843</t>
  </si>
  <si>
    <t>20.9</t>
  </si>
  <si>
    <t>CCR 844</t>
  </si>
  <si>
    <t>CCR 845</t>
  </si>
  <si>
    <t>CCR 859</t>
  </si>
  <si>
    <t>CCR 860</t>
  </si>
  <si>
    <t>CCR 861</t>
  </si>
  <si>
    <t>CCR 862</t>
  </si>
  <si>
    <t>CCR 863</t>
  </si>
  <si>
    <t>CCR 864</t>
  </si>
  <si>
    <t>CCR 865</t>
  </si>
  <si>
    <t>CCR 866</t>
  </si>
  <si>
    <t>CCR 867</t>
  </si>
  <si>
    <t>CCR 868</t>
  </si>
  <si>
    <t>CCR 869</t>
  </si>
  <si>
    <t>106.0</t>
  </si>
  <si>
    <t>CCR 870</t>
  </si>
  <si>
    <t>CCR 871</t>
  </si>
  <si>
    <t>CCR 872</t>
  </si>
  <si>
    <t>1.12</t>
  </si>
  <si>
    <t>CCR 873</t>
  </si>
  <si>
    <t>CCR 874</t>
  </si>
  <si>
    <t>239.0</t>
  </si>
  <si>
    <t>CCR 875</t>
  </si>
  <si>
    <t>CCR 876</t>
  </si>
  <si>
    <t>4.95</t>
  </si>
  <si>
    <t>CCR 877</t>
  </si>
  <si>
    <t>79.0</t>
  </si>
  <si>
    <t>CCR 878</t>
  </si>
  <si>
    <t>104.0</t>
  </si>
  <si>
    <t>CCR 884</t>
  </si>
  <si>
    <t>131.0</t>
  </si>
  <si>
    <t>CCR 880</t>
  </si>
  <si>
    <t>217.0</t>
  </si>
  <si>
    <t>CCR 881</t>
  </si>
  <si>
    <t>26.9</t>
  </si>
  <si>
    <t>6.45</t>
  </si>
  <si>
    <t>CCR 882</t>
  </si>
  <si>
    <t>45.2</t>
  </si>
  <si>
    <t>CCR 883</t>
  </si>
  <si>
    <t>104.5</t>
  </si>
  <si>
    <t>342.0</t>
  </si>
  <si>
    <t>39.6</t>
  </si>
  <si>
    <t>CCR 885</t>
  </si>
  <si>
    <t>63.9</t>
  </si>
  <si>
    <t>CCR 886</t>
  </si>
  <si>
    <t>CCR 887</t>
  </si>
  <si>
    <t>CCR 888</t>
  </si>
  <si>
    <t>CCR 889</t>
  </si>
  <si>
    <t>CCR 890</t>
  </si>
  <si>
    <t>CCR 891</t>
  </si>
  <si>
    <t>CCR 892</t>
  </si>
  <si>
    <t>CCR 893</t>
  </si>
  <si>
    <t>CCR 894</t>
  </si>
  <si>
    <t>CCR 895</t>
  </si>
  <si>
    <t>CCR 896</t>
  </si>
  <si>
    <t>CCR 897</t>
  </si>
  <si>
    <t>2.75</t>
  </si>
  <si>
    <t>CCR 898</t>
  </si>
  <si>
    <t>2.33</t>
  </si>
  <si>
    <t>CCR 899</t>
  </si>
  <si>
    <t>3.15</t>
  </si>
  <si>
    <t>CCR 900</t>
  </si>
  <si>
    <t>284.0</t>
  </si>
  <si>
    <t>CCR 901</t>
  </si>
  <si>
    <t>348.0</t>
  </si>
  <si>
    <t>71.0</t>
  </si>
  <si>
    <t>CCR 902</t>
  </si>
  <si>
    <t>101.0</t>
  </si>
  <si>
    <t>CCR 903</t>
  </si>
  <si>
    <t>CCR 904</t>
  </si>
  <si>
    <t>CCR 905</t>
  </si>
  <si>
    <t>CCR 906</t>
  </si>
  <si>
    <t>CCR 907</t>
  </si>
  <si>
    <t>3.96</t>
  </si>
  <si>
    <t>34.8</t>
  </si>
  <si>
    <t>CCR 908</t>
  </si>
  <si>
    <t>74.9</t>
  </si>
  <si>
    <t>CCR 909</t>
  </si>
  <si>
    <t>CCR 910</t>
  </si>
  <si>
    <t>CCR 911</t>
  </si>
  <si>
    <t>CCR 912</t>
  </si>
  <si>
    <t>CCR 913</t>
  </si>
  <si>
    <t>CCR 914</t>
  </si>
  <si>
    <t>CCR 915</t>
  </si>
  <si>
    <t>1.15</t>
  </si>
  <si>
    <t>CCR 916</t>
  </si>
  <si>
    <t>98.0</t>
  </si>
  <si>
    <t>CCR 917</t>
  </si>
  <si>
    <t>CCR 918</t>
  </si>
  <si>
    <t>2.24</t>
  </si>
  <si>
    <t>CCR 919</t>
  </si>
  <si>
    <t>CCR 920</t>
  </si>
  <si>
    <t>304.0</t>
  </si>
  <si>
    <t>CCR 921</t>
  </si>
  <si>
    <t>343.0</t>
  </si>
  <si>
    <t>CCR 922</t>
  </si>
  <si>
    <t>CCR 923</t>
  </si>
  <si>
    <t>CCR 924</t>
  </si>
  <si>
    <t>5.75</t>
  </si>
  <si>
    <t>CCR 925</t>
  </si>
  <si>
    <t>201.0</t>
  </si>
  <si>
    <t>28.3</t>
  </si>
  <si>
    <t>CCR 926</t>
  </si>
  <si>
    <t>CCR 927</t>
  </si>
  <si>
    <t>CCR 928</t>
  </si>
  <si>
    <t>CCR 929</t>
  </si>
  <si>
    <t>11.65</t>
  </si>
  <si>
    <t>36.6</t>
  </si>
  <si>
    <t>CCR 930</t>
  </si>
  <si>
    <t>69.1</t>
  </si>
  <si>
    <t>32.1</t>
  </si>
  <si>
    <t>48.6</t>
  </si>
  <si>
    <t>RT</t>
  </si>
  <si>
    <t>CCR 931</t>
  </si>
  <si>
    <t>CCR 932</t>
  </si>
  <si>
    <t>CCR 933</t>
  </si>
  <si>
    <t>CCR 934</t>
  </si>
  <si>
    <t>CCR 935</t>
  </si>
  <si>
    <t>CCR 936</t>
  </si>
  <si>
    <t>CCR 937</t>
  </si>
  <si>
    <t>CCR 938</t>
  </si>
  <si>
    <t>CCR 939</t>
  </si>
  <si>
    <t>CCR 940</t>
  </si>
  <si>
    <t>CCR 941</t>
  </si>
  <si>
    <t>283.0</t>
  </si>
  <si>
    <t>CCR 942</t>
  </si>
  <si>
    <t>CCR 943</t>
  </si>
  <si>
    <t>CCR 944</t>
  </si>
  <si>
    <t>27.3</t>
  </si>
  <si>
    <t>CCR 945</t>
  </si>
  <si>
    <t>86.0</t>
  </si>
  <si>
    <t>3.45</t>
  </si>
  <si>
    <t>24.8</t>
  </si>
  <si>
    <t>CCR 946</t>
  </si>
  <si>
    <t>145.0</t>
  </si>
  <si>
    <t>CCR 947</t>
  </si>
  <si>
    <t>17.7</t>
  </si>
  <si>
    <t>CCR 948</t>
  </si>
  <si>
    <t>CCR 949</t>
  </si>
  <si>
    <t>CCR 950</t>
  </si>
  <si>
    <t>CCR 951</t>
  </si>
  <si>
    <t>CCR 952</t>
  </si>
  <si>
    <t>CCR 953</t>
  </si>
  <si>
    <t>CCR 954</t>
  </si>
  <si>
    <t>CCR 955</t>
  </si>
  <si>
    <t>CCR 956</t>
  </si>
  <si>
    <t>CCR 957</t>
  </si>
  <si>
    <t>306.0</t>
  </si>
  <si>
    <t>1.45</t>
  </si>
  <si>
    <t>CCR 958</t>
  </si>
  <si>
    <t>CCR 959</t>
  </si>
  <si>
    <t>CCR 960</t>
  </si>
  <si>
    <t>CCR 961</t>
  </si>
  <si>
    <t>CCR 962</t>
  </si>
  <si>
    <t>CCR 963</t>
  </si>
  <si>
    <t>22.3</t>
  </si>
  <si>
    <t>36.9</t>
  </si>
  <si>
    <t>CCR 964</t>
  </si>
  <si>
    <t>48.5</t>
  </si>
  <si>
    <t>1.27</t>
  </si>
  <si>
    <t>HG</t>
  </si>
  <si>
    <t>0.84</t>
  </si>
  <si>
    <t>HG489</t>
  </si>
  <si>
    <t>2.72</t>
  </si>
  <si>
    <t>HG490</t>
  </si>
  <si>
    <t>22.4</t>
  </si>
  <si>
    <t>HG491</t>
  </si>
  <si>
    <t>4.83</t>
  </si>
  <si>
    <t>16.4</t>
  </si>
  <si>
    <t>HG492</t>
  </si>
  <si>
    <t>25.3</t>
  </si>
  <si>
    <t>HG493</t>
  </si>
  <si>
    <t>2.39</t>
  </si>
  <si>
    <t>HG494</t>
  </si>
  <si>
    <t>273.0</t>
  </si>
  <si>
    <t>3.17</t>
  </si>
  <si>
    <t>12.47</t>
  </si>
  <si>
    <t>HG495</t>
  </si>
  <si>
    <t>3.62</t>
  </si>
  <si>
    <t>HG496</t>
  </si>
  <si>
    <t>5.78</t>
  </si>
  <si>
    <t>HG497</t>
  </si>
  <si>
    <t>89.0</t>
  </si>
  <si>
    <t>223.0</t>
  </si>
  <si>
    <t>9.7</t>
  </si>
  <si>
    <t>HG498</t>
  </si>
  <si>
    <t>13.38</t>
  </si>
  <si>
    <t>15.5</t>
  </si>
  <si>
    <t>HG499</t>
  </si>
  <si>
    <t>HG500</t>
  </si>
  <si>
    <t>HG501</t>
  </si>
  <si>
    <t>HG502</t>
  </si>
  <si>
    <t>HG503</t>
  </si>
  <si>
    <t>HG504</t>
  </si>
  <si>
    <t>HG505</t>
  </si>
  <si>
    <t>2.69</t>
  </si>
  <si>
    <t>HG508</t>
  </si>
  <si>
    <t>HG509</t>
  </si>
  <si>
    <t>224.0</t>
  </si>
  <si>
    <t>2.61</t>
  </si>
  <si>
    <t>292.0</t>
  </si>
  <si>
    <t>HG510</t>
  </si>
  <si>
    <t>HG511</t>
  </si>
  <si>
    <t>HG513</t>
  </si>
  <si>
    <t>3.33</t>
  </si>
  <si>
    <t>HG514</t>
  </si>
  <si>
    <t>54.9</t>
  </si>
  <si>
    <t>HG515</t>
  </si>
  <si>
    <t>HG516</t>
  </si>
  <si>
    <t>HG517</t>
  </si>
  <si>
    <t>5.18</t>
  </si>
  <si>
    <t>HG519</t>
  </si>
  <si>
    <t>HG520</t>
  </si>
  <si>
    <t>HG521</t>
  </si>
  <si>
    <t>173.0</t>
  </si>
  <si>
    <t>HG522</t>
  </si>
  <si>
    <t>3.85</t>
  </si>
  <si>
    <t>HG523</t>
  </si>
  <si>
    <t>HG524</t>
  </si>
  <si>
    <t>HG525</t>
  </si>
  <si>
    <t>5.65</t>
  </si>
  <si>
    <t>HG526</t>
  </si>
  <si>
    <t>9.82</t>
  </si>
  <si>
    <t>HG527</t>
  </si>
  <si>
    <t>HG528</t>
  </si>
  <si>
    <t>56.0</t>
  </si>
  <si>
    <t>HG529</t>
  </si>
  <si>
    <t>12.42</t>
  </si>
  <si>
    <t>30.04</t>
  </si>
  <si>
    <t>HG530</t>
  </si>
  <si>
    <t>31.04</t>
  </si>
  <si>
    <t>13.25</t>
  </si>
  <si>
    <t>HG531</t>
  </si>
  <si>
    <t>HG532</t>
  </si>
  <si>
    <t>HG533</t>
  </si>
  <si>
    <t>HG534</t>
  </si>
  <si>
    <t>133.0</t>
  </si>
  <si>
    <t>6.53</t>
  </si>
  <si>
    <t>HG535</t>
  </si>
  <si>
    <t>HG536</t>
  </si>
  <si>
    <t>13.68</t>
  </si>
  <si>
    <t>HG537</t>
  </si>
  <si>
    <t>14.82</t>
  </si>
  <si>
    <t>162.5</t>
  </si>
  <si>
    <t>54.0</t>
  </si>
  <si>
    <t>HG538</t>
  </si>
  <si>
    <t>10.44</t>
  </si>
  <si>
    <t>41.5</t>
  </si>
  <si>
    <t>IMO 053</t>
  </si>
  <si>
    <t>IMO 054</t>
  </si>
  <si>
    <t>IMO 055</t>
  </si>
  <si>
    <t>1.84</t>
  </si>
  <si>
    <t>4.26</t>
  </si>
  <si>
    <t>4.14</t>
  </si>
  <si>
    <t>IMO 056</t>
  </si>
  <si>
    <t>1.97</t>
  </si>
  <si>
    <t>4.31</t>
  </si>
  <si>
    <t>4.23</t>
  </si>
  <si>
    <t>IMO 057</t>
  </si>
  <si>
    <t>6.72</t>
  </si>
  <si>
    <t>6.07</t>
  </si>
  <si>
    <t>IMO 058</t>
  </si>
  <si>
    <t>8.42</t>
  </si>
  <si>
    <t>8.25</t>
  </si>
  <si>
    <t>IMO 059</t>
  </si>
  <si>
    <t>1.77</t>
  </si>
  <si>
    <t>7.63</t>
  </si>
  <si>
    <t>6.82</t>
  </si>
  <si>
    <t>5.73</t>
  </si>
  <si>
    <t>IMO 060</t>
  </si>
  <si>
    <t>2.37</t>
  </si>
  <si>
    <t>7.35</t>
  </si>
  <si>
    <t>IMO 061</t>
  </si>
  <si>
    <t>1.67</t>
  </si>
  <si>
    <t>7.06</t>
  </si>
  <si>
    <t>4.08</t>
  </si>
  <si>
    <t>IMO 062</t>
  </si>
  <si>
    <t>3.01</t>
  </si>
  <si>
    <t>2.53</t>
  </si>
  <si>
    <t>IMO 063</t>
  </si>
  <si>
    <t>iIMO 058</t>
  </si>
  <si>
    <t>IMO 064</t>
  </si>
  <si>
    <t>5.51</t>
  </si>
  <si>
    <t>IMO 065</t>
  </si>
  <si>
    <t>77.0</t>
  </si>
  <si>
    <t>26.2</t>
  </si>
  <si>
    <t>IMO 066</t>
  </si>
  <si>
    <t>IMO 067</t>
  </si>
  <si>
    <t>6.63</t>
  </si>
  <si>
    <t>25.2</t>
  </si>
  <si>
    <t>5.86</t>
  </si>
  <si>
    <t>IMO 068</t>
  </si>
  <si>
    <t>2.09</t>
  </si>
  <si>
    <t>1.11</t>
  </si>
  <si>
    <t>12.92</t>
  </si>
  <si>
    <t>7.38</t>
  </si>
  <si>
    <t>6.28</t>
  </si>
  <si>
    <t>10.06</t>
  </si>
  <si>
    <t>2.82</t>
  </si>
  <si>
    <t>IMO 069</t>
  </si>
  <si>
    <t>IMO 070</t>
  </si>
  <si>
    <t>0.83</t>
  </si>
  <si>
    <t>IMO 071</t>
  </si>
  <si>
    <t>0.74</t>
  </si>
  <si>
    <t>IMO 072</t>
  </si>
  <si>
    <t>0.78</t>
  </si>
  <si>
    <t>IMO 073</t>
  </si>
  <si>
    <t>IMO 074</t>
  </si>
  <si>
    <t>IMO 075</t>
  </si>
  <si>
    <t>75.0</t>
  </si>
  <si>
    <t>2.79</t>
  </si>
  <si>
    <t>IMO 076</t>
  </si>
  <si>
    <t>2.83</t>
  </si>
  <si>
    <t>IMO 077</t>
  </si>
  <si>
    <t>2.44</t>
  </si>
  <si>
    <t>IMO 078</t>
  </si>
  <si>
    <t>IMO 079</t>
  </si>
  <si>
    <t>2.08</t>
  </si>
  <si>
    <t>IMO 087</t>
  </si>
  <si>
    <t>332.0</t>
  </si>
  <si>
    <t>4.49</t>
  </si>
  <si>
    <t>24.2</t>
  </si>
  <si>
    <t>IMO 080</t>
  </si>
  <si>
    <t>3.75</t>
  </si>
  <si>
    <t>23.9</t>
  </si>
  <si>
    <t>24.3</t>
  </si>
  <si>
    <t>4.88</t>
  </si>
  <si>
    <t>5.69</t>
  </si>
  <si>
    <t>27.6</t>
  </si>
  <si>
    <t>3.84</t>
  </si>
  <si>
    <t>IMO 085</t>
  </si>
  <si>
    <t>6.42</t>
  </si>
  <si>
    <t>5.13</t>
  </si>
  <si>
    <t>IMO 094</t>
  </si>
  <si>
    <t>4.56</t>
  </si>
  <si>
    <t>5.16</t>
  </si>
  <si>
    <t>14.85</t>
  </si>
  <si>
    <t>47.8</t>
  </si>
  <si>
    <t>6.54</t>
  </si>
  <si>
    <t>9.94</t>
  </si>
  <si>
    <t>8.58</t>
  </si>
  <si>
    <t>25.8</t>
  </si>
  <si>
    <t>13.79</t>
  </si>
  <si>
    <t>45.5</t>
  </si>
  <si>
    <t>37.5</t>
  </si>
  <si>
    <t>10.89</t>
  </si>
  <si>
    <t>41.2</t>
  </si>
  <si>
    <t>11.39</t>
  </si>
  <si>
    <t>IMO 091</t>
  </si>
  <si>
    <t>IMO 086</t>
  </si>
  <si>
    <t>2.16</t>
  </si>
  <si>
    <t>3.53</t>
  </si>
  <si>
    <t>3.81</t>
  </si>
  <si>
    <t>IMO 089</t>
  </si>
  <si>
    <t>3.41</t>
  </si>
  <si>
    <t>IMO 090</t>
  </si>
  <si>
    <t>49.2</t>
  </si>
  <si>
    <t>31.9</t>
  </si>
  <si>
    <t>IMO  088</t>
  </si>
  <si>
    <t>VC</t>
  </si>
  <si>
    <t>4.79</t>
  </si>
  <si>
    <t>IMO 096</t>
  </si>
  <si>
    <t>TM</t>
  </si>
  <si>
    <t>1.49</t>
  </si>
  <si>
    <t>4.52</t>
  </si>
  <si>
    <t>IMO 088</t>
  </si>
  <si>
    <t>8.36</t>
  </si>
  <si>
    <t>57.4</t>
  </si>
  <si>
    <t>IMO 081</t>
  </si>
  <si>
    <t>IMO 082</t>
  </si>
  <si>
    <t>1.22</t>
  </si>
  <si>
    <t>1.35</t>
  </si>
  <si>
    <t>IMO 084</t>
  </si>
  <si>
    <t>1.41</t>
  </si>
  <si>
    <t>IMO 093</t>
  </si>
  <si>
    <t>IMO 092</t>
  </si>
  <si>
    <t>0.87</t>
  </si>
  <si>
    <t>IMO 095</t>
  </si>
  <si>
    <t>IMO 083</t>
  </si>
  <si>
    <t>IMO 098</t>
  </si>
  <si>
    <t>4.18</t>
  </si>
  <si>
    <t>7.14</t>
  </si>
  <si>
    <t>6.47</t>
  </si>
  <si>
    <t>6.51</t>
  </si>
  <si>
    <t>IMO 097</t>
  </si>
  <si>
    <t>6.05</t>
  </si>
  <si>
    <t>7.59</t>
  </si>
  <si>
    <t>6.34</t>
  </si>
  <si>
    <t>IMO 100</t>
  </si>
  <si>
    <t>184.0</t>
  </si>
  <si>
    <t>17.2</t>
  </si>
  <si>
    <t>4.38</t>
  </si>
  <si>
    <t>9.55</t>
  </si>
  <si>
    <t>IMO 099</t>
  </si>
  <si>
    <t>3.48</t>
  </si>
  <si>
    <t>5.36</t>
  </si>
  <si>
    <t>22.8</t>
  </si>
  <si>
    <t>4.09</t>
  </si>
  <si>
    <t>12.72</t>
  </si>
  <si>
    <t>291.0</t>
  </si>
  <si>
    <t>48.2</t>
  </si>
  <si>
    <t>IMO 101</t>
  </si>
  <si>
    <t>2.19</t>
  </si>
  <si>
    <t>imo 101</t>
  </si>
  <si>
    <t>0.63</t>
  </si>
  <si>
    <t>IMO 109</t>
  </si>
  <si>
    <t>IMO 107</t>
  </si>
  <si>
    <t>0.95</t>
  </si>
  <si>
    <t>2.42</t>
  </si>
  <si>
    <t>2.28</t>
  </si>
  <si>
    <t>244.0</t>
  </si>
  <si>
    <t>IMO 105</t>
  </si>
  <si>
    <t>2.94</t>
  </si>
  <si>
    <t>4.47</t>
  </si>
  <si>
    <t>3.58</t>
  </si>
  <si>
    <t>IMO 108</t>
  </si>
  <si>
    <t>IMO 103</t>
  </si>
  <si>
    <t>3.78</t>
  </si>
  <si>
    <t>29.1</t>
  </si>
  <si>
    <t>3.31</t>
  </si>
  <si>
    <t>118.0</t>
  </si>
  <si>
    <t>25.7</t>
  </si>
  <si>
    <t>5.84</t>
  </si>
  <si>
    <t>2.77</t>
  </si>
  <si>
    <t>195.0</t>
  </si>
  <si>
    <t>6.37</t>
  </si>
  <si>
    <t>26.8</t>
  </si>
  <si>
    <t>233.0</t>
  </si>
  <si>
    <t>IMO 106</t>
  </si>
  <si>
    <t>3.56</t>
  </si>
  <si>
    <t>4.81</t>
  </si>
  <si>
    <t>321.0</t>
  </si>
  <si>
    <t>5.33</t>
  </si>
  <si>
    <t>443.0</t>
  </si>
  <si>
    <t>IMO 104</t>
  </si>
  <si>
    <t>6.17</t>
  </si>
  <si>
    <t>FOM077</t>
  </si>
  <si>
    <t>FOM078</t>
  </si>
  <si>
    <t>0.69</t>
  </si>
  <si>
    <t>FOM079</t>
  </si>
  <si>
    <t>0.99</t>
  </si>
  <si>
    <t>FOM080</t>
  </si>
  <si>
    <t>FOM081</t>
  </si>
  <si>
    <t>FOM082</t>
  </si>
  <si>
    <t>2.15</t>
  </si>
  <si>
    <t>0.81</t>
  </si>
  <si>
    <t>FOM083</t>
  </si>
  <si>
    <t>FOM084</t>
  </si>
  <si>
    <t>FOM085</t>
  </si>
  <si>
    <t>FOM086</t>
  </si>
  <si>
    <t>FOM087</t>
  </si>
  <si>
    <t>0.29</t>
  </si>
  <si>
    <t>FOM088</t>
  </si>
  <si>
    <t>-12.1</t>
  </si>
  <si>
    <t>42.8</t>
  </si>
  <si>
    <t>4.41</t>
  </si>
  <si>
    <t>FOM094</t>
  </si>
  <si>
    <t>FOM095</t>
  </si>
  <si>
    <t>1.78</t>
  </si>
  <si>
    <t>FOM096</t>
  </si>
  <si>
    <t>FOM097</t>
  </si>
  <si>
    <t>FOM098</t>
  </si>
  <si>
    <t>0.58</t>
  </si>
  <si>
    <t>FOM099</t>
  </si>
  <si>
    <t>FOM100</t>
  </si>
  <si>
    <t>-11.1</t>
  </si>
  <si>
    <t>40.9</t>
  </si>
  <si>
    <t>FOM101</t>
  </si>
  <si>
    <t>SM019</t>
  </si>
  <si>
    <t>1.13</t>
  </si>
  <si>
    <t>SM020</t>
  </si>
  <si>
    <t>SM015</t>
  </si>
  <si>
    <t>SM016</t>
  </si>
  <si>
    <t>SM028</t>
  </si>
  <si>
    <t>1.63</t>
  </si>
  <si>
    <t>SM017</t>
  </si>
  <si>
    <t>0.73</t>
  </si>
  <si>
    <t>SM018</t>
  </si>
  <si>
    <t>1.06</t>
  </si>
  <si>
    <t>0.39</t>
  </si>
  <si>
    <t>112.0</t>
  </si>
  <si>
    <t>19.1</t>
  </si>
  <si>
    <t>-6.4</t>
  </si>
  <si>
    <t>22.6</t>
  </si>
  <si>
    <t>-0.7</t>
  </si>
  <si>
    <t>18.1</t>
  </si>
  <si>
    <t>-1.1</t>
  </si>
  <si>
    <t>29.3</t>
  </si>
  <si>
    <t>-6.7</t>
  </si>
  <si>
    <t>SM021</t>
  </si>
  <si>
    <t>SM024</t>
  </si>
  <si>
    <t>SM023</t>
  </si>
  <si>
    <t>SM026</t>
  </si>
  <si>
    <t>0.49</t>
  </si>
  <si>
    <t>SM022</t>
  </si>
  <si>
    <t>1.32</t>
  </si>
  <si>
    <t>SM025</t>
  </si>
  <si>
    <t>0.56</t>
  </si>
  <si>
    <t>211.0</t>
  </si>
  <si>
    <t>1.58</t>
  </si>
  <si>
    <t>SM030</t>
  </si>
  <si>
    <t>4.02</t>
  </si>
  <si>
    <t>SM027</t>
  </si>
  <si>
    <t>2.66</t>
  </si>
  <si>
    <t>SM029</t>
  </si>
  <si>
    <t>231.0</t>
  </si>
  <si>
    <t>4.03</t>
  </si>
  <si>
    <t>2.02</t>
  </si>
  <si>
    <t>1.28</t>
  </si>
  <si>
    <t>38.2</t>
  </si>
  <si>
    <t>20.8</t>
  </si>
  <si>
    <t>-2.2</t>
  </si>
  <si>
    <t>IMO 110</t>
  </si>
  <si>
    <t>Registran brinzal y escriben tallo múltiple con 2 fustes, con mediciones de v+altura total 2.5 y 1.80 respectivamente</t>
  </si>
  <si>
    <t>IMO 114</t>
  </si>
  <si>
    <t>V + Altura total debe ser mayor o igual a 0.3 y menor o igual a 1.5, por lo anterior el sistema registra error con el dato registrado en la casilla de V+At.</t>
  </si>
  <si>
    <t>IMO 111</t>
  </si>
  <si>
    <t>IMO 112</t>
  </si>
  <si>
    <t>Sin observacion</t>
  </si>
  <si>
    <t>V+Altura Total debe ser Mayor o igual a 0.3 y menor o igual a 1.5</t>
  </si>
  <si>
    <t>Sin observación</t>
  </si>
  <si>
    <t>IMO 113</t>
  </si>
  <si>
    <t>IMO 115</t>
  </si>
  <si>
    <t>V+Altura Total debe ser Mayor o igual a 0.3 y menor o igual a 1.5. Además se registra como tallo múltiple con 4 fustes siendo brinzal, motivo por el cual el sistema no  permite registrar las V+alturas totales de todos , los cuales son 2.7-2.6-1.7-2.30 Respectivamente.</t>
  </si>
  <si>
    <t>1.04</t>
  </si>
  <si>
    <t>V+Altura Total debe ser Mayor o igual a 0.3 y menor o igual a 1.5, además registran en éste brinzal dos fustes  con V+ altura total de 1.45 y 1.34 respectivamente</t>
  </si>
  <si>
    <t>1.52</t>
  </si>
  <si>
    <t>IMO 118</t>
  </si>
  <si>
    <t>2.22</t>
  </si>
  <si>
    <t>El DAP2 Excede el rango de diámetros para un latizal</t>
  </si>
  <si>
    <t>IMO 117</t>
  </si>
  <si>
    <t>11.68</t>
  </si>
  <si>
    <t>IMO127</t>
  </si>
  <si>
    <t>IMO  116</t>
  </si>
  <si>
    <t>IMO 721</t>
  </si>
  <si>
    <t>IMO 125</t>
  </si>
  <si>
    <t>IMO 126</t>
  </si>
  <si>
    <t>IMO 120</t>
  </si>
  <si>
    <t>2.56</t>
  </si>
  <si>
    <t>IMO123</t>
  </si>
  <si>
    <t>2.78</t>
  </si>
  <si>
    <t>IMO 122</t>
  </si>
  <si>
    <t>6.98</t>
  </si>
  <si>
    <t>24.9</t>
  </si>
  <si>
    <t>IMO 124</t>
  </si>
  <si>
    <t>5.22</t>
  </si>
  <si>
    <t>27.4</t>
  </si>
  <si>
    <t>IMO 127</t>
  </si>
  <si>
    <t>IMO 146</t>
  </si>
  <si>
    <t>1.82</t>
  </si>
  <si>
    <t>IMO 151</t>
  </si>
  <si>
    <t>IMO 150</t>
  </si>
  <si>
    <t>IMO 148</t>
  </si>
  <si>
    <t>IMO 152</t>
  </si>
  <si>
    <t>2.43</t>
  </si>
  <si>
    <t>IMO 141</t>
  </si>
  <si>
    <t>281.0</t>
  </si>
  <si>
    <t>IMO 129</t>
  </si>
  <si>
    <t>IMO 130</t>
  </si>
  <si>
    <t>5.98</t>
  </si>
  <si>
    <t>IMO 137</t>
  </si>
  <si>
    <t>3.65</t>
  </si>
  <si>
    <t>IMO 144</t>
  </si>
  <si>
    <t>2.47</t>
  </si>
  <si>
    <t>IMO 131</t>
  </si>
  <si>
    <t>4.92</t>
  </si>
  <si>
    <t>21.9</t>
  </si>
  <si>
    <t>IMO 133</t>
  </si>
  <si>
    <t>5.38</t>
  </si>
  <si>
    <t>IMO 132</t>
  </si>
  <si>
    <t>5.08</t>
  </si>
  <si>
    <t>IMO 138</t>
  </si>
  <si>
    <t>3.93</t>
  </si>
  <si>
    <t>IMO 134</t>
  </si>
  <si>
    <t>83.8</t>
  </si>
  <si>
    <t>IMO 136</t>
  </si>
  <si>
    <t>No registran el tamaño del individuo, de acuerdo al manual de campo se decide dejarlo en fg. de acuerdo a el DAP 1</t>
  </si>
  <si>
    <t>9.27</t>
  </si>
  <si>
    <t>IMO 135</t>
  </si>
  <si>
    <t>10.29</t>
  </si>
  <si>
    <t>75.3</t>
  </si>
  <si>
    <t>14.27</t>
  </si>
  <si>
    <t>42.3</t>
  </si>
  <si>
    <t>IMO 149</t>
  </si>
  <si>
    <t>2.76</t>
  </si>
  <si>
    <t>IMO 153</t>
  </si>
  <si>
    <t>IMO 147</t>
  </si>
  <si>
    <t>69.0</t>
  </si>
  <si>
    <t>IMO 128</t>
  </si>
  <si>
    <t>IMO 139</t>
  </si>
  <si>
    <t>6.58</t>
  </si>
  <si>
    <t>IMO 140</t>
  </si>
  <si>
    <t>IMO 143</t>
  </si>
  <si>
    <t>IMO 142</t>
  </si>
  <si>
    <t>IMO 145</t>
  </si>
  <si>
    <t>7.33</t>
  </si>
  <si>
    <t>69.4</t>
  </si>
  <si>
    <t>Sin Observaciones</t>
  </si>
  <si>
    <t>CCR 1101</t>
  </si>
  <si>
    <t>CCR 1102</t>
  </si>
  <si>
    <t>CCR 1103</t>
  </si>
  <si>
    <t>CCR 1104</t>
  </si>
  <si>
    <t>CCR 1105</t>
  </si>
  <si>
    <t>CCR 1106</t>
  </si>
  <si>
    <t>_f3_reg_med_numero_fustes_position</t>
  </si>
  <si>
    <t>no_fuste</t>
  </si>
  <si>
    <t>tamano_fuste</t>
  </si>
  <si>
    <t>condicion_fuste</t>
  </si>
  <si>
    <t>equipo1_fuste</t>
  </si>
  <si>
    <t>dap1_cm_fuste</t>
  </si>
  <si>
    <t>dap1_cm_fuste_unit_name</t>
  </si>
  <si>
    <t>dap2_cm_fuste</t>
  </si>
  <si>
    <t>dap2_cm_fuste_unit_name</t>
  </si>
  <si>
    <t>pom_m_fuste</t>
  </si>
  <si>
    <t>pom_m_fuste_unit_name</t>
  </si>
  <si>
    <t>distancia2</t>
  </si>
  <si>
    <t>valtura2</t>
  </si>
  <si>
    <t>altura_fuste</t>
  </si>
  <si>
    <t>altura_total_fuste</t>
  </si>
  <si>
    <t>equipo2_fuste</t>
  </si>
  <si>
    <t>forma_fuste_act[1]</t>
  </si>
  <si>
    <t>forma_fuste_act[2]</t>
  </si>
  <si>
    <t>forma_fuste_act[3]</t>
  </si>
  <si>
    <t>forma_fuste_act[4]</t>
  </si>
  <si>
    <t>dano_fuste</t>
  </si>
  <si>
    <t>penetracion_golpes_fuste</t>
  </si>
  <si>
    <t>15.07</t>
  </si>
  <si>
    <t>19.3</t>
  </si>
  <si>
    <t>20.04</t>
  </si>
  <si>
    <t>13.09</t>
  </si>
  <si>
    <t>42.4</t>
  </si>
  <si>
    <t>-16.3</t>
  </si>
  <si>
    <t>23.4</t>
  </si>
  <si>
    <t>-24.2</t>
  </si>
  <si>
    <t>-20.4</t>
  </si>
  <si>
    <t>3.72</t>
  </si>
  <si>
    <t>4.05</t>
  </si>
  <si>
    <t>-18.6</t>
  </si>
  <si>
    <t>-15.1</t>
  </si>
  <si>
    <t>_f4_1_coleccion_botanica_position</t>
  </si>
  <si>
    <t>tipo_individuo</t>
  </si>
  <si>
    <t>nombre_comun</t>
  </si>
  <si>
    <t>determinacion</t>
  </si>
  <si>
    <t>familia_taxonomica</t>
  </si>
  <si>
    <t>no_familia_en_lista</t>
  </si>
  <si>
    <t>genero_taxonomico</t>
  </si>
  <si>
    <t>no_genero_en_lista</t>
  </si>
  <si>
    <t>especie_taxonomica</t>
  </si>
  <si>
    <t>no_especie_en_lista</t>
  </si>
  <si>
    <t>observaciones_individuo</t>
  </si>
  <si>
    <t>numero_colector</t>
  </si>
  <si>
    <t>colectada</t>
  </si>
  <si>
    <t>paco de monte</t>
  </si>
  <si>
    <t>no exudado, hojas simples alternas- 50 cm</t>
  </si>
  <si>
    <t>guamo</t>
  </si>
  <si>
    <t>mimosaceae</t>
  </si>
  <si>
    <t>sin exudado, tallo cilindrico. base recta -30cm</t>
  </si>
  <si>
    <t>mestizo</t>
  </si>
  <si>
    <t>1.2mt, sin exudado, hojas simples alternas lanseoladas, tallo ciindrico 4 base recta</t>
  </si>
  <si>
    <t>naranjo</t>
  </si>
  <si>
    <t>sin exudado, sin olor, hojas simples compuestas  50.8cm</t>
  </si>
  <si>
    <t>HG239</t>
  </si>
  <si>
    <t>N.N</t>
  </si>
  <si>
    <t>sin exudado, hojas simples alternas sin olor,</t>
  </si>
  <si>
    <t>cojon</t>
  </si>
  <si>
    <t>tallo multiple, corteza lisa. tallo cilindrico base recta</t>
  </si>
  <si>
    <t>HG241</t>
  </si>
  <si>
    <t>tallo cilindrio, un solo tallo, base recta</t>
  </si>
  <si>
    <t>NN</t>
  </si>
  <si>
    <t>base inclinada.  tallo bifurcado cilindrico presencia de exudado, corteza lisa y olor</t>
  </si>
  <si>
    <t>taxy</t>
  </si>
  <si>
    <t>helecho arboreo</t>
  </si>
  <si>
    <t>base recta, tallo cilindrico, exudado rojo pegajoso, base espinosa de hojas alternas</t>
  </si>
  <si>
    <t>casaco palo</t>
  </si>
  <si>
    <t>sin exudado, tallo cilindrico, corteza fisulada, basecon raices, sin olor</t>
  </si>
  <si>
    <t>sin exudado, corteza fisurada, sin olor, tallo bifurcado, base con raices</t>
  </si>
  <si>
    <t>caucho</t>
  </si>
  <si>
    <t>Moraceae</t>
  </si>
  <si>
    <t>moracea</t>
  </si>
  <si>
    <t>tallo cilindrico, latex blanco pegajoso, olor fuerte base recta con raices</t>
  </si>
  <si>
    <t>rubiaceae</t>
  </si>
  <si>
    <t>tallo cilindrico, base recta, corteza fisurada, exudado rojo claro pegajoso</t>
  </si>
  <si>
    <t>corcho</t>
  </si>
  <si>
    <t>apeiba</t>
  </si>
  <si>
    <t>tallo cilindrico, presenta rebrote, base recta, latex transparene, pegajoso corteza</t>
  </si>
  <si>
    <t>ceiba</t>
  </si>
  <si>
    <t>tallo cilindrico,grueso  base bifurcada con raices, corteza acanalada. exudado pegajoso, olor y sabor fuerte</t>
  </si>
  <si>
    <t>HG248</t>
  </si>
  <si>
    <t>palo palma</t>
  </si>
  <si>
    <t>tallo cilindrico con rebrote muerto, base recta, corteza lisa, exudado incolores, botones florales verdes</t>
  </si>
  <si>
    <t>oquendillo</t>
  </si>
  <si>
    <t>tallo cilindrco, base recta, corteza fisurada, exudado blancusto</t>
  </si>
  <si>
    <t>HG250</t>
  </si>
  <si>
    <t>sangre gallo</t>
  </si>
  <si>
    <t>myristicaceae</t>
  </si>
  <si>
    <t>tallo bifurcado, base digitada, corteza gruesa</t>
  </si>
  <si>
    <t>tallo cilindrico, base recta, corteza lisa, sin exudado, olor fuerte</t>
  </si>
  <si>
    <t>masamorro</t>
  </si>
  <si>
    <t>rubiacea</t>
  </si>
  <si>
    <t>exudado liquido incoloro, tallo cilindrico, base reca corteza lisa</t>
  </si>
  <si>
    <t>tronco cilindrico, base recta, presencia de fruto inmaduro color verde</t>
  </si>
  <si>
    <t>GH253</t>
  </si>
  <si>
    <t>aliso</t>
  </si>
  <si>
    <t>asteraceae</t>
  </si>
  <si>
    <t>sin exudado, bse recta, tronco cilindrico, tallo bifurcado, corteza grursa</t>
  </si>
  <si>
    <t>trovo cilindrico, base recta</t>
  </si>
  <si>
    <t>tronco cilindico- base recta</t>
  </si>
  <si>
    <t>berraquillos</t>
  </si>
  <si>
    <t>tallo cilindrico- bifucado- base recta, sin exudado, olor suave a hierba</t>
  </si>
  <si>
    <t>palma barrigona</t>
  </si>
  <si>
    <t>palmae</t>
  </si>
  <si>
    <t>5 pares de pinnas, 60cm de largo, 49cm de ancho</t>
  </si>
  <si>
    <t>base con raices con tallo cilindrico, tronco liso con 6 pares de pinna</t>
  </si>
  <si>
    <t>tallo cilindrico e inclinado exudado  incoloro. corteza lisa, con olor</t>
  </si>
  <si>
    <t>nuarramo</t>
  </si>
  <si>
    <t>tallo bifurcado, corteza fisurada, base recta inclinada, tronco cilindrico. olor a guayaba verde, exudado incoloro</t>
  </si>
  <si>
    <t>HG258</t>
  </si>
  <si>
    <t>cojón</t>
  </si>
  <si>
    <t>alibertia</t>
  </si>
  <si>
    <t>tallo inclinado. base con raiz, laex blanco no pegajoso, con olor fuerte, hoja grandes</t>
  </si>
  <si>
    <t>obo</t>
  </si>
  <si>
    <t>exudado incoloro, corteza fisurada. tronco cilindico, tallo irregular, lor agradable</t>
  </si>
  <si>
    <t>11 pares de pinnas, 3 mtr de largo y 1,67cm, presenta espinas en el tallo base con raiz cilindrico</t>
  </si>
  <si>
    <t>base recta, tallo cilindrico, bifurcado, corteza lisa</t>
  </si>
  <si>
    <t>oqundillo</t>
  </si>
  <si>
    <t>tallo bifurcado, base recta, exudado blanco en abundancia, corteza lisa, olor agradable. presencia de musgos en el tallo.</t>
  </si>
  <si>
    <t>tallo cilindrico. corteza fisurada. presnecia de epifitas, exudado incoloro espeso</t>
  </si>
  <si>
    <t>palma meme</t>
  </si>
  <si>
    <t>tallo cilindrico, corteza lisa, presencia de epifitas y musgos, no secolectó, dificil asceso</t>
  </si>
  <si>
    <t>cargadero</t>
  </si>
  <si>
    <t>annonaceae</t>
  </si>
  <si>
    <t>tronco bifurcado, base semi- inclinada, corteza lisa, tallo con pelos, presencia de epifitas</t>
  </si>
  <si>
    <t>blanquillo</t>
  </si>
  <si>
    <t>base recta-coteza acanalada-exudado incoloro no pegajoso-presensca de efifitas y musgos</t>
  </si>
  <si>
    <t>carbonero aguado</t>
  </si>
  <si>
    <t>tallo semi-inclinado, corteza lisa, exudado incoloro, olor fuerte base con raices</t>
  </si>
  <si>
    <t>yarumo</t>
  </si>
  <si>
    <t>tallo recto- base con raiz-corteza lisa- presencia de epifitas</t>
  </si>
  <si>
    <t>base semi-inclinada- tallo irregular- presencia de epifitas</t>
  </si>
  <si>
    <t>caimo</t>
  </si>
  <si>
    <t>sapotaceae</t>
  </si>
  <si>
    <t>tallo bifurcado-coterzalisa-base recta exudado blanco pegajoso-olor suave-epifitas</t>
  </si>
  <si>
    <t>carrazillo</t>
  </si>
  <si>
    <t>base recta- tallo cilindrico-corteza lisa-tallo bifurcado-presencia de epifitas; no colectado muy alto</t>
  </si>
  <si>
    <t>base recta- tall cilindrico-corteza acanalada- presencia de epifitas</t>
  </si>
  <si>
    <t>muerto en pie</t>
  </si>
  <si>
    <t>base recta- tallo cilindrico-corteza levemente fisurada-olorfuerte-auencia de epifitas</t>
  </si>
  <si>
    <t>lirio</t>
  </si>
  <si>
    <t>base recta- tallo cilindrico-corteza acanalada-latex blanco abundante pegajoso-epifitas</t>
  </si>
  <si>
    <t>ceiba roja</t>
  </si>
  <si>
    <t>base digitada-tallo cilindrico-corteza estirada</t>
  </si>
  <si>
    <t>57.0</t>
  </si>
  <si>
    <t>vaina</t>
  </si>
  <si>
    <t>rebrote bastante alterado</t>
  </si>
  <si>
    <t>palmillo</t>
  </si>
  <si>
    <t>especimen sano</t>
  </si>
  <si>
    <t>Palmillo</t>
  </si>
  <si>
    <t>hormiso morita</t>
  </si>
  <si>
    <t>vivo en pie</t>
  </si>
  <si>
    <t>fabaceae</t>
  </si>
  <si>
    <t>hojas simples alternas con estipulas</t>
  </si>
  <si>
    <t>otobo</t>
  </si>
  <si>
    <t>sombrerito del diablo</t>
  </si>
  <si>
    <t>66.0</t>
  </si>
  <si>
    <t>flor de mayo</t>
  </si>
  <si>
    <t>arbol con fuste levemente torcido</t>
  </si>
  <si>
    <t>jigua negro</t>
  </si>
  <si>
    <t>laureaceae</t>
  </si>
  <si>
    <t>lauraceae</t>
  </si>
  <si>
    <t>arbol vivo</t>
  </si>
  <si>
    <t>carra</t>
  </si>
  <si>
    <t>ericaceae</t>
  </si>
  <si>
    <t>alta presencia de epifitas-tallo unico-vivo en pie- muestra colectada de otro individuo</t>
  </si>
  <si>
    <t>apocynaceae</t>
  </si>
  <si>
    <t>exudado abundante, hojas simpes opuestas, alta presencia de epiitas</t>
  </si>
  <si>
    <t>bombacaceae</t>
  </si>
  <si>
    <t>aserrin</t>
  </si>
  <si>
    <t>hojas compuestas tallo multiple</t>
  </si>
  <si>
    <t>arbol con daño biologico- hojas compuestas alternas, base inclinada a 60° muchas epfitas</t>
  </si>
  <si>
    <t>CFVB13</t>
  </si>
  <si>
    <t>22 pares de pinnas 3,11 de largo de la hoja. ancho de la misma 1,40mtr colectada de otro individuo</t>
  </si>
  <si>
    <t>yarumo uva</t>
  </si>
  <si>
    <t>hojas palmeds, enves de clor banco, exudado incoloro, olor</t>
  </si>
  <si>
    <t>piogina</t>
  </si>
  <si>
    <t>arbol fertil, fruto- hojas simples alternas- muestra colectada de otro arbol</t>
  </si>
  <si>
    <t>presencia de lianas y bejucos en el tallo..</t>
  </si>
  <si>
    <t>pantano</t>
  </si>
  <si>
    <t>hojas acorazonadas</t>
  </si>
  <si>
    <t>chaó</t>
  </si>
  <si>
    <t>piperaceae</t>
  </si>
  <si>
    <t>caimito de monte</t>
  </si>
  <si>
    <t>abundancia de latex blanco, muestra fertil inmaduro</t>
  </si>
  <si>
    <t>lechero</t>
  </si>
  <si>
    <t>hojas simples-latex blnaco abundante- estipulas terminales- muestra obenida de otro individuo</t>
  </si>
  <si>
    <t>cachito</t>
  </si>
  <si>
    <t>hojas simples alternas</t>
  </si>
  <si>
    <t>algarrobillo</t>
  </si>
  <si>
    <t>hojas simples con abundancia herbarea</t>
  </si>
  <si>
    <t>CFVG21</t>
  </si>
  <si>
    <t>palo blanco</t>
  </si>
  <si>
    <t>cauchillo</t>
  </si>
  <si>
    <t>moraceae</t>
  </si>
  <si>
    <t>sanca araña</t>
  </si>
  <si>
    <t>crucaceae</t>
  </si>
  <si>
    <t>presencia de latex blanco</t>
  </si>
  <si>
    <t>oquendo</t>
  </si>
  <si>
    <t>exudado crema. hojas simples alternas</t>
  </si>
  <si>
    <t>cedro wina</t>
  </si>
  <si>
    <t>presenta daño biologico- hojas compuestas bipinnadas</t>
  </si>
  <si>
    <t>casaco paco</t>
  </si>
  <si>
    <t>hojas estipuladas</t>
  </si>
  <si>
    <t>balso</t>
  </si>
  <si>
    <t>muestra tomada de otro individuo</t>
  </si>
  <si>
    <t>CFVG27</t>
  </si>
  <si>
    <t>Coca de monte</t>
  </si>
  <si>
    <t>Erythroxylum sp.</t>
  </si>
  <si>
    <t>erythroxylaceae</t>
  </si>
  <si>
    <t>erythroxylum</t>
  </si>
  <si>
    <t>Colordito</t>
  </si>
  <si>
    <t>Swartzia sp.</t>
  </si>
  <si>
    <t>swartzia</t>
  </si>
  <si>
    <t>Exudado en puntos rojos. hojas con naranjas visibles a contra luz.</t>
  </si>
  <si>
    <t>CCR 640</t>
  </si>
  <si>
    <t>Exudado rojo</t>
  </si>
  <si>
    <t>NN1</t>
  </si>
  <si>
    <t>Myrtaceae</t>
  </si>
  <si>
    <t>myrtaceae</t>
  </si>
  <si>
    <t>Opuestas, puntos tras luz</t>
  </si>
  <si>
    <t>NN2</t>
  </si>
  <si>
    <t>Euphorbiaceae, aff Conceveiba</t>
  </si>
  <si>
    <t>euphorbiaceae</t>
  </si>
  <si>
    <t>conceveiba</t>
  </si>
  <si>
    <t>CCR 643</t>
  </si>
  <si>
    <t>NN3</t>
  </si>
  <si>
    <t>Salicaceae</t>
  </si>
  <si>
    <t>salicaceae</t>
  </si>
  <si>
    <t>CCR 644</t>
  </si>
  <si>
    <t>CCR 645</t>
  </si>
  <si>
    <t>Siparuna</t>
  </si>
  <si>
    <t>*</t>
  </si>
  <si>
    <t>Siparunaceae</t>
  </si>
  <si>
    <t>guianensis</t>
  </si>
  <si>
    <t>Siparuna  cf. guianensis</t>
  </si>
  <si>
    <t>lacistemataceae</t>
  </si>
  <si>
    <t>lacistema</t>
  </si>
  <si>
    <t>aggregatum</t>
  </si>
  <si>
    <t>Lacistema aggregatum</t>
  </si>
  <si>
    <t>NN4</t>
  </si>
  <si>
    <t>Tuno 1</t>
  </si>
  <si>
    <t>ccr 616</t>
  </si>
  <si>
    <t>Schefflera</t>
  </si>
  <si>
    <t>araliaceae</t>
  </si>
  <si>
    <t>schefflera</t>
  </si>
  <si>
    <t>morototoni</t>
  </si>
  <si>
    <t>Schefflera cf. morototoni</t>
  </si>
  <si>
    <t>Lacre H.G.</t>
  </si>
  <si>
    <t>Vismia cf macrophylla</t>
  </si>
  <si>
    <t>hypericaceae</t>
  </si>
  <si>
    <t>vismia</t>
  </si>
  <si>
    <t>macrophylla</t>
  </si>
  <si>
    <t>Latex color naranja</t>
  </si>
  <si>
    <t>Laurel</t>
  </si>
  <si>
    <t>Olor fuerte fragante cítrico - olor laurel, manchas negras en la corteza.</t>
  </si>
  <si>
    <t>Tuno 2</t>
  </si>
  <si>
    <t>melastomataceae</t>
  </si>
  <si>
    <t>Melastomataceae, bastante pubescencia</t>
  </si>
  <si>
    <t>Lurel 2</t>
  </si>
  <si>
    <t>Cinnamomum</t>
  </si>
  <si>
    <t>cinnamomum</t>
  </si>
  <si>
    <t>Coloradito</t>
  </si>
  <si>
    <t>Swartzia</t>
  </si>
  <si>
    <t>-</t>
  </si>
  <si>
    <t>Tuno 3</t>
  </si>
  <si>
    <t>NN 5</t>
  </si>
  <si>
    <t>Rubiaceae, Palicourea sp.</t>
  </si>
  <si>
    <t>palicourea</t>
  </si>
  <si>
    <t>NN 6</t>
  </si>
  <si>
    <t>Phyllanthaceae, Phyllanthus sp.</t>
  </si>
  <si>
    <t>Phyllanthaceae</t>
  </si>
  <si>
    <t>Phyllanthus</t>
  </si>
  <si>
    <t>Phyllanthus sp.</t>
  </si>
  <si>
    <t>NN6</t>
  </si>
  <si>
    <t>NN 3</t>
  </si>
  <si>
    <t>Siparuna cf. guianensis</t>
  </si>
  <si>
    <t>cf. guianensis</t>
  </si>
  <si>
    <t>Chaparro</t>
  </si>
  <si>
    <t>dilleniaceae</t>
  </si>
  <si>
    <t>curatella</t>
  </si>
  <si>
    <t>americana</t>
  </si>
  <si>
    <t>Curatella americana</t>
  </si>
  <si>
    <t>NN 7</t>
  </si>
  <si>
    <t>Rubiaceae, Palicourea</t>
  </si>
  <si>
    <t>Tuno 4</t>
  </si>
  <si>
    <t>CCR 635</t>
  </si>
  <si>
    <t>NN 1</t>
  </si>
  <si>
    <t>Melastomataceae, Nerviación princpal del enves rosa</t>
  </si>
  <si>
    <t>NN 2</t>
  </si>
  <si>
    <t>NN 4</t>
  </si>
  <si>
    <t>Olor desagradable</t>
  </si>
  <si>
    <t>Salicaceae, Casearia</t>
  </si>
  <si>
    <t>casearia</t>
  </si>
  <si>
    <t>Frutos maduros amarillos</t>
  </si>
  <si>
    <t>Guarataro</t>
  </si>
  <si>
    <t>Vitex</t>
  </si>
  <si>
    <t>lamiaceae</t>
  </si>
  <si>
    <t>vitex</t>
  </si>
  <si>
    <t>orinocensis</t>
  </si>
  <si>
    <t>Lamiaceae, Vitex orinocensis</t>
  </si>
  <si>
    <t>Rubiaceae</t>
  </si>
  <si>
    <t>Fabaceae, Swartzia sp.</t>
  </si>
  <si>
    <t>Abundante exudado rojo</t>
  </si>
  <si>
    <t>Lamiaceae, Vitex</t>
  </si>
  <si>
    <t>Rubiaceae 2</t>
  </si>
  <si>
    <t>Fabaceae, Swartzia, abundante exudad rojo, multiples fustes.</t>
  </si>
  <si>
    <t>sapium</t>
  </si>
  <si>
    <t>Euphorbiaceae, Sapium sp.</t>
  </si>
  <si>
    <t>Exudado rojo, lenticelas al fuste</t>
  </si>
  <si>
    <t>Lamiaceae, Vitex sp.</t>
  </si>
  <si>
    <t>=35, Fabaceae, Swartzia sp.</t>
  </si>
  <si>
    <t>Melastomataceae</t>
  </si>
  <si>
    <t>F abaceae, Swartzia sp.Exudado rojo</t>
  </si>
  <si>
    <t>Hojas naranjas</t>
  </si>
  <si>
    <t>Myrtaceae 2</t>
  </si>
  <si>
    <t>Punta de Lanza</t>
  </si>
  <si>
    <t>Hypericaceae</t>
  </si>
  <si>
    <t>Vismia</t>
  </si>
  <si>
    <t>Peralejo</t>
  </si>
  <si>
    <t>Byrsonima</t>
  </si>
  <si>
    <t>malpighiaceae</t>
  </si>
  <si>
    <t>Euphorbiaceae</t>
  </si>
  <si>
    <t>maprounea</t>
  </si>
  <si>
    <t>Maprounea aff. guianensis</t>
  </si>
  <si>
    <t>NN7</t>
  </si>
  <si>
    <t>miconia</t>
  </si>
  <si>
    <t>Miconia sp.</t>
  </si>
  <si>
    <t>NN8</t>
  </si>
  <si>
    <t>Mataiba sp. Sapindaceae</t>
  </si>
  <si>
    <t>sapindaceae</t>
  </si>
  <si>
    <t>matayba</t>
  </si>
  <si>
    <t>cf: Matayba</t>
  </si>
  <si>
    <t>NN9</t>
  </si>
  <si>
    <t>Primulaceae, Ardisia</t>
  </si>
  <si>
    <t>= 18, Primulaceae, Ardisia</t>
  </si>
  <si>
    <t>NN10</t>
  </si>
  <si>
    <t>Loro</t>
  </si>
  <si>
    <t>Anacardiaceae, Tapirira</t>
  </si>
  <si>
    <t>anacardiaceae</t>
  </si>
  <si>
    <t>tapirira</t>
  </si>
  <si>
    <t>NN11</t>
  </si>
  <si>
    <t>Melastomataceae, blanca</t>
  </si>
  <si>
    <t>NN12</t>
  </si>
  <si>
    <t>Myrtaceae, Hojas delgada</t>
  </si>
  <si>
    <t>NN13</t>
  </si>
  <si>
    <t>Anime</t>
  </si>
  <si>
    <t>= 26, Anacardiaceae, Tapirira</t>
  </si>
  <si>
    <t>NN14</t>
  </si>
  <si>
    <t>CCR668</t>
  </si>
  <si>
    <t>NN15</t>
  </si>
  <si>
    <t>Primulaceae, Ardisia sp.</t>
  </si>
  <si>
    <t>= 33, Primulaceae, Ardisia sp.</t>
  </si>
  <si>
    <t>NN16</t>
  </si>
  <si>
    <t>Malpighiaceae</t>
  </si>
  <si>
    <t>NN17</t>
  </si>
  <si>
    <t>Sapindaceae, Matayba</t>
  </si>
  <si>
    <t>NN18</t>
  </si>
  <si>
    <t>Melastomataceae, Bellucia</t>
  </si>
  <si>
    <t>bellucia</t>
  </si>
  <si>
    <t>NN19</t>
  </si>
  <si>
    <t>Sapindaceae, Cupania</t>
  </si>
  <si>
    <t>cupania</t>
  </si>
  <si>
    <t>=  45, Sapindaceae, Cupania</t>
  </si>
  <si>
    <t>NN20</t>
  </si>
  <si>
    <t>= 53, Myrtaceae</t>
  </si>
  <si>
    <t>Palma 1</t>
  </si>
  <si>
    <t>1.70cm</t>
  </si>
  <si>
    <t>= 56, Siparuna</t>
  </si>
  <si>
    <t>Coccoloba sp.</t>
  </si>
  <si>
    <t>polygonaceae</t>
  </si>
  <si>
    <t>coccoloba</t>
  </si>
  <si>
    <t>NN21</t>
  </si>
  <si>
    <t>NN22</t>
  </si>
  <si>
    <t>Chrysobalanaceae</t>
  </si>
  <si>
    <t>chrysobalanaceae</t>
  </si>
  <si>
    <t>Tapirira</t>
  </si>
  <si>
    <t>Erythroxylum</t>
  </si>
  <si>
    <t>Platanote</t>
  </si>
  <si>
    <t>Apocynaceae</t>
  </si>
  <si>
    <t>himatanthus</t>
  </si>
  <si>
    <t>articulatus</t>
  </si>
  <si>
    <t>Himatanthus articulatus</t>
  </si>
  <si>
    <t>Cuando le hacemos corte al individuo, cuando está en tamaño grande el exudad es trmasparente y al otro dia polvoroso. sin estipulas</t>
  </si>
  <si>
    <t>Damila</t>
  </si>
  <si>
    <t>leguminoza</t>
  </si>
  <si>
    <t>Olor acanelado</t>
  </si>
  <si>
    <t>Caimito</t>
  </si>
  <si>
    <t>Hojas simples alternas, sin estipula, muestra tomada de otro individuo.</t>
  </si>
  <si>
    <t>Paco</t>
  </si>
  <si>
    <t>Lecithidaceae</t>
  </si>
  <si>
    <t>Hojas simples alternas sin estipulas</t>
  </si>
  <si>
    <t>Kira pawara</t>
  </si>
  <si>
    <t>Con estipulas</t>
  </si>
  <si>
    <t>Mora</t>
  </si>
  <si>
    <t>Fuste con presencia de liquenes y hervivoria en algunas hojas, es hospedero de hormigas</t>
  </si>
  <si>
    <t>Yarumo</t>
  </si>
  <si>
    <t>Cecropiaceae</t>
  </si>
  <si>
    <t>cecropiaceae</t>
  </si>
  <si>
    <t>Hojas simples alterns con estipula terminal</t>
  </si>
  <si>
    <t>Palo de chucha</t>
  </si>
  <si>
    <t>simarrowaca</t>
  </si>
  <si>
    <t>Muestra tomada de otro individuo</t>
  </si>
  <si>
    <t>Palma pambil</t>
  </si>
  <si>
    <t>Numero de pinnas 7. extensón 2.18m del peciolo a la base, 80cm de ancho. abundancia de epifitas, bromelias y paracitas.</t>
  </si>
  <si>
    <t>.CFVB36</t>
  </si>
  <si>
    <t>Carbonero</t>
  </si>
  <si>
    <t>Hospedero de hepifitas, bromelias, presencia de liquenes tallo lenticilado</t>
  </si>
  <si>
    <t>Peine mono</t>
  </si>
  <si>
    <t>Tiliaceae</t>
  </si>
  <si>
    <t>tiliaceae</t>
  </si>
  <si>
    <t>Corteza que desprende en tiras largas con presencia de musilago.</t>
  </si>
  <si>
    <t>Caimitillo</t>
  </si>
  <si>
    <t>Moracee</t>
  </si>
  <si>
    <t>Presenia de latex abundante</t>
  </si>
  <si>
    <t>Kinder</t>
  </si>
  <si>
    <t>Asteraceae</t>
  </si>
  <si>
    <t>Corazón balsoso. muestra tomada de otro individuo, presencia hervivoria.</t>
  </si>
  <si>
    <t>Carrá</t>
  </si>
  <si>
    <t>Corteza que se desprende en tira largas</t>
  </si>
  <si>
    <t>Barrasquillo</t>
  </si>
  <si>
    <t>Leguminosa</t>
  </si>
  <si>
    <t>Fuste torcido e iclinado</t>
  </si>
  <si>
    <t>Acerrín</t>
  </si>
  <si>
    <t>Fuste inclinado</t>
  </si>
  <si>
    <t>Guabo</t>
  </si>
  <si>
    <t>Aserrin</t>
  </si>
  <si>
    <t>Fuste torcido</t>
  </si>
  <si>
    <t>Paco guitarro</t>
  </si>
  <si>
    <t>Ocmnaceae</t>
  </si>
  <si>
    <t>Hojas espatuladas, fuste inclinado a 60° ausencia de epifitas</t>
  </si>
  <si>
    <t>Guabo rosario</t>
  </si>
  <si>
    <t>Mimosaceae</t>
  </si>
  <si>
    <t>Genero Inga. presenta gran daño biologico</t>
  </si>
  <si>
    <t>Exudado transparente, abundancia de epifitas y paracitas</t>
  </si>
  <si>
    <t>Chamola</t>
  </si>
  <si>
    <t>No se colectó unico individuo</t>
  </si>
  <si>
    <t>Abundancia de bejucos y plantas trepadoras, presencia de helechos trepadores, no tiene latex</t>
  </si>
  <si>
    <t>Presencia de latex</t>
  </si>
  <si>
    <t>Suela silvestre</t>
  </si>
  <si>
    <t>Hojas compuestas imparipinnadas</t>
  </si>
  <si>
    <t>Abundancia de hervivoria</t>
  </si>
  <si>
    <t>Cuangare</t>
  </si>
  <si>
    <t>Myristicaceae</t>
  </si>
  <si>
    <t>Abundancia de epifitas, liquenes, musgos, latex de color rojo</t>
  </si>
  <si>
    <t>Guamo</t>
  </si>
  <si>
    <t>Hojas compuestas con nervios, abundancia de Araceas, liquenes y bejucos</t>
  </si>
  <si>
    <t>Purga</t>
  </si>
  <si>
    <t>Sabor amargo, presencia de bejucos, araceas, musgos y liquenes</t>
  </si>
  <si>
    <t>Abundancia de bejucos epifitas fuste acanalado irregular</t>
  </si>
  <si>
    <t>CFVB56</t>
  </si>
  <si>
    <t>Muero en pie</t>
  </si>
  <si>
    <t>Muerto en pie</t>
  </si>
  <si>
    <t>Bagata</t>
  </si>
  <si>
    <t>Olor fuerte</t>
  </si>
  <si>
    <t>Ramas verticiladas y hojas en posición distica</t>
  </si>
  <si>
    <t>Abundancia de epifitas y parasitas, fuste inclinado y acanalado</t>
  </si>
  <si>
    <t>Exudado transparente</t>
  </si>
  <si>
    <t>Caimito pelao</t>
  </si>
  <si>
    <t>especimen con mucha altura y dificil aceso</t>
  </si>
  <si>
    <t>Abundancia de bejucos, lianas, presencia de epifitas y paracitas.</t>
  </si>
  <si>
    <t>Algodoncillo</t>
  </si>
  <si>
    <t>Abundancia de epifitas, musgos y paracitas</t>
  </si>
  <si>
    <t>Popa</t>
  </si>
  <si>
    <t>Latex color blanco dulce con flujo abundante, exudado en forma de puntos,</t>
  </si>
  <si>
    <t>Sande</t>
  </si>
  <si>
    <t>Latex abundante, a pocos minutos cambia de color, muy pegajoso</t>
  </si>
  <si>
    <t>Daño biologico, fuste inclinado e irregular, presencia de Muchas epifitas, paracitas, araceas, bejucos, presencia de liquenes y musgos.</t>
  </si>
  <si>
    <t>Machare</t>
  </si>
  <si>
    <t>Individuo en regeneración</t>
  </si>
  <si>
    <t>Acerrin</t>
  </si>
  <si>
    <t>Individuo en regeneración, muestra tomada de otro individuo</t>
  </si>
  <si>
    <t>Regeneración, pocas hojas</t>
  </si>
  <si>
    <t>En regeneracón</t>
  </si>
  <si>
    <t>Fuste inclinado a 10° raices fulcreas</t>
  </si>
  <si>
    <t>Caimito loro</t>
  </si>
  <si>
    <t>Fuste inclinado e irregular</t>
  </si>
  <si>
    <t>Guabo churima</t>
  </si>
  <si>
    <t>Raices fulcras, fuste torcido, con ausencia de liquenes y musgos.</t>
  </si>
  <si>
    <t>Latex abundante</t>
  </si>
  <si>
    <t>Acchiotillo</t>
  </si>
  <si>
    <t>Fuste inclinado, torcido, posee hojas compustas.</t>
  </si>
  <si>
    <t>Mortolero</t>
  </si>
  <si>
    <t>Ausencia de bejucos, fuste torcido y latex, presencia de hepifitas</t>
  </si>
  <si>
    <t>Corazón balsoso. exudado tranparente</t>
  </si>
  <si>
    <t>Guanguare</t>
  </si>
  <si>
    <t>Exudado rojo, fuste torcido, presencia de epifitas, paracitas y musgos</t>
  </si>
  <si>
    <t>Barbasquillo</t>
  </si>
  <si>
    <t>Presencia de bejucos epifitas trepaoras, raices fulcreas</t>
  </si>
  <si>
    <t>Palo de  cusumbí</t>
  </si>
  <si>
    <t>Presencia de hepifitas, y helechos trepadores y fuste acanalado</t>
  </si>
  <si>
    <t>Fuste torcido presencia de epifitas, Raices sanconas</t>
  </si>
  <si>
    <t>Aseriin</t>
  </si>
  <si>
    <t>= 2, Rubiaceae</t>
  </si>
  <si>
    <t>Bototo</t>
  </si>
  <si>
    <t>Cochlospermum vitifolium</t>
  </si>
  <si>
    <t>bixaceae</t>
  </si>
  <si>
    <t>Cochlospermum</t>
  </si>
  <si>
    <t>vitifolium</t>
  </si>
  <si>
    <t>= 5, Cochlospermum vitifolium</t>
  </si>
  <si>
    <t>cf. Rubiaceae</t>
  </si>
  <si>
    <t>= 8, Myrtaceae</t>
  </si>
  <si>
    <t>= 12, Erythroxylum</t>
  </si>
  <si>
    <t>Guayabo de pava</t>
  </si>
  <si>
    <t>Bellucia cf. pentamera</t>
  </si>
  <si>
    <t>pentamera</t>
  </si>
  <si>
    <t>cf. Tapirira</t>
  </si>
  <si>
    <t>NN5</t>
  </si>
  <si>
    <t>Fuste liso</t>
  </si>
  <si>
    <t>= 18, Myrtaceae</t>
  </si>
  <si>
    <t>Guacharaco</t>
  </si>
  <si>
    <t>Sapindaceae, Cupania sp.</t>
  </si>
  <si>
    <t>Palo culebra</t>
  </si>
  <si>
    <t>CCR694</t>
  </si>
  <si>
    <t>Lacre</t>
  </si>
  <si>
    <t>Vismia sp.</t>
  </si>
  <si>
    <t>= 24, Cochlospermum vitifolium</t>
  </si>
  <si>
    <t>Cacho de venado</t>
  </si>
  <si>
    <t>Fabaceae, Andira cf. inermis</t>
  </si>
  <si>
    <t>Andira</t>
  </si>
  <si>
    <t>inermis</t>
  </si>
  <si>
    <t>= 23, Curatella americana</t>
  </si>
  <si>
    <t>Burseraceae, Protium sp.</t>
  </si>
  <si>
    <t>burseraceae</t>
  </si>
  <si>
    <t>protium</t>
  </si>
  <si>
    <t>Fuste gris liso con algunas estrias</t>
  </si>
  <si>
    <t>80cm longitud</t>
  </si>
  <si>
    <t>Palma 2</t>
  </si>
  <si>
    <t>Oenocarpus cf. bataua</t>
  </si>
  <si>
    <t>arecaceae</t>
  </si>
  <si>
    <t>oenocarpus</t>
  </si>
  <si>
    <t>bataua</t>
  </si>
  <si>
    <t>Malagueto</t>
  </si>
  <si>
    <t>Xylopia aromatica</t>
  </si>
  <si>
    <t>xylopia</t>
  </si>
  <si>
    <t>aromatica</t>
  </si>
  <si>
    <t>Malpighiaceae, Byrsonima sp.</t>
  </si>
  <si>
    <t>byrsonima</t>
  </si>
  <si>
    <t>Muerto</t>
  </si>
  <si>
    <t>Caraño</t>
  </si>
  <si>
    <t>Protium sp2.</t>
  </si>
  <si>
    <t>Exudado cristales, fuste con lenticelas</t>
  </si>
  <si>
    <t>Conceveiba sp.</t>
  </si>
  <si>
    <t>Lenticelas en el fuste como labios</t>
  </si>
  <si>
    <t>Anime 3</t>
  </si>
  <si>
    <t>Protium sp3.</t>
  </si>
  <si>
    <t>Dendropanax cf. arboreus</t>
  </si>
  <si>
    <t>dendropanax</t>
  </si>
  <si>
    <t>arboreus</t>
  </si>
  <si>
    <t>Exudado en punta naranja</t>
  </si>
  <si>
    <t>CCR 714</t>
  </si>
  <si>
    <t>Corteza como cedro interna rojiza más adentro crema no exuda nada.</t>
  </si>
  <si>
    <t>Arrayán</t>
  </si>
  <si>
    <t>Myrtacaea</t>
  </si>
  <si>
    <t>Churrubai</t>
  </si>
  <si>
    <t>Cuando crecen se abren y quedan pinnadas, tallos múltiples, 100cm longitud x 4 cm ancho.</t>
  </si>
  <si>
    <t>= 2, Churrubai</t>
  </si>
  <si>
    <t>Burseraceae</t>
  </si>
  <si>
    <t>Olor terpentina, borde aserrado.</t>
  </si>
  <si>
    <t>= 1, Myrtaceae</t>
  </si>
  <si>
    <t>Palma 3</t>
  </si>
  <si>
    <t>Aff. Oenocarpus</t>
  </si>
  <si>
    <t>Tallo solo, hojas blanquecinas, 70cm de largo.</t>
  </si>
  <si>
    <t>Laurel tuno</t>
  </si>
  <si>
    <t>Lauraceae</t>
  </si>
  <si>
    <t>Palma 4</t>
  </si>
  <si>
    <t>Yagua</t>
  </si>
  <si>
    <t>Xylopia</t>
  </si>
  <si>
    <t>= 15, Churrubai</t>
  </si>
  <si>
    <t>= 19, Aff. Oenocarpus</t>
  </si>
  <si>
    <t>Tuno</t>
  </si>
  <si>
    <t>Lechoso</t>
  </si>
  <si>
    <t>Latex cremoso</t>
  </si>
  <si>
    <t>Sangre toro</t>
  </si>
  <si>
    <t>CCR 739</t>
  </si>
  <si>
    <t>Lacre blanco</t>
  </si>
  <si>
    <t>cf. Chrysobalanaceae</t>
  </si>
  <si>
    <t>Sapindaceae, Matayba sp.</t>
  </si>
  <si>
    <t>Coccoloba</t>
  </si>
  <si>
    <t>CCR 142</t>
  </si>
  <si>
    <t>= 39, Burseraceae</t>
  </si>
  <si>
    <t>Lechoso 2</t>
  </si>
  <si>
    <t>Latex blanco</t>
  </si>
  <si>
    <t>Fabaceae</t>
  </si>
  <si>
    <t>Chrysobalanaceae sp1.</t>
  </si>
  <si>
    <t>Chrysobalanaceae sp2.</t>
  </si>
  <si>
    <t>2, 85, 37, Pinnadas</t>
  </si>
  <si>
    <t>Annonaceae</t>
  </si>
  <si>
    <t>= 55, Annonaceae</t>
  </si>
  <si>
    <t>Alchornea sp.</t>
  </si>
  <si>
    <t>alchornea</t>
  </si>
  <si>
    <t>Pavito</t>
  </si>
  <si>
    <t>Jacaranda copaia</t>
  </si>
  <si>
    <t>bignoniaceae</t>
  </si>
  <si>
    <t>jacaranda</t>
  </si>
  <si>
    <t>copaia</t>
  </si>
  <si>
    <t>= 64, Melastomataceae</t>
  </si>
  <si>
    <t>Polygonaceae, Coccoloba sp.</t>
  </si>
  <si>
    <t>CCR 760</t>
  </si>
  <si>
    <t>= 67, Polygonaceae, Coccoloba sp.</t>
  </si>
  <si>
    <t>Gualanday</t>
  </si>
  <si>
    <t>Bignoniaceae, Jacaranda</t>
  </si>
  <si>
    <t>Tapirira guianensis</t>
  </si>
  <si>
    <t>Regeneración</t>
  </si>
  <si>
    <t>Guasca</t>
  </si>
  <si>
    <t>Muestra tomada de otro individuo, individuo en regeneración</t>
  </si>
  <si>
    <t>Guayabillo</t>
  </si>
  <si>
    <t>Miristicaceae</t>
  </si>
  <si>
    <t>Guabo de cusumbí</t>
  </si>
  <si>
    <t>Fuste torcido co presencia de hervivoria, musgos</t>
  </si>
  <si>
    <t>Tostao</t>
  </si>
  <si>
    <t>Rices sanconas inclinada, fuste cilindrico con presencia de epifitas y musgos.</t>
  </si>
  <si>
    <t>Cargadero</t>
  </si>
  <si>
    <t>Presencia de epifitas y musgos</t>
  </si>
  <si>
    <t>Fuste con presencia de bejucos alargados, presencvia de epifitas.</t>
  </si>
  <si>
    <t>Presencia de bejucos, exudado de color rojo, presencia de lianas y epifitas, fuste cilindrico</t>
  </si>
  <si>
    <t>Cataño</t>
  </si>
  <si>
    <t>fuste con presencia de hepifitas</t>
  </si>
  <si>
    <t>Guayabo</t>
  </si>
  <si>
    <t>Fuste inclinado, con presencia de epifitas y musgos, arbol con fruto, latex promunciado.</t>
  </si>
  <si>
    <t>Manglesillo</t>
  </si>
  <si>
    <t>Presencia de lianas, bejucos, musgos y epifitas.</t>
  </si>
  <si>
    <t>Fuste inclinado presencia de epifitas, bejucos, alargados, raices tablares latex abundante</t>
  </si>
  <si>
    <t>Tangare</t>
  </si>
  <si>
    <t>Fuste inclinado, bejucos alargados</t>
  </si>
  <si>
    <t>Guatero</t>
  </si>
  <si>
    <t>Meliaceae</t>
  </si>
  <si>
    <t>meliaceae</t>
  </si>
  <si>
    <t>Olor dulce, corteza externa agrietada y corteza interna rojiza, luego crema.</t>
  </si>
  <si>
    <t>= 3, Meliaceae</t>
  </si>
  <si>
    <t>Quiebra machete</t>
  </si>
  <si>
    <t>Sapindaceae</t>
  </si>
  <si>
    <t>Carutillo</t>
  </si>
  <si>
    <t>Fuste liso, corteza externa gris café e interna crema estilo Calophyllum.</t>
  </si>
  <si>
    <t>Ikako ce montaña</t>
  </si>
  <si>
    <t>Olor fragante, corteza externa gris e interna roja.</t>
  </si>
  <si>
    <t>Saladillo</t>
  </si>
  <si>
    <t>Pelos negros por detrás, corteza negra y estipulas largas.</t>
  </si>
  <si>
    <t>= 21, Meliaceae</t>
  </si>
  <si>
    <t>Abarema</t>
  </si>
  <si>
    <t>Myrtaceae 2, Psidium</t>
  </si>
  <si>
    <t>psidium</t>
  </si>
  <si>
    <t>= 28, Rubiaceae</t>
  </si>
  <si>
    <t>Exudado transparentoso.</t>
  </si>
  <si>
    <t>= 35, Meliaceae</t>
  </si>
  <si>
    <t>Carreto</t>
  </si>
  <si>
    <t>Ouratea</t>
  </si>
  <si>
    <t>ochnaceae</t>
  </si>
  <si>
    <t>ouratea</t>
  </si>
  <si>
    <t>Exudado transparente.</t>
  </si>
  <si>
    <t>Moriche</t>
  </si>
  <si>
    <t>Mauritia sp.</t>
  </si>
  <si>
    <t>mauritia</t>
  </si>
  <si>
    <t>Palma</t>
  </si>
  <si>
    <t>Caimo</t>
  </si>
  <si>
    <t>flexuosa</t>
  </si>
  <si>
    <t>= 19, Melastomataceae</t>
  </si>
  <si>
    <t>Vismia baccifera</t>
  </si>
  <si>
    <t>baccifera</t>
  </si>
  <si>
    <t>Guamo 1</t>
  </si>
  <si>
    <t>Fabaceae, glándulas</t>
  </si>
  <si>
    <t>CCR 983</t>
  </si>
  <si>
    <t>Palma sancona</t>
  </si>
  <si>
    <t>Guamo 2</t>
  </si>
  <si>
    <t>Poco exudado en la corteza, en puntos naranjas.</t>
  </si>
  <si>
    <t>Punta de lanza</t>
  </si>
  <si>
    <t>Exudado naranja en puntos, corteza lisa con algunas estriás.</t>
  </si>
  <si>
    <t>Muy poco exudado, olor fuerte, forma resina.</t>
  </si>
  <si>
    <t>Araliaceae</t>
  </si>
  <si>
    <t>Exudado naranja acuoso en la corteza.</t>
  </si>
  <si>
    <t>Cordoncillo</t>
  </si>
  <si>
    <t>60 cm</t>
  </si>
  <si>
    <t>90 cm</t>
  </si>
  <si>
    <t>CCR 1003</t>
  </si>
  <si>
    <t>Individuo en regeneración natural</t>
  </si>
  <si>
    <t>Guinito</t>
  </si>
  <si>
    <t>Cabecita</t>
  </si>
  <si>
    <t>Cuero negro</t>
  </si>
  <si>
    <t>Chocolate</t>
  </si>
  <si>
    <t>Presencia de epífita y bejucos, fuste con musgos</t>
  </si>
  <si>
    <t>Hospedero de epífitas, abundancia de musgos y bejucos</t>
  </si>
  <si>
    <t>Tallo difurcado</t>
  </si>
  <si>
    <t>Paloparma</t>
  </si>
  <si>
    <t>Arbol con fuste inclinado, presencia de epífita</t>
  </si>
  <si>
    <t>Caimito,pelao</t>
  </si>
  <si>
    <t>Presencia de epífitas, musgos y bejucos</t>
  </si>
  <si>
    <t>CFVB105</t>
  </si>
  <si>
    <t>Hospedero de epífitas y musgos</t>
  </si>
  <si>
    <t>Presencia de musgos, exudado, que se oxida a color rojo</t>
  </si>
  <si>
    <t>Sabaleta</t>
  </si>
  <si>
    <t>presencia de epífitas y musgos</t>
  </si>
  <si>
    <t>Presencia de musgos y fuste inclinado</t>
  </si>
  <si>
    <t>Fuste inclinado, presencia de epífitas, individuo colecta en estado B y F</t>
  </si>
  <si>
    <t>Aimecillo</t>
  </si>
  <si>
    <t>Alta presencia de epífitas  y bejucos, presencia de lianas y musgos, fuste inclinado</t>
  </si>
  <si>
    <t>Caimito guanabano</t>
  </si>
  <si>
    <t>Presencia de epífitas, bejucos, musgos, líquenes, individuo dificil de colectar por gran altura</t>
  </si>
  <si>
    <t>Algarrobo</t>
  </si>
  <si>
    <t>Presencia de bejucos, líquenes y epífitas</t>
  </si>
  <si>
    <t>Costillo</t>
  </si>
  <si>
    <t>Cuanguare</t>
  </si>
  <si>
    <t>Presencia de bejuco y alta presencia de epifitismo</t>
  </si>
  <si>
    <t>Matapalo</t>
  </si>
  <si>
    <t>Fuste irregular, presencia de epífitas, lianas, bejucos y musgos</t>
  </si>
  <si>
    <t>Fuste cilindrico, presencia de epíftas y bejucos</t>
  </si>
  <si>
    <t>Individuo con fuste cilindrico, presencia de epífitos, bejucos y msgos, latex abundante</t>
  </si>
  <si>
    <t>En regeneración natural</t>
  </si>
  <si>
    <t>Cacho</t>
  </si>
  <si>
    <t>E regeneración natural, muestra tomada de otro individuo</t>
  </si>
  <si>
    <t>Moco ají</t>
  </si>
  <si>
    <t>Cacho de loma</t>
  </si>
  <si>
    <t>Fuste cilindrico, hospedero de lecho, musgos y parasitas</t>
  </si>
  <si>
    <t>Manzano</t>
  </si>
  <si>
    <t>Fuste cilindrico torcido, presencia de helechos, epífitas, bejucos y musgos, no se pudo colectar por el grado de dificultad</t>
  </si>
  <si>
    <t>Fuste torcido, presencia de epífitas,lianas, musgos y bejucos</t>
  </si>
  <si>
    <t>Guanamio</t>
  </si>
  <si>
    <t>Presencia de lianas y bejucos, fuste acanalado</t>
  </si>
  <si>
    <t>Caho</t>
  </si>
  <si>
    <t>Fuste cilindrico, presencia de bejucos, liquenes y epifitas</t>
  </si>
  <si>
    <t>Lana</t>
  </si>
  <si>
    <t>Fuste cilindrico, con presencia de hepifitas, musgos y lianas, raices tablares, no colectactas por dificultad del individuo</t>
  </si>
  <si>
    <t>Desprende en tiras largas, tiene mucilago, en el tallo tiene los anilos de crecimiento.</t>
  </si>
  <si>
    <t>Gigua pava</t>
  </si>
  <si>
    <t>Olor a canela, presencia de lianas, bejucos y epifitas, fuste cilindrico, no colectada, dificultad del individuo.</t>
  </si>
  <si>
    <t>En regeneración natural, muestra tomada de otro individuo</t>
  </si>
  <si>
    <t>En regeneración, muestra tomada de otro individuo, latex abundante</t>
  </si>
  <si>
    <t>Pampanilla</t>
  </si>
  <si>
    <t>Palo peido</t>
  </si>
  <si>
    <t>Presencia de mata palo y paracito</t>
  </si>
  <si>
    <t>Individuo bifurcado</t>
  </si>
  <si>
    <t>Fuste inclinado, presencia de epifitas y musgos, fuste trifurcado.</t>
  </si>
  <si>
    <t>Ceiba</t>
  </si>
  <si>
    <t>Fuste torcido con abundancia de epifitas, bejucos, lianas y musgos, fuste cilindrico.</t>
  </si>
  <si>
    <t>CFVB129</t>
  </si>
  <si>
    <t>Fuste cilindrico, con presencia de epifitas, bejucos alargados y musgos</t>
  </si>
  <si>
    <t>Anime yuca</t>
  </si>
  <si>
    <t>Fuste torcido con presencia de lianas, epifitas y bejucos</t>
  </si>
  <si>
    <t>Tangaré</t>
  </si>
  <si>
    <t>Presencia de epifitas y musgos, fuste cilindrico y bejucos alargados</t>
  </si>
  <si>
    <t>Fuste cilindrico presencia de bejucos, lianas y epifitas</t>
  </si>
  <si>
    <t>Presencia de helechos, epifitas, musgos y lianas</t>
  </si>
  <si>
    <t>CFVB133</t>
  </si>
  <si>
    <t>Cabezita</t>
  </si>
  <si>
    <t>Fuste cilindrico con presencia de lianas, epifitas y bejucos alargados, presencia de latex</t>
  </si>
  <si>
    <t>Matecillo</t>
  </si>
  <si>
    <t>Fuste cilindrico, hospedero de epifitas, lianas y bejucos, no se colectó por dificultad</t>
  </si>
  <si>
    <t>Fuste inclinado con presencia de epifitas, musgos bejucos y lianas</t>
  </si>
  <si>
    <t>Cebo</t>
  </si>
  <si>
    <t>Fuste cilindrico, hospedero de lianas, epifitas y bejucos</t>
  </si>
  <si>
    <t>Presencia de epifitas, musgos y lianas, raices tablares</t>
  </si>
  <si>
    <t>En regeneración natural, se colectó de otro individuo.</t>
  </si>
  <si>
    <t>Cargdero</t>
  </si>
  <si>
    <t>Paletón</t>
  </si>
  <si>
    <t>En regeneración Natural</t>
  </si>
  <si>
    <t>Palma chala</t>
  </si>
  <si>
    <t>2.64mtr de largo 8 numero de pinnas, 1.20 de ancho</t>
  </si>
  <si>
    <t>Sanca araña</t>
  </si>
  <si>
    <t>Individuo con presencia de epifitas, musgos, raices zanconas</t>
  </si>
  <si>
    <t>Individuo co presencia de lianas y musgos</t>
  </si>
  <si>
    <t>Dobla marimba</t>
  </si>
  <si>
    <t>Individuo con presencia de epifitas bejucos y musgos</t>
  </si>
  <si>
    <t>CFVB146</t>
  </si>
  <si>
    <t>Guanamito</t>
  </si>
  <si>
    <t>Fuste con presencia de lianas y epifitas, fuste irregular</t>
  </si>
  <si>
    <t>Naranjo</t>
  </si>
  <si>
    <t>cacho</t>
  </si>
  <si>
    <t>Individuo con presencia de lianas, hepifitas y bejucos</t>
  </si>
  <si>
    <t>Guayabito</t>
  </si>
  <si>
    <t>Fuste torcido con presencia de lianas, epifitas, bejucos acanalados y musgos.</t>
  </si>
  <si>
    <t>Fuste cilindrico, con presencia de lianas bejucos y epifitas.</t>
  </si>
  <si>
    <t>CFVB150</t>
  </si>
  <si>
    <t>Latex abundante, pegajoso, tallo con lenticelas con liquenes</t>
  </si>
  <si>
    <t>Pantano</t>
  </si>
  <si>
    <t>Fuste con presencia de epifitas, lianas, musgos y bejucos alargados</t>
  </si>
  <si>
    <t>Cuangare mala fe</t>
  </si>
  <si>
    <t>Fuste irregular acanalado con presencia de epifitas. lianas, musgos y bejucos</t>
  </si>
  <si>
    <t>Chimbusa</t>
  </si>
  <si>
    <t>Individuo con presencia de epifitas, muestra no colectada por dificultad de altura</t>
  </si>
  <si>
    <t>Guaso</t>
  </si>
  <si>
    <t>Hospedero de epifitas, lianas, musgos y bejucos</t>
  </si>
  <si>
    <t>Individuo en regeneración natural, muestra tomada de otro individuo</t>
  </si>
  <si>
    <t>97.0</t>
  </si>
  <si>
    <t>individuo en regeneración natural, latex abundante</t>
  </si>
  <si>
    <t>Mora aji</t>
  </si>
  <si>
    <t>Palo de Monda</t>
  </si>
  <si>
    <t>Presencia de epifitas, lianas, bejucos y musgos</t>
  </si>
  <si>
    <t>Bagaleta</t>
  </si>
  <si>
    <t>Individuo con Presencia de epifitas, lianas, bejucos y musgos</t>
  </si>
  <si>
    <t>CFVB159</t>
  </si>
  <si>
    <t>Palo de monda</t>
  </si>
  <si>
    <t>105.0</t>
  </si>
  <si>
    <t>Palo palma</t>
  </si>
  <si>
    <t>CFVB161</t>
  </si>
  <si>
    <t>Uva</t>
  </si>
  <si>
    <t>Individuos con presencia de epifitas y bejucos alargados</t>
  </si>
  <si>
    <t>CFVB162</t>
  </si>
  <si>
    <t>109.0</t>
  </si>
  <si>
    <t>Individuo con Presencia de epifitas, lianas, bejucos y musgos, latex abundante</t>
  </si>
  <si>
    <t>CFVB163</t>
  </si>
  <si>
    <t>= 1, Mauritia sp.</t>
  </si>
  <si>
    <t>= 3, Mauritia sp.</t>
  </si>
  <si>
    <t>CCR971</t>
  </si>
  <si>
    <t>Palma Real</t>
  </si>
  <si>
    <t>Totumo</t>
  </si>
  <si>
    <t>Uvito</t>
  </si>
  <si>
    <t>Cecropia sp.</t>
  </si>
  <si>
    <t>urticaceae</t>
  </si>
  <si>
    <t>Cecropia</t>
  </si>
  <si>
    <t>= 12, Phyllanthus</t>
  </si>
  <si>
    <t>Sapium sp.</t>
  </si>
  <si>
    <t>Chlorantaceae Hedyosmun</t>
  </si>
  <si>
    <t>chloranthaceae</t>
  </si>
  <si>
    <t>hedyosmum</t>
  </si>
  <si>
    <t>Brinzal de hojas opuestas dentadas romboidales, tallo verdoso.</t>
  </si>
  <si>
    <t>Brinzal de hojas opuestas dentadas romboidales.</t>
  </si>
  <si>
    <t>Melastomataceae Miconia</t>
  </si>
  <si>
    <t>Hojas opuestas, lanceoladas, peciolo rojizo.</t>
  </si>
  <si>
    <t>Hojas opuestas dentadas romboidales.</t>
  </si>
  <si>
    <t>Cunoniaceae Weinmannia</t>
  </si>
  <si>
    <t>cunoniaceae</t>
  </si>
  <si>
    <t>weinmannia</t>
  </si>
  <si>
    <t>Hojas compuestas, bipinnadas, raquis alado.</t>
  </si>
  <si>
    <t>Indet.</t>
  </si>
  <si>
    <t>Hojas alternas lanceoladas, borde liso.</t>
  </si>
  <si>
    <t>Muerto en pie.</t>
  </si>
  <si>
    <t>Hojas opuestas, lanzioladas peciolo rojizo.</t>
  </si>
  <si>
    <t>Choloranthaceae hedyosmum</t>
  </si>
  <si>
    <t>Hojas opuestas, dentales romboidales.</t>
  </si>
  <si>
    <t>Hojas secas bipinnadas, raquiz alado.</t>
  </si>
  <si>
    <t>meliosmaceae</t>
  </si>
  <si>
    <t>Hojas opuestas lanceoladas, peciolo rojizo.</t>
  </si>
  <si>
    <t>Hojas opuestas bipinnadaraquiz aado</t>
  </si>
  <si>
    <t>Hojas alternas, lanceoladas venacia prominente envez.</t>
  </si>
  <si>
    <t>Precencia de triconas en tallo y peciolos.</t>
  </si>
  <si>
    <t>Precencia de triconas en tallos y peciolos, igual a FOM019</t>
  </si>
  <si>
    <t>Hojas glabras, venancia pronunciada envez.</t>
  </si>
  <si>
    <t>Ericacea</t>
  </si>
  <si>
    <t>Rosaceae</t>
  </si>
  <si>
    <t>rosaceae</t>
  </si>
  <si>
    <t>Hesperomeles</t>
  </si>
  <si>
    <t>hesperomeles</t>
  </si>
  <si>
    <t>Base del pecilo roja.</t>
  </si>
  <si>
    <t>Mano de oso</t>
  </si>
  <si>
    <t>Oreopanax</t>
  </si>
  <si>
    <t>oreopanax</t>
  </si>
  <si>
    <t>Punto de referencia PRF3, varacion prominente envez.</t>
  </si>
  <si>
    <t>?</t>
  </si>
  <si>
    <t>PRF1, SPF1 variacion prominente envez, igual a FOM026.</t>
  </si>
  <si>
    <t>Indumento ferrugineo en el envez PRF2,SPF4.</t>
  </si>
  <si>
    <t>FOM027</t>
  </si>
  <si>
    <t>Clethraceae</t>
  </si>
  <si>
    <t>clethraceae</t>
  </si>
  <si>
    <t>Hojas opuestas, pecilo rojizo.</t>
  </si>
  <si>
    <t>Hoja opuesta, pecilo rojizo, igual a FOM028.</t>
  </si>
  <si>
    <t>Margen dentado, hoja lanceolada.</t>
  </si>
  <si>
    <t>Igual a FOM028.</t>
  </si>
  <si>
    <t>Igual a FOM029.</t>
  </si>
  <si>
    <t>Hojas puestas, peciolo rojizo.</t>
  </si>
  <si>
    <t>Hojas opuestas, peciolo rojizo PRF1, SPF2.</t>
  </si>
  <si>
    <t>Igual a FOM031.</t>
  </si>
  <si>
    <t>Hojas opuestas, lanceoladas, variacion marcada.</t>
  </si>
  <si>
    <t>Variacion prominente.</t>
  </si>
  <si>
    <t>Igual a FOM033.</t>
  </si>
  <si>
    <t>Inflorescencia terminales cafe, fertil.</t>
  </si>
  <si>
    <t>Hojas opuestas, borde dentado PRF2, SPF2.</t>
  </si>
  <si>
    <t>Hojas opuestas, envez margen prominente.</t>
  </si>
  <si>
    <t>Indeterminado</t>
  </si>
  <si>
    <t>Hojas glabras, variacion prominente envez.</t>
  </si>
  <si>
    <t>Mismo FOM038.</t>
  </si>
  <si>
    <t>Igual a FOM038, PRF3, SPF2</t>
  </si>
  <si>
    <t>Hojas opuestas peciolo rojizo.</t>
  </si>
  <si>
    <t>Hojas opuestas peciolo rojizo, PRF1, SPF3.</t>
  </si>
  <si>
    <t>Chloranthaceae</t>
  </si>
  <si>
    <t>Hedyosmum</t>
  </si>
  <si>
    <t>Tallo rojizo, entre nudos prominentes, hoja aserradas.</t>
  </si>
  <si>
    <t>Mismo FOM041.</t>
  </si>
  <si>
    <t>Hojas pequeñas aserradas PRF2, SPF3.</t>
  </si>
  <si>
    <t>Tallo rojizo, entre nudos prominentes hojas aserradas.</t>
  </si>
  <si>
    <t>Mismo FOM043.</t>
  </si>
  <si>
    <t>Mismo FOM042.</t>
  </si>
  <si>
    <t>Hojas palmadeas PRF3, SPF3.</t>
  </si>
  <si>
    <t>Igual a FOM044.</t>
  </si>
  <si>
    <t>Hoja acerrada, opuestas, nudos prominentes.</t>
  </si>
  <si>
    <t>Ericaceae</t>
  </si>
  <si>
    <t>Hojas alternas, coreacia, tallo y peciolo rojizo.</t>
  </si>
  <si>
    <t>Igual a b80, FOM046.</t>
  </si>
  <si>
    <t>Indeterminada</t>
  </si>
  <si>
    <t>Tallo acanalado.</t>
  </si>
  <si>
    <t>Tricomas en el envez de la hoja.</t>
  </si>
  <si>
    <t>Base del peciolo rojiza y acomulado.</t>
  </si>
  <si>
    <t>Igual a L85, FOM.</t>
  </si>
  <si>
    <t>PRF2-SPF4, entrenudos prominentes, tricomas en tallo, haz y envez de la hoja.</t>
  </si>
  <si>
    <t>Igual a L86, PRF3-SPF4.</t>
  </si>
  <si>
    <t>Escamas amarillas, hoja de 1,5 m con 12 pinos.</t>
  </si>
  <si>
    <t>Tricomas en nervadura central y peciolos.</t>
  </si>
  <si>
    <t>Peciolos largos acanalados y rojos.</t>
  </si>
  <si>
    <t>No se pudo colectar por la altura.</t>
  </si>
  <si>
    <t>No se puedo colectar porque no tenia hojas PRF1-SPF4.</t>
  </si>
  <si>
    <t>Tallo y peciolos rojizos, hojas aromaticas.</t>
  </si>
  <si>
    <t>Peciolo acanalado rojizo.</t>
  </si>
  <si>
    <t>Igual a F94, FOM055.</t>
  </si>
  <si>
    <t>Peciolos prominantes y rojizos.</t>
  </si>
  <si>
    <t>Hojas coriáceas.</t>
  </si>
  <si>
    <t>Igual F97, FOM057</t>
  </si>
  <si>
    <t>Hojas con margen espinoso.</t>
  </si>
  <si>
    <t>Igual a F101, FOM059.</t>
  </si>
  <si>
    <t>Igual a PR1 SPF4, F92.</t>
  </si>
  <si>
    <t>Igual a 101, FOM059.</t>
  </si>
  <si>
    <t>Peciolo y nervadura rojiza, yemas interreculares.</t>
  </si>
  <si>
    <t>Tallo rojizo, hojas aromaticas.</t>
  </si>
  <si>
    <t>Hojas glabras.</t>
  </si>
  <si>
    <t>Igual a B106, FOM060.</t>
  </si>
  <si>
    <t>Peciolos largos y rojizos.</t>
  </si>
  <si>
    <t>Peciolos acomulados y rojizos.</t>
  </si>
  <si>
    <t>Igual a B113, FOM065.</t>
  </si>
  <si>
    <t>Peciolos rojizos.</t>
  </si>
  <si>
    <t>Peciolos y venacion rojiza con tricomas amarillo.</t>
  </si>
  <si>
    <t>Hoja de 1,70 con 10 pinos, escamas pequeñas cafe.</t>
  </si>
  <si>
    <t>Nervadura pronunciada por el envez.</t>
  </si>
  <si>
    <t>Peciolos gruesos y rojizos.</t>
  </si>
  <si>
    <t>123.0</t>
  </si>
  <si>
    <t>PRF1-SP5, venacion prominente en envez.</t>
  </si>
  <si>
    <t>Igual a F120, FOM072.</t>
  </si>
  <si>
    <t>Hoja glabra.</t>
  </si>
  <si>
    <t>PR2-SPF5, Igual F120, FOM072.</t>
  </si>
  <si>
    <t>Igual a F122, FOM074.</t>
  </si>
  <si>
    <t>129.0</t>
  </si>
  <si>
    <t>Igual a F128.</t>
  </si>
  <si>
    <t>PR3-SPF5 Igual a 120, FOM072.</t>
  </si>
  <si>
    <t>Caucho</t>
  </si>
  <si>
    <t>Hevea brasiliensis</t>
  </si>
  <si>
    <t>hevea</t>
  </si>
  <si>
    <t>brasiliensis</t>
  </si>
  <si>
    <t>Piperaceae</t>
  </si>
  <si>
    <t>= 2, Piperaceae</t>
  </si>
  <si>
    <t>Clusiaceae</t>
  </si>
  <si>
    <t>clusiaceae</t>
  </si>
  <si>
    <t>Majaguillo</t>
  </si>
  <si>
    <t>M.P</t>
  </si>
  <si>
    <t>Trifoliado, latex</t>
  </si>
  <si>
    <t>Lechoso 1</t>
  </si>
  <si>
    <t>= 1, Moraceae</t>
  </si>
  <si>
    <t>Cirpo</t>
  </si>
  <si>
    <t>Urticaceae</t>
  </si>
  <si>
    <t>Myristicaceae, Virola cf. sebifera</t>
  </si>
  <si>
    <t>virola</t>
  </si>
  <si>
    <t>sebifera</t>
  </si>
  <si>
    <t>Anime 2</t>
  </si>
  <si>
    <t>Socratea</t>
  </si>
  <si>
    <t>socratea</t>
  </si>
  <si>
    <t>=17, Socratea</t>
  </si>
  <si>
    <t>Palma espinosa</t>
  </si>
  <si>
    <t>Virola sebifera</t>
  </si>
  <si>
    <t>Caimo colorado</t>
  </si>
  <si>
    <t>NN67</t>
  </si>
  <si>
    <t>No se logro colectar por la altura.</t>
  </si>
  <si>
    <t>NN68</t>
  </si>
  <si>
    <t>NN23</t>
  </si>
  <si>
    <t>NN24</t>
  </si>
  <si>
    <t>Ovada</t>
  </si>
  <si>
    <t>NN25</t>
  </si>
  <si>
    <t>Sangre de toro</t>
  </si>
  <si>
    <t>Virola</t>
  </si>
  <si>
    <t>Latex rojo</t>
  </si>
  <si>
    <t>Compuesta impar de 5-7 foliolos.</t>
  </si>
  <si>
    <t>NN26</t>
  </si>
  <si>
    <t>NN27</t>
  </si>
  <si>
    <t>NN28</t>
  </si>
  <si>
    <t>NN69</t>
  </si>
  <si>
    <t>Falta colectar, no colectado por la altura.</t>
  </si>
  <si>
    <t>No colectado por la altura.</t>
  </si>
  <si>
    <t>NN29</t>
  </si>
  <si>
    <t>NN30</t>
  </si>
  <si>
    <t>NN31</t>
  </si>
  <si>
    <t>NN70</t>
  </si>
  <si>
    <t>No colectado por su altura</t>
  </si>
  <si>
    <t>NN71</t>
  </si>
  <si>
    <t>Falta colectar</t>
  </si>
  <si>
    <t>NN72</t>
  </si>
  <si>
    <t>NN32</t>
  </si>
  <si>
    <t>NN33</t>
  </si>
  <si>
    <t>NN34</t>
  </si>
  <si>
    <t>NN35</t>
  </si>
  <si>
    <t>NN36</t>
  </si>
  <si>
    <t>NN37</t>
  </si>
  <si>
    <t>Inga sp.</t>
  </si>
  <si>
    <t>NN38</t>
  </si>
  <si>
    <t>NN39</t>
  </si>
  <si>
    <t>NN40</t>
  </si>
  <si>
    <t>NN41</t>
  </si>
  <si>
    <t>NN42</t>
  </si>
  <si>
    <t>NN73</t>
  </si>
  <si>
    <t>No colectado</t>
  </si>
  <si>
    <t>NN43</t>
  </si>
  <si>
    <t>NN44</t>
  </si>
  <si>
    <t>NN45</t>
  </si>
  <si>
    <t>Olor a mango seco. Exudado en las ramas con líquenes.</t>
  </si>
  <si>
    <t>NN74</t>
  </si>
  <si>
    <t>NN46</t>
  </si>
  <si>
    <t>NN47</t>
  </si>
  <si>
    <t>NN48</t>
  </si>
  <si>
    <t>NN49</t>
  </si>
  <si>
    <t>NN50</t>
  </si>
  <si>
    <t>NN51</t>
  </si>
  <si>
    <t>NN52</t>
  </si>
  <si>
    <t>NN53</t>
  </si>
  <si>
    <t>NN54</t>
  </si>
  <si>
    <t>NN55</t>
  </si>
  <si>
    <t>NN75</t>
  </si>
  <si>
    <t>137.0</t>
  </si>
  <si>
    <t>NN56</t>
  </si>
  <si>
    <t>NN76</t>
  </si>
  <si>
    <t>No colectado, muy alto.</t>
  </si>
  <si>
    <t>NN77</t>
  </si>
  <si>
    <t>NN57</t>
  </si>
  <si>
    <t>NN58</t>
  </si>
  <si>
    <t>NN59</t>
  </si>
  <si>
    <t>NN60</t>
  </si>
  <si>
    <t>NN61</t>
  </si>
  <si>
    <t>NN62</t>
  </si>
  <si>
    <t>Tuno rojo</t>
  </si>
  <si>
    <t>Fuste acanalado.</t>
  </si>
  <si>
    <t>NN63</t>
  </si>
  <si>
    <t>157.0</t>
  </si>
  <si>
    <t>NN64</t>
  </si>
  <si>
    <t>NN65</t>
  </si>
  <si>
    <t>Raíz tablar, hoja grande. Olor a medicinal.</t>
  </si>
  <si>
    <t>164.0</t>
  </si>
  <si>
    <t>NN78</t>
  </si>
  <si>
    <t>No colectado muy alto.</t>
  </si>
  <si>
    <t>NN66</t>
  </si>
  <si>
    <t>Árbol muerto.</t>
  </si>
  <si>
    <t>Hojas simples de tallo cilindrico, daño de herviboria, hojas lanceadas,borde entero</t>
  </si>
  <si>
    <t>HG488</t>
  </si>
  <si>
    <t>Laureaceae</t>
  </si>
  <si>
    <t>Hojas lanceadas, tallo cilindrico, hojas simples, base recta</t>
  </si>
  <si>
    <t>Caracolí</t>
  </si>
  <si>
    <t>No se colectó individuo con pocas cosas (3), hojas lanceadas, daño de hervivoria, de tallo liso y hojas simples</t>
  </si>
  <si>
    <t>Siete cuero</t>
  </si>
  <si>
    <t>Tallo cilindrico, base recta, Presensia de exudado rojo poco</t>
  </si>
  <si>
    <t>Tallo cilindrco, corteza lisa, Exudado transparente sin olor</t>
  </si>
  <si>
    <t>Muerto en pie, base bifurcada tallo cilindrico</t>
  </si>
  <si>
    <t>Base recta, tallo cilindrico, corteza surada horizontal, presencia de latex blanco abundante</t>
  </si>
  <si>
    <t>Vara santa</t>
  </si>
  <si>
    <t>Tallo ciindrico, base recta, Corteza surcada horizontal sin exudado</t>
  </si>
  <si>
    <t>Ceiba bonga</t>
  </si>
  <si>
    <t>Tallo cilindrico base recta, corteza lisa con bultamientos, Exudado transparente poco.</t>
  </si>
  <si>
    <t>Coronillo</t>
  </si>
  <si>
    <t>Tallo cilindrico, base digitada, corteza surcada vertical Presencia de olor agradable</t>
  </si>
  <si>
    <t>Latex lechoso de color café abundante, tallo cilindrico base recta, corteza surcada hoizontal</t>
  </si>
  <si>
    <t>Miel quemada</t>
  </si>
  <si>
    <t>Tallo cilindrico, base recta, Corteza fisurada horizontal</t>
  </si>
  <si>
    <t>Tachuelo</t>
  </si>
  <si>
    <t>Corteza con espina, tallo cilindrico, base recta, con exudado transparente poco</t>
  </si>
  <si>
    <t>Ceiba Bonga</t>
  </si>
  <si>
    <t>Tallo grueso cilindrico, base recta, corteza lisa con abultamientos</t>
  </si>
  <si>
    <t>Cedro macho</t>
  </si>
  <si>
    <t>Tallo inclinado, cilindrico, cortzalisa lisa, base recta, hojas aserradas</t>
  </si>
  <si>
    <t>Tallo acanalado, base digitada, exudado transparente leve</t>
  </si>
  <si>
    <t>Guaco</t>
  </si>
  <si>
    <t>LAUREL</t>
  </si>
  <si>
    <t>LAUREACEAE SP1</t>
  </si>
  <si>
    <t>Hojas fuertemente discoloras, glabras</t>
  </si>
  <si>
    <t>Palma puyosa</t>
  </si>
  <si>
    <t>Helecho arborescente sp1</t>
  </si>
  <si>
    <t>Helecho  juvenil abundante, pubescencia marroIMn- cobrizo</t>
  </si>
  <si>
    <t>Helecho Arborescente</t>
  </si>
  <si>
    <t>Igual a IMO 054</t>
  </si>
  <si>
    <t>Moraceae sp1</t>
  </si>
  <si>
    <t>Estípula terminal cónica</t>
  </si>
  <si>
    <t>Lauraceae sp2</t>
  </si>
  <si>
    <t>Sin exudado, estípula terminal cónica</t>
  </si>
  <si>
    <t>Moraceae sp2</t>
  </si>
  <si>
    <t>Exudado lechoso, hoja discolora, estípula  terminal cónica</t>
  </si>
  <si>
    <t>Yaya e´Sangre</t>
  </si>
  <si>
    <t>Virola sp</t>
  </si>
  <si>
    <t>Pubescencia marrón-rojiza- en todo el raquis</t>
  </si>
  <si>
    <t>Escubillo</t>
  </si>
  <si>
    <t>Xylopia sp.</t>
  </si>
  <si>
    <t>Muy aromático sin exudado</t>
  </si>
  <si>
    <t>Annonaceae sp 1</t>
  </si>
  <si>
    <t>Árbol exudado rojo. Muy aromático tallo color marrón-rojizo</t>
  </si>
  <si>
    <t>Annonaceae sp2</t>
  </si>
  <si>
    <t>Árbol, hoja discolora. Aromática, inflorescencia caulinar</t>
  </si>
  <si>
    <t>Enves blanquecino</t>
  </si>
  <si>
    <t>Árbol, hoja discolora- pubescencia en raquis</t>
  </si>
  <si>
    <t>Verde esmeralda, latex abundante</t>
  </si>
  <si>
    <t>Estípula intrapeciolar rojiza, árbol, exudado lechoso, abundante.</t>
  </si>
  <si>
    <t>Yaya e´sangre</t>
  </si>
  <si>
    <t>Igualación con IMO 058</t>
  </si>
  <si>
    <t>Lengua de venado</t>
  </si>
  <si>
    <t>Melastomataceae sp.1</t>
  </si>
  <si>
    <t>Vena principal rojiza por el envés</t>
  </si>
  <si>
    <t>inga</t>
  </si>
  <si>
    <t>Yemas axilares. raquis alado</t>
  </si>
  <si>
    <t>Fremo</t>
  </si>
  <si>
    <t>Protium sp.</t>
  </si>
  <si>
    <t>Lenticelas en tallo, exudado transparente de brote lento. oxida crema</t>
  </si>
  <si>
    <t>hojita menuda</t>
  </si>
  <si>
    <t>sin exudado, hoja discolora</t>
  </si>
  <si>
    <t>fremo</t>
  </si>
  <si>
    <t>Igualación con IMO 066</t>
  </si>
  <si>
    <t>Igual a IMO 066 ref.3 en spf1</t>
  </si>
  <si>
    <t>zaino</t>
  </si>
  <si>
    <t>Flacourtiaceae sp1</t>
  </si>
  <si>
    <t>flacourtiaceae</t>
  </si>
  <si>
    <t>Igual a IMO 068</t>
  </si>
  <si>
    <t>Zaino</t>
  </si>
  <si>
    <t>Flacourtaceae sp1</t>
  </si>
  <si>
    <t>Virola sp.</t>
  </si>
  <si>
    <t>Igual a IMO 058</t>
  </si>
  <si>
    <t>Potrium sp.</t>
  </si>
  <si>
    <t>Igual a IMO 066</t>
  </si>
  <si>
    <t>Igual a IMO 068 Ref. 1 en SPF1</t>
  </si>
  <si>
    <t>virola sp.</t>
  </si>
  <si>
    <t>Igual a IMO 058 ref. 2 en SPF1</t>
  </si>
  <si>
    <t>Zapotillo</t>
  </si>
  <si>
    <t>No fue colectado porque estaba muy alto.</t>
  </si>
  <si>
    <t>Geonoma sp.</t>
  </si>
  <si>
    <t>Palma de 1.30 con 5 hojas</t>
  </si>
  <si>
    <t>Lauraceae sp. 3</t>
  </si>
  <si>
    <t>Muy aromática, verde intenso en haz</t>
  </si>
  <si>
    <t>Rubiaceae sp1</t>
  </si>
  <si>
    <t>Hojas jóvenes con yemas rojizas pubescentes</t>
  </si>
  <si>
    <t>Marantaceae</t>
  </si>
  <si>
    <t>marantaceae</t>
  </si>
  <si>
    <t>Hoja discolora, envés blanquecino,  haz verde intenso satinado.</t>
  </si>
  <si>
    <t>Lauraceae sp.4</t>
  </si>
  <si>
    <t>Muy aromático. Indumento marrón en tallo.</t>
  </si>
  <si>
    <t>Amargón</t>
  </si>
  <si>
    <t>Lauraceae sp.5</t>
  </si>
  <si>
    <t>Peciolos pubescencia, marrón</t>
  </si>
  <si>
    <t>Xilopia sp.</t>
  </si>
  <si>
    <t>Iguala IMO 059</t>
  </si>
  <si>
    <t>Lauraceae sp. 6</t>
  </si>
  <si>
    <t>Muy aromático,hojas jóvenes rojizas.</t>
  </si>
  <si>
    <t>Leguminosae sp. 6</t>
  </si>
  <si>
    <t>Latizo 9 m, envés más claro que haz.</t>
  </si>
  <si>
    <t>Coco punte</t>
  </si>
  <si>
    <t>Eschweilera sp.</t>
  </si>
  <si>
    <t>lecythidaceae</t>
  </si>
  <si>
    <t>Latizo 8 m, corteza desprende en hebras</t>
  </si>
  <si>
    <t>platero</t>
  </si>
  <si>
    <t>Alseis sp.</t>
  </si>
  <si>
    <t>Sin exudado, estípulas en base peciolada.</t>
  </si>
  <si>
    <t>Myrtaceae sp.1</t>
  </si>
  <si>
    <t>Aromático, estípula terminal, olor de guayaba.</t>
  </si>
  <si>
    <t>Tallo armado con látex abundante</t>
  </si>
  <si>
    <t>Igual a IMO 079</t>
  </si>
  <si>
    <t>Fustal, hojas coriáceas, aromáticas</t>
  </si>
  <si>
    <t>Eschweilera</t>
  </si>
  <si>
    <t>Igual a IMO 079 Ref. 1 en SPF2</t>
  </si>
  <si>
    <t>Igual a IMO 064 ref.2 en spf2</t>
  </si>
  <si>
    <t>Chingalé</t>
  </si>
  <si>
    <t>Igual a IMO 085</t>
  </si>
  <si>
    <t>Lengua de Venado</t>
  </si>
  <si>
    <t>Melastomataceae sp1</t>
  </si>
  <si>
    <t>Igual a IMO 064</t>
  </si>
  <si>
    <t>Raiján</t>
  </si>
  <si>
    <t>Dendropanax dp1</t>
  </si>
  <si>
    <t>Árbol 7 m raíces tablares, forma bambas, estípulas libres, pubescencia amarilla marron.</t>
  </si>
  <si>
    <t>Yaya e Sangre</t>
  </si>
  <si>
    <t>virola sp</t>
  </si>
  <si>
    <t>Protium sp .</t>
  </si>
  <si>
    <t>eschweilera</t>
  </si>
  <si>
    <t>Igual a IMO 077</t>
  </si>
  <si>
    <t>chingalé</t>
  </si>
  <si>
    <t>Yaya e sangre</t>
  </si>
  <si>
    <t>coco punte</t>
  </si>
  <si>
    <t>Igual a IMO 077 REF.3  en SPF2</t>
  </si>
  <si>
    <t>Hojita menuda</t>
  </si>
  <si>
    <t>Igual a IMO 067</t>
  </si>
  <si>
    <t>Marantaceae sp.1</t>
  </si>
  <si>
    <t>Muy abundante en el conglomerado</t>
  </si>
  <si>
    <t>Imo 091</t>
  </si>
  <si>
    <t>Helecho arborescente</t>
  </si>
  <si>
    <t>Tallo aterciopelado color marrón</t>
  </si>
  <si>
    <t>Latizal de 6.1 m</t>
  </si>
  <si>
    <t>Igual a IMO 085 REF. 1 en spf3</t>
  </si>
  <si>
    <t>Tallo lenticelado. Envés más claro Satinado Ref. 2 en SPF3</t>
  </si>
  <si>
    <t>Euphorbiaceae sp.1</t>
  </si>
  <si>
    <t>Vivo postrado con rebrotes</t>
  </si>
  <si>
    <t>Guaimaro</t>
  </si>
  <si>
    <t>cf: Moraceae</t>
  </si>
  <si>
    <t>Abundante latex. No se tomo muestra porque está muy alto</t>
  </si>
  <si>
    <t>Igual a IMO 088</t>
  </si>
  <si>
    <t>Cagui</t>
  </si>
  <si>
    <t>Bombacoide sp.1</t>
  </si>
  <si>
    <t>Corteza muy gruesa, rojiza intensa. Abunda regeneración en zona  ref. 3 spf 3</t>
  </si>
  <si>
    <t>Carne bagre</t>
  </si>
  <si>
    <t>Malvaceae sp1</t>
  </si>
  <si>
    <t>malvaceae</t>
  </si>
  <si>
    <t>Estípulas libres</t>
  </si>
  <si>
    <t>Carne Bagre</t>
  </si>
  <si>
    <t>Malvaceae sp1.</t>
  </si>
  <si>
    <t>Igual a IMO 082</t>
  </si>
  <si>
    <t>Orin de perro</t>
  </si>
  <si>
    <t>Lauraceae sp.7</t>
  </si>
  <si>
    <t>Estípula terminal. Muy aromático</t>
  </si>
  <si>
    <t>Estípula terminal que envuelve la yema. Pubescencia amarillenta en tallo</t>
  </si>
  <si>
    <t>Igual a IMO 084</t>
  </si>
  <si>
    <t>Virola Sp.</t>
  </si>
  <si>
    <t>Estípulas libres, muy largas</t>
  </si>
  <si>
    <t>orin d perro</t>
  </si>
  <si>
    <t>Igual IMO 093</t>
  </si>
  <si>
    <t>Malvaceae sp.1</t>
  </si>
  <si>
    <t>Leguminosae sp.2</t>
  </si>
  <si>
    <t>Leguminosae</t>
  </si>
  <si>
    <t>Malagueta</t>
  </si>
  <si>
    <t>Lauraceae sp.8</t>
  </si>
  <si>
    <t>Aromático, pulvínulos torsionados</t>
  </si>
  <si>
    <t>Vara e´teja</t>
  </si>
  <si>
    <t>Combretaceae Sp.1</t>
  </si>
  <si>
    <t>combretaceae</t>
  </si>
  <si>
    <t>Indumento amarillo- marrón en tallo.</t>
  </si>
  <si>
    <t>Igual a IMO 093</t>
  </si>
  <si>
    <t>Combretaceae sp.1</t>
  </si>
  <si>
    <t>Igual a IMO 098</t>
  </si>
  <si>
    <t>Combretaceae sp. 1</t>
  </si>
  <si>
    <t>Flacourtaceae sp.1</t>
  </si>
  <si>
    <t>Laurel blanco</t>
  </si>
  <si>
    <t>Lauraceae sp. 9</t>
  </si>
  <si>
    <t>Hojas coriáceas muy brillantes por el haz aromática</t>
  </si>
  <si>
    <t>IMO  097</t>
  </si>
  <si>
    <t>Flacourtiaceae sp1.</t>
  </si>
  <si>
    <t>Igual a IMO 083</t>
  </si>
  <si>
    <t>Carne de bagre</t>
  </si>
  <si>
    <t>Malvaceae sp.3</t>
  </si>
  <si>
    <t>Igual a IMO 099</t>
  </si>
  <si>
    <t>zaimo</t>
  </si>
  <si>
    <t>Igual a IMO 068 REF.1 EN SP.4</t>
  </si>
  <si>
    <t>carne de bagre</t>
  </si>
  <si>
    <t>Peciolos largos pulvinulada</t>
  </si>
  <si>
    <t>Primo platero</t>
  </si>
  <si>
    <t>Rubiaceae sp.2</t>
  </si>
  <si>
    <t>Indumento pubescencia, blanco-amarillo, en tallo y hojas, hojas jóvenes rojizas</t>
  </si>
  <si>
    <t>Igual a IMO 101</t>
  </si>
  <si>
    <t>Rubiaceae sp. 2</t>
  </si>
  <si>
    <t>Moraceae sp.2</t>
  </si>
  <si>
    <t>Brinzal de 1.05</t>
  </si>
  <si>
    <t>Platero</t>
  </si>
  <si>
    <t>Igual a IMO 078</t>
  </si>
  <si>
    <t>alseis</t>
  </si>
  <si>
    <t>Hoja larga</t>
  </si>
  <si>
    <t>Estípulas libres, Brinzal de 0.78 m</t>
  </si>
  <si>
    <t>Igual a IMO 107</t>
  </si>
  <si>
    <t>Igual IMO 101</t>
  </si>
  <si>
    <t>Polyganaceae sp.1</t>
  </si>
  <si>
    <t>Latizo de 3.9 m estípulas libres envolventes en tallo</t>
  </si>
  <si>
    <t>Igual a IMO 065</t>
  </si>
  <si>
    <t>Barbasco</t>
  </si>
  <si>
    <t>Burseraceae sp.1</t>
  </si>
  <si>
    <t>Aromático. hoja discolora, usado para pescar</t>
  </si>
  <si>
    <t>Indumento aterciopelado amarillento en tallo, corteza interna roja.</t>
  </si>
  <si>
    <t>Igual a IMO 066 REF.2  EN SPF5</t>
  </si>
  <si>
    <t>Igual a IMO 103</t>
  </si>
  <si>
    <t>Lauraceae sp.6</t>
  </si>
  <si>
    <t>Igual a IMO 075</t>
  </si>
  <si>
    <t>Igual a IMO 087 REF. 3 EN SPF5</t>
  </si>
  <si>
    <t>Peronillo</t>
  </si>
  <si>
    <t>Indumento aterciopelado verde-marrón en tallo, fustal de 16 m</t>
  </si>
  <si>
    <t>Quebrado. Igual a IMO 064</t>
  </si>
  <si>
    <t>Igual IMO 085</t>
  </si>
  <si>
    <t>Otobo</t>
  </si>
  <si>
    <t>Myristicaceae sp.1</t>
  </si>
  <si>
    <t>Indumento aterciopelado cobrizo, exudado transparente que oxida a rojo</t>
  </si>
  <si>
    <t>Igual a IMO 064 REF.1 En spf5</t>
  </si>
  <si>
    <t>n.n</t>
  </si>
  <si>
    <t>Hojas alternas, lanceoladas, peciolo violaceo y nervadura central prominente.</t>
  </si>
  <si>
    <t>Plantula de hojas alternas aserradasnervadura central promimnete al enves de la hoja.</t>
  </si>
  <si>
    <t>Plantula de hojas alternas, cordadas, aserradas de peciolo largo y tallo con presencia de tricomas.</t>
  </si>
  <si>
    <t>Plantula hojas lanceo-aserradas, alternas, presencia de tricomas en toda la planta.</t>
  </si>
  <si>
    <t>Arbusto de 2m, hojas alternas y opuestas palmeadas, peciolo y nervaduras de color rojizo inflorescencia e corimbo, caliz verdes y flor amarilla fertil.</t>
  </si>
  <si>
    <t>Arbusto de 1.9m, hojas alternas y opuestas, lanceoladas, lamina foliar con tricomas, tallo cuadrangular.</t>
  </si>
  <si>
    <t>Igual a FOM082.</t>
  </si>
  <si>
    <t>Arbusto de 1m, hojas alternas, lanceoladas, nervadura prominente hacia el envez.</t>
  </si>
  <si>
    <t>Planiula de 50cm, hojas compuestas, bipinnadas yemas interperciolares PRF3-SPF1.</t>
  </si>
  <si>
    <t>Igual a FOM083.</t>
  </si>
  <si>
    <t>Planiula hojas opuestas, tallo cuadrangular.</t>
  </si>
  <si>
    <t>Planiula hojas opuestas, precencia de tricoma en tallo, peciolo y hojas color blanquecino.</t>
  </si>
  <si>
    <t>Hojas alternas, yemas interpeciolares verdes presencia de tricomas en tallo de color amarillento.</t>
  </si>
  <si>
    <t>Arbusto de 2.6m, hojas alternas, presencia de tricomas en tallo, peciolo y hojas color blanquecino.</t>
  </si>
  <si>
    <t>Tocón.</t>
  </si>
  <si>
    <t>Arbol de 7m, hojas opuestas,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</si>
</sst>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conglomerado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3_registro_medicion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3_reg_med_numero_fustes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4_1_coleccion_botanica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8"/>
  <sheetViews>
    <sheetView workbookViewId="0"/>
  </sheetViews>
  <sheetFormatPr baseColWidth="10" defaultRowHeight="14.4" x14ac:dyDescent="0.3"/>
  <cols>
    <col min="1" max="1" width="7" bestFit="1" customWidth="1"/>
    <col min="2" max="2" width="26.6640625" bestFit="1" customWidth="1"/>
    <col min="3" max="3" width="14.77734375" bestFit="1" customWidth="1"/>
    <col min="4" max="4" width="16.6640625" bestFit="1" customWidth="1"/>
    <col min="5" max="5" width="14.109375" bestFit="1" customWidth="1"/>
    <col min="6" max="6" width="26.6640625" bestFit="1" customWidth="1"/>
    <col min="7" max="7" width="49.44140625" bestFit="1" customWidth="1"/>
    <col min="8" max="8" width="41.6640625" bestFit="1" customWidth="1"/>
    <col min="9" max="9" width="80.88671875" bestFit="1" customWidth="1"/>
    <col min="10" max="10" width="24.44140625" bestFit="1" customWidth="1"/>
    <col min="11" max="11" width="26.33203125" bestFit="1" customWidth="1"/>
    <col min="12" max="12" width="23.77734375" bestFit="1" customWidth="1"/>
    <col min="13" max="13" width="29.44140625" bestFit="1" customWidth="1"/>
    <col min="14" max="14" width="31.21875" bestFit="1" customWidth="1"/>
    <col min="15" max="15" width="28.77734375" bestFit="1" customWidth="1"/>
    <col min="16" max="16" width="28.109375" bestFit="1" customWidth="1"/>
    <col min="17" max="17" width="26.77734375" bestFit="1" customWidth="1"/>
    <col min="18" max="18" width="30.88671875" bestFit="1" customWidth="1"/>
    <col min="19" max="19" width="25.44140625" bestFit="1" customWidth="1"/>
    <col min="20" max="20" width="31.109375" bestFit="1" customWidth="1"/>
    <col min="21" max="21" width="40.44140625" bestFit="1" customWidth="1"/>
    <col min="22" max="22" width="28.5546875" bestFit="1" customWidth="1"/>
    <col min="23" max="23" width="28.21875" bestFit="1" customWidth="1"/>
    <col min="24" max="24" width="26.109375" bestFit="1" customWidth="1"/>
    <col min="25" max="25" width="28.88671875" bestFit="1" customWidth="1"/>
    <col min="26" max="26" width="30.6640625" bestFit="1" customWidth="1"/>
    <col min="27" max="27" width="26.5546875" bestFit="1" customWidth="1"/>
    <col min="28" max="28" width="32.21875" bestFit="1" customWidth="1"/>
    <col min="29" max="29" width="30" bestFit="1" customWidth="1"/>
    <col min="30" max="30" width="80.88671875" bestFit="1" customWidth="1"/>
    <col min="31" max="31" width="29.21875" bestFit="1" customWidth="1"/>
    <col min="32" max="32" width="24.77734375" bestFit="1" customWidth="1"/>
    <col min="33" max="33" width="26.6640625" bestFit="1" customWidth="1"/>
    <col min="34" max="34" width="24.109375" bestFit="1" customWidth="1"/>
    <col min="35" max="35" width="46.21875" bestFit="1" customWidth="1"/>
    <col min="36" max="36" width="28.6640625" bestFit="1" customWidth="1"/>
    <col min="37" max="37" width="24.21875" bestFit="1" customWidth="1"/>
    <col min="38" max="38" width="26" bestFit="1" customWidth="1"/>
    <col min="39" max="39" width="23.5546875" bestFit="1" customWidth="1"/>
    <col min="40" max="40" width="78.109375" bestFit="1" customWidth="1"/>
    <col min="41" max="41" width="28.77734375" bestFit="1" customWidth="1"/>
    <col min="42" max="42" width="24.33203125" bestFit="1" customWidth="1"/>
    <col min="43" max="43" width="26.109375" bestFit="1" customWidth="1"/>
    <col min="44" max="44" width="23.6640625" bestFit="1" customWidth="1"/>
    <col min="45" max="45" width="80.88671875" bestFit="1" customWidth="1"/>
    <col min="46" max="46" width="44.5546875" bestFit="1" customWidth="1"/>
    <col min="47" max="47" width="28.21875" bestFit="1" customWidth="1"/>
    <col min="48" max="48" width="23.77734375" bestFit="1" customWidth="1"/>
    <col min="49" max="49" width="25.5546875" bestFit="1" customWidth="1"/>
    <col min="50" max="50" width="23.109375" bestFit="1" customWidth="1"/>
    <col min="51" max="51" width="80.88671875" bestFit="1" customWidth="1"/>
    <col min="52" max="52" width="20.6640625" bestFit="1" customWidth="1"/>
    <col min="53" max="53" width="13.77734375" bestFit="1" customWidth="1"/>
    <col min="54" max="54" width="15.5546875" bestFit="1" customWidth="1"/>
    <col min="55" max="55" width="13.109375" bestFit="1" customWidth="1"/>
    <col min="56" max="56" width="80.88671875" bestFit="1" customWidth="1"/>
    <col min="57" max="57" width="28.77734375" bestFit="1" customWidth="1"/>
    <col min="58" max="58" width="15.77734375" bestFit="1" customWidth="1"/>
    <col min="59" max="59" width="17.6640625" bestFit="1" customWidth="1"/>
    <col min="60" max="60" width="15.109375" bestFit="1" customWidth="1"/>
    <col min="61" max="61" width="80.88671875" bestFit="1" customWidth="1"/>
    <col min="62" max="62" width="19.21875" bestFit="1" customWidth="1"/>
    <col min="63" max="63" width="30" bestFit="1" customWidth="1"/>
    <col min="64" max="64" width="31.88671875" bestFit="1" customWidth="1"/>
    <col min="65" max="65" width="29.33203125" bestFit="1" customWidth="1"/>
    <col min="66" max="66" width="80.88671875" bestFit="1" customWidth="1"/>
    <col min="67" max="67" width="19.21875" bestFit="1" customWidth="1"/>
    <col min="68" max="68" width="80.88671875" bestFit="1" customWidth="1"/>
    <col min="69" max="69" width="19.21875" bestFit="1" customWidth="1"/>
    <col min="70" max="70" width="80.88671875" bestFit="1" customWidth="1"/>
    <col min="71" max="71" width="19.21875" bestFit="1" customWidth="1"/>
    <col min="72" max="72" width="80.88671875" bestFit="1" customWidth="1"/>
    <col min="73" max="74" width="17.21875" bestFit="1" customWidth="1"/>
    <col min="75" max="75" width="80.88671875" bestFit="1" customWidth="1"/>
  </cols>
  <sheetData>
    <row r="1" spans="1:7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</row>
    <row r="2" spans="1:75" x14ac:dyDescent="0.3">
      <c r="A2">
        <v>130734</v>
      </c>
      <c r="B2" t="s">
        <v>75</v>
      </c>
      <c r="C2">
        <v>2017</v>
      </c>
      <c r="D2">
        <v>6</v>
      </c>
      <c r="E2">
        <v>14</v>
      </c>
      <c r="F2" t="s">
        <v>76</v>
      </c>
      <c r="G2" t="s">
        <v>77</v>
      </c>
      <c r="H2" t="s">
        <v>78</v>
      </c>
      <c r="I2" t="s">
        <v>79</v>
      </c>
      <c r="J2">
        <v>2017</v>
      </c>
      <c r="K2">
        <v>6</v>
      </c>
      <c r="L2">
        <v>14</v>
      </c>
      <c r="M2">
        <v>2017</v>
      </c>
      <c r="N2">
        <v>6</v>
      </c>
      <c r="O2">
        <v>18</v>
      </c>
      <c r="P2" t="s">
        <v>80</v>
      </c>
      <c r="Q2">
        <v>27</v>
      </c>
      <c r="R2">
        <v>27787</v>
      </c>
      <c r="S2" t="s">
        <v>81</v>
      </c>
      <c r="U2" t="s">
        <v>82</v>
      </c>
      <c r="V2" t="s">
        <v>83</v>
      </c>
      <c r="W2" t="s">
        <v>84</v>
      </c>
      <c r="AB2" t="s">
        <v>85</v>
      </c>
      <c r="AC2">
        <v>3235215622</v>
      </c>
      <c r="AD2" t="s">
        <v>86</v>
      </c>
      <c r="AE2" t="s">
        <v>75</v>
      </c>
      <c r="AJ2" t="s">
        <v>75</v>
      </c>
      <c r="AK2">
        <v>2017</v>
      </c>
      <c r="AL2">
        <v>6</v>
      </c>
      <c r="AM2">
        <v>18</v>
      </c>
      <c r="AN2" t="s">
        <v>87</v>
      </c>
      <c r="AO2" t="s">
        <v>75</v>
      </c>
      <c r="AP2">
        <v>2017</v>
      </c>
      <c r="AQ2">
        <v>6</v>
      </c>
      <c r="AR2">
        <v>14</v>
      </c>
      <c r="AT2" t="s">
        <v>88</v>
      </c>
      <c r="AU2" t="s">
        <v>89</v>
      </c>
      <c r="AV2">
        <v>2017</v>
      </c>
      <c r="AW2">
        <v>6</v>
      </c>
      <c r="AX2">
        <v>16</v>
      </c>
      <c r="AY2" t="s">
        <v>90</v>
      </c>
      <c r="AZ2" t="s">
        <v>91</v>
      </c>
      <c r="BA2">
        <v>2017</v>
      </c>
      <c r="BB2">
        <v>6</v>
      </c>
      <c r="BC2">
        <v>16</v>
      </c>
      <c r="BD2" t="s">
        <v>92</v>
      </c>
      <c r="BE2" t="s">
        <v>93</v>
      </c>
      <c r="BF2">
        <v>2017</v>
      </c>
      <c r="BG2">
        <v>6</v>
      </c>
      <c r="BH2">
        <v>15</v>
      </c>
      <c r="BI2" t="s">
        <v>94</v>
      </c>
      <c r="BJ2" t="s">
        <v>95</v>
      </c>
      <c r="BK2">
        <v>2017</v>
      </c>
      <c r="BL2">
        <v>6</v>
      </c>
      <c r="BM2">
        <v>18</v>
      </c>
      <c r="BN2" t="s">
        <v>96</v>
      </c>
      <c r="BO2" t="s">
        <v>97</v>
      </c>
      <c r="BP2" t="s">
        <v>98</v>
      </c>
      <c r="BQ2" t="s">
        <v>99</v>
      </c>
      <c r="BR2" t="s">
        <v>100</v>
      </c>
      <c r="BS2" t="s">
        <v>75</v>
      </c>
      <c r="BT2" t="s">
        <v>101</v>
      </c>
      <c r="BU2" t="s">
        <v>75</v>
      </c>
      <c r="BV2" t="s">
        <v>75</v>
      </c>
      <c r="BW2" t="s">
        <v>102</v>
      </c>
    </row>
    <row r="3" spans="1:75" x14ac:dyDescent="0.3">
      <c r="A3">
        <v>132921</v>
      </c>
      <c r="B3" t="s">
        <v>103</v>
      </c>
      <c r="C3">
        <v>2017</v>
      </c>
      <c r="D3">
        <v>6</v>
      </c>
      <c r="E3">
        <v>20</v>
      </c>
      <c r="F3" t="s">
        <v>103</v>
      </c>
      <c r="G3" t="s">
        <v>104</v>
      </c>
      <c r="H3" t="s">
        <v>105</v>
      </c>
      <c r="I3" t="s">
        <v>106</v>
      </c>
      <c r="J3">
        <v>2017</v>
      </c>
      <c r="K3">
        <v>6</v>
      </c>
      <c r="L3">
        <v>20</v>
      </c>
      <c r="M3">
        <v>2017</v>
      </c>
      <c r="N3">
        <v>6</v>
      </c>
      <c r="O3">
        <v>21</v>
      </c>
      <c r="P3" t="s">
        <v>107</v>
      </c>
      <c r="Q3">
        <v>85</v>
      </c>
      <c r="R3">
        <v>85430</v>
      </c>
      <c r="S3" t="s">
        <v>108</v>
      </c>
      <c r="V3" t="s">
        <v>109</v>
      </c>
      <c r="AB3" t="s">
        <v>110</v>
      </c>
      <c r="AC3">
        <v>3142532471</v>
      </c>
      <c r="AE3" t="s">
        <v>103</v>
      </c>
      <c r="AF3">
        <v>2017</v>
      </c>
      <c r="AG3">
        <v>6</v>
      </c>
      <c r="AH3">
        <v>20</v>
      </c>
      <c r="AI3" t="s">
        <v>111</v>
      </c>
      <c r="AJ3" t="s">
        <v>103</v>
      </c>
      <c r="AK3">
        <v>2017</v>
      </c>
      <c r="AL3">
        <v>6</v>
      </c>
      <c r="AM3">
        <v>20</v>
      </c>
      <c r="AN3" t="s">
        <v>112</v>
      </c>
      <c r="AO3" t="s">
        <v>103</v>
      </c>
      <c r="AP3">
        <v>2017</v>
      </c>
      <c r="AQ3">
        <v>6</v>
      </c>
      <c r="AR3">
        <v>20</v>
      </c>
      <c r="AS3" t="s">
        <v>113</v>
      </c>
      <c r="AT3" t="s">
        <v>114</v>
      </c>
      <c r="AU3" t="s">
        <v>103</v>
      </c>
      <c r="AV3">
        <v>2017</v>
      </c>
      <c r="AW3">
        <v>6</v>
      </c>
      <c r="AX3">
        <v>21</v>
      </c>
      <c r="AZ3" t="s">
        <v>103</v>
      </c>
      <c r="BA3">
        <v>2017</v>
      </c>
      <c r="BB3">
        <v>6</v>
      </c>
      <c r="BC3">
        <v>21</v>
      </c>
      <c r="BE3" t="s">
        <v>103</v>
      </c>
      <c r="BF3">
        <v>2017</v>
      </c>
      <c r="BG3">
        <v>6</v>
      </c>
      <c r="BH3">
        <v>21</v>
      </c>
      <c r="BJ3" t="s">
        <v>103</v>
      </c>
      <c r="BK3">
        <v>2017</v>
      </c>
      <c r="BL3">
        <v>6</v>
      </c>
      <c r="BM3">
        <v>21</v>
      </c>
      <c r="BN3" t="s">
        <v>115</v>
      </c>
      <c r="BO3" t="s">
        <v>103</v>
      </c>
      <c r="BP3" t="s">
        <v>116</v>
      </c>
      <c r="BQ3" t="s">
        <v>103</v>
      </c>
      <c r="BR3" t="s">
        <v>117</v>
      </c>
      <c r="BS3" t="s">
        <v>103</v>
      </c>
      <c r="BT3" t="s">
        <v>118</v>
      </c>
      <c r="BU3" t="s">
        <v>103</v>
      </c>
      <c r="BV3" t="s">
        <v>103</v>
      </c>
    </row>
    <row r="4" spans="1:75" x14ac:dyDescent="0.3">
      <c r="A4">
        <v>158811</v>
      </c>
      <c r="B4" t="s">
        <v>103</v>
      </c>
      <c r="C4">
        <v>2017</v>
      </c>
      <c r="D4">
        <v>6</v>
      </c>
      <c r="E4">
        <v>13</v>
      </c>
      <c r="F4" t="s">
        <v>103</v>
      </c>
      <c r="G4" t="s">
        <v>104</v>
      </c>
      <c r="H4" t="s">
        <v>105</v>
      </c>
      <c r="I4" t="s">
        <v>119</v>
      </c>
      <c r="J4">
        <v>2017</v>
      </c>
      <c r="K4">
        <v>6</v>
      </c>
      <c r="L4">
        <v>12</v>
      </c>
      <c r="M4">
        <v>2017</v>
      </c>
      <c r="N4">
        <v>6</v>
      </c>
      <c r="O4">
        <v>13</v>
      </c>
      <c r="P4" t="s">
        <v>107</v>
      </c>
      <c r="Q4">
        <v>81</v>
      </c>
      <c r="R4">
        <v>81001</v>
      </c>
      <c r="S4" t="s">
        <v>108</v>
      </c>
      <c r="V4" t="s">
        <v>120</v>
      </c>
      <c r="AB4" t="s">
        <v>121</v>
      </c>
      <c r="AC4">
        <v>3224487406</v>
      </c>
      <c r="AE4" t="s">
        <v>103</v>
      </c>
      <c r="AF4">
        <v>2017</v>
      </c>
      <c r="AG4">
        <v>6</v>
      </c>
      <c r="AH4">
        <v>13</v>
      </c>
      <c r="AI4" t="s">
        <v>122</v>
      </c>
      <c r="AJ4" t="s">
        <v>103</v>
      </c>
      <c r="AK4">
        <v>2017</v>
      </c>
      <c r="AL4">
        <v>6</v>
      </c>
      <c r="AM4">
        <v>13</v>
      </c>
      <c r="AN4" t="s">
        <v>123</v>
      </c>
      <c r="AO4" t="s">
        <v>103</v>
      </c>
      <c r="AP4">
        <v>2017</v>
      </c>
      <c r="AQ4">
        <v>6</v>
      </c>
      <c r="AR4">
        <v>13</v>
      </c>
      <c r="AS4" t="s">
        <v>124</v>
      </c>
      <c r="AT4" t="s">
        <v>125</v>
      </c>
      <c r="AU4" t="s">
        <v>103</v>
      </c>
      <c r="AV4">
        <v>2017</v>
      </c>
      <c r="AW4">
        <v>6</v>
      </c>
      <c r="AX4">
        <v>13</v>
      </c>
      <c r="AY4" t="s">
        <v>126</v>
      </c>
      <c r="AZ4" t="s">
        <v>103</v>
      </c>
      <c r="BA4">
        <v>2017</v>
      </c>
      <c r="BB4">
        <v>6</v>
      </c>
      <c r="BC4">
        <v>13</v>
      </c>
      <c r="BD4" t="s">
        <v>127</v>
      </c>
      <c r="BE4" t="s">
        <v>103</v>
      </c>
      <c r="BF4">
        <v>2017</v>
      </c>
      <c r="BG4">
        <v>6</v>
      </c>
      <c r="BH4">
        <v>13</v>
      </c>
      <c r="BI4" t="s">
        <v>128</v>
      </c>
      <c r="BJ4" t="s">
        <v>103</v>
      </c>
      <c r="BK4">
        <v>2017</v>
      </c>
      <c r="BL4">
        <v>6</v>
      </c>
      <c r="BM4">
        <v>13</v>
      </c>
      <c r="BN4" t="s">
        <v>129</v>
      </c>
      <c r="BO4" t="s">
        <v>103</v>
      </c>
      <c r="BP4" t="s">
        <v>116</v>
      </c>
      <c r="BQ4" t="s">
        <v>103</v>
      </c>
      <c r="BR4" t="s">
        <v>130</v>
      </c>
      <c r="BS4" t="s">
        <v>103</v>
      </c>
      <c r="BT4" t="s">
        <v>118</v>
      </c>
      <c r="BU4" t="s">
        <v>103</v>
      </c>
      <c r="BV4" t="s">
        <v>103</v>
      </c>
      <c r="BW4" t="s">
        <v>131</v>
      </c>
    </row>
    <row r="5" spans="1:75" x14ac:dyDescent="0.3">
      <c r="A5">
        <v>151242</v>
      </c>
      <c r="B5" t="s">
        <v>103</v>
      </c>
      <c r="C5">
        <v>2017</v>
      </c>
      <c r="D5">
        <v>6</v>
      </c>
      <c r="E5">
        <v>17</v>
      </c>
      <c r="F5" t="s">
        <v>103</v>
      </c>
      <c r="G5" t="s">
        <v>104</v>
      </c>
      <c r="H5" t="s">
        <v>105</v>
      </c>
      <c r="I5" t="s">
        <v>106</v>
      </c>
      <c r="J5">
        <v>2017</v>
      </c>
      <c r="K5">
        <v>6</v>
      </c>
      <c r="L5">
        <v>16</v>
      </c>
      <c r="M5">
        <v>2017</v>
      </c>
      <c r="N5">
        <v>6</v>
      </c>
      <c r="O5">
        <v>17</v>
      </c>
      <c r="P5" t="s">
        <v>107</v>
      </c>
      <c r="Q5">
        <v>85</v>
      </c>
      <c r="R5">
        <v>85125</v>
      </c>
      <c r="S5" t="s">
        <v>108</v>
      </c>
      <c r="V5" t="s">
        <v>132</v>
      </c>
      <c r="AB5" t="s">
        <v>133</v>
      </c>
      <c r="AC5">
        <v>3209646280</v>
      </c>
      <c r="AE5" t="s">
        <v>103</v>
      </c>
      <c r="AF5">
        <v>2017</v>
      </c>
      <c r="AG5">
        <v>6</v>
      </c>
      <c r="AH5">
        <v>17</v>
      </c>
      <c r="AI5" t="s">
        <v>134</v>
      </c>
      <c r="AJ5" t="s">
        <v>103</v>
      </c>
      <c r="AK5">
        <v>2017</v>
      </c>
      <c r="AL5">
        <v>6</v>
      </c>
      <c r="AM5">
        <v>17</v>
      </c>
      <c r="AN5" t="s">
        <v>135</v>
      </c>
      <c r="AO5" t="s">
        <v>103</v>
      </c>
      <c r="AP5">
        <v>2017</v>
      </c>
      <c r="AQ5">
        <v>6</v>
      </c>
      <c r="AR5">
        <v>17</v>
      </c>
      <c r="AS5" t="s">
        <v>136</v>
      </c>
      <c r="AT5" t="s">
        <v>137</v>
      </c>
      <c r="AU5" t="s">
        <v>103</v>
      </c>
      <c r="AV5">
        <v>2017</v>
      </c>
      <c r="AW5">
        <v>6</v>
      </c>
      <c r="AX5">
        <v>17</v>
      </c>
      <c r="AZ5" t="s">
        <v>103</v>
      </c>
      <c r="BA5">
        <v>2017</v>
      </c>
      <c r="BB5">
        <v>6</v>
      </c>
      <c r="BC5">
        <v>17</v>
      </c>
      <c r="BD5" t="s">
        <v>138</v>
      </c>
      <c r="BE5" t="s">
        <v>103</v>
      </c>
      <c r="BF5">
        <v>2017</v>
      </c>
      <c r="BG5">
        <v>6</v>
      </c>
      <c r="BH5">
        <v>17</v>
      </c>
      <c r="BJ5" t="s">
        <v>105</v>
      </c>
      <c r="BK5">
        <v>2017</v>
      </c>
      <c r="BL5">
        <v>6</v>
      </c>
      <c r="BM5">
        <v>17</v>
      </c>
      <c r="BN5" t="s">
        <v>139</v>
      </c>
      <c r="BO5" t="s">
        <v>105</v>
      </c>
      <c r="BQ5" t="s">
        <v>103</v>
      </c>
      <c r="BR5" t="s">
        <v>140</v>
      </c>
      <c r="BS5" t="s">
        <v>103</v>
      </c>
      <c r="BT5" t="s">
        <v>118</v>
      </c>
      <c r="BU5" t="s">
        <v>103</v>
      </c>
      <c r="BV5" t="s">
        <v>103</v>
      </c>
    </row>
    <row r="6" spans="1:75" x14ac:dyDescent="0.3">
      <c r="A6">
        <v>162514</v>
      </c>
      <c r="B6" t="s">
        <v>103</v>
      </c>
      <c r="C6">
        <v>2017</v>
      </c>
      <c r="D6">
        <v>6</v>
      </c>
      <c r="E6">
        <v>14</v>
      </c>
      <c r="F6" t="s">
        <v>103</v>
      </c>
      <c r="G6" t="s">
        <v>104</v>
      </c>
      <c r="H6" t="s">
        <v>105</v>
      </c>
      <c r="I6" t="s">
        <v>141</v>
      </c>
      <c r="J6">
        <v>2017</v>
      </c>
      <c r="K6">
        <v>6</v>
      </c>
      <c r="L6">
        <v>13</v>
      </c>
      <c r="M6">
        <v>2017</v>
      </c>
      <c r="N6">
        <v>6</v>
      </c>
      <c r="O6">
        <v>14</v>
      </c>
      <c r="P6" t="s">
        <v>107</v>
      </c>
      <c r="Q6">
        <v>81</v>
      </c>
      <c r="R6">
        <v>81001</v>
      </c>
      <c r="S6" t="s">
        <v>108</v>
      </c>
      <c r="V6" t="s">
        <v>142</v>
      </c>
      <c r="AB6" t="s">
        <v>143</v>
      </c>
      <c r="AC6">
        <v>3152978145</v>
      </c>
      <c r="AE6" t="s">
        <v>103</v>
      </c>
      <c r="AF6">
        <v>2017</v>
      </c>
      <c r="AG6">
        <v>6</v>
      </c>
      <c r="AH6">
        <v>14</v>
      </c>
      <c r="AI6" t="s">
        <v>144</v>
      </c>
      <c r="AJ6" t="s">
        <v>103</v>
      </c>
      <c r="AK6">
        <v>2017</v>
      </c>
      <c r="AL6">
        <v>6</v>
      </c>
      <c r="AM6">
        <v>14</v>
      </c>
      <c r="AN6" t="s">
        <v>145</v>
      </c>
      <c r="AO6" t="s">
        <v>103</v>
      </c>
      <c r="AP6">
        <v>2017</v>
      </c>
      <c r="AQ6">
        <v>6</v>
      </c>
      <c r="AR6">
        <v>14</v>
      </c>
      <c r="AT6" t="s">
        <v>146</v>
      </c>
      <c r="AU6" t="s">
        <v>103</v>
      </c>
      <c r="AV6">
        <v>2017</v>
      </c>
      <c r="AW6">
        <v>6</v>
      </c>
      <c r="AX6">
        <v>14</v>
      </c>
      <c r="AZ6" t="s">
        <v>103</v>
      </c>
      <c r="BA6">
        <v>2017</v>
      </c>
      <c r="BB6">
        <v>6</v>
      </c>
      <c r="BC6">
        <v>14</v>
      </c>
      <c r="BE6" t="s">
        <v>103</v>
      </c>
      <c r="BF6">
        <v>2017</v>
      </c>
      <c r="BG6">
        <v>6</v>
      </c>
      <c r="BH6">
        <v>14</v>
      </c>
      <c r="BJ6" t="s">
        <v>103</v>
      </c>
      <c r="BK6">
        <v>2017</v>
      </c>
      <c r="BL6">
        <v>6</v>
      </c>
      <c r="BM6">
        <v>14</v>
      </c>
      <c r="BN6" t="s">
        <v>147</v>
      </c>
      <c r="BO6" t="s">
        <v>103</v>
      </c>
      <c r="BP6" t="s">
        <v>148</v>
      </c>
      <c r="BQ6" t="s">
        <v>103</v>
      </c>
      <c r="BR6" t="s">
        <v>149</v>
      </c>
      <c r="BS6" t="s">
        <v>103</v>
      </c>
      <c r="BT6" t="s">
        <v>118</v>
      </c>
      <c r="BU6" t="s">
        <v>103</v>
      </c>
      <c r="BV6" t="s">
        <v>103</v>
      </c>
    </row>
    <row r="7" spans="1:75" x14ac:dyDescent="0.3">
      <c r="A7">
        <v>101533</v>
      </c>
      <c r="B7" t="s">
        <v>103</v>
      </c>
      <c r="C7">
        <v>2017</v>
      </c>
      <c r="D7">
        <v>6</v>
      </c>
      <c r="E7">
        <v>25</v>
      </c>
      <c r="F7" t="s">
        <v>103</v>
      </c>
      <c r="G7" t="s">
        <v>104</v>
      </c>
      <c r="H7" t="s">
        <v>105</v>
      </c>
      <c r="I7" t="s">
        <v>106</v>
      </c>
      <c r="J7">
        <v>2017</v>
      </c>
      <c r="K7">
        <v>6</v>
      </c>
      <c r="L7">
        <v>25</v>
      </c>
      <c r="M7">
        <v>2017</v>
      </c>
      <c r="N7">
        <v>6</v>
      </c>
      <c r="O7">
        <v>26</v>
      </c>
      <c r="P7" t="s">
        <v>107</v>
      </c>
      <c r="Q7">
        <v>50</v>
      </c>
      <c r="R7">
        <v>50573</v>
      </c>
      <c r="S7" t="s">
        <v>150</v>
      </c>
      <c r="V7" t="s">
        <v>151</v>
      </c>
      <c r="X7" t="s">
        <v>152</v>
      </c>
      <c r="AE7" t="s">
        <v>103</v>
      </c>
      <c r="AF7">
        <v>2017</v>
      </c>
      <c r="AG7">
        <v>6</v>
      </c>
      <c r="AH7">
        <v>25</v>
      </c>
      <c r="AI7" t="s">
        <v>153</v>
      </c>
      <c r="AJ7" t="s">
        <v>103</v>
      </c>
      <c r="AK7">
        <v>2017</v>
      </c>
      <c r="AL7">
        <v>6</v>
      </c>
      <c r="AM7">
        <v>26</v>
      </c>
      <c r="AN7" t="s">
        <v>154</v>
      </c>
      <c r="AO7" t="s">
        <v>103</v>
      </c>
      <c r="AP7">
        <v>2017</v>
      </c>
      <c r="AQ7">
        <v>6</v>
      </c>
      <c r="AR7">
        <v>26</v>
      </c>
      <c r="AS7" t="s">
        <v>155</v>
      </c>
      <c r="AT7" t="s">
        <v>156</v>
      </c>
      <c r="AU7" t="s">
        <v>103</v>
      </c>
      <c r="AV7">
        <v>2017</v>
      </c>
      <c r="AW7">
        <v>6</v>
      </c>
      <c r="AX7">
        <v>26</v>
      </c>
      <c r="AZ7" t="s">
        <v>103</v>
      </c>
      <c r="BA7">
        <v>2017</v>
      </c>
      <c r="BB7">
        <v>6</v>
      </c>
      <c r="BC7">
        <v>26</v>
      </c>
      <c r="BE7" t="s">
        <v>103</v>
      </c>
      <c r="BF7">
        <v>2017</v>
      </c>
      <c r="BG7">
        <v>6</v>
      </c>
      <c r="BH7">
        <v>26</v>
      </c>
      <c r="BJ7" t="s">
        <v>103</v>
      </c>
      <c r="BK7">
        <v>2017</v>
      </c>
      <c r="BL7">
        <v>6</v>
      </c>
      <c r="BM7">
        <v>26</v>
      </c>
      <c r="BN7" t="s">
        <v>157</v>
      </c>
      <c r="BO7" t="s">
        <v>103</v>
      </c>
      <c r="BP7" t="s">
        <v>158</v>
      </c>
      <c r="BQ7" t="s">
        <v>103</v>
      </c>
      <c r="BR7" t="s">
        <v>159</v>
      </c>
      <c r="BS7" t="s">
        <v>103</v>
      </c>
      <c r="BT7" t="s">
        <v>118</v>
      </c>
      <c r="BU7" t="s">
        <v>103</v>
      </c>
      <c r="BV7" t="s">
        <v>103</v>
      </c>
    </row>
    <row r="8" spans="1:75" x14ac:dyDescent="0.3">
      <c r="A8">
        <v>81044</v>
      </c>
      <c r="B8" t="s">
        <v>160</v>
      </c>
      <c r="C8">
        <v>2017</v>
      </c>
      <c r="D8">
        <v>7</v>
      </c>
      <c r="E8">
        <v>11</v>
      </c>
      <c r="F8" t="s">
        <v>160</v>
      </c>
      <c r="G8" t="s">
        <v>161</v>
      </c>
      <c r="H8" t="s">
        <v>162</v>
      </c>
      <c r="I8" t="s">
        <v>163</v>
      </c>
      <c r="J8">
        <v>2017</v>
      </c>
      <c r="K8">
        <v>7</v>
      </c>
      <c r="L8">
        <v>11</v>
      </c>
      <c r="M8">
        <v>2017</v>
      </c>
      <c r="N8">
        <v>7</v>
      </c>
      <c r="O8">
        <v>14</v>
      </c>
      <c r="P8" t="s">
        <v>80</v>
      </c>
      <c r="Q8">
        <v>19</v>
      </c>
      <c r="R8">
        <v>19809</v>
      </c>
      <c r="S8" t="s">
        <v>164</v>
      </c>
      <c r="T8" t="s">
        <v>165</v>
      </c>
      <c r="U8" t="s">
        <v>98</v>
      </c>
      <c r="V8" t="s">
        <v>165</v>
      </c>
      <c r="W8" t="s">
        <v>98</v>
      </c>
      <c r="X8" t="s">
        <v>98</v>
      </c>
      <c r="Y8" t="s">
        <v>98</v>
      </c>
      <c r="Z8" t="s">
        <v>98</v>
      </c>
      <c r="AA8" t="s">
        <v>98</v>
      </c>
      <c r="AB8" t="s">
        <v>166</v>
      </c>
      <c r="AC8" t="s">
        <v>98</v>
      </c>
      <c r="AD8" t="s">
        <v>167</v>
      </c>
      <c r="AE8" t="s">
        <v>160</v>
      </c>
      <c r="AF8">
        <v>2017</v>
      </c>
      <c r="AG8">
        <v>7</v>
      </c>
      <c r="AH8">
        <v>11</v>
      </c>
      <c r="AI8" t="s">
        <v>168</v>
      </c>
      <c r="AJ8" t="s">
        <v>160</v>
      </c>
      <c r="AK8">
        <v>2017</v>
      </c>
      <c r="AL8">
        <v>7</v>
      </c>
      <c r="AM8">
        <v>11</v>
      </c>
      <c r="AN8" t="s">
        <v>169</v>
      </c>
      <c r="AO8" t="s">
        <v>160</v>
      </c>
      <c r="AP8">
        <v>2017</v>
      </c>
      <c r="AQ8">
        <v>7</v>
      </c>
      <c r="AR8">
        <v>13</v>
      </c>
      <c r="AS8" t="s">
        <v>170</v>
      </c>
      <c r="AT8" t="s">
        <v>171</v>
      </c>
      <c r="AU8" t="s">
        <v>160</v>
      </c>
      <c r="AV8">
        <v>2017</v>
      </c>
      <c r="AW8">
        <v>7</v>
      </c>
      <c r="AX8">
        <v>11</v>
      </c>
      <c r="AY8" t="s">
        <v>172</v>
      </c>
      <c r="AZ8" t="s">
        <v>173</v>
      </c>
      <c r="BA8">
        <v>2017</v>
      </c>
      <c r="BB8">
        <v>7</v>
      </c>
      <c r="BC8">
        <v>11</v>
      </c>
      <c r="BD8" t="s">
        <v>98</v>
      </c>
      <c r="BE8" t="s">
        <v>174</v>
      </c>
      <c r="BF8">
        <v>2017</v>
      </c>
      <c r="BG8">
        <v>7</v>
      </c>
      <c r="BH8">
        <v>11</v>
      </c>
      <c r="BI8" t="s">
        <v>175</v>
      </c>
      <c r="BJ8" t="s">
        <v>176</v>
      </c>
      <c r="BK8">
        <v>2017</v>
      </c>
      <c r="BL8">
        <v>7</v>
      </c>
      <c r="BM8">
        <v>14</v>
      </c>
      <c r="BN8" t="s">
        <v>177</v>
      </c>
      <c r="BO8" t="s">
        <v>176</v>
      </c>
      <c r="BP8" t="s">
        <v>178</v>
      </c>
      <c r="BQ8" t="s">
        <v>173</v>
      </c>
      <c r="BR8" t="s">
        <v>98</v>
      </c>
      <c r="BS8" t="s">
        <v>173</v>
      </c>
      <c r="BT8" t="s">
        <v>179</v>
      </c>
      <c r="BU8" t="s">
        <v>160</v>
      </c>
      <c r="BV8" t="s">
        <v>160</v>
      </c>
      <c r="BW8" t="s">
        <v>180</v>
      </c>
    </row>
    <row r="9" spans="1:75" x14ac:dyDescent="0.3">
      <c r="A9">
        <v>92144</v>
      </c>
      <c r="B9" t="s">
        <v>103</v>
      </c>
      <c r="C9">
        <v>2017</v>
      </c>
      <c r="D9">
        <v>6</v>
      </c>
      <c r="E9">
        <v>28</v>
      </c>
      <c r="F9" t="s">
        <v>103</v>
      </c>
      <c r="G9" t="s">
        <v>104</v>
      </c>
      <c r="H9" t="s">
        <v>105</v>
      </c>
      <c r="I9" t="s">
        <v>106</v>
      </c>
      <c r="J9">
        <v>2017</v>
      </c>
      <c r="K9">
        <v>6</v>
      </c>
      <c r="L9">
        <v>27</v>
      </c>
      <c r="M9">
        <v>2017</v>
      </c>
      <c r="N9">
        <v>6</v>
      </c>
      <c r="O9">
        <v>28</v>
      </c>
      <c r="P9" t="s">
        <v>107</v>
      </c>
      <c r="Q9">
        <v>50</v>
      </c>
      <c r="R9">
        <v>50689</v>
      </c>
      <c r="S9" t="s">
        <v>150</v>
      </c>
      <c r="V9" t="s">
        <v>181</v>
      </c>
      <c r="AE9" t="s">
        <v>103</v>
      </c>
      <c r="AF9">
        <v>2017</v>
      </c>
      <c r="AG9">
        <v>6</v>
      </c>
      <c r="AH9">
        <v>28</v>
      </c>
      <c r="AI9" t="s">
        <v>182</v>
      </c>
      <c r="AJ9" t="s">
        <v>103</v>
      </c>
      <c r="AK9">
        <v>2017</v>
      </c>
      <c r="AL9">
        <v>6</v>
      </c>
      <c r="AM9">
        <v>28</v>
      </c>
      <c r="AN9" t="s">
        <v>183</v>
      </c>
      <c r="AO9" t="s">
        <v>103</v>
      </c>
      <c r="AP9">
        <v>2017</v>
      </c>
      <c r="AQ9">
        <v>6</v>
      </c>
      <c r="AR9">
        <v>28</v>
      </c>
      <c r="AS9" t="s">
        <v>184</v>
      </c>
      <c r="AT9" t="s">
        <v>185</v>
      </c>
      <c r="AU9" t="s">
        <v>103</v>
      </c>
      <c r="AV9">
        <v>2017</v>
      </c>
      <c r="AW9">
        <v>6</v>
      </c>
      <c r="AX9">
        <v>28</v>
      </c>
      <c r="AY9" t="s">
        <v>186</v>
      </c>
      <c r="AZ9" t="s">
        <v>103</v>
      </c>
      <c r="BA9">
        <v>2017</v>
      </c>
      <c r="BB9">
        <v>6</v>
      </c>
      <c r="BC9">
        <v>28</v>
      </c>
      <c r="BD9" t="s">
        <v>187</v>
      </c>
      <c r="BE9" t="s">
        <v>103</v>
      </c>
      <c r="BF9">
        <v>2017</v>
      </c>
      <c r="BG9">
        <v>6</v>
      </c>
      <c r="BH9">
        <v>28</v>
      </c>
      <c r="BJ9" t="s">
        <v>103</v>
      </c>
      <c r="BK9">
        <v>2017</v>
      </c>
      <c r="BL9">
        <v>6</v>
      </c>
      <c r="BM9">
        <v>27</v>
      </c>
      <c r="BN9" t="s">
        <v>188</v>
      </c>
      <c r="BO9" t="s">
        <v>103</v>
      </c>
      <c r="BQ9" t="s">
        <v>103</v>
      </c>
      <c r="BR9" t="s">
        <v>189</v>
      </c>
      <c r="BS9" t="s">
        <v>103</v>
      </c>
      <c r="BT9" t="s">
        <v>190</v>
      </c>
      <c r="BU9" t="s">
        <v>103</v>
      </c>
      <c r="BV9" t="s">
        <v>103</v>
      </c>
    </row>
    <row r="10" spans="1:75" x14ac:dyDescent="0.3">
      <c r="A10">
        <v>83614</v>
      </c>
      <c r="B10" t="s">
        <v>103</v>
      </c>
      <c r="C10">
        <v>2017</v>
      </c>
      <c r="D10">
        <v>7</v>
      </c>
      <c r="E10">
        <v>4</v>
      </c>
      <c r="F10" t="s">
        <v>103</v>
      </c>
      <c r="G10" t="s">
        <v>104</v>
      </c>
      <c r="H10" t="s">
        <v>105</v>
      </c>
      <c r="I10" t="s">
        <v>106</v>
      </c>
      <c r="J10">
        <v>2017</v>
      </c>
      <c r="K10">
        <v>7</v>
      </c>
      <c r="L10">
        <v>4</v>
      </c>
      <c r="M10">
        <v>2017</v>
      </c>
      <c r="N10">
        <v>7</v>
      </c>
      <c r="O10">
        <v>5</v>
      </c>
      <c r="P10" t="s">
        <v>107</v>
      </c>
      <c r="Q10">
        <v>50</v>
      </c>
      <c r="R10">
        <v>50325</v>
      </c>
      <c r="S10" t="s">
        <v>150</v>
      </c>
      <c r="V10" t="s">
        <v>191</v>
      </c>
      <c r="AB10" t="s">
        <v>192</v>
      </c>
      <c r="AC10">
        <v>3208540507</v>
      </c>
      <c r="AE10" t="s">
        <v>103</v>
      </c>
      <c r="AF10">
        <v>2017</v>
      </c>
      <c r="AG10">
        <v>7</v>
      </c>
      <c r="AH10">
        <v>4</v>
      </c>
      <c r="AI10" t="s">
        <v>193</v>
      </c>
      <c r="AJ10" t="s">
        <v>103</v>
      </c>
      <c r="AK10">
        <v>2017</v>
      </c>
      <c r="AL10">
        <v>7</v>
      </c>
      <c r="AM10">
        <v>4</v>
      </c>
      <c r="AN10" t="s">
        <v>194</v>
      </c>
      <c r="AO10" t="s">
        <v>103</v>
      </c>
      <c r="AP10">
        <v>2017</v>
      </c>
      <c r="AQ10">
        <v>7</v>
      </c>
      <c r="AR10">
        <v>4</v>
      </c>
      <c r="AS10" t="s">
        <v>195</v>
      </c>
      <c r="AT10" t="s">
        <v>196</v>
      </c>
      <c r="AU10" t="s">
        <v>103</v>
      </c>
      <c r="AV10">
        <v>2017</v>
      </c>
      <c r="AW10">
        <v>7</v>
      </c>
      <c r="AX10">
        <v>4</v>
      </c>
      <c r="AZ10" t="s">
        <v>103</v>
      </c>
      <c r="BA10">
        <v>2017</v>
      </c>
      <c r="BB10">
        <v>7</v>
      </c>
      <c r="BC10">
        <v>4</v>
      </c>
      <c r="BE10" t="s">
        <v>103</v>
      </c>
      <c r="BF10">
        <v>2017</v>
      </c>
      <c r="BG10">
        <v>7</v>
      </c>
      <c r="BH10">
        <v>4</v>
      </c>
      <c r="BJ10" t="s">
        <v>103</v>
      </c>
      <c r="BK10">
        <v>2017</v>
      </c>
      <c r="BL10">
        <v>7</v>
      </c>
      <c r="BM10">
        <v>4</v>
      </c>
      <c r="BN10" t="s">
        <v>197</v>
      </c>
      <c r="BO10" t="s">
        <v>103</v>
      </c>
      <c r="BP10" t="s">
        <v>198</v>
      </c>
      <c r="BQ10" t="s">
        <v>103</v>
      </c>
      <c r="BR10" t="s">
        <v>199</v>
      </c>
      <c r="BS10" t="s">
        <v>103</v>
      </c>
      <c r="BT10" t="s">
        <v>140</v>
      </c>
      <c r="BU10" t="s">
        <v>103</v>
      </c>
      <c r="BV10" t="s">
        <v>103</v>
      </c>
    </row>
    <row r="11" spans="1:75" x14ac:dyDescent="0.3">
      <c r="A11">
        <v>81214</v>
      </c>
      <c r="B11" t="s">
        <v>160</v>
      </c>
      <c r="C11">
        <v>2017</v>
      </c>
      <c r="D11">
        <v>7</v>
      </c>
      <c r="E11">
        <v>17</v>
      </c>
      <c r="F11" t="s">
        <v>160</v>
      </c>
      <c r="G11" t="s">
        <v>200</v>
      </c>
      <c r="H11" t="s">
        <v>201</v>
      </c>
      <c r="I11" t="s">
        <v>202</v>
      </c>
      <c r="J11">
        <v>2017</v>
      </c>
      <c r="K11">
        <v>7</v>
      </c>
      <c r="L11">
        <v>17</v>
      </c>
      <c r="M11">
        <v>2017</v>
      </c>
      <c r="N11">
        <v>7</v>
      </c>
      <c r="O11">
        <v>22</v>
      </c>
      <c r="P11" t="s">
        <v>80</v>
      </c>
      <c r="Q11">
        <v>19</v>
      </c>
      <c r="R11">
        <v>19418</v>
      </c>
      <c r="S11" t="s">
        <v>164</v>
      </c>
      <c r="T11" t="s">
        <v>203</v>
      </c>
      <c r="AB11" t="s">
        <v>204</v>
      </c>
      <c r="AC11">
        <v>3104311856</v>
      </c>
      <c r="AD11" t="s">
        <v>205</v>
      </c>
      <c r="AE11" t="s">
        <v>160</v>
      </c>
      <c r="AF11">
        <v>2017</v>
      </c>
      <c r="AG11">
        <v>7</v>
      </c>
      <c r="AH11">
        <v>22</v>
      </c>
      <c r="AI11" t="s">
        <v>206</v>
      </c>
      <c r="AJ11" t="s">
        <v>160</v>
      </c>
      <c r="AK11">
        <v>2017</v>
      </c>
      <c r="AL11">
        <v>7</v>
      </c>
      <c r="AM11">
        <v>22</v>
      </c>
      <c r="AN11" t="s">
        <v>207</v>
      </c>
      <c r="AO11" t="s">
        <v>160</v>
      </c>
      <c r="AP11">
        <v>2017</v>
      </c>
      <c r="AQ11">
        <v>7</v>
      </c>
      <c r="AR11">
        <v>22</v>
      </c>
      <c r="AS11" t="s">
        <v>208</v>
      </c>
      <c r="AT11" t="s">
        <v>209</v>
      </c>
      <c r="AU11" t="s">
        <v>160</v>
      </c>
      <c r="AV11">
        <v>2017</v>
      </c>
      <c r="AW11">
        <v>7</v>
      </c>
      <c r="AX11">
        <v>22</v>
      </c>
      <c r="AY11" t="s">
        <v>210</v>
      </c>
      <c r="AZ11" t="s">
        <v>173</v>
      </c>
      <c r="BA11">
        <v>2017</v>
      </c>
      <c r="BB11">
        <v>7</v>
      </c>
      <c r="BC11">
        <v>22</v>
      </c>
      <c r="BE11" t="s">
        <v>174</v>
      </c>
      <c r="BF11">
        <v>2017</v>
      </c>
      <c r="BG11">
        <v>7</v>
      </c>
      <c r="BH11">
        <v>22</v>
      </c>
      <c r="BI11" t="s">
        <v>211</v>
      </c>
      <c r="BJ11" t="s">
        <v>212</v>
      </c>
      <c r="BK11">
        <v>2017</v>
      </c>
      <c r="BL11">
        <v>7</v>
      </c>
      <c r="BM11">
        <v>22</v>
      </c>
      <c r="BN11" t="s">
        <v>213</v>
      </c>
      <c r="BO11" t="s">
        <v>212</v>
      </c>
      <c r="BP11" t="s">
        <v>214</v>
      </c>
      <c r="BQ11" t="s">
        <v>173</v>
      </c>
      <c r="BR11" t="s">
        <v>215</v>
      </c>
      <c r="BS11" t="s">
        <v>173</v>
      </c>
      <c r="BT11" t="s">
        <v>216</v>
      </c>
      <c r="BU11" t="s">
        <v>160</v>
      </c>
      <c r="BV11" t="s">
        <v>160</v>
      </c>
      <c r="BW11" t="s">
        <v>217</v>
      </c>
    </row>
    <row r="12" spans="1:75" x14ac:dyDescent="0.3">
      <c r="A12">
        <v>106142</v>
      </c>
      <c r="B12" t="s">
        <v>103</v>
      </c>
      <c r="C12">
        <v>2017</v>
      </c>
      <c r="D12">
        <v>7</v>
      </c>
      <c r="E12">
        <v>7</v>
      </c>
      <c r="F12" t="s">
        <v>103</v>
      </c>
      <c r="G12" t="s">
        <v>104</v>
      </c>
      <c r="H12" t="s">
        <v>105</v>
      </c>
      <c r="I12" t="s">
        <v>106</v>
      </c>
      <c r="J12">
        <v>2017</v>
      </c>
      <c r="K12">
        <v>7</v>
      </c>
      <c r="L12">
        <v>6</v>
      </c>
      <c r="M12">
        <v>2017</v>
      </c>
      <c r="N12">
        <v>7</v>
      </c>
      <c r="O12">
        <v>8</v>
      </c>
      <c r="P12" t="s">
        <v>107</v>
      </c>
      <c r="Q12">
        <v>50</v>
      </c>
      <c r="R12">
        <v>50573</v>
      </c>
      <c r="V12" t="s">
        <v>218</v>
      </c>
      <c r="AB12" t="s">
        <v>219</v>
      </c>
      <c r="AC12">
        <v>3203072082</v>
      </c>
      <c r="AE12" t="s">
        <v>103</v>
      </c>
      <c r="AF12">
        <v>2017</v>
      </c>
      <c r="AG12">
        <v>7</v>
      </c>
      <c r="AH12">
        <v>7</v>
      </c>
      <c r="AI12" t="s">
        <v>220</v>
      </c>
      <c r="AJ12" t="s">
        <v>103</v>
      </c>
      <c r="AK12">
        <v>2017</v>
      </c>
      <c r="AL12">
        <v>7</v>
      </c>
      <c r="AM12">
        <v>7</v>
      </c>
      <c r="AN12" t="s">
        <v>221</v>
      </c>
      <c r="AO12" t="s">
        <v>103</v>
      </c>
      <c r="AP12">
        <v>2017</v>
      </c>
      <c r="AQ12">
        <v>7</v>
      </c>
      <c r="AR12">
        <v>7</v>
      </c>
      <c r="AS12" t="s">
        <v>222</v>
      </c>
      <c r="AT12" t="s">
        <v>223</v>
      </c>
      <c r="AU12" t="s">
        <v>103</v>
      </c>
      <c r="AV12">
        <v>2017</v>
      </c>
      <c r="AW12">
        <v>7</v>
      </c>
      <c r="AX12">
        <v>7</v>
      </c>
      <c r="AZ12" t="s">
        <v>103</v>
      </c>
      <c r="BA12">
        <v>2017</v>
      </c>
      <c r="BB12">
        <v>7</v>
      </c>
      <c r="BC12">
        <v>7</v>
      </c>
      <c r="BE12" t="s">
        <v>103</v>
      </c>
      <c r="BF12">
        <v>2017</v>
      </c>
      <c r="BG12">
        <v>7</v>
      </c>
      <c r="BH12">
        <v>7</v>
      </c>
      <c r="BJ12" t="s">
        <v>103</v>
      </c>
      <c r="BK12">
        <v>2017</v>
      </c>
      <c r="BL12">
        <v>7</v>
      </c>
      <c r="BM12">
        <v>7</v>
      </c>
      <c r="BN12" t="s">
        <v>224</v>
      </c>
      <c r="BO12" t="s">
        <v>103</v>
      </c>
      <c r="BP12" t="s">
        <v>225</v>
      </c>
      <c r="BQ12" t="s">
        <v>103</v>
      </c>
      <c r="BR12" t="s">
        <v>226</v>
      </c>
      <c r="BS12" t="s">
        <v>103</v>
      </c>
      <c r="BT12" t="s">
        <v>140</v>
      </c>
      <c r="BU12" t="s">
        <v>103</v>
      </c>
      <c r="BV12" t="s">
        <v>103</v>
      </c>
    </row>
    <row r="13" spans="1:75" x14ac:dyDescent="0.3">
      <c r="A13">
        <v>129631</v>
      </c>
      <c r="B13" t="s">
        <v>103</v>
      </c>
      <c r="C13">
        <v>2017</v>
      </c>
      <c r="D13">
        <v>7</v>
      </c>
      <c r="E13">
        <v>15</v>
      </c>
      <c r="F13" t="s">
        <v>103</v>
      </c>
      <c r="G13" t="s">
        <v>104</v>
      </c>
      <c r="H13" t="s">
        <v>105</v>
      </c>
      <c r="I13" t="s">
        <v>106</v>
      </c>
      <c r="J13">
        <v>2017</v>
      </c>
      <c r="K13">
        <v>7</v>
      </c>
      <c r="L13">
        <v>15</v>
      </c>
      <c r="M13">
        <v>2017</v>
      </c>
      <c r="N13">
        <v>7</v>
      </c>
      <c r="O13">
        <v>16</v>
      </c>
      <c r="P13" t="s">
        <v>107</v>
      </c>
      <c r="Q13">
        <v>99</v>
      </c>
      <c r="R13">
        <v>99773</v>
      </c>
      <c r="S13" t="s">
        <v>108</v>
      </c>
      <c r="V13" t="s">
        <v>227</v>
      </c>
      <c r="AA13" t="s">
        <v>228</v>
      </c>
      <c r="AE13" t="s">
        <v>103</v>
      </c>
      <c r="AF13">
        <v>2017</v>
      </c>
      <c r="AG13">
        <v>7</v>
      </c>
      <c r="AH13">
        <v>15</v>
      </c>
      <c r="AI13" t="s">
        <v>229</v>
      </c>
      <c r="AJ13" t="s">
        <v>103</v>
      </c>
      <c r="AK13">
        <v>2017</v>
      </c>
      <c r="AL13">
        <v>7</v>
      </c>
      <c r="AM13">
        <v>15</v>
      </c>
      <c r="AN13" t="s">
        <v>230</v>
      </c>
      <c r="AO13" t="s">
        <v>103</v>
      </c>
      <c r="AP13">
        <v>2017</v>
      </c>
      <c r="AQ13">
        <v>7</v>
      </c>
      <c r="AR13">
        <v>15</v>
      </c>
      <c r="AS13" t="s">
        <v>231</v>
      </c>
      <c r="AT13" t="s">
        <v>232</v>
      </c>
      <c r="AU13" t="s">
        <v>103</v>
      </c>
      <c r="AV13">
        <v>2017</v>
      </c>
      <c r="AW13">
        <v>7</v>
      </c>
      <c r="AX13">
        <v>15</v>
      </c>
      <c r="AZ13" t="s">
        <v>103</v>
      </c>
      <c r="BA13">
        <v>2017</v>
      </c>
      <c r="BB13">
        <v>7</v>
      </c>
      <c r="BC13">
        <v>15</v>
      </c>
      <c r="BE13" t="s">
        <v>103</v>
      </c>
      <c r="BF13">
        <v>2017</v>
      </c>
      <c r="BG13">
        <v>7</v>
      </c>
      <c r="BH13">
        <v>15</v>
      </c>
      <c r="BJ13" t="s">
        <v>103</v>
      </c>
      <c r="BK13">
        <v>2017</v>
      </c>
      <c r="BL13">
        <v>7</v>
      </c>
      <c r="BM13">
        <v>15</v>
      </c>
      <c r="BN13" t="s">
        <v>233</v>
      </c>
      <c r="BO13" t="s">
        <v>103</v>
      </c>
      <c r="BP13" t="s">
        <v>233</v>
      </c>
      <c r="BQ13" t="s">
        <v>103</v>
      </c>
      <c r="BR13" t="s">
        <v>234</v>
      </c>
      <c r="BS13" t="s">
        <v>103</v>
      </c>
      <c r="BT13" t="s">
        <v>234</v>
      </c>
      <c r="BU13" t="s">
        <v>103</v>
      </c>
      <c r="BV13" t="s">
        <v>103</v>
      </c>
    </row>
    <row r="14" spans="1:75" x14ac:dyDescent="0.3">
      <c r="A14">
        <v>120441</v>
      </c>
      <c r="B14" t="s">
        <v>103</v>
      </c>
      <c r="C14">
        <v>2017</v>
      </c>
      <c r="D14">
        <v>7</v>
      </c>
      <c r="E14">
        <v>12</v>
      </c>
      <c r="F14" t="s">
        <v>103</v>
      </c>
      <c r="G14" t="s">
        <v>104</v>
      </c>
      <c r="H14" t="s">
        <v>105</v>
      </c>
      <c r="I14" t="s">
        <v>235</v>
      </c>
      <c r="J14">
        <v>2017</v>
      </c>
      <c r="K14">
        <v>7</v>
      </c>
      <c r="L14">
        <v>10</v>
      </c>
      <c r="M14">
        <v>2017</v>
      </c>
      <c r="N14">
        <v>7</v>
      </c>
      <c r="O14">
        <v>13</v>
      </c>
      <c r="P14" t="s">
        <v>107</v>
      </c>
      <c r="Q14">
        <v>99</v>
      </c>
      <c r="R14">
        <v>99773</v>
      </c>
      <c r="S14" t="s">
        <v>108</v>
      </c>
      <c r="V14" t="s">
        <v>236</v>
      </c>
      <c r="AA14" t="s">
        <v>237</v>
      </c>
      <c r="AE14" t="s">
        <v>103</v>
      </c>
      <c r="AF14">
        <v>2017</v>
      </c>
      <c r="AG14">
        <v>7</v>
      </c>
      <c r="AH14">
        <v>12</v>
      </c>
      <c r="AI14" t="s">
        <v>238</v>
      </c>
      <c r="AJ14" t="s">
        <v>103</v>
      </c>
      <c r="AK14">
        <v>2017</v>
      </c>
      <c r="AL14">
        <v>7</v>
      </c>
      <c r="AM14">
        <v>12</v>
      </c>
      <c r="AN14" t="s">
        <v>239</v>
      </c>
      <c r="AO14" t="s">
        <v>103</v>
      </c>
      <c r="AP14">
        <v>2017</v>
      </c>
      <c r="AQ14">
        <v>7</v>
      </c>
      <c r="AR14">
        <v>12</v>
      </c>
      <c r="AS14" t="s">
        <v>240</v>
      </c>
      <c r="AT14" t="s">
        <v>241</v>
      </c>
      <c r="AU14" t="s">
        <v>103</v>
      </c>
      <c r="AV14">
        <v>2017</v>
      </c>
      <c r="AW14">
        <v>7</v>
      </c>
      <c r="AX14">
        <v>12</v>
      </c>
      <c r="AY14" t="s">
        <v>242</v>
      </c>
      <c r="AZ14" t="s">
        <v>103</v>
      </c>
      <c r="BA14">
        <v>2017</v>
      </c>
      <c r="BB14">
        <v>7</v>
      </c>
      <c r="BC14">
        <v>12</v>
      </c>
      <c r="BE14" t="s">
        <v>103</v>
      </c>
      <c r="BF14">
        <v>2017</v>
      </c>
      <c r="BG14">
        <v>7</v>
      </c>
      <c r="BH14">
        <v>12</v>
      </c>
      <c r="BJ14" t="s">
        <v>103</v>
      </c>
      <c r="BK14">
        <v>2017</v>
      </c>
      <c r="BL14">
        <v>7</v>
      </c>
      <c r="BM14">
        <v>12</v>
      </c>
      <c r="BN14" t="s">
        <v>243</v>
      </c>
      <c r="BO14" t="s">
        <v>103</v>
      </c>
      <c r="BP14" t="s">
        <v>244</v>
      </c>
      <c r="BQ14" t="s">
        <v>103</v>
      </c>
      <c r="BR14" t="s">
        <v>245</v>
      </c>
      <c r="BS14" t="s">
        <v>103</v>
      </c>
      <c r="BT14" t="s">
        <v>245</v>
      </c>
      <c r="BU14" t="s">
        <v>103</v>
      </c>
      <c r="BV14" t="s">
        <v>103</v>
      </c>
    </row>
    <row r="15" spans="1:75" x14ac:dyDescent="0.3">
      <c r="A15">
        <v>129322</v>
      </c>
      <c r="B15" t="s">
        <v>103</v>
      </c>
      <c r="C15">
        <v>2017</v>
      </c>
      <c r="D15">
        <v>7</v>
      </c>
      <c r="E15">
        <v>27</v>
      </c>
      <c r="F15" t="s">
        <v>103</v>
      </c>
      <c r="G15" t="s">
        <v>104</v>
      </c>
      <c r="H15" t="s">
        <v>105</v>
      </c>
      <c r="I15" t="s">
        <v>106</v>
      </c>
      <c r="J15">
        <v>2017</v>
      </c>
      <c r="K15">
        <v>7</v>
      </c>
      <c r="L15">
        <v>26</v>
      </c>
      <c r="M15">
        <v>2017</v>
      </c>
      <c r="N15">
        <v>7</v>
      </c>
      <c r="O15">
        <v>27</v>
      </c>
      <c r="P15" t="s">
        <v>107</v>
      </c>
      <c r="Q15">
        <v>99</v>
      </c>
      <c r="R15">
        <v>99524</v>
      </c>
      <c r="S15" t="s">
        <v>108</v>
      </c>
      <c r="V15" t="s">
        <v>246</v>
      </c>
      <c r="X15" t="s">
        <v>247</v>
      </c>
      <c r="AE15" t="s">
        <v>103</v>
      </c>
      <c r="AF15">
        <v>2017</v>
      </c>
      <c r="AG15">
        <v>7</v>
      </c>
      <c r="AH15">
        <v>27</v>
      </c>
      <c r="AI15" t="s">
        <v>248</v>
      </c>
      <c r="AJ15" t="s">
        <v>103</v>
      </c>
      <c r="AK15">
        <v>2017</v>
      </c>
      <c r="AL15">
        <v>7</v>
      </c>
      <c r="AM15">
        <v>27</v>
      </c>
      <c r="AN15" t="s">
        <v>249</v>
      </c>
      <c r="AO15" t="s">
        <v>103</v>
      </c>
      <c r="AP15">
        <v>2017</v>
      </c>
      <c r="AQ15">
        <v>7</v>
      </c>
      <c r="AR15">
        <v>27</v>
      </c>
      <c r="AS15" t="s">
        <v>250</v>
      </c>
      <c r="AT15" t="s">
        <v>251</v>
      </c>
      <c r="AU15" t="s">
        <v>103</v>
      </c>
      <c r="AV15">
        <v>2017</v>
      </c>
      <c r="AW15">
        <v>7</v>
      </c>
      <c r="AX15">
        <v>27</v>
      </c>
      <c r="AZ15" t="s">
        <v>103</v>
      </c>
      <c r="BA15">
        <v>2017</v>
      </c>
      <c r="BB15">
        <v>7</v>
      </c>
      <c r="BC15">
        <v>27</v>
      </c>
      <c r="BE15" t="s">
        <v>103</v>
      </c>
      <c r="BF15">
        <v>2017</v>
      </c>
      <c r="BG15">
        <v>7</v>
      </c>
      <c r="BH15">
        <v>27</v>
      </c>
      <c r="BJ15" t="s">
        <v>103</v>
      </c>
      <c r="BK15">
        <v>2017</v>
      </c>
      <c r="BL15">
        <v>7</v>
      </c>
      <c r="BM15">
        <v>27</v>
      </c>
      <c r="BN15" t="s">
        <v>252</v>
      </c>
      <c r="BO15" t="s">
        <v>103</v>
      </c>
      <c r="BQ15" t="s">
        <v>103</v>
      </c>
      <c r="BR15" t="s">
        <v>253</v>
      </c>
      <c r="BS15" t="s">
        <v>103</v>
      </c>
      <c r="BT15" t="s">
        <v>254</v>
      </c>
      <c r="BU15" t="s">
        <v>103</v>
      </c>
      <c r="BV15" t="s">
        <v>103</v>
      </c>
    </row>
    <row r="16" spans="1:75" x14ac:dyDescent="0.3">
      <c r="A16">
        <v>90244</v>
      </c>
      <c r="B16" t="s">
        <v>255</v>
      </c>
      <c r="C16">
        <v>2017</v>
      </c>
      <c r="D16">
        <v>7</v>
      </c>
      <c r="E16">
        <v>31</v>
      </c>
      <c r="F16" t="s">
        <v>160</v>
      </c>
      <c r="G16" t="s">
        <v>256</v>
      </c>
      <c r="H16" t="s">
        <v>162</v>
      </c>
      <c r="I16" t="s">
        <v>257</v>
      </c>
      <c r="J16">
        <v>2017</v>
      </c>
      <c r="K16">
        <v>7</v>
      </c>
      <c r="L16">
        <v>31</v>
      </c>
      <c r="M16">
        <v>2017</v>
      </c>
      <c r="N16">
        <v>8</v>
      </c>
      <c r="O16">
        <v>3</v>
      </c>
      <c r="P16" t="s">
        <v>80</v>
      </c>
      <c r="Q16">
        <v>76</v>
      </c>
      <c r="R16">
        <v>76109</v>
      </c>
      <c r="S16" t="s">
        <v>258</v>
      </c>
      <c r="T16" t="s">
        <v>98</v>
      </c>
      <c r="U16" t="s">
        <v>259</v>
      </c>
      <c r="V16" t="s">
        <v>260</v>
      </c>
      <c r="W16" t="s">
        <v>98</v>
      </c>
      <c r="X16" t="s">
        <v>98</v>
      </c>
      <c r="Y16" t="s">
        <v>98</v>
      </c>
      <c r="Z16" t="s">
        <v>98</v>
      </c>
      <c r="AA16" t="s">
        <v>98</v>
      </c>
      <c r="AB16" t="s">
        <v>261</v>
      </c>
      <c r="AC16">
        <v>3117898222</v>
      </c>
      <c r="AD16" t="s">
        <v>98</v>
      </c>
      <c r="AE16" t="s">
        <v>160</v>
      </c>
      <c r="AF16">
        <v>2017</v>
      </c>
      <c r="AG16">
        <v>7</v>
      </c>
      <c r="AH16">
        <v>31</v>
      </c>
      <c r="AI16" t="s">
        <v>262</v>
      </c>
      <c r="AJ16" t="s">
        <v>160</v>
      </c>
      <c r="AK16">
        <v>2017</v>
      </c>
      <c r="AL16">
        <v>7</v>
      </c>
      <c r="AM16">
        <v>31</v>
      </c>
      <c r="AN16" t="s">
        <v>263</v>
      </c>
      <c r="AO16" t="s">
        <v>160</v>
      </c>
      <c r="AP16">
        <v>2017</v>
      </c>
      <c r="AQ16">
        <v>7</v>
      </c>
      <c r="AR16">
        <v>31</v>
      </c>
      <c r="AS16" t="s">
        <v>264</v>
      </c>
      <c r="AT16" t="s">
        <v>265</v>
      </c>
      <c r="AU16" t="s">
        <v>173</v>
      </c>
      <c r="AV16">
        <v>2017</v>
      </c>
      <c r="AW16">
        <v>8</v>
      </c>
      <c r="AX16">
        <v>3</v>
      </c>
      <c r="AY16" t="s">
        <v>266</v>
      </c>
      <c r="AZ16" t="s">
        <v>173</v>
      </c>
      <c r="BA16">
        <v>2017</v>
      </c>
      <c r="BB16">
        <v>7</v>
      </c>
      <c r="BC16">
        <v>31</v>
      </c>
      <c r="BD16" t="s">
        <v>98</v>
      </c>
      <c r="BE16" t="s">
        <v>267</v>
      </c>
      <c r="BF16">
        <v>2017</v>
      </c>
      <c r="BG16">
        <v>7</v>
      </c>
      <c r="BH16">
        <v>31</v>
      </c>
      <c r="BI16" t="s">
        <v>268</v>
      </c>
      <c r="BJ16" t="s">
        <v>269</v>
      </c>
      <c r="BK16">
        <v>2017</v>
      </c>
      <c r="BL16">
        <v>7</v>
      </c>
      <c r="BM16">
        <v>31</v>
      </c>
      <c r="BN16" t="s">
        <v>270</v>
      </c>
      <c r="BO16" t="s">
        <v>212</v>
      </c>
      <c r="BP16" t="s">
        <v>271</v>
      </c>
      <c r="BQ16" t="s">
        <v>173</v>
      </c>
      <c r="BR16" t="s">
        <v>98</v>
      </c>
      <c r="BS16" t="s">
        <v>173</v>
      </c>
      <c r="BT16" t="s">
        <v>272</v>
      </c>
      <c r="BU16" t="s">
        <v>160</v>
      </c>
      <c r="BV16" t="s">
        <v>273</v>
      </c>
      <c r="BW16" t="s">
        <v>274</v>
      </c>
    </row>
    <row r="17" spans="1:75" x14ac:dyDescent="0.3">
      <c r="A17">
        <v>124714</v>
      </c>
      <c r="B17" t="s">
        <v>103</v>
      </c>
      <c r="C17">
        <v>2017</v>
      </c>
      <c r="D17">
        <v>7</v>
      </c>
      <c r="E17">
        <v>26</v>
      </c>
      <c r="F17" t="s">
        <v>103</v>
      </c>
      <c r="G17" t="s">
        <v>104</v>
      </c>
      <c r="H17" t="s">
        <v>105</v>
      </c>
      <c r="I17" t="s">
        <v>275</v>
      </c>
      <c r="J17">
        <v>2017</v>
      </c>
      <c r="K17">
        <v>7</v>
      </c>
      <c r="L17">
        <v>25</v>
      </c>
      <c r="M17">
        <v>2017</v>
      </c>
      <c r="N17">
        <v>7</v>
      </c>
      <c r="O17">
        <v>26</v>
      </c>
      <c r="P17" t="s">
        <v>107</v>
      </c>
      <c r="Q17">
        <v>99</v>
      </c>
      <c r="R17">
        <v>99624</v>
      </c>
      <c r="S17" t="s">
        <v>108</v>
      </c>
      <c r="V17" t="s">
        <v>276</v>
      </c>
      <c r="X17" t="s">
        <v>247</v>
      </c>
      <c r="AB17" t="s">
        <v>277</v>
      </c>
      <c r="AC17">
        <v>3105643194</v>
      </c>
      <c r="AE17" t="s">
        <v>103</v>
      </c>
      <c r="AF17">
        <v>2017</v>
      </c>
      <c r="AG17">
        <v>8</v>
      </c>
      <c r="AH17">
        <v>26</v>
      </c>
      <c r="AI17" t="s">
        <v>278</v>
      </c>
      <c r="AJ17" t="s">
        <v>103</v>
      </c>
      <c r="AK17">
        <v>2017</v>
      </c>
      <c r="AL17">
        <v>7</v>
      </c>
      <c r="AM17">
        <v>26</v>
      </c>
      <c r="AN17" t="s">
        <v>279</v>
      </c>
      <c r="AO17" t="s">
        <v>103</v>
      </c>
      <c r="AP17">
        <v>2017</v>
      </c>
      <c r="AQ17">
        <v>7</v>
      </c>
      <c r="AR17">
        <v>26</v>
      </c>
      <c r="AS17" t="s">
        <v>280</v>
      </c>
      <c r="AT17" t="s">
        <v>281</v>
      </c>
      <c r="AU17" t="s">
        <v>103</v>
      </c>
      <c r="AV17">
        <v>2017</v>
      </c>
      <c r="AW17">
        <v>7</v>
      </c>
      <c r="AX17">
        <v>26</v>
      </c>
      <c r="AZ17" t="s">
        <v>103</v>
      </c>
      <c r="BA17">
        <v>2017</v>
      </c>
      <c r="BB17">
        <v>7</v>
      </c>
      <c r="BC17">
        <v>26</v>
      </c>
      <c r="BE17" t="s">
        <v>103</v>
      </c>
      <c r="BF17">
        <v>2017</v>
      </c>
      <c r="BG17">
        <v>7</v>
      </c>
      <c r="BH17">
        <v>26</v>
      </c>
      <c r="BJ17" t="s">
        <v>103</v>
      </c>
      <c r="BK17">
        <v>2017</v>
      </c>
      <c r="BL17">
        <v>6</v>
      </c>
      <c r="BM17">
        <v>26</v>
      </c>
      <c r="BN17" t="s">
        <v>282</v>
      </c>
      <c r="BO17" t="s">
        <v>103</v>
      </c>
      <c r="BP17" t="s">
        <v>283</v>
      </c>
      <c r="BQ17" t="s">
        <v>103</v>
      </c>
      <c r="BR17" t="s">
        <v>284</v>
      </c>
      <c r="BS17" t="s">
        <v>103</v>
      </c>
      <c r="BT17" t="s">
        <v>285</v>
      </c>
      <c r="BU17" t="s">
        <v>286</v>
      </c>
      <c r="BV17" t="s">
        <v>103</v>
      </c>
    </row>
    <row r="18" spans="1:75" x14ac:dyDescent="0.3">
      <c r="A18">
        <v>138041</v>
      </c>
      <c r="B18" t="s">
        <v>103</v>
      </c>
      <c r="C18">
        <v>2017</v>
      </c>
      <c r="D18">
        <v>7</v>
      </c>
      <c r="E18">
        <v>31</v>
      </c>
      <c r="F18" t="s">
        <v>103</v>
      </c>
      <c r="G18" t="s">
        <v>104</v>
      </c>
      <c r="H18" t="s">
        <v>105</v>
      </c>
      <c r="I18" t="s">
        <v>235</v>
      </c>
      <c r="J18">
        <v>2017</v>
      </c>
      <c r="K18">
        <v>7</v>
      </c>
      <c r="L18">
        <v>30</v>
      </c>
      <c r="M18">
        <v>2017</v>
      </c>
      <c r="N18">
        <v>7</v>
      </c>
      <c r="O18">
        <v>31</v>
      </c>
      <c r="P18" t="s">
        <v>107</v>
      </c>
      <c r="Q18">
        <v>99</v>
      </c>
      <c r="R18">
        <v>99524</v>
      </c>
      <c r="S18" t="s">
        <v>108</v>
      </c>
      <c r="V18" t="s">
        <v>287</v>
      </c>
      <c r="AA18" t="s">
        <v>288</v>
      </c>
      <c r="AE18" t="s">
        <v>103</v>
      </c>
      <c r="AF18">
        <v>2017</v>
      </c>
      <c r="AG18">
        <v>7</v>
      </c>
      <c r="AH18">
        <v>31</v>
      </c>
      <c r="AI18" t="s">
        <v>289</v>
      </c>
      <c r="AJ18" t="s">
        <v>103</v>
      </c>
      <c r="AK18">
        <v>2017</v>
      </c>
      <c r="AL18">
        <v>7</v>
      </c>
      <c r="AM18">
        <v>31</v>
      </c>
      <c r="AN18" t="s">
        <v>290</v>
      </c>
      <c r="AO18" t="s">
        <v>103</v>
      </c>
      <c r="AP18">
        <v>2017</v>
      </c>
      <c r="AQ18">
        <v>7</v>
      </c>
      <c r="AR18">
        <v>31</v>
      </c>
      <c r="AT18" t="s">
        <v>291</v>
      </c>
      <c r="AU18" t="s">
        <v>103</v>
      </c>
      <c r="AV18">
        <v>2017</v>
      </c>
      <c r="AW18">
        <v>7</v>
      </c>
      <c r="AX18">
        <v>31</v>
      </c>
      <c r="AZ18" t="s">
        <v>103</v>
      </c>
      <c r="BA18">
        <v>2017</v>
      </c>
      <c r="BB18">
        <v>7</v>
      </c>
      <c r="BC18">
        <v>31</v>
      </c>
      <c r="BE18" t="s">
        <v>103</v>
      </c>
      <c r="BF18">
        <v>2017</v>
      </c>
      <c r="BG18">
        <v>7</v>
      </c>
      <c r="BH18">
        <v>31</v>
      </c>
      <c r="BJ18" t="s">
        <v>103</v>
      </c>
      <c r="BK18">
        <v>2017</v>
      </c>
      <c r="BL18">
        <v>7</v>
      </c>
      <c r="BM18">
        <v>31</v>
      </c>
      <c r="BN18" t="s">
        <v>292</v>
      </c>
      <c r="BO18" t="s">
        <v>103</v>
      </c>
      <c r="BQ18" t="s">
        <v>103</v>
      </c>
      <c r="BR18" t="s">
        <v>293</v>
      </c>
      <c r="BS18" t="s">
        <v>103</v>
      </c>
      <c r="BT18" t="s">
        <v>294</v>
      </c>
      <c r="BU18" t="s">
        <v>103</v>
      </c>
      <c r="BV18" t="s">
        <v>103</v>
      </c>
    </row>
    <row r="19" spans="1:75" x14ac:dyDescent="0.3">
      <c r="A19">
        <v>34833</v>
      </c>
      <c r="B19" t="s">
        <v>295</v>
      </c>
      <c r="C19">
        <v>2017</v>
      </c>
      <c r="D19">
        <v>8</v>
      </c>
      <c r="E19">
        <v>8</v>
      </c>
      <c r="F19" t="s">
        <v>295</v>
      </c>
      <c r="G19" t="s">
        <v>296</v>
      </c>
      <c r="H19" t="s">
        <v>297</v>
      </c>
      <c r="I19" t="s">
        <v>298</v>
      </c>
      <c r="J19">
        <v>2017</v>
      </c>
      <c r="K19">
        <v>8</v>
      </c>
      <c r="L19">
        <v>8</v>
      </c>
      <c r="M19">
        <v>2017</v>
      </c>
      <c r="N19">
        <v>8</v>
      </c>
      <c r="O19">
        <v>10</v>
      </c>
      <c r="P19" t="s">
        <v>299</v>
      </c>
      <c r="Q19">
        <v>52</v>
      </c>
      <c r="R19">
        <v>52356</v>
      </c>
      <c r="S19" t="s">
        <v>300</v>
      </c>
      <c r="T19" t="s">
        <v>301</v>
      </c>
      <c r="U19" t="s">
        <v>301</v>
      </c>
      <c r="V19" t="s">
        <v>302</v>
      </c>
      <c r="W19" t="s">
        <v>303</v>
      </c>
      <c r="X19" t="s">
        <v>301</v>
      </c>
      <c r="Y19" t="s">
        <v>301</v>
      </c>
      <c r="Z19" t="s">
        <v>301</v>
      </c>
      <c r="AA19" t="s">
        <v>301</v>
      </c>
      <c r="AB19" t="s">
        <v>304</v>
      </c>
      <c r="AC19">
        <v>3183785724</v>
      </c>
      <c r="AE19" t="s">
        <v>295</v>
      </c>
      <c r="AF19">
        <v>2017</v>
      </c>
      <c r="AG19">
        <v>8</v>
      </c>
      <c r="AH19">
        <v>8</v>
      </c>
      <c r="AJ19" t="s">
        <v>295</v>
      </c>
      <c r="AK19">
        <v>2017</v>
      </c>
      <c r="AL19">
        <v>8</v>
      </c>
      <c r="AM19">
        <v>8</v>
      </c>
      <c r="AO19" t="s">
        <v>305</v>
      </c>
      <c r="AP19">
        <v>2017</v>
      </c>
      <c r="AQ19">
        <v>8</v>
      </c>
      <c r="AR19">
        <v>8</v>
      </c>
      <c r="AS19" t="s">
        <v>306</v>
      </c>
      <c r="AU19" t="s">
        <v>307</v>
      </c>
      <c r="AV19">
        <v>2017</v>
      </c>
      <c r="AW19">
        <v>8</v>
      </c>
      <c r="AX19">
        <v>8</v>
      </c>
      <c r="AY19" t="s">
        <v>308</v>
      </c>
      <c r="AZ19" t="s">
        <v>307</v>
      </c>
      <c r="BA19">
        <v>2017</v>
      </c>
      <c r="BB19">
        <v>7</v>
      </c>
      <c r="BC19">
        <v>8</v>
      </c>
      <c r="BD19" t="s">
        <v>309</v>
      </c>
      <c r="BE19" t="s">
        <v>297</v>
      </c>
      <c r="BF19">
        <v>2017</v>
      </c>
      <c r="BG19">
        <v>8</v>
      </c>
      <c r="BH19">
        <v>8</v>
      </c>
      <c r="BI19" t="s">
        <v>310</v>
      </c>
      <c r="BJ19" t="s">
        <v>307</v>
      </c>
      <c r="BK19">
        <v>2017</v>
      </c>
      <c r="BL19">
        <v>8</v>
      </c>
      <c r="BM19">
        <v>8</v>
      </c>
      <c r="BO19" t="s">
        <v>295</v>
      </c>
      <c r="BU19" t="s">
        <v>295</v>
      </c>
      <c r="BV19" t="s">
        <v>295</v>
      </c>
      <c r="BW19" t="s">
        <v>311</v>
      </c>
    </row>
    <row r="20" spans="1:75" x14ac:dyDescent="0.3">
      <c r="A20">
        <v>125112</v>
      </c>
      <c r="B20" t="s">
        <v>103</v>
      </c>
      <c r="C20">
        <v>2017</v>
      </c>
      <c r="D20">
        <v>7</v>
      </c>
      <c r="E20">
        <v>14</v>
      </c>
      <c r="F20" t="s">
        <v>103</v>
      </c>
      <c r="G20" t="s">
        <v>104</v>
      </c>
      <c r="H20" t="s">
        <v>105</v>
      </c>
      <c r="I20" t="s">
        <v>275</v>
      </c>
      <c r="J20">
        <v>2017</v>
      </c>
      <c r="K20">
        <v>7</v>
      </c>
      <c r="L20">
        <v>13</v>
      </c>
      <c r="M20">
        <v>2017</v>
      </c>
      <c r="N20">
        <v>7</v>
      </c>
      <c r="O20">
        <v>15</v>
      </c>
      <c r="P20" t="s">
        <v>107</v>
      </c>
      <c r="Q20">
        <v>99</v>
      </c>
      <c r="R20">
        <v>99773</v>
      </c>
      <c r="S20" t="s">
        <v>108</v>
      </c>
      <c r="V20" t="s">
        <v>227</v>
      </c>
      <c r="AA20" t="s">
        <v>312</v>
      </c>
      <c r="AE20" t="s">
        <v>103</v>
      </c>
      <c r="AF20">
        <v>2017</v>
      </c>
      <c r="AG20">
        <v>7</v>
      </c>
      <c r="AH20">
        <v>14</v>
      </c>
      <c r="AI20" t="s">
        <v>313</v>
      </c>
      <c r="AJ20" t="s">
        <v>103</v>
      </c>
      <c r="AK20">
        <v>2017</v>
      </c>
      <c r="AL20">
        <v>7</v>
      </c>
      <c r="AM20">
        <v>14</v>
      </c>
      <c r="AN20" t="s">
        <v>314</v>
      </c>
      <c r="AO20" t="s">
        <v>103</v>
      </c>
      <c r="AP20">
        <v>2017</v>
      </c>
      <c r="AQ20">
        <v>7</v>
      </c>
      <c r="AR20">
        <v>13</v>
      </c>
      <c r="AS20" t="s">
        <v>315</v>
      </c>
      <c r="AT20" t="s">
        <v>316</v>
      </c>
      <c r="AU20" t="s">
        <v>103</v>
      </c>
      <c r="AV20">
        <v>2017</v>
      </c>
      <c r="AW20">
        <v>7</v>
      </c>
      <c r="AX20">
        <v>14</v>
      </c>
      <c r="AZ20" t="s">
        <v>103</v>
      </c>
      <c r="BA20">
        <v>2017</v>
      </c>
      <c r="BB20">
        <v>7</v>
      </c>
      <c r="BC20">
        <v>14</v>
      </c>
      <c r="BE20" t="s">
        <v>103</v>
      </c>
      <c r="BF20">
        <v>2017</v>
      </c>
      <c r="BG20">
        <v>7</v>
      </c>
      <c r="BH20">
        <v>14</v>
      </c>
      <c r="BJ20" t="s">
        <v>103</v>
      </c>
      <c r="BK20">
        <v>2017</v>
      </c>
      <c r="BL20">
        <v>7</v>
      </c>
      <c r="BM20">
        <v>14</v>
      </c>
      <c r="BN20" t="s">
        <v>317</v>
      </c>
      <c r="BO20" t="s">
        <v>103</v>
      </c>
      <c r="BQ20" t="s">
        <v>103</v>
      </c>
      <c r="BR20" t="s">
        <v>245</v>
      </c>
      <c r="BS20" t="s">
        <v>103</v>
      </c>
      <c r="BT20" t="s">
        <v>245</v>
      </c>
      <c r="BU20" t="s">
        <v>103</v>
      </c>
      <c r="BV20" t="s">
        <v>103</v>
      </c>
    </row>
    <row r="21" spans="1:75" x14ac:dyDescent="0.3">
      <c r="A21">
        <v>116424</v>
      </c>
      <c r="B21" t="s">
        <v>103</v>
      </c>
      <c r="C21">
        <v>2017</v>
      </c>
      <c r="D21">
        <v>7</v>
      </c>
      <c r="E21">
        <v>18</v>
      </c>
      <c r="F21" t="s">
        <v>103</v>
      </c>
      <c r="G21" t="s">
        <v>104</v>
      </c>
      <c r="H21" t="s">
        <v>105</v>
      </c>
      <c r="I21" t="s">
        <v>106</v>
      </c>
      <c r="J21">
        <v>2017</v>
      </c>
      <c r="K21">
        <v>7</v>
      </c>
      <c r="L21">
        <v>16</v>
      </c>
      <c r="M21">
        <v>2017</v>
      </c>
      <c r="N21">
        <v>7</v>
      </c>
      <c r="O21">
        <v>20</v>
      </c>
      <c r="P21" t="s">
        <v>318</v>
      </c>
      <c r="Q21">
        <v>99</v>
      </c>
      <c r="R21">
        <v>99773</v>
      </c>
      <c r="S21" t="s">
        <v>108</v>
      </c>
      <c r="V21" t="s">
        <v>319</v>
      </c>
      <c r="W21" t="s">
        <v>320</v>
      </c>
      <c r="AA21" t="s">
        <v>321</v>
      </c>
      <c r="AB21" t="s">
        <v>322</v>
      </c>
      <c r="AC21">
        <v>3227620868</v>
      </c>
      <c r="AE21" t="s">
        <v>103</v>
      </c>
      <c r="AF21">
        <v>2017</v>
      </c>
      <c r="AG21">
        <v>7</v>
      </c>
      <c r="AH21">
        <v>18</v>
      </c>
      <c r="AI21" t="s">
        <v>323</v>
      </c>
      <c r="AJ21" t="s">
        <v>103</v>
      </c>
      <c r="AK21">
        <v>2017</v>
      </c>
      <c r="AL21">
        <v>7</v>
      </c>
      <c r="AM21">
        <v>18</v>
      </c>
      <c r="AN21" t="s">
        <v>324</v>
      </c>
      <c r="AO21" t="s">
        <v>103</v>
      </c>
      <c r="AP21">
        <v>2017</v>
      </c>
      <c r="AQ21">
        <v>7</v>
      </c>
      <c r="AR21">
        <v>18</v>
      </c>
      <c r="AS21" t="s">
        <v>325</v>
      </c>
      <c r="AT21" t="s">
        <v>326</v>
      </c>
      <c r="AU21" t="s">
        <v>103</v>
      </c>
      <c r="AV21">
        <v>2017</v>
      </c>
      <c r="AW21">
        <v>7</v>
      </c>
      <c r="AX21">
        <v>18</v>
      </c>
      <c r="AZ21" t="s">
        <v>103</v>
      </c>
      <c r="BA21">
        <v>2017</v>
      </c>
      <c r="BB21">
        <v>7</v>
      </c>
      <c r="BC21">
        <v>20</v>
      </c>
      <c r="BE21" t="s">
        <v>103</v>
      </c>
      <c r="BF21">
        <v>2017</v>
      </c>
      <c r="BG21">
        <v>7</v>
      </c>
      <c r="BH21">
        <v>20</v>
      </c>
      <c r="BJ21" t="s">
        <v>103</v>
      </c>
      <c r="BK21">
        <v>2017</v>
      </c>
      <c r="BL21">
        <v>7</v>
      </c>
      <c r="BM21">
        <v>18</v>
      </c>
      <c r="BO21" t="s">
        <v>103</v>
      </c>
      <c r="BQ21" t="s">
        <v>103</v>
      </c>
      <c r="BR21" t="s">
        <v>234</v>
      </c>
      <c r="BS21" t="s">
        <v>103</v>
      </c>
      <c r="BT21" t="s">
        <v>234</v>
      </c>
      <c r="BU21" t="s">
        <v>103</v>
      </c>
      <c r="BV21" t="s">
        <v>103</v>
      </c>
    </row>
    <row r="22" spans="1:75" x14ac:dyDescent="0.3">
      <c r="A22">
        <v>165613</v>
      </c>
      <c r="B22" t="s">
        <v>76</v>
      </c>
      <c r="C22">
        <v>2017</v>
      </c>
      <c r="D22">
        <v>8</v>
      </c>
      <c r="E22">
        <v>8</v>
      </c>
      <c r="F22" t="s">
        <v>76</v>
      </c>
      <c r="G22" t="s">
        <v>327</v>
      </c>
      <c r="H22" t="s">
        <v>328</v>
      </c>
      <c r="I22" t="s">
        <v>329</v>
      </c>
      <c r="J22">
        <v>2017</v>
      </c>
      <c r="K22">
        <v>8</v>
      </c>
      <c r="L22">
        <v>8</v>
      </c>
      <c r="M22">
        <v>2017</v>
      </c>
      <c r="N22">
        <v>8</v>
      </c>
      <c r="O22">
        <v>11</v>
      </c>
      <c r="P22" t="s">
        <v>80</v>
      </c>
      <c r="Q22">
        <v>27</v>
      </c>
      <c r="R22">
        <v>27615</v>
      </c>
      <c r="S22" t="s">
        <v>81</v>
      </c>
      <c r="T22" t="s">
        <v>98</v>
      </c>
      <c r="U22" t="s">
        <v>330</v>
      </c>
      <c r="V22" t="s">
        <v>331</v>
      </c>
      <c r="W22" t="s">
        <v>332</v>
      </c>
      <c r="X22" t="s">
        <v>98</v>
      </c>
      <c r="Y22" t="s">
        <v>333</v>
      </c>
      <c r="Z22" t="s">
        <v>98</v>
      </c>
      <c r="AA22" t="s">
        <v>98</v>
      </c>
      <c r="AB22" t="s">
        <v>334</v>
      </c>
      <c r="AC22">
        <v>3105080230</v>
      </c>
      <c r="AD22" t="s">
        <v>98</v>
      </c>
      <c r="AE22" t="s">
        <v>335</v>
      </c>
      <c r="AF22">
        <v>2017</v>
      </c>
      <c r="AG22">
        <v>8</v>
      </c>
      <c r="AH22">
        <v>8</v>
      </c>
      <c r="AI22" t="s">
        <v>336</v>
      </c>
      <c r="AJ22" t="s">
        <v>335</v>
      </c>
      <c r="AK22">
        <v>2017</v>
      </c>
      <c r="AL22">
        <v>8</v>
      </c>
      <c r="AM22">
        <v>8</v>
      </c>
      <c r="AN22" t="s">
        <v>337</v>
      </c>
      <c r="AO22" t="s">
        <v>335</v>
      </c>
      <c r="AP22">
        <v>2017</v>
      </c>
      <c r="AQ22">
        <v>8</v>
      </c>
      <c r="AR22">
        <v>9</v>
      </c>
      <c r="AS22" t="s">
        <v>98</v>
      </c>
      <c r="AT22" t="s">
        <v>338</v>
      </c>
      <c r="AU22" t="s">
        <v>339</v>
      </c>
      <c r="AV22">
        <v>2017</v>
      </c>
      <c r="AW22">
        <v>8</v>
      </c>
      <c r="AX22">
        <v>9</v>
      </c>
      <c r="AZ22" t="s">
        <v>339</v>
      </c>
      <c r="BA22">
        <v>2017</v>
      </c>
      <c r="BB22">
        <v>8</v>
      </c>
      <c r="BC22">
        <v>9</v>
      </c>
      <c r="BD22" t="s">
        <v>340</v>
      </c>
      <c r="BE22" t="s">
        <v>341</v>
      </c>
      <c r="BF22">
        <v>2017</v>
      </c>
      <c r="BG22">
        <v>8</v>
      </c>
      <c r="BH22">
        <v>9</v>
      </c>
      <c r="BI22" t="s">
        <v>342</v>
      </c>
      <c r="BJ22" t="s">
        <v>343</v>
      </c>
      <c r="BK22">
        <v>2017</v>
      </c>
      <c r="BL22">
        <v>8</v>
      </c>
      <c r="BM22">
        <v>11</v>
      </c>
      <c r="BN22" t="s">
        <v>344</v>
      </c>
      <c r="BO22" t="s">
        <v>345</v>
      </c>
      <c r="BP22" t="s">
        <v>98</v>
      </c>
      <c r="BQ22" t="s">
        <v>343</v>
      </c>
      <c r="BR22" t="s">
        <v>98</v>
      </c>
      <c r="BS22" t="s">
        <v>345</v>
      </c>
      <c r="BT22" t="s">
        <v>346</v>
      </c>
      <c r="BU22" t="s">
        <v>345</v>
      </c>
      <c r="BV22" t="s">
        <v>347</v>
      </c>
      <c r="BW22" t="s">
        <v>348</v>
      </c>
    </row>
    <row r="23" spans="1:75" x14ac:dyDescent="0.3">
      <c r="A23">
        <v>71341</v>
      </c>
      <c r="B23" t="s">
        <v>160</v>
      </c>
      <c r="C23">
        <v>2017</v>
      </c>
      <c r="D23">
        <v>8</v>
      </c>
      <c r="E23">
        <v>15</v>
      </c>
      <c r="F23" t="s">
        <v>160</v>
      </c>
      <c r="G23" t="s">
        <v>349</v>
      </c>
      <c r="H23" t="s">
        <v>350</v>
      </c>
      <c r="I23" t="s">
        <v>351</v>
      </c>
      <c r="J23">
        <v>2017</v>
      </c>
      <c r="K23">
        <v>8</v>
      </c>
      <c r="L23">
        <v>15</v>
      </c>
      <c r="M23">
        <v>2017</v>
      </c>
      <c r="N23">
        <v>8</v>
      </c>
      <c r="O23">
        <v>17</v>
      </c>
      <c r="P23" t="s">
        <v>80</v>
      </c>
      <c r="Q23">
        <v>52</v>
      </c>
      <c r="R23">
        <v>52696</v>
      </c>
      <c r="S23" t="s">
        <v>300</v>
      </c>
      <c r="T23" t="s">
        <v>98</v>
      </c>
      <c r="U23" t="s">
        <v>352</v>
      </c>
      <c r="V23" t="s">
        <v>98</v>
      </c>
      <c r="W23" t="s">
        <v>353</v>
      </c>
      <c r="X23" t="s">
        <v>98</v>
      </c>
      <c r="Y23" t="s">
        <v>98</v>
      </c>
      <c r="Z23" t="s">
        <v>98</v>
      </c>
      <c r="AA23" t="s">
        <v>98</v>
      </c>
      <c r="AB23" t="s">
        <v>354</v>
      </c>
      <c r="AC23" t="s">
        <v>98</v>
      </c>
      <c r="AD23" t="s">
        <v>98</v>
      </c>
      <c r="AE23" t="s">
        <v>160</v>
      </c>
      <c r="AF23">
        <v>2017</v>
      </c>
      <c r="AG23">
        <v>8</v>
      </c>
      <c r="AH23">
        <v>15</v>
      </c>
      <c r="AJ23" t="s">
        <v>160</v>
      </c>
      <c r="AK23">
        <v>2017</v>
      </c>
      <c r="AL23">
        <v>8</v>
      </c>
      <c r="AM23">
        <v>15</v>
      </c>
      <c r="AO23" t="s">
        <v>160</v>
      </c>
      <c r="AP23">
        <v>2017</v>
      </c>
      <c r="AQ23">
        <v>8</v>
      </c>
      <c r="AR23">
        <v>15</v>
      </c>
      <c r="AS23" t="s">
        <v>355</v>
      </c>
      <c r="AU23" t="s">
        <v>160</v>
      </c>
      <c r="AV23">
        <v>2017</v>
      </c>
      <c r="AW23">
        <v>8</v>
      </c>
      <c r="AX23">
        <v>15</v>
      </c>
      <c r="AY23" t="s">
        <v>98</v>
      </c>
    </row>
    <row r="24" spans="1:75" x14ac:dyDescent="0.3">
      <c r="A24">
        <v>177943</v>
      </c>
      <c r="B24" t="s">
        <v>356</v>
      </c>
      <c r="C24">
        <v>2017</v>
      </c>
      <c r="D24">
        <v>8</v>
      </c>
      <c r="E24">
        <v>10</v>
      </c>
      <c r="F24" t="s">
        <v>357</v>
      </c>
      <c r="G24" t="s">
        <v>358</v>
      </c>
      <c r="H24" t="s">
        <v>359</v>
      </c>
      <c r="I24" t="s">
        <v>360</v>
      </c>
      <c r="J24">
        <v>2017</v>
      </c>
      <c r="K24">
        <v>8</v>
      </c>
      <c r="L24">
        <v>9</v>
      </c>
      <c r="M24">
        <v>2017</v>
      </c>
      <c r="N24">
        <v>8</v>
      </c>
      <c r="O24">
        <v>17</v>
      </c>
      <c r="P24" t="s">
        <v>361</v>
      </c>
      <c r="Q24">
        <v>13</v>
      </c>
      <c r="R24">
        <v>13655</v>
      </c>
      <c r="S24" t="s">
        <v>362</v>
      </c>
      <c r="Y24" t="s">
        <v>363</v>
      </c>
      <c r="AB24" t="s">
        <v>364</v>
      </c>
      <c r="AC24">
        <v>3107471665</v>
      </c>
      <c r="AD24" t="s">
        <v>365</v>
      </c>
      <c r="AE24" t="s">
        <v>366</v>
      </c>
      <c r="AF24">
        <v>2017</v>
      </c>
      <c r="AG24">
        <v>8</v>
      </c>
      <c r="AH24">
        <v>10</v>
      </c>
      <c r="AI24" t="s">
        <v>367</v>
      </c>
      <c r="AJ24" t="s">
        <v>356</v>
      </c>
      <c r="AK24">
        <v>2017</v>
      </c>
      <c r="AL24">
        <v>8</v>
      </c>
      <c r="AM24">
        <v>12</v>
      </c>
      <c r="AN24" t="s">
        <v>368</v>
      </c>
      <c r="AO24" t="s">
        <v>369</v>
      </c>
      <c r="AP24">
        <v>2017</v>
      </c>
      <c r="AQ24">
        <v>8</v>
      </c>
      <c r="AR24">
        <v>15</v>
      </c>
      <c r="AS24" t="s">
        <v>370</v>
      </c>
      <c r="AT24" t="s">
        <v>371</v>
      </c>
      <c r="AU24" t="s">
        <v>369</v>
      </c>
      <c r="AV24">
        <v>2017</v>
      </c>
      <c r="AW24">
        <v>8</v>
      </c>
      <c r="AX24">
        <v>14</v>
      </c>
      <c r="AY24" t="s">
        <v>372</v>
      </c>
      <c r="AZ24" t="s">
        <v>369</v>
      </c>
      <c r="BA24">
        <v>2017</v>
      </c>
      <c r="BB24">
        <v>8</v>
      </c>
      <c r="BC24">
        <v>12</v>
      </c>
      <c r="BD24" t="s">
        <v>373</v>
      </c>
      <c r="BE24" t="s">
        <v>359</v>
      </c>
      <c r="BF24">
        <v>2017</v>
      </c>
      <c r="BG24">
        <v>8</v>
      </c>
      <c r="BH24">
        <v>12</v>
      </c>
      <c r="BI24" t="s">
        <v>374</v>
      </c>
      <c r="BJ24" t="s">
        <v>375</v>
      </c>
      <c r="BK24">
        <v>2017</v>
      </c>
      <c r="BL24">
        <v>8</v>
      </c>
      <c r="BM24">
        <v>12</v>
      </c>
      <c r="BN24" t="s">
        <v>376</v>
      </c>
      <c r="BO24" t="s">
        <v>356</v>
      </c>
      <c r="BP24" t="s">
        <v>377</v>
      </c>
      <c r="BQ24" t="s">
        <v>375</v>
      </c>
      <c r="BS24" t="s">
        <v>356</v>
      </c>
      <c r="BU24" t="s">
        <v>378</v>
      </c>
      <c r="BV24" t="s">
        <v>356</v>
      </c>
      <c r="BW24" t="s">
        <v>377</v>
      </c>
    </row>
    <row r="25" spans="1:75" x14ac:dyDescent="0.3">
      <c r="A25">
        <v>81731</v>
      </c>
      <c r="B25" t="s">
        <v>379</v>
      </c>
      <c r="C25">
        <v>2017</v>
      </c>
      <c r="D25">
        <v>9</v>
      </c>
      <c r="E25">
        <v>6</v>
      </c>
      <c r="F25" t="s">
        <v>295</v>
      </c>
      <c r="G25" t="s">
        <v>380</v>
      </c>
      <c r="H25" t="s">
        <v>297</v>
      </c>
      <c r="I25" t="s">
        <v>381</v>
      </c>
      <c r="J25">
        <v>2017</v>
      </c>
      <c r="K25">
        <v>9</v>
      </c>
      <c r="L25">
        <v>6</v>
      </c>
      <c r="M25">
        <v>2017</v>
      </c>
      <c r="N25">
        <v>9</v>
      </c>
      <c r="O25">
        <v>7</v>
      </c>
      <c r="P25" t="s">
        <v>299</v>
      </c>
      <c r="Q25">
        <v>19</v>
      </c>
      <c r="R25">
        <v>19821</v>
      </c>
      <c r="S25" t="s">
        <v>164</v>
      </c>
      <c r="T25" t="s">
        <v>301</v>
      </c>
      <c r="U25" t="s">
        <v>301</v>
      </c>
      <c r="V25" t="s">
        <v>382</v>
      </c>
      <c r="W25" t="s">
        <v>301</v>
      </c>
      <c r="X25" t="s">
        <v>301</v>
      </c>
      <c r="Y25" t="s">
        <v>301</v>
      </c>
      <c r="Z25" t="s">
        <v>301</v>
      </c>
      <c r="AA25" t="s">
        <v>383</v>
      </c>
      <c r="AB25" t="s">
        <v>384</v>
      </c>
      <c r="AC25">
        <v>3216465950</v>
      </c>
      <c r="AD25" t="s">
        <v>301</v>
      </c>
      <c r="AZ25" t="s">
        <v>379</v>
      </c>
      <c r="BA25">
        <v>2017</v>
      </c>
      <c r="BB25">
        <v>9</v>
      </c>
      <c r="BC25">
        <v>6</v>
      </c>
      <c r="BE25" t="s">
        <v>379</v>
      </c>
      <c r="BF25">
        <v>2017</v>
      </c>
      <c r="BG25">
        <v>9</v>
      </c>
      <c r="BH25">
        <v>6</v>
      </c>
    </row>
    <row r="26" spans="1:75" x14ac:dyDescent="0.3">
      <c r="A26">
        <v>136721</v>
      </c>
      <c r="B26" t="s">
        <v>385</v>
      </c>
      <c r="C26">
        <v>2017</v>
      </c>
      <c r="D26">
        <v>8</v>
      </c>
      <c r="E26">
        <v>16</v>
      </c>
      <c r="F26" t="s">
        <v>386</v>
      </c>
      <c r="G26" t="s">
        <v>387</v>
      </c>
      <c r="H26" t="s">
        <v>388</v>
      </c>
      <c r="I26" t="s">
        <v>389</v>
      </c>
      <c r="J26">
        <v>2017</v>
      </c>
      <c r="K26">
        <v>8</v>
      </c>
      <c r="L26">
        <v>16</v>
      </c>
      <c r="M26">
        <v>2017</v>
      </c>
      <c r="N26">
        <v>8</v>
      </c>
      <c r="O26">
        <v>19</v>
      </c>
      <c r="P26" t="s">
        <v>299</v>
      </c>
      <c r="Q26">
        <v>15</v>
      </c>
      <c r="R26">
        <v>15516</v>
      </c>
      <c r="S26" t="s">
        <v>390</v>
      </c>
      <c r="V26" t="s">
        <v>391</v>
      </c>
      <c r="AB26" t="s">
        <v>392</v>
      </c>
      <c r="AC26">
        <v>3102541204</v>
      </c>
      <c r="AD26" t="s">
        <v>393</v>
      </c>
      <c r="AE26" t="s">
        <v>385</v>
      </c>
      <c r="AF26">
        <v>2017</v>
      </c>
      <c r="AG26">
        <v>8</v>
      </c>
      <c r="AH26">
        <v>17</v>
      </c>
      <c r="AI26" t="s">
        <v>394</v>
      </c>
      <c r="AJ26" t="s">
        <v>385</v>
      </c>
      <c r="AK26">
        <v>2017</v>
      </c>
      <c r="AL26">
        <v>8</v>
      </c>
      <c r="AM26">
        <v>17</v>
      </c>
      <c r="AN26" t="s">
        <v>395</v>
      </c>
      <c r="AO26" t="s">
        <v>385</v>
      </c>
      <c r="AP26">
        <v>2017</v>
      </c>
      <c r="AQ26">
        <v>8</v>
      </c>
      <c r="AR26">
        <v>17</v>
      </c>
      <c r="AS26" t="s">
        <v>396</v>
      </c>
      <c r="AT26" t="s">
        <v>397</v>
      </c>
      <c r="AU26" t="s">
        <v>385</v>
      </c>
      <c r="AV26">
        <v>2017</v>
      </c>
      <c r="AW26">
        <v>8</v>
      </c>
      <c r="AX26">
        <v>17</v>
      </c>
      <c r="AY26" t="s">
        <v>398</v>
      </c>
      <c r="AZ26" t="s">
        <v>385</v>
      </c>
      <c r="BA26">
        <v>2017</v>
      </c>
      <c r="BB26">
        <v>8</v>
      </c>
      <c r="BC26">
        <v>17</v>
      </c>
      <c r="BD26" t="s">
        <v>399</v>
      </c>
    </row>
    <row r="27" spans="1:75" x14ac:dyDescent="0.3">
      <c r="A27">
        <v>173632</v>
      </c>
      <c r="B27" t="s">
        <v>357</v>
      </c>
      <c r="C27">
        <v>2017</v>
      </c>
      <c r="D27">
        <v>8</v>
      </c>
      <c r="E27">
        <v>20</v>
      </c>
      <c r="F27" t="s">
        <v>357</v>
      </c>
      <c r="G27" t="s">
        <v>356</v>
      </c>
      <c r="H27" t="s">
        <v>359</v>
      </c>
      <c r="I27" t="s">
        <v>400</v>
      </c>
      <c r="J27">
        <v>2017</v>
      </c>
      <c r="K27">
        <v>8</v>
      </c>
      <c r="L27">
        <v>20</v>
      </c>
      <c r="M27">
        <v>2017</v>
      </c>
      <c r="N27">
        <v>9</v>
      </c>
      <c r="O27">
        <v>23</v>
      </c>
      <c r="P27" t="s">
        <v>361</v>
      </c>
      <c r="Q27">
        <v>5</v>
      </c>
      <c r="R27">
        <v>5495</v>
      </c>
      <c r="S27" t="s">
        <v>401</v>
      </c>
      <c r="V27" t="s">
        <v>402</v>
      </c>
      <c r="AB27" t="s">
        <v>403</v>
      </c>
      <c r="AC27">
        <v>3145600108</v>
      </c>
      <c r="AD27" t="s">
        <v>404</v>
      </c>
      <c r="AE27" t="s">
        <v>357</v>
      </c>
      <c r="AF27">
        <v>2017</v>
      </c>
      <c r="AG27">
        <v>8</v>
      </c>
      <c r="AH27">
        <v>20</v>
      </c>
      <c r="AI27" t="s">
        <v>405</v>
      </c>
      <c r="AJ27" t="s">
        <v>357</v>
      </c>
      <c r="AK27">
        <v>2017</v>
      </c>
      <c r="AL27">
        <v>8</v>
      </c>
      <c r="AM27">
        <v>23</v>
      </c>
      <c r="AN27" t="s">
        <v>406</v>
      </c>
      <c r="AO27" t="s">
        <v>357</v>
      </c>
      <c r="AP27">
        <v>2017</v>
      </c>
      <c r="AQ27">
        <v>8</v>
      </c>
      <c r="AR27">
        <v>23</v>
      </c>
      <c r="AS27" t="s">
        <v>407</v>
      </c>
      <c r="AT27" t="s">
        <v>408</v>
      </c>
      <c r="AU27" t="s">
        <v>356</v>
      </c>
      <c r="AV27">
        <v>2017</v>
      </c>
      <c r="AW27">
        <v>8</v>
      </c>
      <c r="AX27">
        <v>21</v>
      </c>
      <c r="AY27" t="s">
        <v>409</v>
      </c>
      <c r="AZ27" t="s">
        <v>356</v>
      </c>
      <c r="BA27">
        <v>2017</v>
      </c>
      <c r="BB27">
        <v>8</v>
      </c>
      <c r="BC27">
        <v>22</v>
      </c>
      <c r="BD27" t="s">
        <v>410</v>
      </c>
      <c r="BO27" t="s">
        <v>359</v>
      </c>
      <c r="BP27" t="s">
        <v>407</v>
      </c>
      <c r="BW27" t="s">
        <v>407</v>
      </c>
    </row>
    <row r="28" spans="1:75" x14ac:dyDescent="0.3">
      <c r="A28">
        <v>134222</v>
      </c>
      <c r="B28" t="s">
        <v>103</v>
      </c>
      <c r="C28">
        <v>2017</v>
      </c>
      <c r="D28">
        <v>8</v>
      </c>
      <c r="E28">
        <v>8</v>
      </c>
      <c r="F28" t="s">
        <v>103</v>
      </c>
      <c r="G28" t="s">
        <v>104</v>
      </c>
      <c r="H28" t="s">
        <v>105</v>
      </c>
      <c r="I28" t="s">
        <v>106</v>
      </c>
      <c r="J28">
        <v>2017</v>
      </c>
      <c r="K28">
        <v>8</v>
      </c>
      <c r="L28">
        <v>7</v>
      </c>
      <c r="M28">
        <v>2017</v>
      </c>
      <c r="N28">
        <v>8</v>
      </c>
      <c r="O28">
        <v>9</v>
      </c>
      <c r="P28" t="s">
        <v>107</v>
      </c>
      <c r="Q28">
        <v>99</v>
      </c>
      <c r="R28">
        <v>99773</v>
      </c>
      <c r="S28" t="s">
        <v>108</v>
      </c>
      <c r="X28" t="s">
        <v>411</v>
      </c>
      <c r="Y28" t="s">
        <v>411</v>
      </c>
      <c r="AA28" t="s">
        <v>412</v>
      </c>
      <c r="AE28" t="s">
        <v>103</v>
      </c>
      <c r="AF28">
        <v>2017</v>
      </c>
      <c r="AG28">
        <v>8</v>
      </c>
      <c r="AH28">
        <v>8</v>
      </c>
      <c r="AJ28" t="s">
        <v>103</v>
      </c>
      <c r="AK28">
        <v>2017</v>
      </c>
      <c r="AL28">
        <v>8</v>
      </c>
      <c r="AM28">
        <v>8</v>
      </c>
      <c r="AO28" t="s">
        <v>103</v>
      </c>
      <c r="AP28">
        <v>2017</v>
      </c>
      <c r="AQ28">
        <v>8</v>
      </c>
      <c r="AR28">
        <v>8</v>
      </c>
      <c r="AS28" t="s">
        <v>413</v>
      </c>
      <c r="AU28" t="s">
        <v>103</v>
      </c>
      <c r="AV28">
        <v>2017</v>
      </c>
      <c r="AW28">
        <v>8</v>
      </c>
      <c r="AX28">
        <v>8</v>
      </c>
      <c r="AZ28" t="s">
        <v>103</v>
      </c>
      <c r="BA28">
        <v>2017</v>
      </c>
      <c r="BB28">
        <v>8</v>
      </c>
      <c r="BC28">
        <v>8</v>
      </c>
      <c r="BE28" t="s">
        <v>103</v>
      </c>
      <c r="BF28">
        <v>2017</v>
      </c>
      <c r="BG28">
        <v>8</v>
      </c>
      <c r="BH28">
        <v>8</v>
      </c>
      <c r="BJ28" t="s">
        <v>103</v>
      </c>
      <c r="BK28">
        <v>2017</v>
      </c>
      <c r="BL28">
        <v>8</v>
      </c>
      <c r="BM28">
        <v>8</v>
      </c>
      <c r="BN28" t="s">
        <v>414</v>
      </c>
      <c r="BO28" t="s">
        <v>103</v>
      </c>
      <c r="BP28" t="s">
        <v>415</v>
      </c>
      <c r="BQ28" t="s">
        <v>103</v>
      </c>
      <c r="BR28" t="s">
        <v>416</v>
      </c>
      <c r="BS28" t="s">
        <v>103</v>
      </c>
      <c r="BT28" t="s">
        <v>417</v>
      </c>
      <c r="BU28" t="s">
        <v>103</v>
      </c>
      <c r="BV28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52"/>
  <sheetViews>
    <sheetView tabSelected="1" workbookViewId="0"/>
  </sheetViews>
  <sheetFormatPr baseColWidth="10" defaultRowHeight="14.4" x14ac:dyDescent="0.3"/>
  <cols>
    <col min="1" max="1" width="15.21875" bestFit="1" customWidth="1"/>
    <col min="2" max="2" width="27.21875" bestFit="1" customWidth="1"/>
    <col min="3" max="3" width="6.5546875" bestFit="1" customWidth="1"/>
    <col min="4" max="4" width="15.6640625" bestFit="1" customWidth="1"/>
    <col min="5" max="5" width="5.5546875" bestFit="1" customWidth="1"/>
    <col min="6" max="6" width="17.33203125" bestFit="1" customWidth="1"/>
    <col min="7" max="7" width="6.44140625" bestFit="1" customWidth="1"/>
    <col min="8" max="8" width="16.21875" bestFit="1" customWidth="1"/>
    <col min="9" max="9" width="10.77734375" bestFit="1" customWidth="1"/>
    <col min="10" max="10" width="20.5546875" bestFit="1" customWidth="1"/>
    <col min="11" max="11" width="17.77734375" bestFit="1" customWidth="1"/>
    <col min="12" max="12" width="16.33203125" bestFit="1" customWidth="1"/>
    <col min="13" max="13" width="7.5546875" bestFit="1" customWidth="1"/>
    <col min="14" max="14" width="8.44140625" bestFit="1" customWidth="1"/>
    <col min="15" max="15" width="18.21875" bestFit="1" customWidth="1"/>
    <col min="16" max="16" width="8.44140625" bestFit="1" customWidth="1"/>
    <col min="17" max="17" width="18.21875" bestFit="1" customWidth="1"/>
    <col min="18" max="18" width="7.21875" bestFit="1" customWidth="1"/>
    <col min="19" max="19" width="17" bestFit="1" customWidth="1"/>
    <col min="20" max="20" width="8.21875" bestFit="1" customWidth="1"/>
    <col min="21" max="21" width="6.6640625" bestFit="1" customWidth="1"/>
    <col min="22" max="22" width="13.44140625" bestFit="1" customWidth="1"/>
    <col min="23" max="23" width="13.21875" bestFit="1" customWidth="1"/>
    <col min="24" max="24" width="7.5546875" bestFit="1" customWidth="1"/>
    <col min="25" max="28" width="13.44140625" bestFit="1" customWidth="1"/>
    <col min="29" max="29" width="5.109375" bestFit="1" customWidth="1"/>
    <col min="30" max="30" width="14.21875" bestFit="1" customWidth="1"/>
    <col min="31" max="31" width="24.109375" bestFit="1" customWidth="1"/>
    <col min="32" max="32" width="17.109375" bestFit="1" customWidth="1"/>
    <col min="33" max="33" width="9.6640625" bestFit="1" customWidth="1"/>
    <col min="34" max="34" width="13.6640625" bestFit="1" customWidth="1"/>
    <col min="35" max="35" width="80.88671875" bestFit="1" customWidth="1"/>
  </cols>
  <sheetData>
    <row r="1" spans="1:35" x14ac:dyDescent="0.3">
      <c r="A1" t="s">
        <v>418</v>
      </c>
      <c r="B1" t="s">
        <v>419</v>
      </c>
      <c r="C1" t="s">
        <v>420</v>
      </c>
      <c r="D1" t="s">
        <v>421</v>
      </c>
      <c r="E1" t="s">
        <v>422</v>
      </c>
      <c r="F1" t="s">
        <v>423</v>
      </c>
      <c r="G1" t="s">
        <v>424</v>
      </c>
      <c r="H1" t="s">
        <v>425</v>
      </c>
      <c r="I1" t="s">
        <v>426</v>
      </c>
      <c r="J1" t="s">
        <v>427</v>
      </c>
      <c r="K1" t="s">
        <v>428</v>
      </c>
      <c r="L1" t="s">
        <v>429</v>
      </c>
      <c r="M1" t="s">
        <v>430</v>
      </c>
      <c r="N1" t="s">
        <v>431</v>
      </c>
      <c r="O1" t="s">
        <v>432</v>
      </c>
      <c r="P1" t="s">
        <v>433</v>
      </c>
      <c r="Q1" t="s">
        <v>434</v>
      </c>
      <c r="R1" t="s">
        <v>435</v>
      </c>
      <c r="S1" t="s">
        <v>436</v>
      </c>
      <c r="T1" t="s">
        <v>437</v>
      </c>
      <c r="U1" t="s">
        <v>438</v>
      </c>
      <c r="V1" t="s">
        <v>439</v>
      </c>
      <c r="W1" t="s">
        <v>440</v>
      </c>
      <c r="X1" t="s">
        <v>441</v>
      </c>
      <c r="Y1" t="s">
        <v>442</v>
      </c>
      <c r="Z1" t="s">
        <v>443</v>
      </c>
      <c r="AA1" t="s">
        <v>444</v>
      </c>
      <c r="AB1" t="s">
        <v>445</v>
      </c>
      <c r="AC1" t="s">
        <v>446</v>
      </c>
      <c r="AD1" t="s">
        <v>447</v>
      </c>
      <c r="AE1" t="s">
        <v>448</v>
      </c>
      <c r="AF1" t="s">
        <v>449</v>
      </c>
      <c r="AG1" t="s">
        <v>450</v>
      </c>
      <c r="AH1" t="s">
        <v>451</v>
      </c>
      <c r="AI1" t="s">
        <v>74</v>
      </c>
    </row>
    <row r="2" spans="1:35" x14ac:dyDescent="0.3">
      <c r="A2">
        <v>130734</v>
      </c>
      <c r="B2">
        <v>1</v>
      </c>
      <c r="C2" t="s">
        <v>452</v>
      </c>
      <c r="D2" t="s">
        <v>453</v>
      </c>
      <c r="E2">
        <v>1</v>
      </c>
      <c r="W2" t="s">
        <v>454</v>
      </c>
      <c r="AG2" t="s">
        <v>455</v>
      </c>
      <c r="AH2" t="s">
        <v>456</v>
      </c>
    </row>
    <row r="3" spans="1:35" x14ac:dyDescent="0.3">
      <c r="A3">
        <v>130734</v>
      </c>
      <c r="B3">
        <v>2</v>
      </c>
      <c r="C3" t="s">
        <v>452</v>
      </c>
      <c r="D3" t="s">
        <v>453</v>
      </c>
      <c r="E3">
        <v>2</v>
      </c>
      <c r="W3" t="s">
        <v>457</v>
      </c>
      <c r="AG3" t="s">
        <v>458</v>
      </c>
      <c r="AH3">
        <v>0</v>
      </c>
      <c r="AI3">
        <v>0</v>
      </c>
    </row>
    <row r="4" spans="1:35" x14ac:dyDescent="0.3">
      <c r="A4">
        <v>130734</v>
      </c>
      <c r="B4">
        <v>3</v>
      </c>
      <c r="C4" t="s">
        <v>452</v>
      </c>
      <c r="D4" t="s">
        <v>453</v>
      </c>
      <c r="E4">
        <v>3</v>
      </c>
      <c r="W4" t="s">
        <v>459</v>
      </c>
      <c r="AG4" t="s">
        <v>455</v>
      </c>
      <c r="AH4" t="s">
        <v>460</v>
      </c>
      <c r="AI4">
        <v>0</v>
      </c>
    </row>
    <row r="5" spans="1:35" x14ac:dyDescent="0.3">
      <c r="A5">
        <v>130734</v>
      </c>
      <c r="B5">
        <v>4</v>
      </c>
      <c r="C5" t="s">
        <v>452</v>
      </c>
      <c r="D5" t="s">
        <v>453</v>
      </c>
      <c r="E5">
        <v>4</v>
      </c>
      <c r="W5" t="s">
        <v>461</v>
      </c>
      <c r="AG5" t="s">
        <v>455</v>
      </c>
      <c r="AH5" t="s">
        <v>460</v>
      </c>
      <c r="AI5">
        <v>0</v>
      </c>
    </row>
    <row r="6" spans="1:35" x14ac:dyDescent="0.3">
      <c r="A6">
        <v>130734</v>
      </c>
      <c r="B6">
        <v>5</v>
      </c>
      <c r="C6" t="s">
        <v>452</v>
      </c>
      <c r="D6" t="s">
        <v>453</v>
      </c>
      <c r="E6">
        <v>5</v>
      </c>
      <c r="W6" t="s">
        <v>462</v>
      </c>
      <c r="AG6" t="s">
        <v>455</v>
      </c>
      <c r="AH6" t="s">
        <v>463</v>
      </c>
      <c r="AI6">
        <v>0</v>
      </c>
    </row>
    <row r="7" spans="1:35" x14ac:dyDescent="0.3">
      <c r="A7">
        <v>130734</v>
      </c>
      <c r="B7">
        <v>6</v>
      </c>
      <c r="C7" t="s">
        <v>452</v>
      </c>
      <c r="D7" t="s">
        <v>464</v>
      </c>
      <c r="E7">
        <v>6</v>
      </c>
      <c r="F7" t="s">
        <v>465</v>
      </c>
      <c r="G7" t="s">
        <v>466</v>
      </c>
      <c r="H7" t="s">
        <v>467</v>
      </c>
      <c r="I7" t="s">
        <v>468</v>
      </c>
      <c r="J7" t="s">
        <v>469</v>
      </c>
      <c r="K7" t="s">
        <v>470</v>
      </c>
      <c r="L7" t="s">
        <v>471</v>
      </c>
      <c r="AG7" t="s">
        <v>458</v>
      </c>
      <c r="AH7">
        <v>0</v>
      </c>
      <c r="AI7">
        <v>0</v>
      </c>
    </row>
    <row r="8" spans="1:35" x14ac:dyDescent="0.3">
      <c r="A8">
        <v>130734</v>
      </c>
      <c r="B8">
        <v>7</v>
      </c>
      <c r="C8" t="s">
        <v>452</v>
      </c>
      <c r="D8" t="s">
        <v>464</v>
      </c>
      <c r="E8">
        <v>7</v>
      </c>
      <c r="F8" t="s">
        <v>465</v>
      </c>
      <c r="G8" t="s">
        <v>472</v>
      </c>
      <c r="H8" t="s">
        <v>467</v>
      </c>
      <c r="I8" t="s">
        <v>473</v>
      </c>
      <c r="J8" t="s">
        <v>469</v>
      </c>
      <c r="K8" t="s">
        <v>474</v>
      </c>
      <c r="M8" t="s">
        <v>475</v>
      </c>
      <c r="N8" t="s">
        <v>476</v>
      </c>
      <c r="O8" t="s">
        <v>477</v>
      </c>
      <c r="P8" t="s">
        <v>478</v>
      </c>
      <c r="Q8" t="s">
        <v>477</v>
      </c>
      <c r="R8" t="s">
        <v>479</v>
      </c>
      <c r="S8" t="s">
        <v>469</v>
      </c>
      <c r="W8" t="s">
        <v>480</v>
      </c>
      <c r="X8" t="s">
        <v>481</v>
      </c>
      <c r="Y8" t="s">
        <v>482</v>
      </c>
      <c r="AC8" t="s">
        <v>483</v>
      </c>
      <c r="AF8" t="s">
        <v>484</v>
      </c>
      <c r="AG8" t="s">
        <v>458</v>
      </c>
      <c r="AI8">
        <v>0</v>
      </c>
    </row>
    <row r="9" spans="1:35" x14ac:dyDescent="0.3">
      <c r="A9">
        <v>130734</v>
      </c>
      <c r="B9">
        <v>8</v>
      </c>
      <c r="C9" t="s">
        <v>452</v>
      </c>
      <c r="D9" t="s">
        <v>464</v>
      </c>
      <c r="E9">
        <v>8</v>
      </c>
      <c r="F9" t="s">
        <v>465</v>
      </c>
      <c r="G9" t="s">
        <v>485</v>
      </c>
      <c r="H9" t="s">
        <v>467</v>
      </c>
      <c r="I9" t="s">
        <v>486</v>
      </c>
      <c r="J9" t="s">
        <v>469</v>
      </c>
      <c r="K9" t="s">
        <v>474</v>
      </c>
      <c r="M9" t="s">
        <v>475</v>
      </c>
      <c r="N9" t="s">
        <v>487</v>
      </c>
      <c r="O9" t="s">
        <v>477</v>
      </c>
      <c r="R9" t="s">
        <v>479</v>
      </c>
      <c r="S9" t="s">
        <v>469</v>
      </c>
      <c r="W9" t="s">
        <v>488</v>
      </c>
      <c r="X9" t="s">
        <v>481</v>
      </c>
      <c r="Y9" t="s">
        <v>482</v>
      </c>
      <c r="AC9" t="s">
        <v>483</v>
      </c>
      <c r="AD9" t="s">
        <v>484</v>
      </c>
      <c r="AE9" t="s">
        <v>477</v>
      </c>
      <c r="AG9" t="s">
        <v>455</v>
      </c>
      <c r="AH9" t="s">
        <v>489</v>
      </c>
    </row>
    <row r="10" spans="1:35" x14ac:dyDescent="0.3">
      <c r="A10">
        <v>130734</v>
      </c>
      <c r="B10">
        <v>9</v>
      </c>
      <c r="C10" t="s">
        <v>452</v>
      </c>
      <c r="D10" t="s">
        <v>490</v>
      </c>
      <c r="E10">
        <v>9</v>
      </c>
      <c r="F10" t="s">
        <v>465</v>
      </c>
      <c r="G10" t="s">
        <v>491</v>
      </c>
      <c r="H10" t="s">
        <v>467</v>
      </c>
      <c r="I10" t="s">
        <v>492</v>
      </c>
      <c r="J10" t="s">
        <v>469</v>
      </c>
      <c r="K10" t="s">
        <v>474</v>
      </c>
      <c r="M10" t="s">
        <v>493</v>
      </c>
      <c r="N10" t="s">
        <v>494</v>
      </c>
      <c r="O10" t="s">
        <v>477</v>
      </c>
      <c r="R10" t="s">
        <v>479</v>
      </c>
      <c r="S10" t="s">
        <v>469</v>
      </c>
      <c r="T10" t="s">
        <v>495</v>
      </c>
      <c r="U10" t="s">
        <v>471</v>
      </c>
      <c r="V10" t="s">
        <v>484</v>
      </c>
      <c r="W10" t="s">
        <v>496</v>
      </c>
      <c r="X10" t="s">
        <v>481</v>
      </c>
      <c r="Y10" t="s">
        <v>482</v>
      </c>
      <c r="AC10" t="s">
        <v>483</v>
      </c>
      <c r="AD10" t="s">
        <v>484</v>
      </c>
      <c r="AE10" t="s">
        <v>477</v>
      </c>
      <c r="AG10" t="s">
        <v>455</v>
      </c>
      <c r="AH10" t="s">
        <v>497</v>
      </c>
    </row>
    <row r="11" spans="1:35" x14ac:dyDescent="0.3">
      <c r="A11">
        <v>130734</v>
      </c>
      <c r="B11">
        <v>10</v>
      </c>
      <c r="C11" t="s">
        <v>452</v>
      </c>
      <c r="D11" t="s">
        <v>490</v>
      </c>
      <c r="E11">
        <v>10</v>
      </c>
      <c r="F11" t="s">
        <v>465</v>
      </c>
      <c r="G11" t="s">
        <v>498</v>
      </c>
      <c r="H11" t="s">
        <v>467</v>
      </c>
      <c r="I11" t="s">
        <v>499</v>
      </c>
      <c r="J11" t="s">
        <v>469</v>
      </c>
      <c r="K11" t="s">
        <v>474</v>
      </c>
      <c r="M11" t="s">
        <v>493</v>
      </c>
      <c r="N11" t="s">
        <v>500</v>
      </c>
      <c r="O11" t="s">
        <v>477</v>
      </c>
      <c r="R11" t="s">
        <v>479</v>
      </c>
      <c r="S11" t="s">
        <v>469</v>
      </c>
      <c r="T11" t="s">
        <v>501</v>
      </c>
      <c r="U11" t="s">
        <v>452</v>
      </c>
      <c r="V11" t="s">
        <v>502</v>
      </c>
      <c r="W11" t="s">
        <v>503</v>
      </c>
      <c r="X11" t="s">
        <v>481</v>
      </c>
      <c r="Y11" t="s">
        <v>482</v>
      </c>
      <c r="AC11" t="s">
        <v>483</v>
      </c>
      <c r="AD11" t="s">
        <v>484</v>
      </c>
      <c r="AE11" t="s">
        <v>477</v>
      </c>
      <c r="AG11" t="s">
        <v>455</v>
      </c>
      <c r="AH11" t="s">
        <v>504</v>
      </c>
      <c r="AI11">
        <v>0</v>
      </c>
    </row>
    <row r="12" spans="1:35" x14ac:dyDescent="0.3">
      <c r="A12">
        <v>130734</v>
      </c>
      <c r="B12">
        <v>11</v>
      </c>
      <c r="C12" t="s">
        <v>452</v>
      </c>
      <c r="D12" t="s">
        <v>490</v>
      </c>
      <c r="E12">
        <v>11</v>
      </c>
      <c r="F12" t="s">
        <v>465</v>
      </c>
      <c r="G12" t="s">
        <v>505</v>
      </c>
      <c r="H12" t="s">
        <v>467</v>
      </c>
      <c r="I12" t="s">
        <v>506</v>
      </c>
      <c r="J12" t="s">
        <v>469</v>
      </c>
      <c r="K12" t="s">
        <v>474</v>
      </c>
      <c r="M12" t="s">
        <v>493</v>
      </c>
      <c r="N12" t="s">
        <v>507</v>
      </c>
      <c r="O12" t="s">
        <v>477</v>
      </c>
      <c r="R12" t="s">
        <v>479</v>
      </c>
      <c r="S12" t="s">
        <v>469</v>
      </c>
      <c r="T12" t="s">
        <v>508</v>
      </c>
      <c r="U12" t="s">
        <v>452</v>
      </c>
      <c r="V12" t="s">
        <v>509</v>
      </c>
      <c r="W12" t="s">
        <v>510</v>
      </c>
      <c r="X12" t="s">
        <v>481</v>
      </c>
      <c r="Y12" t="s">
        <v>482</v>
      </c>
      <c r="AC12" t="s">
        <v>483</v>
      </c>
      <c r="AD12" t="s">
        <v>484</v>
      </c>
      <c r="AE12" t="s">
        <v>477</v>
      </c>
      <c r="AG12" t="s">
        <v>455</v>
      </c>
      <c r="AH12" t="s">
        <v>511</v>
      </c>
      <c r="AI12">
        <v>0</v>
      </c>
    </row>
    <row r="13" spans="1:35" x14ac:dyDescent="0.3">
      <c r="A13">
        <v>130734</v>
      </c>
      <c r="B13">
        <v>12</v>
      </c>
      <c r="C13" t="s">
        <v>452</v>
      </c>
      <c r="D13" t="s">
        <v>490</v>
      </c>
      <c r="E13">
        <v>12</v>
      </c>
      <c r="F13" t="s">
        <v>465</v>
      </c>
      <c r="G13" t="s">
        <v>491</v>
      </c>
      <c r="H13" t="s">
        <v>467</v>
      </c>
      <c r="I13" t="s">
        <v>512</v>
      </c>
      <c r="J13" t="s">
        <v>469</v>
      </c>
      <c r="K13" t="s">
        <v>474</v>
      </c>
      <c r="M13" t="s">
        <v>493</v>
      </c>
      <c r="N13" t="s">
        <v>480</v>
      </c>
      <c r="O13" t="s">
        <v>477</v>
      </c>
      <c r="R13" t="s">
        <v>479</v>
      </c>
      <c r="S13" t="s">
        <v>469</v>
      </c>
      <c r="T13" t="s">
        <v>513</v>
      </c>
      <c r="U13" t="s">
        <v>514</v>
      </c>
      <c r="V13" t="s">
        <v>515</v>
      </c>
      <c r="W13" t="s">
        <v>491</v>
      </c>
      <c r="X13" t="s">
        <v>481</v>
      </c>
      <c r="Y13" t="s">
        <v>482</v>
      </c>
      <c r="AC13" t="s">
        <v>483</v>
      </c>
      <c r="AD13" t="s">
        <v>484</v>
      </c>
      <c r="AE13" t="s">
        <v>477</v>
      </c>
      <c r="AG13" t="s">
        <v>455</v>
      </c>
      <c r="AH13" t="s">
        <v>516</v>
      </c>
      <c r="AI13">
        <v>0</v>
      </c>
    </row>
    <row r="14" spans="1:35" x14ac:dyDescent="0.3">
      <c r="A14">
        <v>130734</v>
      </c>
      <c r="B14">
        <v>13</v>
      </c>
      <c r="C14" t="s">
        <v>452</v>
      </c>
      <c r="D14" t="s">
        <v>490</v>
      </c>
      <c r="E14">
        <v>13</v>
      </c>
      <c r="F14" t="s">
        <v>465</v>
      </c>
      <c r="G14" t="s">
        <v>517</v>
      </c>
      <c r="H14" t="s">
        <v>467</v>
      </c>
      <c r="I14" t="s">
        <v>518</v>
      </c>
      <c r="J14" t="s">
        <v>469</v>
      </c>
      <c r="K14" t="s">
        <v>474</v>
      </c>
      <c r="M14" t="s">
        <v>493</v>
      </c>
      <c r="N14" t="s">
        <v>494</v>
      </c>
      <c r="O14" t="s">
        <v>477</v>
      </c>
      <c r="R14" t="s">
        <v>479</v>
      </c>
      <c r="S14" t="s">
        <v>469</v>
      </c>
      <c r="T14" t="s">
        <v>494</v>
      </c>
      <c r="U14" t="s">
        <v>519</v>
      </c>
      <c r="V14" t="s">
        <v>520</v>
      </c>
      <c r="W14" t="s">
        <v>521</v>
      </c>
      <c r="X14" t="s">
        <v>481</v>
      </c>
      <c r="Y14" t="s">
        <v>482</v>
      </c>
      <c r="AC14" t="s">
        <v>483</v>
      </c>
      <c r="AD14" t="s">
        <v>484</v>
      </c>
      <c r="AE14" t="s">
        <v>477</v>
      </c>
      <c r="AG14" t="s">
        <v>455</v>
      </c>
      <c r="AH14" t="s">
        <v>522</v>
      </c>
      <c r="AI14">
        <v>0</v>
      </c>
    </row>
    <row r="15" spans="1:35" x14ac:dyDescent="0.3">
      <c r="A15">
        <v>130734</v>
      </c>
      <c r="B15">
        <v>14</v>
      </c>
      <c r="C15" t="s">
        <v>452</v>
      </c>
      <c r="D15" t="s">
        <v>490</v>
      </c>
      <c r="E15">
        <v>14</v>
      </c>
      <c r="F15" t="s">
        <v>465</v>
      </c>
      <c r="G15" t="s">
        <v>523</v>
      </c>
      <c r="H15" t="s">
        <v>467</v>
      </c>
      <c r="I15" t="s">
        <v>524</v>
      </c>
      <c r="J15" t="s">
        <v>469</v>
      </c>
      <c r="K15" t="s">
        <v>474</v>
      </c>
      <c r="M15" t="s">
        <v>493</v>
      </c>
      <c r="N15" t="s">
        <v>525</v>
      </c>
      <c r="O15" t="s">
        <v>477</v>
      </c>
      <c r="R15" t="s">
        <v>479</v>
      </c>
      <c r="S15" t="s">
        <v>469</v>
      </c>
      <c r="T15" t="s">
        <v>526</v>
      </c>
      <c r="U15" t="s">
        <v>527</v>
      </c>
      <c r="V15" t="s">
        <v>520</v>
      </c>
      <c r="W15" t="s">
        <v>528</v>
      </c>
      <c r="X15" t="s">
        <v>481</v>
      </c>
      <c r="Y15" t="s">
        <v>482</v>
      </c>
      <c r="AC15" t="s">
        <v>483</v>
      </c>
      <c r="AD15" t="s">
        <v>484</v>
      </c>
      <c r="AE15" t="s">
        <v>477</v>
      </c>
      <c r="AG15" t="s">
        <v>458</v>
      </c>
      <c r="AH15">
        <v>0</v>
      </c>
      <c r="AI15">
        <v>0</v>
      </c>
    </row>
    <row r="16" spans="1:35" x14ac:dyDescent="0.3">
      <c r="A16">
        <v>130734</v>
      </c>
      <c r="B16">
        <v>15</v>
      </c>
      <c r="C16" t="s">
        <v>452</v>
      </c>
      <c r="D16" t="s">
        <v>490</v>
      </c>
      <c r="E16">
        <v>15</v>
      </c>
      <c r="F16" t="s">
        <v>465</v>
      </c>
      <c r="G16" t="s">
        <v>529</v>
      </c>
      <c r="H16" t="s">
        <v>467</v>
      </c>
      <c r="I16" t="s">
        <v>512</v>
      </c>
      <c r="J16" t="s">
        <v>469</v>
      </c>
      <c r="K16" t="s">
        <v>474</v>
      </c>
      <c r="M16" t="s">
        <v>493</v>
      </c>
      <c r="N16" t="s">
        <v>530</v>
      </c>
      <c r="O16" t="s">
        <v>477</v>
      </c>
      <c r="R16" t="s">
        <v>479</v>
      </c>
      <c r="S16" t="s">
        <v>469</v>
      </c>
      <c r="T16" t="s">
        <v>531</v>
      </c>
      <c r="U16" t="s">
        <v>520</v>
      </c>
      <c r="V16" t="s">
        <v>532</v>
      </c>
      <c r="W16" t="s">
        <v>528</v>
      </c>
      <c r="X16" t="s">
        <v>481</v>
      </c>
      <c r="Y16" t="s">
        <v>482</v>
      </c>
      <c r="AC16" t="s">
        <v>483</v>
      </c>
      <c r="AD16" t="s">
        <v>484</v>
      </c>
      <c r="AE16" t="s">
        <v>477</v>
      </c>
      <c r="AG16" t="s">
        <v>455</v>
      </c>
      <c r="AH16">
        <v>248</v>
      </c>
      <c r="AI16">
        <v>0</v>
      </c>
    </row>
    <row r="17" spans="1:35" x14ac:dyDescent="0.3">
      <c r="A17">
        <v>130734</v>
      </c>
      <c r="B17">
        <v>16</v>
      </c>
      <c r="C17" t="s">
        <v>452</v>
      </c>
      <c r="D17" t="s">
        <v>490</v>
      </c>
      <c r="E17">
        <v>16</v>
      </c>
      <c r="F17" t="s">
        <v>465</v>
      </c>
      <c r="G17" t="s">
        <v>533</v>
      </c>
      <c r="H17" t="s">
        <v>467</v>
      </c>
      <c r="I17" t="s">
        <v>534</v>
      </c>
      <c r="J17" t="s">
        <v>469</v>
      </c>
      <c r="K17" t="s">
        <v>474</v>
      </c>
      <c r="M17" t="s">
        <v>493</v>
      </c>
      <c r="N17" t="s">
        <v>535</v>
      </c>
      <c r="O17" t="s">
        <v>477</v>
      </c>
      <c r="R17" t="s">
        <v>479</v>
      </c>
      <c r="S17" t="s">
        <v>469</v>
      </c>
      <c r="T17" t="s">
        <v>536</v>
      </c>
      <c r="U17" t="s">
        <v>537</v>
      </c>
      <c r="V17" t="s">
        <v>538</v>
      </c>
      <c r="W17" t="s">
        <v>503</v>
      </c>
      <c r="X17" t="s">
        <v>481</v>
      </c>
      <c r="Y17" t="s">
        <v>482</v>
      </c>
      <c r="AC17" t="s">
        <v>483</v>
      </c>
      <c r="AD17" t="s">
        <v>484</v>
      </c>
      <c r="AE17" t="s">
        <v>477</v>
      </c>
      <c r="AG17" t="s">
        <v>455</v>
      </c>
      <c r="AH17" t="s">
        <v>539</v>
      </c>
      <c r="AI17">
        <v>0</v>
      </c>
    </row>
    <row r="18" spans="1:35" x14ac:dyDescent="0.3">
      <c r="A18">
        <v>130734</v>
      </c>
      <c r="B18">
        <v>17</v>
      </c>
      <c r="C18" t="s">
        <v>452</v>
      </c>
      <c r="D18" t="s">
        <v>490</v>
      </c>
      <c r="E18">
        <v>17</v>
      </c>
      <c r="F18" t="s">
        <v>465</v>
      </c>
      <c r="G18" t="s">
        <v>540</v>
      </c>
      <c r="H18" t="s">
        <v>467</v>
      </c>
      <c r="I18" t="s">
        <v>541</v>
      </c>
      <c r="J18" t="s">
        <v>469</v>
      </c>
      <c r="K18" t="s">
        <v>474</v>
      </c>
      <c r="M18" t="s">
        <v>493</v>
      </c>
      <c r="N18" t="s">
        <v>542</v>
      </c>
      <c r="O18" t="s">
        <v>477</v>
      </c>
      <c r="R18" t="s">
        <v>479</v>
      </c>
      <c r="S18" t="s">
        <v>469</v>
      </c>
      <c r="T18" t="s">
        <v>543</v>
      </c>
      <c r="U18" t="s">
        <v>544</v>
      </c>
      <c r="V18" t="s">
        <v>545</v>
      </c>
      <c r="W18" t="s">
        <v>510</v>
      </c>
      <c r="X18" t="s">
        <v>481</v>
      </c>
      <c r="Y18" t="s">
        <v>482</v>
      </c>
      <c r="AC18" t="s">
        <v>483</v>
      </c>
      <c r="AD18" t="s">
        <v>484</v>
      </c>
      <c r="AE18" t="s">
        <v>477</v>
      </c>
      <c r="AG18" t="s">
        <v>455</v>
      </c>
      <c r="AH18" t="s">
        <v>539</v>
      </c>
      <c r="AI18">
        <v>0</v>
      </c>
    </row>
    <row r="19" spans="1:35" x14ac:dyDescent="0.3">
      <c r="A19">
        <v>130734</v>
      </c>
      <c r="B19">
        <v>18</v>
      </c>
      <c r="C19" t="s">
        <v>452</v>
      </c>
      <c r="D19" t="s">
        <v>546</v>
      </c>
      <c r="E19">
        <v>18</v>
      </c>
      <c r="F19" t="s">
        <v>465</v>
      </c>
      <c r="G19" t="s">
        <v>547</v>
      </c>
      <c r="H19" t="s">
        <v>467</v>
      </c>
      <c r="I19" t="s">
        <v>548</v>
      </c>
      <c r="J19" t="s">
        <v>469</v>
      </c>
      <c r="K19" t="s">
        <v>470</v>
      </c>
      <c r="L19" t="s">
        <v>471</v>
      </c>
      <c r="M19" t="s">
        <v>493</v>
      </c>
      <c r="N19" t="s">
        <v>549</v>
      </c>
      <c r="O19" t="s">
        <v>477</v>
      </c>
      <c r="R19" t="s">
        <v>550</v>
      </c>
      <c r="S19" t="s">
        <v>469</v>
      </c>
      <c r="T19" t="s">
        <v>551</v>
      </c>
      <c r="U19" t="s">
        <v>552</v>
      </c>
      <c r="V19" t="s">
        <v>553</v>
      </c>
      <c r="W19" t="s">
        <v>554</v>
      </c>
      <c r="X19" t="s">
        <v>481</v>
      </c>
      <c r="Y19" t="s">
        <v>482</v>
      </c>
      <c r="AC19" t="s">
        <v>483</v>
      </c>
      <c r="AD19" t="s">
        <v>484</v>
      </c>
      <c r="AE19" t="s">
        <v>477</v>
      </c>
      <c r="AG19" t="s">
        <v>458</v>
      </c>
      <c r="AH19">
        <v>0</v>
      </c>
      <c r="AI19">
        <v>0</v>
      </c>
    </row>
    <row r="20" spans="1:35" x14ac:dyDescent="0.3">
      <c r="A20">
        <v>130734</v>
      </c>
      <c r="B20">
        <v>19</v>
      </c>
      <c r="C20" t="s">
        <v>452</v>
      </c>
      <c r="D20" t="s">
        <v>546</v>
      </c>
      <c r="E20">
        <v>19</v>
      </c>
      <c r="F20" t="s">
        <v>465</v>
      </c>
      <c r="G20" t="s">
        <v>555</v>
      </c>
      <c r="H20" t="s">
        <v>467</v>
      </c>
      <c r="I20" t="s">
        <v>556</v>
      </c>
      <c r="J20" t="s">
        <v>469</v>
      </c>
      <c r="K20" t="s">
        <v>474</v>
      </c>
      <c r="M20" t="s">
        <v>493</v>
      </c>
      <c r="N20" t="s">
        <v>557</v>
      </c>
      <c r="O20" t="s">
        <v>477</v>
      </c>
      <c r="R20" t="s">
        <v>479</v>
      </c>
      <c r="S20" t="s">
        <v>469</v>
      </c>
      <c r="T20" t="s">
        <v>556</v>
      </c>
      <c r="U20" t="s">
        <v>558</v>
      </c>
      <c r="V20" t="s">
        <v>537</v>
      </c>
      <c r="W20" t="s">
        <v>510</v>
      </c>
      <c r="X20" t="s">
        <v>481</v>
      </c>
      <c r="Y20" t="s">
        <v>482</v>
      </c>
      <c r="AC20" t="s">
        <v>483</v>
      </c>
      <c r="AD20" t="s">
        <v>484</v>
      </c>
      <c r="AE20" t="s">
        <v>477</v>
      </c>
      <c r="AG20" t="s">
        <v>455</v>
      </c>
      <c r="AH20" t="s">
        <v>559</v>
      </c>
      <c r="AI20">
        <v>0</v>
      </c>
    </row>
    <row r="21" spans="1:35" x14ac:dyDescent="0.3">
      <c r="A21">
        <v>130734</v>
      </c>
      <c r="B21">
        <v>20</v>
      </c>
      <c r="C21" t="s">
        <v>514</v>
      </c>
      <c r="D21" t="s">
        <v>464</v>
      </c>
      <c r="E21">
        <v>20</v>
      </c>
      <c r="F21" t="s">
        <v>465</v>
      </c>
      <c r="G21" t="s">
        <v>560</v>
      </c>
      <c r="H21" t="s">
        <v>467</v>
      </c>
      <c r="I21" t="s">
        <v>524</v>
      </c>
      <c r="J21" t="s">
        <v>469</v>
      </c>
      <c r="K21" t="s">
        <v>474</v>
      </c>
      <c r="M21" t="s">
        <v>475</v>
      </c>
      <c r="N21" t="s">
        <v>561</v>
      </c>
      <c r="O21" t="s">
        <v>477</v>
      </c>
      <c r="P21" t="s">
        <v>561</v>
      </c>
      <c r="Q21" t="s">
        <v>477</v>
      </c>
      <c r="R21" t="s">
        <v>479</v>
      </c>
      <c r="S21" t="s">
        <v>469</v>
      </c>
      <c r="W21" t="s">
        <v>558</v>
      </c>
      <c r="X21" t="s">
        <v>481</v>
      </c>
      <c r="Y21" t="s">
        <v>482</v>
      </c>
      <c r="AC21" t="s">
        <v>483</v>
      </c>
      <c r="AD21" t="s">
        <v>484</v>
      </c>
      <c r="AE21" t="s">
        <v>477</v>
      </c>
      <c r="AG21" t="s">
        <v>455</v>
      </c>
      <c r="AH21" t="s">
        <v>562</v>
      </c>
      <c r="AI21">
        <v>0</v>
      </c>
    </row>
    <row r="22" spans="1:35" x14ac:dyDescent="0.3">
      <c r="A22">
        <v>130734</v>
      </c>
      <c r="B22">
        <v>21</v>
      </c>
      <c r="C22" t="s">
        <v>514</v>
      </c>
      <c r="D22" t="s">
        <v>490</v>
      </c>
      <c r="E22">
        <v>21</v>
      </c>
      <c r="F22" t="s">
        <v>465</v>
      </c>
      <c r="G22" t="s">
        <v>563</v>
      </c>
      <c r="H22" t="s">
        <v>467</v>
      </c>
      <c r="I22" t="s">
        <v>459</v>
      </c>
      <c r="J22" t="s">
        <v>469</v>
      </c>
      <c r="K22" t="s">
        <v>474</v>
      </c>
      <c r="M22" t="s">
        <v>493</v>
      </c>
      <c r="N22" t="s">
        <v>526</v>
      </c>
      <c r="O22" t="s">
        <v>477</v>
      </c>
      <c r="R22" t="s">
        <v>479</v>
      </c>
      <c r="S22" t="s">
        <v>469</v>
      </c>
      <c r="T22" t="s">
        <v>544</v>
      </c>
      <c r="U22" t="s">
        <v>564</v>
      </c>
      <c r="V22" t="s">
        <v>538</v>
      </c>
      <c r="W22" t="s">
        <v>565</v>
      </c>
      <c r="X22" t="s">
        <v>481</v>
      </c>
      <c r="Y22" t="s">
        <v>482</v>
      </c>
      <c r="AC22" t="s">
        <v>483</v>
      </c>
      <c r="AD22" t="s">
        <v>484</v>
      </c>
      <c r="AE22" t="s">
        <v>477</v>
      </c>
      <c r="AG22" t="s">
        <v>455</v>
      </c>
      <c r="AH22" t="s">
        <v>566</v>
      </c>
      <c r="AI22">
        <v>0</v>
      </c>
    </row>
    <row r="23" spans="1:35" x14ac:dyDescent="0.3">
      <c r="A23">
        <v>130734</v>
      </c>
      <c r="B23">
        <v>22</v>
      </c>
      <c r="C23" t="s">
        <v>514</v>
      </c>
      <c r="D23" t="s">
        <v>464</v>
      </c>
      <c r="E23">
        <v>22</v>
      </c>
      <c r="F23" t="s">
        <v>465</v>
      </c>
      <c r="G23" t="s">
        <v>567</v>
      </c>
      <c r="H23" t="s">
        <v>467</v>
      </c>
      <c r="I23" t="s">
        <v>476</v>
      </c>
      <c r="J23" t="s">
        <v>469</v>
      </c>
      <c r="K23" t="s">
        <v>474</v>
      </c>
      <c r="M23" t="s">
        <v>475</v>
      </c>
      <c r="N23" t="s">
        <v>486</v>
      </c>
      <c r="O23" t="s">
        <v>477</v>
      </c>
      <c r="P23" t="s">
        <v>568</v>
      </c>
      <c r="Q23" t="s">
        <v>477</v>
      </c>
      <c r="R23" t="s">
        <v>479</v>
      </c>
      <c r="S23" t="s">
        <v>469</v>
      </c>
      <c r="W23" t="s">
        <v>545</v>
      </c>
      <c r="X23" t="s">
        <v>481</v>
      </c>
      <c r="Y23" t="s">
        <v>482</v>
      </c>
      <c r="AC23" t="s">
        <v>483</v>
      </c>
      <c r="AD23" t="s">
        <v>484</v>
      </c>
      <c r="AE23" t="s">
        <v>477</v>
      </c>
      <c r="AG23" t="s">
        <v>455</v>
      </c>
      <c r="AH23" t="s">
        <v>569</v>
      </c>
      <c r="AI23">
        <v>0</v>
      </c>
    </row>
    <row r="24" spans="1:35" x14ac:dyDescent="0.3">
      <c r="A24">
        <v>130734</v>
      </c>
      <c r="B24">
        <v>23</v>
      </c>
      <c r="C24" t="s">
        <v>514</v>
      </c>
      <c r="D24" t="s">
        <v>464</v>
      </c>
      <c r="E24">
        <v>23</v>
      </c>
      <c r="F24" t="s">
        <v>465</v>
      </c>
      <c r="G24" t="s">
        <v>570</v>
      </c>
      <c r="H24" t="s">
        <v>467</v>
      </c>
      <c r="I24" t="s">
        <v>571</v>
      </c>
      <c r="J24" t="s">
        <v>469</v>
      </c>
      <c r="K24" t="s">
        <v>474</v>
      </c>
      <c r="M24" t="s">
        <v>475</v>
      </c>
      <c r="N24" t="s">
        <v>568</v>
      </c>
      <c r="O24" t="s">
        <v>477</v>
      </c>
      <c r="P24" t="s">
        <v>476</v>
      </c>
      <c r="Q24" t="s">
        <v>477</v>
      </c>
      <c r="R24" t="s">
        <v>479</v>
      </c>
      <c r="S24" t="s">
        <v>469</v>
      </c>
      <c r="W24" t="s">
        <v>572</v>
      </c>
      <c r="X24" t="s">
        <v>481</v>
      </c>
      <c r="Y24" t="s">
        <v>482</v>
      </c>
      <c r="AC24" t="s">
        <v>483</v>
      </c>
      <c r="AD24" t="s">
        <v>484</v>
      </c>
      <c r="AE24" t="s">
        <v>477</v>
      </c>
      <c r="AG24" t="s">
        <v>458</v>
      </c>
      <c r="AH24">
        <v>0</v>
      </c>
      <c r="AI24">
        <v>0</v>
      </c>
    </row>
    <row r="25" spans="1:35" x14ac:dyDescent="0.3">
      <c r="A25">
        <v>130734</v>
      </c>
      <c r="B25">
        <v>24</v>
      </c>
      <c r="C25" t="s">
        <v>514</v>
      </c>
      <c r="D25" t="s">
        <v>490</v>
      </c>
      <c r="E25">
        <v>24</v>
      </c>
      <c r="F25" t="s">
        <v>465</v>
      </c>
      <c r="G25" t="s">
        <v>573</v>
      </c>
      <c r="H25" t="s">
        <v>467</v>
      </c>
      <c r="I25" t="s">
        <v>574</v>
      </c>
      <c r="J25" t="s">
        <v>469</v>
      </c>
      <c r="K25" t="s">
        <v>474</v>
      </c>
      <c r="M25" t="s">
        <v>493</v>
      </c>
      <c r="N25" t="s">
        <v>575</v>
      </c>
      <c r="O25" t="s">
        <v>477</v>
      </c>
      <c r="R25" t="s">
        <v>479</v>
      </c>
      <c r="S25" t="s">
        <v>469</v>
      </c>
      <c r="T25" t="s">
        <v>576</v>
      </c>
      <c r="U25" t="s">
        <v>519</v>
      </c>
      <c r="V25" t="s">
        <v>577</v>
      </c>
      <c r="W25" t="s">
        <v>578</v>
      </c>
      <c r="X25" t="s">
        <v>481</v>
      </c>
      <c r="Y25" t="s">
        <v>482</v>
      </c>
      <c r="AC25" t="s">
        <v>483</v>
      </c>
      <c r="AD25" t="s">
        <v>484</v>
      </c>
      <c r="AE25" t="s">
        <v>477</v>
      </c>
      <c r="AG25" t="s">
        <v>458</v>
      </c>
      <c r="AH25">
        <v>0</v>
      </c>
      <c r="AI25">
        <v>0</v>
      </c>
    </row>
    <row r="26" spans="1:35" x14ac:dyDescent="0.3">
      <c r="A26">
        <v>130734</v>
      </c>
      <c r="B26">
        <v>25</v>
      </c>
      <c r="C26" t="s">
        <v>514</v>
      </c>
      <c r="D26" t="s">
        <v>490</v>
      </c>
      <c r="E26">
        <v>25</v>
      </c>
      <c r="F26" t="s">
        <v>579</v>
      </c>
      <c r="G26" t="s">
        <v>580</v>
      </c>
      <c r="H26" t="s">
        <v>467</v>
      </c>
      <c r="I26" t="s">
        <v>581</v>
      </c>
      <c r="J26" t="s">
        <v>469</v>
      </c>
      <c r="K26" t="s">
        <v>474</v>
      </c>
      <c r="M26" t="s">
        <v>493</v>
      </c>
      <c r="N26" t="s">
        <v>582</v>
      </c>
      <c r="O26" t="s">
        <v>477</v>
      </c>
      <c r="R26" t="s">
        <v>479</v>
      </c>
      <c r="S26" t="s">
        <v>469</v>
      </c>
      <c r="T26" t="s">
        <v>581</v>
      </c>
      <c r="U26" t="s">
        <v>552</v>
      </c>
      <c r="W26" t="s">
        <v>583</v>
      </c>
      <c r="X26" t="s">
        <v>481</v>
      </c>
      <c r="Y26" t="s">
        <v>482</v>
      </c>
      <c r="AC26" t="s">
        <v>584</v>
      </c>
      <c r="AD26" t="s">
        <v>585</v>
      </c>
      <c r="AE26" t="s">
        <v>477</v>
      </c>
      <c r="AF26" t="s">
        <v>537</v>
      </c>
      <c r="AG26" t="s">
        <v>458</v>
      </c>
      <c r="AH26">
        <v>0</v>
      </c>
      <c r="AI26">
        <v>0</v>
      </c>
    </row>
    <row r="27" spans="1:35" x14ac:dyDescent="0.3">
      <c r="A27">
        <v>130734</v>
      </c>
      <c r="B27">
        <v>26</v>
      </c>
      <c r="C27" t="s">
        <v>514</v>
      </c>
      <c r="D27" t="s">
        <v>490</v>
      </c>
      <c r="E27">
        <v>26</v>
      </c>
      <c r="F27" t="s">
        <v>579</v>
      </c>
      <c r="G27" t="s">
        <v>523</v>
      </c>
      <c r="H27" t="s">
        <v>467</v>
      </c>
      <c r="I27" t="s">
        <v>586</v>
      </c>
      <c r="J27" t="s">
        <v>469</v>
      </c>
      <c r="K27" t="s">
        <v>474</v>
      </c>
      <c r="M27" t="s">
        <v>493</v>
      </c>
      <c r="N27" t="s">
        <v>587</v>
      </c>
      <c r="O27" t="s">
        <v>477</v>
      </c>
      <c r="R27" t="s">
        <v>479</v>
      </c>
      <c r="S27" t="s">
        <v>469</v>
      </c>
      <c r="T27" t="s">
        <v>588</v>
      </c>
      <c r="U27" t="s">
        <v>552</v>
      </c>
      <c r="W27" t="s">
        <v>553</v>
      </c>
      <c r="X27" t="s">
        <v>481</v>
      </c>
      <c r="Y27" t="s">
        <v>482</v>
      </c>
      <c r="AC27" t="s">
        <v>584</v>
      </c>
      <c r="AD27" t="s">
        <v>589</v>
      </c>
      <c r="AE27" t="s">
        <v>477</v>
      </c>
      <c r="AF27" t="s">
        <v>537</v>
      </c>
      <c r="AG27" t="s">
        <v>458</v>
      </c>
      <c r="AH27">
        <v>0</v>
      </c>
      <c r="AI27">
        <v>0</v>
      </c>
    </row>
    <row r="28" spans="1:35" x14ac:dyDescent="0.3">
      <c r="A28">
        <v>130734</v>
      </c>
      <c r="B28">
        <v>27</v>
      </c>
      <c r="C28" t="s">
        <v>514</v>
      </c>
      <c r="D28" t="s">
        <v>490</v>
      </c>
      <c r="E28">
        <v>27</v>
      </c>
      <c r="F28" t="s">
        <v>579</v>
      </c>
      <c r="G28" t="s">
        <v>590</v>
      </c>
      <c r="H28" t="s">
        <v>467</v>
      </c>
      <c r="I28" t="s">
        <v>526</v>
      </c>
      <c r="J28" t="s">
        <v>469</v>
      </c>
      <c r="K28" t="s">
        <v>474</v>
      </c>
      <c r="M28" t="s">
        <v>493</v>
      </c>
      <c r="N28" t="s">
        <v>591</v>
      </c>
      <c r="O28" t="s">
        <v>477</v>
      </c>
      <c r="R28" t="s">
        <v>479</v>
      </c>
      <c r="S28" t="s">
        <v>469</v>
      </c>
      <c r="T28" t="s">
        <v>592</v>
      </c>
      <c r="U28" t="s">
        <v>593</v>
      </c>
      <c r="W28" t="s">
        <v>594</v>
      </c>
      <c r="X28" t="s">
        <v>481</v>
      </c>
      <c r="Y28" t="s">
        <v>482</v>
      </c>
      <c r="AC28" t="s">
        <v>584</v>
      </c>
      <c r="AD28" t="s">
        <v>595</v>
      </c>
      <c r="AE28" t="s">
        <v>477</v>
      </c>
      <c r="AF28" t="s">
        <v>537</v>
      </c>
      <c r="AG28" t="s">
        <v>458</v>
      </c>
      <c r="AH28">
        <v>0</v>
      </c>
      <c r="AI28">
        <v>0</v>
      </c>
    </row>
    <row r="29" spans="1:35" x14ac:dyDescent="0.3">
      <c r="A29">
        <v>130734</v>
      </c>
      <c r="B29">
        <v>28</v>
      </c>
      <c r="C29" t="s">
        <v>514</v>
      </c>
      <c r="D29" t="s">
        <v>490</v>
      </c>
      <c r="E29">
        <v>28</v>
      </c>
      <c r="F29" t="s">
        <v>579</v>
      </c>
      <c r="G29" t="s">
        <v>596</v>
      </c>
      <c r="H29" t="s">
        <v>467</v>
      </c>
      <c r="I29" t="s">
        <v>542</v>
      </c>
      <c r="J29" t="s">
        <v>469</v>
      </c>
      <c r="K29" t="s">
        <v>474</v>
      </c>
      <c r="M29" t="s">
        <v>493</v>
      </c>
      <c r="N29" t="s">
        <v>597</v>
      </c>
      <c r="O29" t="s">
        <v>477</v>
      </c>
      <c r="R29" t="s">
        <v>479</v>
      </c>
      <c r="S29" t="s">
        <v>469</v>
      </c>
      <c r="T29" t="s">
        <v>542</v>
      </c>
      <c r="U29" t="s">
        <v>544</v>
      </c>
      <c r="W29" t="s">
        <v>491</v>
      </c>
      <c r="X29" t="s">
        <v>481</v>
      </c>
      <c r="Y29" t="s">
        <v>598</v>
      </c>
      <c r="AC29" t="s">
        <v>599</v>
      </c>
      <c r="AD29" t="s">
        <v>600</v>
      </c>
      <c r="AE29" t="s">
        <v>477</v>
      </c>
      <c r="AF29" t="s">
        <v>537</v>
      </c>
      <c r="AG29" t="s">
        <v>458</v>
      </c>
      <c r="AH29">
        <v>0</v>
      </c>
      <c r="AI29">
        <v>0</v>
      </c>
    </row>
    <row r="30" spans="1:35" x14ac:dyDescent="0.3">
      <c r="A30">
        <v>130734</v>
      </c>
      <c r="B30">
        <v>29</v>
      </c>
      <c r="C30" t="s">
        <v>471</v>
      </c>
      <c r="D30" t="s">
        <v>453</v>
      </c>
      <c r="E30">
        <v>29</v>
      </c>
      <c r="F30" t="s">
        <v>465</v>
      </c>
      <c r="W30" t="s">
        <v>601</v>
      </c>
      <c r="AG30" t="s">
        <v>455</v>
      </c>
      <c r="AH30" t="s">
        <v>602</v>
      </c>
      <c r="AI30" t="s">
        <v>603</v>
      </c>
    </row>
    <row r="31" spans="1:35" x14ac:dyDescent="0.3">
      <c r="A31">
        <v>130734</v>
      </c>
      <c r="B31">
        <v>30</v>
      </c>
      <c r="C31" t="s">
        <v>471</v>
      </c>
      <c r="D31" t="s">
        <v>453</v>
      </c>
      <c r="E31">
        <v>30</v>
      </c>
      <c r="W31" t="s">
        <v>457</v>
      </c>
      <c r="AG31" t="s">
        <v>455</v>
      </c>
      <c r="AH31" t="s">
        <v>604</v>
      </c>
      <c r="AI31" t="s">
        <v>605</v>
      </c>
    </row>
    <row r="32" spans="1:35" x14ac:dyDescent="0.3">
      <c r="A32">
        <v>130734</v>
      </c>
      <c r="B32">
        <v>31</v>
      </c>
      <c r="C32" t="s">
        <v>471</v>
      </c>
      <c r="D32" t="s">
        <v>453</v>
      </c>
      <c r="E32">
        <v>31</v>
      </c>
      <c r="W32" t="s">
        <v>457</v>
      </c>
      <c r="AG32" t="s">
        <v>458</v>
      </c>
      <c r="AH32">
        <v>0</v>
      </c>
      <c r="AI32" t="s">
        <v>606</v>
      </c>
    </row>
    <row r="33" spans="1:35" x14ac:dyDescent="0.3">
      <c r="A33">
        <v>130734</v>
      </c>
      <c r="B33">
        <v>32</v>
      </c>
      <c r="C33" t="s">
        <v>471</v>
      </c>
      <c r="D33" t="s">
        <v>453</v>
      </c>
      <c r="E33">
        <v>32</v>
      </c>
      <c r="W33" t="s">
        <v>607</v>
      </c>
      <c r="AG33" t="s">
        <v>458</v>
      </c>
      <c r="AH33">
        <v>0</v>
      </c>
      <c r="AI33" t="s">
        <v>608</v>
      </c>
    </row>
    <row r="34" spans="1:35" x14ac:dyDescent="0.3">
      <c r="A34">
        <v>130734</v>
      </c>
      <c r="B34">
        <v>33</v>
      </c>
      <c r="C34" t="s">
        <v>471</v>
      </c>
      <c r="D34" t="s">
        <v>453</v>
      </c>
      <c r="E34">
        <v>33</v>
      </c>
      <c r="W34" t="s">
        <v>583</v>
      </c>
      <c r="AG34" t="s">
        <v>458</v>
      </c>
      <c r="AH34">
        <v>0</v>
      </c>
      <c r="AI34">
        <v>0</v>
      </c>
    </row>
    <row r="35" spans="1:35" x14ac:dyDescent="0.3">
      <c r="A35">
        <v>130734</v>
      </c>
      <c r="B35">
        <v>34</v>
      </c>
      <c r="C35" t="s">
        <v>471</v>
      </c>
      <c r="D35" t="s">
        <v>453</v>
      </c>
      <c r="E35">
        <v>34</v>
      </c>
      <c r="W35" t="s">
        <v>609</v>
      </c>
      <c r="AG35" t="s">
        <v>458</v>
      </c>
      <c r="AH35">
        <v>0</v>
      </c>
      <c r="AI35" t="s">
        <v>610</v>
      </c>
    </row>
    <row r="36" spans="1:35" x14ac:dyDescent="0.3">
      <c r="A36">
        <v>130734</v>
      </c>
      <c r="B36">
        <v>35</v>
      </c>
      <c r="C36" t="s">
        <v>471</v>
      </c>
      <c r="D36" t="s">
        <v>464</v>
      </c>
      <c r="E36">
        <v>35</v>
      </c>
      <c r="F36" t="s">
        <v>465</v>
      </c>
      <c r="G36" t="s">
        <v>498</v>
      </c>
      <c r="H36" t="s">
        <v>467</v>
      </c>
      <c r="I36" t="s">
        <v>486</v>
      </c>
      <c r="J36" t="s">
        <v>469</v>
      </c>
      <c r="K36" t="s">
        <v>474</v>
      </c>
      <c r="M36" t="s">
        <v>475</v>
      </c>
      <c r="N36" t="s">
        <v>534</v>
      </c>
      <c r="O36" t="s">
        <v>477</v>
      </c>
      <c r="P36" t="s">
        <v>512</v>
      </c>
      <c r="Q36" t="s">
        <v>477</v>
      </c>
      <c r="R36" t="s">
        <v>479</v>
      </c>
      <c r="S36" t="s">
        <v>469</v>
      </c>
      <c r="W36" t="s">
        <v>484</v>
      </c>
      <c r="X36" t="s">
        <v>481</v>
      </c>
      <c r="Y36" t="s">
        <v>611</v>
      </c>
      <c r="AC36" t="s">
        <v>483</v>
      </c>
      <c r="AG36" t="s">
        <v>458</v>
      </c>
      <c r="AH36">
        <v>0</v>
      </c>
      <c r="AI36" t="s">
        <v>612</v>
      </c>
    </row>
    <row r="37" spans="1:35" x14ac:dyDescent="0.3">
      <c r="A37">
        <v>130734</v>
      </c>
      <c r="B37">
        <v>36</v>
      </c>
      <c r="C37" t="s">
        <v>471</v>
      </c>
      <c r="D37" t="s">
        <v>464</v>
      </c>
      <c r="E37">
        <v>36</v>
      </c>
      <c r="F37" t="s">
        <v>465</v>
      </c>
      <c r="G37" t="s">
        <v>613</v>
      </c>
      <c r="H37" t="s">
        <v>467</v>
      </c>
      <c r="I37" t="s">
        <v>524</v>
      </c>
      <c r="J37" t="s">
        <v>469</v>
      </c>
      <c r="K37" t="s">
        <v>474</v>
      </c>
      <c r="M37" t="s">
        <v>475</v>
      </c>
      <c r="N37" t="s">
        <v>614</v>
      </c>
      <c r="O37" t="s">
        <v>477</v>
      </c>
      <c r="P37" t="s">
        <v>615</v>
      </c>
      <c r="Q37" t="s">
        <v>477</v>
      </c>
      <c r="R37" t="s">
        <v>479</v>
      </c>
      <c r="S37" t="s">
        <v>469</v>
      </c>
      <c r="W37" t="s">
        <v>554</v>
      </c>
      <c r="X37" t="s">
        <v>481</v>
      </c>
      <c r="Y37" t="s">
        <v>482</v>
      </c>
      <c r="AC37" t="s">
        <v>483</v>
      </c>
      <c r="AD37" t="s">
        <v>484</v>
      </c>
      <c r="AE37" t="s">
        <v>477</v>
      </c>
      <c r="AG37" t="s">
        <v>455</v>
      </c>
      <c r="AH37" t="s">
        <v>616</v>
      </c>
    </row>
    <row r="38" spans="1:35" x14ac:dyDescent="0.3">
      <c r="A38">
        <v>130734</v>
      </c>
      <c r="B38">
        <v>37</v>
      </c>
      <c r="C38" t="s">
        <v>471</v>
      </c>
      <c r="D38" t="s">
        <v>464</v>
      </c>
      <c r="E38">
        <v>37</v>
      </c>
      <c r="F38" t="s">
        <v>465</v>
      </c>
      <c r="G38" t="s">
        <v>617</v>
      </c>
      <c r="H38" t="s">
        <v>467</v>
      </c>
      <c r="I38" t="s">
        <v>486</v>
      </c>
      <c r="J38" t="s">
        <v>469</v>
      </c>
      <c r="K38" t="s">
        <v>470</v>
      </c>
      <c r="L38" t="s">
        <v>514</v>
      </c>
      <c r="AG38" t="s">
        <v>458</v>
      </c>
      <c r="AH38">
        <v>0</v>
      </c>
      <c r="AI38">
        <v>0</v>
      </c>
    </row>
    <row r="39" spans="1:35" x14ac:dyDescent="0.3">
      <c r="A39">
        <v>130734</v>
      </c>
      <c r="B39">
        <v>38</v>
      </c>
      <c r="C39" t="s">
        <v>471</v>
      </c>
      <c r="D39" t="s">
        <v>464</v>
      </c>
      <c r="E39">
        <v>38</v>
      </c>
      <c r="F39" t="s">
        <v>465</v>
      </c>
      <c r="G39" t="s">
        <v>618</v>
      </c>
      <c r="H39" t="s">
        <v>467</v>
      </c>
      <c r="I39" t="s">
        <v>619</v>
      </c>
      <c r="J39" t="s">
        <v>469</v>
      </c>
      <c r="K39" t="s">
        <v>474</v>
      </c>
      <c r="M39" t="s">
        <v>475</v>
      </c>
      <c r="N39" t="s">
        <v>620</v>
      </c>
      <c r="O39" t="s">
        <v>477</v>
      </c>
      <c r="P39" t="s">
        <v>620</v>
      </c>
      <c r="Q39" t="s">
        <v>477</v>
      </c>
      <c r="R39" t="s">
        <v>479</v>
      </c>
      <c r="S39" t="s">
        <v>469</v>
      </c>
      <c r="W39" t="s">
        <v>545</v>
      </c>
      <c r="X39" t="s">
        <v>481</v>
      </c>
      <c r="Y39" t="s">
        <v>611</v>
      </c>
      <c r="AC39" t="s">
        <v>599</v>
      </c>
      <c r="AD39" t="s">
        <v>484</v>
      </c>
      <c r="AE39" t="s">
        <v>477</v>
      </c>
      <c r="AG39" t="s">
        <v>455</v>
      </c>
      <c r="AH39" t="s">
        <v>621</v>
      </c>
      <c r="AI39">
        <v>0</v>
      </c>
    </row>
    <row r="40" spans="1:35" x14ac:dyDescent="0.3">
      <c r="A40">
        <v>130734</v>
      </c>
      <c r="B40">
        <v>39</v>
      </c>
      <c r="C40" t="s">
        <v>471</v>
      </c>
      <c r="D40" t="s">
        <v>464</v>
      </c>
      <c r="E40">
        <v>39</v>
      </c>
      <c r="F40" t="s">
        <v>465</v>
      </c>
      <c r="G40" t="s">
        <v>622</v>
      </c>
      <c r="H40" t="s">
        <v>467</v>
      </c>
      <c r="I40" t="s">
        <v>478</v>
      </c>
      <c r="J40" t="s">
        <v>469</v>
      </c>
      <c r="K40" t="s">
        <v>474</v>
      </c>
      <c r="M40" t="s">
        <v>475</v>
      </c>
      <c r="N40" t="s">
        <v>574</v>
      </c>
      <c r="O40" t="s">
        <v>477</v>
      </c>
      <c r="P40" t="s">
        <v>623</v>
      </c>
      <c r="Q40" t="s">
        <v>477</v>
      </c>
      <c r="R40" t="s">
        <v>479</v>
      </c>
      <c r="S40" t="s">
        <v>469</v>
      </c>
      <c r="W40" t="s">
        <v>624</v>
      </c>
      <c r="X40" t="s">
        <v>481</v>
      </c>
      <c r="Y40" t="s">
        <v>482</v>
      </c>
      <c r="AC40" t="s">
        <v>483</v>
      </c>
      <c r="AD40" t="s">
        <v>484</v>
      </c>
      <c r="AE40" t="s">
        <v>477</v>
      </c>
      <c r="AG40" t="s">
        <v>455</v>
      </c>
      <c r="AH40" t="s">
        <v>625</v>
      </c>
      <c r="AI40">
        <v>0</v>
      </c>
    </row>
    <row r="41" spans="1:35" x14ac:dyDescent="0.3">
      <c r="A41">
        <v>130734</v>
      </c>
      <c r="B41">
        <v>40</v>
      </c>
      <c r="C41" t="s">
        <v>471</v>
      </c>
      <c r="D41" t="s">
        <v>464</v>
      </c>
      <c r="E41">
        <v>40</v>
      </c>
      <c r="F41" t="s">
        <v>465</v>
      </c>
      <c r="G41" t="s">
        <v>626</v>
      </c>
      <c r="H41" t="s">
        <v>467</v>
      </c>
      <c r="I41" t="s">
        <v>550</v>
      </c>
      <c r="J41" t="s">
        <v>469</v>
      </c>
      <c r="K41" t="s">
        <v>474</v>
      </c>
      <c r="M41" t="s">
        <v>475</v>
      </c>
      <c r="N41" t="s">
        <v>627</v>
      </c>
      <c r="O41" t="s">
        <v>477</v>
      </c>
      <c r="P41" t="s">
        <v>593</v>
      </c>
      <c r="Q41" t="s">
        <v>477</v>
      </c>
      <c r="R41" t="s">
        <v>479</v>
      </c>
      <c r="S41" t="s">
        <v>469</v>
      </c>
      <c r="W41" t="s">
        <v>628</v>
      </c>
      <c r="X41" t="s">
        <v>629</v>
      </c>
      <c r="Y41" t="s">
        <v>482</v>
      </c>
      <c r="AC41" t="s">
        <v>483</v>
      </c>
      <c r="AD41" t="s">
        <v>484</v>
      </c>
      <c r="AE41" t="s">
        <v>477</v>
      </c>
      <c r="AG41" t="s">
        <v>455</v>
      </c>
      <c r="AH41" t="s">
        <v>630</v>
      </c>
      <c r="AI41">
        <v>0</v>
      </c>
    </row>
    <row r="42" spans="1:35" x14ac:dyDescent="0.3">
      <c r="A42">
        <v>130734</v>
      </c>
      <c r="B42">
        <v>41</v>
      </c>
      <c r="C42" t="s">
        <v>471</v>
      </c>
      <c r="D42" t="s">
        <v>490</v>
      </c>
      <c r="E42">
        <v>41</v>
      </c>
      <c r="F42" t="s">
        <v>465</v>
      </c>
      <c r="G42" t="s">
        <v>631</v>
      </c>
      <c r="H42" t="s">
        <v>467</v>
      </c>
      <c r="I42" t="s">
        <v>632</v>
      </c>
      <c r="J42" t="s">
        <v>469</v>
      </c>
      <c r="K42" t="s">
        <v>474</v>
      </c>
      <c r="M42" t="s">
        <v>493</v>
      </c>
      <c r="N42" t="s">
        <v>633</v>
      </c>
      <c r="O42" t="s">
        <v>477</v>
      </c>
      <c r="R42" t="s">
        <v>479</v>
      </c>
      <c r="S42" t="s">
        <v>469</v>
      </c>
      <c r="T42" t="s">
        <v>634</v>
      </c>
      <c r="U42" t="s">
        <v>564</v>
      </c>
      <c r="V42" t="s">
        <v>532</v>
      </c>
      <c r="W42" t="s">
        <v>528</v>
      </c>
      <c r="X42" t="s">
        <v>481</v>
      </c>
      <c r="Y42" t="s">
        <v>482</v>
      </c>
      <c r="AC42" t="s">
        <v>483</v>
      </c>
      <c r="AD42" t="s">
        <v>484</v>
      </c>
      <c r="AE42" t="s">
        <v>477</v>
      </c>
      <c r="AG42" t="s">
        <v>458</v>
      </c>
      <c r="AH42">
        <v>0</v>
      </c>
      <c r="AI42">
        <v>0</v>
      </c>
    </row>
    <row r="43" spans="1:35" x14ac:dyDescent="0.3">
      <c r="A43">
        <v>130734</v>
      </c>
      <c r="B43">
        <v>42</v>
      </c>
      <c r="C43" t="s">
        <v>471</v>
      </c>
      <c r="D43" t="s">
        <v>490</v>
      </c>
      <c r="E43">
        <v>42</v>
      </c>
      <c r="F43" t="s">
        <v>465</v>
      </c>
      <c r="G43" t="s">
        <v>635</v>
      </c>
      <c r="H43" t="s">
        <v>467</v>
      </c>
      <c r="I43" t="s">
        <v>636</v>
      </c>
      <c r="J43" t="s">
        <v>469</v>
      </c>
      <c r="K43" t="s">
        <v>474</v>
      </c>
      <c r="M43" t="s">
        <v>493</v>
      </c>
      <c r="N43" t="s">
        <v>488</v>
      </c>
      <c r="O43" t="s">
        <v>477</v>
      </c>
      <c r="R43" t="s">
        <v>479</v>
      </c>
      <c r="S43" t="s">
        <v>469</v>
      </c>
      <c r="T43" t="s">
        <v>637</v>
      </c>
      <c r="U43" t="s">
        <v>564</v>
      </c>
      <c r="V43" t="s">
        <v>565</v>
      </c>
      <c r="W43" t="s">
        <v>528</v>
      </c>
      <c r="X43" t="s">
        <v>481</v>
      </c>
      <c r="Y43" t="s">
        <v>482</v>
      </c>
      <c r="AC43" t="s">
        <v>483</v>
      </c>
      <c r="AD43" t="s">
        <v>484</v>
      </c>
      <c r="AE43" t="s">
        <v>477</v>
      </c>
      <c r="AG43" t="s">
        <v>455</v>
      </c>
      <c r="AH43" t="s">
        <v>638</v>
      </c>
      <c r="AI43">
        <v>0</v>
      </c>
    </row>
    <row r="44" spans="1:35" x14ac:dyDescent="0.3">
      <c r="A44">
        <v>130734</v>
      </c>
      <c r="B44">
        <v>43</v>
      </c>
      <c r="C44" t="s">
        <v>471</v>
      </c>
      <c r="D44" t="s">
        <v>490</v>
      </c>
      <c r="E44">
        <v>43</v>
      </c>
      <c r="F44" t="s">
        <v>465</v>
      </c>
      <c r="G44" t="s">
        <v>639</v>
      </c>
      <c r="H44" t="s">
        <v>467</v>
      </c>
      <c r="I44" t="s">
        <v>640</v>
      </c>
      <c r="J44" t="s">
        <v>469</v>
      </c>
      <c r="K44" t="s">
        <v>474</v>
      </c>
      <c r="M44" t="s">
        <v>493</v>
      </c>
      <c r="N44" t="s">
        <v>641</v>
      </c>
      <c r="O44" t="s">
        <v>477</v>
      </c>
      <c r="R44" t="s">
        <v>479</v>
      </c>
      <c r="S44" t="s">
        <v>469</v>
      </c>
      <c r="T44" t="s">
        <v>642</v>
      </c>
      <c r="U44" t="s">
        <v>558</v>
      </c>
      <c r="V44" t="s">
        <v>498</v>
      </c>
      <c r="W44" t="s">
        <v>505</v>
      </c>
      <c r="X44" t="s">
        <v>481</v>
      </c>
      <c r="Y44" t="s">
        <v>482</v>
      </c>
      <c r="AC44" t="s">
        <v>483</v>
      </c>
      <c r="AD44" t="s">
        <v>484</v>
      </c>
      <c r="AE44" t="s">
        <v>477</v>
      </c>
      <c r="AG44" t="s">
        <v>458</v>
      </c>
      <c r="AH44">
        <v>0</v>
      </c>
      <c r="AI44">
        <v>0</v>
      </c>
    </row>
    <row r="45" spans="1:35" x14ac:dyDescent="0.3">
      <c r="A45">
        <v>130734</v>
      </c>
      <c r="B45">
        <v>44</v>
      </c>
      <c r="C45" t="s">
        <v>471</v>
      </c>
      <c r="D45" t="s">
        <v>490</v>
      </c>
      <c r="E45">
        <v>44</v>
      </c>
      <c r="F45" t="s">
        <v>465</v>
      </c>
      <c r="G45" t="s">
        <v>643</v>
      </c>
      <c r="H45" t="s">
        <v>467</v>
      </c>
      <c r="I45" t="s">
        <v>644</v>
      </c>
      <c r="J45" t="s">
        <v>469</v>
      </c>
      <c r="K45" t="s">
        <v>474</v>
      </c>
      <c r="M45" t="s">
        <v>493</v>
      </c>
      <c r="N45" t="s">
        <v>582</v>
      </c>
      <c r="O45" t="s">
        <v>477</v>
      </c>
      <c r="R45" t="s">
        <v>479</v>
      </c>
      <c r="S45" t="s">
        <v>469</v>
      </c>
      <c r="T45" t="s">
        <v>535</v>
      </c>
      <c r="U45" t="s">
        <v>558</v>
      </c>
      <c r="V45" t="s">
        <v>484</v>
      </c>
      <c r="W45" t="s">
        <v>498</v>
      </c>
      <c r="X45" t="s">
        <v>481</v>
      </c>
      <c r="Y45" t="s">
        <v>482</v>
      </c>
      <c r="Z45" t="s">
        <v>598</v>
      </c>
      <c r="AC45" t="s">
        <v>483</v>
      </c>
      <c r="AD45" t="s">
        <v>484</v>
      </c>
      <c r="AE45" t="s">
        <v>477</v>
      </c>
      <c r="AG45" t="s">
        <v>458</v>
      </c>
      <c r="AH45">
        <v>0</v>
      </c>
      <c r="AI45">
        <v>0</v>
      </c>
    </row>
    <row r="46" spans="1:35" x14ac:dyDescent="0.3">
      <c r="A46">
        <v>130734</v>
      </c>
      <c r="B46">
        <v>45</v>
      </c>
      <c r="C46" t="s">
        <v>471</v>
      </c>
      <c r="D46" t="s">
        <v>490</v>
      </c>
      <c r="E46">
        <v>45</v>
      </c>
      <c r="F46" t="s">
        <v>465</v>
      </c>
      <c r="G46" t="s">
        <v>645</v>
      </c>
      <c r="H46" t="s">
        <v>467</v>
      </c>
      <c r="I46" t="s">
        <v>524</v>
      </c>
      <c r="J46" t="s">
        <v>469</v>
      </c>
      <c r="K46" t="s">
        <v>474</v>
      </c>
      <c r="M46" t="s">
        <v>493</v>
      </c>
      <c r="N46" t="s">
        <v>646</v>
      </c>
      <c r="O46" t="s">
        <v>477</v>
      </c>
      <c r="R46" t="s">
        <v>479</v>
      </c>
      <c r="S46" t="s">
        <v>469</v>
      </c>
      <c r="T46" t="s">
        <v>647</v>
      </c>
      <c r="U46" t="s">
        <v>648</v>
      </c>
      <c r="V46" t="s">
        <v>583</v>
      </c>
      <c r="W46" t="s">
        <v>491</v>
      </c>
      <c r="X46" t="s">
        <v>481</v>
      </c>
      <c r="Y46" t="s">
        <v>482</v>
      </c>
      <c r="AC46" t="s">
        <v>483</v>
      </c>
      <c r="AD46" t="s">
        <v>484</v>
      </c>
      <c r="AE46" t="s">
        <v>477</v>
      </c>
      <c r="AG46" t="s">
        <v>455</v>
      </c>
      <c r="AH46" t="s">
        <v>649</v>
      </c>
      <c r="AI46">
        <v>0</v>
      </c>
    </row>
    <row r="47" spans="1:35" x14ac:dyDescent="0.3">
      <c r="A47">
        <v>130734</v>
      </c>
      <c r="B47">
        <v>46</v>
      </c>
      <c r="C47" t="s">
        <v>471</v>
      </c>
      <c r="D47" t="s">
        <v>490</v>
      </c>
      <c r="E47">
        <v>46</v>
      </c>
      <c r="F47" t="s">
        <v>465</v>
      </c>
      <c r="G47" t="s">
        <v>645</v>
      </c>
      <c r="H47" t="s">
        <v>467</v>
      </c>
      <c r="I47" t="s">
        <v>650</v>
      </c>
      <c r="J47" t="s">
        <v>469</v>
      </c>
      <c r="K47" t="s">
        <v>474</v>
      </c>
      <c r="M47" t="s">
        <v>493</v>
      </c>
      <c r="N47" t="s">
        <v>651</v>
      </c>
      <c r="O47" t="s">
        <v>477</v>
      </c>
      <c r="R47" t="s">
        <v>479</v>
      </c>
      <c r="S47" t="s">
        <v>469</v>
      </c>
      <c r="T47" t="s">
        <v>647</v>
      </c>
      <c r="U47" t="s">
        <v>648</v>
      </c>
      <c r="V47" t="s">
        <v>583</v>
      </c>
      <c r="W47" t="s">
        <v>528</v>
      </c>
      <c r="X47" t="s">
        <v>481</v>
      </c>
      <c r="Y47" t="s">
        <v>482</v>
      </c>
      <c r="AC47" t="s">
        <v>483</v>
      </c>
      <c r="AF47" t="s">
        <v>484</v>
      </c>
      <c r="AG47" t="s">
        <v>458</v>
      </c>
      <c r="AH47">
        <v>0</v>
      </c>
    </row>
    <row r="48" spans="1:35" x14ac:dyDescent="0.3">
      <c r="A48">
        <v>130734</v>
      </c>
      <c r="B48">
        <v>47</v>
      </c>
      <c r="C48" t="s">
        <v>471</v>
      </c>
      <c r="D48" t="s">
        <v>490</v>
      </c>
      <c r="E48">
        <v>47</v>
      </c>
      <c r="F48" t="s">
        <v>465</v>
      </c>
      <c r="G48" t="s">
        <v>590</v>
      </c>
      <c r="H48" t="s">
        <v>467</v>
      </c>
      <c r="I48" t="s">
        <v>652</v>
      </c>
      <c r="J48" t="s">
        <v>469</v>
      </c>
      <c r="K48" t="s">
        <v>474</v>
      </c>
      <c r="M48" t="s">
        <v>493</v>
      </c>
      <c r="N48" t="s">
        <v>653</v>
      </c>
      <c r="O48" t="s">
        <v>477</v>
      </c>
      <c r="R48" t="s">
        <v>479</v>
      </c>
      <c r="S48" t="s">
        <v>469</v>
      </c>
      <c r="T48" t="s">
        <v>654</v>
      </c>
      <c r="U48" t="s">
        <v>558</v>
      </c>
      <c r="V48" t="s">
        <v>538</v>
      </c>
      <c r="W48" t="s">
        <v>565</v>
      </c>
      <c r="X48" t="s">
        <v>481</v>
      </c>
      <c r="Y48" t="s">
        <v>482</v>
      </c>
      <c r="AC48" t="s">
        <v>483</v>
      </c>
      <c r="AD48" t="s">
        <v>484</v>
      </c>
      <c r="AE48" t="s">
        <v>477</v>
      </c>
      <c r="AG48" t="s">
        <v>455</v>
      </c>
      <c r="AH48" t="s">
        <v>655</v>
      </c>
      <c r="AI48" t="s">
        <v>98</v>
      </c>
    </row>
    <row r="49" spans="1:35" x14ac:dyDescent="0.3">
      <c r="A49">
        <v>130734</v>
      </c>
      <c r="B49">
        <v>48</v>
      </c>
      <c r="C49" t="s">
        <v>471</v>
      </c>
      <c r="D49" t="s">
        <v>490</v>
      </c>
      <c r="E49">
        <v>48</v>
      </c>
      <c r="F49" t="s">
        <v>465</v>
      </c>
      <c r="G49" t="s">
        <v>567</v>
      </c>
      <c r="H49" t="s">
        <v>467</v>
      </c>
      <c r="I49" t="s">
        <v>656</v>
      </c>
      <c r="J49" t="s">
        <v>469</v>
      </c>
      <c r="K49" t="s">
        <v>474</v>
      </c>
      <c r="M49" t="s">
        <v>493</v>
      </c>
      <c r="N49" t="s">
        <v>552</v>
      </c>
      <c r="O49" t="s">
        <v>477</v>
      </c>
      <c r="R49" t="s">
        <v>479</v>
      </c>
      <c r="S49" t="s">
        <v>469</v>
      </c>
      <c r="T49" t="s">
        <v>657</v>
      </c>
      <c r="U49" t="s">
        <v>614</v>
      </c>
      <c r="V49" t="s">
        <v>542</v>
      </c>
      <c r="W49" t="s">
        <v>505</v>
      </c>
      <c r="X49" t="s">
        <v>481</v>
      </c>
      <c r="Y49" t="s">
        <v>482</v>
      </c>
      <c r="AC49" t="s">
        <v>483</v>
      </c>
      <c r="AD49" t="s">
        <v>484</v>
      </c>
      <c r="AE49" t="s">
        <v>477</v>
      </c>
      <c r="AG49" t="s">
        <v>455</v>
      </c>
      <c r="AH49" t="s">
        <v>658</v>
      </c>
      <c r="AI49" t="s">
        <v>98</v>
      </c>
    </row>
    <row r="50" spans="1:35" x14ac:dyDescent="0.3">
      <c r="A50">
        <v>130734</v>
      </c>
      <c r="B50">
        <v>49</v>
      </c>
      <c r="C50" t="s">
        <v>471</v>
      </c>
      <c r="D50" t="s">
        <v>490</v>
      </c>
      <c r="E50">
        <v>49</v>
      </c>
      <c r="F50" t="s">
        <v>465</v>
      </c>
      <c r="G50" t="s">
        <v>659</v>
      </c>
      <c r="H50" t="s">
        <v>467</v>
      </c>
      <c r="I50" t="s">
        <v>476</v>
      </c>
      <c r="J50" t="s">
        <v>469</v>
      </c>
      <c r="K50" t="s">
        <v>474</v>
      </c>
      <c r="M50" t="s">
        <v>493</v>
      </c>
      <c r="N50" t="s">
        <v>660</v>
      </c>
      <c r="O50" t="s">
        <v>477</v>
      </c>
      <c r="R50" t="s">
        <v>479</v>
      </c>
      <c r="S50" t="s">
        <v>469</v>
      </c>
      <c r="T50" t="s">
        <v>661</v>
      </c>
      <c r="U50" t="s">
        <v>614</v>
      </c>
      <c r="W50" t="s">
        <v>505</v>
      </c>
      <c r="X50" t="s">
        <v>481</v>
      </c>
      <c r="Y50" t="s">
        <v>611</v>
      </c>
      <c r="AC50" t="s">
        <v>483</v>
      </c>
      <c r="AD50" t="s">
        <v>484</v>
      </c>
      <c r="AE50" t="s">
        <v>477</v>
      </c>
      <c r="AG50" t="s">
        <v>458</v>
      </c>
      <c r="AI50" t="s">
        <v>98</v>
      </c>
    </row>
    <row r="51" spans="1:35" x14ac:dyDescent="0.3">
      <c r="A51">
        <v>130734</v>
      </c>
      <c r="B51">
        <v>50</v>
      </c>
      <c r="C51" t="s">
        <v>471</v>
      </c>
      <c r="D51" t="s">
        <v>546</v>
      </c>
      <c r="E51">
        <v>50</v>
      </c>
      <c r="F51" t="s">
        <v>465</v>
      </c>
      <c r="G51" t="s">
        <v>648</v>
      </c>
      <c r="H51" t="s">
        <v>467</v>
      </c>
      <c r="I51" t="s">
        <v>662</v>
      </c>
      <c r="J51" t="s">
        <v>469</v>
      </c>
      <c r="K51" t="s">
        <v>474</v>
      </c>
      <c r="M51" t="s">
        <v>493</v>
      </c>
      <c r="N51" t="s">
        <v>583</v>
      </c>
      <c r="O51" t="s">
        <v>477</v>
      </c>
      <c r="R51" t="s">
        <v>663</v>
      </c>
      <c r="S51" t="s">
        <v>469</v>
      </c>
      <c r="T51" t="s">
        <v>664</v>
      </c>
      <c r="U51" t="s">
        <v>558</v>
      </c>
      <c r="V51" t="s">
        <v>665</v>
      </c>
      <c r="W51" t="s">
        <v>510</v>
      </c>
      <c r="X51" t="s">
        <v>481</v>
      </c>
      <c r="Y51" t="s">
        <v>482</v>
      </c>
      <c r="AC51" t="s">
        <v>483</v>
      </c>
      <c r="AD51" t="s">
        <v>484</v>
      </c>
      <c r="AE51" t="s">
        <v>477</v>
      </c>
      <c r="AG51" t="s">
        <v>455</v>
      </c>
      <c r="AH51" t="s">
        <v>666</v>
      </c>
    </row>
    <row r="52" spans="1:35" x14ac:dyDescent="0.3">
      <c r="A52">
        <v>130734</v>
      </c>
      <c r="B52">
        <v>51</v>
      </c>
      <c r="C52" t="s">
        <v>471</v>
      </c>
      <c r="D52" t="s">
        <v>546</v>
      </c>
      <c r="E52">
        <v>51</v>
      </c>
      <c r="F52" t="s">
        <v>465</v>
      </c>
      <c r="G52" t="s">
        <v>528</v>
      </c>
      <c r="H52" t="s">
        <v>467</v>
      </c>
      <c r="I52" t="s">
        <v>667</v>
      </c>
      <c r="J52" t="s">
        <v>469</v>
      </c>
      <c r="K52" t="s">
        <v>470</v>
      </c>
      <c r="L52" t="s">
        <v>452</v>
      </c>
      <c r="Y52" t="s">
        <v>482</v>
      </c>
      <c r="AG52" t="s">
        <v>458</v>
      </c>
      <c r="AH52">
        <v>0</v>
      </c>
      <c r="AI52" t="s">
        <v>668</v>
      </c>
    </row>
    <row r="53" spans="1:35" x14ac:dyDescent="0.3">
      <c r="A53">
        <v>130734</v>
      </c>
      <c r="B53">
        <v>52</v>
      </c>
      <c r="C53" t="s">
        <v>471</v>
      </c>
      <c r="D53" t="s">
        <v>546</v>
      </c>
      <c r="E53">
        <v>52</v>
      </c>
      <c r="F53" t="s">
        <v>465</v>
      </c>
      <c r="G53" t="s">
        <v>669</v>
      </c>
      <c r="H53" t="s">
        <v>467</v>
      </c>
      <c r="I53" t="s">
        <v>670</v>
      </c>
      <c r="J53" t="s">
        <v>469</v>
      </c>
      <c r="K53" t="s">
        <v>474</v>
      </c>
      <c r="M53" t="s">
        <v>493</v>
      </c>
      <c r="N53" t="s">
        <v>503</v>
      </c>
      <c r="O53" t="s">
        <v>477</v>
      </c>
      <c r="R53" t="s">
        <v>479</v>
      </c>
      <c r="S53" t="s">
        <v>469</v>
      </c>
      <c r="T53" t="s">
        <v>671</v>
      </c>
      <c r="X53" t="s">
        <v>481</v>
      </c>
      <c r="Y53" t="s">
        <v>482</v>
      </c>
      <c r="AC53" t="s">
        <v>483</v>
      </c>
      <c r="AD53" t="s">
        <v>484</v>
      </c>
      <c r="AE53" t="s">
        <v>477</v>
      </c>
      <c r="AG53" t="s">
        <v>455</v>
      </c>
      <c r="AH53" t="s">
        <v>672</v>
      </c>
    </row>
    <row r="54" spans="1:35" x14ac:dyDescent="0.3">
      <c r="A54">
        <v>130734</v>
      </c>
      <c r="B54">
        <v>53</v>
      </c>
      <c r="C54" t="s">
        <v>471</v>
      </c>
      <c r="D54" t="s">
        <v>490</v>
      </c>
      <c r="E54">
        <v>53</v>
      </c>
      <c r="F54" t="s">
        <v>579</v>
      </c>
      <c r="G54" t="s">
        <v>673</v>
      </c>
      <c r="H54" t="s">
        <v>467</v>
      </c>
      <c r="I54" t="s">
        <v>674</v>
      </c>
      <c r="J54" t="s">
        <v>469</v>
      </c>
      <c r="K54" t="s">
        <v>474</v>
      </c>
      <c r="M54" t="s">
        <v>493</v>
      </c>
      <c r="N54" t="s">
        <v>671</v>
      </c>
      <c r="O54" t="s">
        <v>477</v>
      </c>
      <c r="R54" t="s">
        <v>675</v>
      </c>
      <c r="S54" t="s">
        <v>469</v>
      </c>
      <c r="T54" t="s">
        <v>537</v>
      </c>
      <c r="U54" t="s">
        <v>564</v>
      </c>
      <c r="V54" t="s">
        <v>565</v>
      </c>
      <c r="W54" t="s">
        <v>505</v>
      </c>
      <c r="X54" t="s">
        <v>481</v>
      </c>
      <c r="Y54" t="s">
        <v>482</v>
      </c>
      <c r="AC54" t="s">
        <v>584</v>
      </c>
      <c r="AD54" t="s">
        <v>609</v>
      </c>
      <c r="AE54" t="s">
        <v>477</v>
      </c>
      <c r="AF54" t="s">
        <v>537</v>
      </c>
      <c r="AG54" t="s">
        <v>458</v>
      </c>
      <c r="AH54">
        <v>0</v>
      </c>
    </row>
    <row r="55" spans="1:35" x14ac:dyDescent="0.3">
      <c r="A55">
        <v>130734</v>
      </c>
      <c r="B55">
        <v>54</v>
      </c>
      <c r="C55" t="s">
        <v>471</v>
      </c>
      <c r="D55" t="s">
        <v>546</v>
      </c>
      <c r="E55">
        <v>54</v>
      </c>
      <c r="F55" t="s">
        <v>465</v>
      </c>
      <c r="G55" t="s">
        <v>676</v>
      </c>
      <c r="H55" t="s">
        <v>467</v>
      </c>
      <c r="I55" t="s">
        <v>677</v>
      </c>
      <c r="J55" t="s">
        <v>469</v>
      </c>
      <c r="K55" t="s">
        <v>474</v>
      </c>
      <c r="M55" t="s">
        <v>493</v>
      </c>
      <c r="N55" t="s">
        <v>678</v>
      </c>
      <c r="O55" t="s">
        <v>477</v>
      </c>
      <c r="R55" t="s">
        <v>479</v>
      </c>
      <c r="S55" t="s">
        <v>469</v>
      </c>
      <c r="T55" t="s">
        <v>484</v>
      </c>
      <c r="U55" t="s">
        <v>484</v>
      </c>
      <c r="V55" t="s">
        <v>484</v>
      </c>
      <c r="W55" t="s">
        <v>484</v>
      </c>
      <c r="X55" t="s">
        <v>481</v>
      </c>
      <c r="Y55" t="s">
        <v>482</v>
      </c>
      <c r="AC55" t="s">
        <v>483</v>
      </c>
      <c r="AD55" t="s">
        <v>484</v>
      </c>
      <c r="AE55" t="s">
        <v>477</v>
      </c>
      <c r="AG55" t="s">
        <v>458</v>
      </c>
      <c r="AH55">
        <v>0</v>
      </c>
    </row>
    <row r="56" spans="1:35" x14ac:dyDescent="0.3">
      <c r="A56">
        <v>130734</v>
      </c>
      <c r="B56">
        <v>55</v>
      </c>
      <c r="C56" t="s">
        <v>471</v>
      </c>
      <c r="D56" t="s">
        <v>546</v>
      </c>
      <c r="E56">
        <v>55</v>
      </c>
      <c r="F56" t="s">
        <v>465</v>
      </c>
      <c r="G56" t="s">
        <v>645</v>
      </c>
      <c r="H56" t="s">
        <v>467</v>
      </c>
      <c r="I56" t="s">
        <v>679</v>
      </c>
      <c r="J56" t="s">
        <v>469</v>
      </c>
      <c r="K56" t="s">
        <v>474</v>
      </c>
      <c r="M56" t="s">
        <v>493</v>
      </c>
      <c r="N56" t="s">
        <v>678</v>
      </c>
      <c r="O56" t="s">
        <v>477</v>
      </c>
      <c r="R56" t="s">
        <v>479</v>
      </c>
      <c r="S56" t="s">
        <v>469</v>
      </c>
      <c r="T56" t="s">
        <v>484</v>
      </c>
      <c r="U56" t="s">
        <v>484</v>
      </c>
      <c r="V56" t="s">
        <v>484</v>
      </c>
      <c r="W56" t="s">
        <v>484</v>
      </c>
      <c r="X56" t="s">
        <v>481</v>
      </c>
      <c r="Y56" t="s">
        <v>482</v>
      </c>
      <c r="AC56" t="s">
        <v>483</v>
      </c>
      <c r="AD56" t="s">
        <v>484</v>
      </c>
      <c r="AE56" t="s">
        <v>477</v>
      </c>
      <c r="AG56" t="s">
        <v>455</v>
      </c>
      <c r="AH56" t="s">
        <v>680</v>
      </c>
    </row>
    <row r="57" spans="1:35" x14ac:dyDescent="0.3">
      <c r="A57">
        <v>130734</v>
      </c>
      <c r="B57">
        <v>56</v>
      </c>
      <c r="C57" t="s">
        <v>471</v>
      </c>
      <c r="D57" t="s">
        <v>546</v>
      </c>
      <c r="E57">
        <v>56</v>
      </c>
      <c r="F57" t="s">
        <v>465</v>
      </c>
      <c r="G57" t="s">
        <v>681</v>
      </c>
      <c r="H57" t="s">
        <v>467</v>
      </c>
      <c r="I57" t="s">
        <v>682</v>
      </c>
      <c r="J57" t="s">
        <v>469</v>
      </c>
      <c r="K57" t="s">
        <v>474</v>
      </c>
      <c r="M57" t="s">
        <v>493</v>
      </c>
      <c r="N57" t="s">
        <v>683</v>
      </c>
      <c r="O57" t="s">
        <v>477</v>
      </c>
      <c r="R57" t="s">
        <v>684</v>
      </c>
      <c r="S57" t="s">
        <v>469</v>
      </c>
      <c r="T57" t="s">
        <v>484</v>
      </c>
      <c r="U57" t="s">
        <v>484</v>
      </c>
      <c r="V57" t="s">
        <v>484</v>
      </c>
      <c r="W57" t="s">
        <v>484</v>
      </c>
      <c r="X57" t="s">
        <v>481</v>
      </c>
      <c r="Y57" t="s">
        <v>482</v>
      </c>
      <c r="AC57" t="s">
        <v>483</v>
      </c>
      <c r="AD57" t="s">
        <v>484</v>
      </c>
      <c r="AE57" t="s">
        <v>477</v>
      </c>
      <c r="AF57" t="s">
        <v>484</v>
      </c>
      <c r="AG57" t="s">
        <v>455</v>
      </c>
      <c r="AH57" t="s">
        <v>685</v>
      </c>
    </row>
    <row r="58" spans="1:35" x14ac:dyDescent="0.3">
      <c r="A58">
        <v>130734</v>
      </c>
      <c r="B58">
        <v>57</v>
      </c>
      <c r="C58" t="s">
        <v>519</v>
      </c>
      <c r="D58" t="s">
        <v>453</v>
      </c>
      <c r="E58">
        <v>57</v>
      </c>
      <c r="W58" t="s">
        <v>686</v>
      </c>
      <c r="AG58" t="s">
        <v>455</v>
      </c>
      <c r="AH58" t="s">
        <v>687</v>
      </c>
      <c r="AI58" t="s">
        <v>688</v>
      </c>
    </row>
    <row r="59" spans="1:35" x14ac:dyDescent="0.3">
      <c r="A59">
        <v>130734</v>
      </c>
      <c r="B59">
        <v>58</v>
      </c>
      <c r="C59" t="s">
        <v>519</v>
      </c>
      <c r="D59" t="s">
        <v>453</v>
      </c>
      <c r="E59">
        <v>58</v>
      </c>
      <c r="W59" t="s">
        <v>689</v>
      </c>
      <c r="AG59" t="s">
        <v>455</v>
      </c>
      <c r="AH59" t="s">
        <v>690</v>
      </c>
      <c r="AI59" t="s">
        <v>691</v>
      </c>
    </row>
    <row r="60" spans="1:35" x14ac:dyDescent="0.3">
      <c r="A60">
        <v>130734</v>
      </c>
      <c r="B60">
        <v>59</v>
      </c>
      <c r="C60" t="s">
        <v>519</v>
      </c>
      <c r="D60" t="s">
        <v>453</v>
      </c>
      <c r="E60">
        <v>59</v>
      </c>
      <c r="W60" t="s">
        <v>692</v>
      </c>
      <c r="AG60" t="s">
        <v>458</v>
      </c>
      <c r="AH60">
        <v>0</v>
      </c>
      <c r="AI60" t="s">
        <v>693</v>
      </c>
    </row>
    <row r="61" spans="1:35" x14ac:dyDescent="0.3">
      <c r="A61">
        <v>130734</v>
      </c>
      <c r="B61">
        <v>60</v>
      </c>
      <c r="C61" t="s">
        <v>519</v>
      </c>
      <c r="D61" t="s">
        <v>453</v>
      </c>
      <c r="E61">
        <v>60</v>
      </c>
      <c r="W61" t="s">
        <v>694</v>
      </c>
      <c r="AG61" t="s">
        <v>455</v>
      </c>
      <c r="AH61" t="s">
        <v>695</v>
      </c>
      <c r="AI61" t="s">
        <v>696</v>
      </c>
    </row>
    <row r="62" spans="1:35" x14ac:dyDescent="0.3">
      <c r="A62">
        <v>130734</v>
      </c>
      <c r="B62">
        <v>61</v>
      </c>
      <c r="C62" t="s">
        <v>519</v>
      </c>
      <c r="D62" t="s">
        <v>453</v>
      </c>
      <c r="E62">
        <v>61</v>
      </c>
      <c r="W62" t="s">
        <v>697</v>
      </c>
      <c r="AG62" t="s">
        <v>455</v>
      </c>
      <c r="AH62" t="s">
        <v>698</v>
      </c>
      <c r="AI62" t="s">
        <v>699</v>
      </c>
    </row>
    <row r="63" spans="1:35" x14ac:dyDescent="0.3">
      <c r="A63">
        <v>130734</v>
      </c>
      <c r="B63">
        <v>62</v>
      </c>
      <c r="C63" t="s">
        <v>519</v>
      </c>
      <c r="D63" t="s">
        <v>453</v>
      </c>
      <c r="E63">
        <v>62</v>
      </c>
      <c r="W63" t="s">
        <v>454</v>
      </c>
      <c r="AG63" t="s">
        <v>458</v>
      </c>
      <c r="AH63">
        <v>0</v>
      </c>
      <c r="AI63" t="s">
        <v>700</v>
      </c>
    </row>
    <row r="64" spans="1:35" x14ac:dyDescent="0.3">
      <c r="A64">
        <v>130734</v>
      </c>
      <c r="B64">
        <v>63</v>
      </c>
      <c r="C64" t="s">
        <v>519</v>
      </c>
      <c r="D64" t="s">
        <v>464</v>
      </c>
      <c r="E64">
        <v>63</v>
      </c>
      <c r="F64" t="s">
        <v>465</v>
      </c>
      <c r="G64" t="s">
        <v>498</v>
      </c>
      <c r="H64" t="s">
        <v>467</v>
      </c>
      <c r="I64" t="s">
        <v>568</v>
      </c>
      <c r="J64" t="s">
        <v>469</v>
      </c>
      <c r="K64" t="s">
        <v>474</v>
      </c>
      <c r="M64" t="s">
        <v>475</v>
      </c>
      <c r="N64" t="s">
        <v>637</v>
      </c>
      <c r="O64" t="s">
        <v>477</v>
      </c>
      <c r="P64" t="s">
        <v>701</v>
      </c>
      <c r="Q64" t="s">
        <v>477</v>
      </c>
      <c r="R64" t="s">
        <v>479</v>
      </c>
      <c r="S64" t="s">
        <v>469</v>
      </c>
      <c r="W64" t="s">
        <v>665</v>
      </c>
      <c r="X64" t="s">
        <v>481</v>
      </c>
      <c r="Y64" t="s">
        <v>482</v>
      </c>
      <c r="AC64" t="s">
        <v>483</v>
      </c>
      <c r="AD64" t="s">
        <v>484</v>
      </c>
      <c r="AE64" t="s">
        <v>477</v>
      </c>
      <c r="AG64" t="s">
        <v>455</v>
      </c>
      <c r="AH64" t="s">
        <v>702</v>
      </c>
      <c r="AI64" t="s">
        <v>703</v>
      </c>
    </row>
    <row r="65" spans="1:35" x14ac:dyDescent="0.3">
      <c r="A65">
        <v>130734</v>
      </c>
      <c r="B65">
        <v>64</v>
      </c>
      <c r="C65" t="s">
        <v>519</v>
      </c>
      <c r="D65" t="s">
        <v>464</v>
      </c>
      <c r="E65">
        <v>64</v>
      </c>
      <c r="F65" t="s">
        <v>465</v>
      </c>
      <c r="G65" t="s">
        <v>578</v>
      </c>
      <c r="H65" t="s">
        <v>467</v>
      </c>
      <c r="I65" t="s">
        <v>486</v>
      </c>
      <c r="J65" t="s">
        <v>469</v>
      </c>
      <c r="K65" t="s">
        <v>474</v>
      </c>
      <c r="M65" t="s">
        <v>475</v>
      </c>
      <c r="N65" t="s">
        <v>704</v>
      </c>
      <c r="O65" t="s">
        <v>477</v>
      </c>
      <c r="P65" t="s">
        <v>704</v>
      </c>
      <c r="Q65" t="s">
        <v>477</v>
      </c>
      <c r="R65" t="s">
        <v>479</v>
      </c>
      <c r="S65" t="s">
        <v>469</v>
      </c>
      <c r="W65" t="s">
        <v>532</v>
      </c>
      <c r="X65" t="s">
        <v>481</v>
      </c>
      <c r="Y65" t="s">
        <v>482</v>
      </c>
      <c r="AC65" t="s">
        <v>483</v>
      </c>
      <c r="AD65" t="s">
        <v>484</v>
      </c>
      <c r="AE65" t="s">
        <v>477</v>
      </c>
      <c r="AG65" t="s">
        <v>455</v>
      </c>
      <c r="AH65" t="s">
        <v>705</v>
      </c>
      <c r="AI65" t="s">
        <v>706</v>
      </c>
    </row>
    <row r="66" spans="1:35" x14ac:dyDescent="0.3">
      <c r="A66">
        <v>130734</v>
      </c>
      <c r="B66">
        <v>65</v>
      </c>
      <c r="C66" t="s">
        <v>519</v>
      </c>
      <c r="D66" t="s">
        <v>464</v>
      </c>
      <c r="E66">
        <v>65</v>
      </c>
      <c r="F66" t="s">
        <v>465</v>
      </c>
      <c r="G66" t="s">
        <v>707</v>
      </c>
      <c r="H66" t="s">
        <v>467</v>
      </c>
      <c r="I66" t="s">
        <v>708</v>
      </c>
      <c r="J66" t="s">
        <v>469</v>
      </c>
      <c r="K66" t="s">
        <v>474</v>
      </c>
      <c r="M66" t="s">
        <v>475</v>
      </c>
      <c r="N66" t="s">
        <v>471</v>
      </c>
      <c r="O66" t="s">
        <v>477</v>
      </c>
      <c r="P66" t="s">
        <v>709</v>
      </c>
      <c r="Q66" t="s">
        <v>477</v>
      </c>
      <c r="R66" t="s">
        <v>479</v>
      </c>
      <c r="S66" t="s">
        <v>469</v>
      </c>
      <c r="W66" t="s">
        <v>498</v>
      </c>
      <c r="X66" t="s">
        <v>481</v>
      </c>
      <c r="Y66" t="s">
        <v>482</v>
      </c>
      <c r="AC66" t="s">
        <v>483</v>
      </c>
      <c r="AD66" t="s">
        <v>484</v>
      </c>
      <c r="AE66" t="s">
        <v>477</v>
      </c>
      <c r="AG66" t="s">
        <v>455</v>
      </c>
      <c r="AH66" t="s">
        <v>710</v>
      </c>
      <c r="AI66" t="s">
        <v>711</v>
      </c>
    </row>
    <row r="67" spans="1:35" x14ac:dyDescent="0.3">
      <c r="A67">
        <v>130734</v>
      </c>
      <c r="B67">
        <v>66</v>
      </c>
      <c r="C67" t="s">
        <v>519</v>
      </c>
      <c r="D67" t="s">
        <v>464</v>
      </c>
      <c r="E67">
        <v>66</v>
      </c>
      <c r="F67" t="s">
        <v>465</v>
      </c>
      <c r="G67" t="s">
        <v>570</v>
      </c>
      <c r="H67" t="s">
        <v>467</v>
      </c>
      <c r="I67" t="s">
        <v>476</v>
      </c>
      <c r="J67" t="s">
        <v>469</v>
      </c>
      <c r="K67" t="s">
        <v>474</v>
      </c>
      <c r="M67" t="s">
        <v>475</v>
      </c>
      <c r="N67" t="s">
        <v>712</v>
      </c>
      <c r="O67" t="s">
        <v>477</v>
      </c>
      <c r="P67" t="s">
        <v>713</v>
      </c>
      <c r="Q67" t="s">
        <v>477</v>
      </c>
      <c r="R67" t="s">
        <v>479</v>
      </c>
      <c r="S67" t="s">
        <v>469</v>
      </c>
      <c r="W67" t="s">
        <v>498</v>
      </c>
      <c r="X67" t="s">
        <v>481</v>
      </c>
      <c r="Y67" t="s">
        <v>482</v>
      </c>
      <c r="AC67" t="s">
        <v>483</v>
      </c>
      <c r="AD67" t="s">
        <v>484</v>
      </c>
      <c r="AE67" t="s">
        <v>477</v>
      </c>
      <c r="AG67" t="s">
        <v>455</v>
      </c>
      <c r="AH67" t="s">
        <v>714</v>
      </c>
      <c r="AI67" t="s">
        <v>715</v>
      </c>
    </row>
    <row r="68" spans="1:35" x14ac:dyDescent="0.3">
      <c r="A68">
        <v>130734</v>
      </c>
      <c r="B68">
        <v>67</v>
      </c>
      <c r="C68" t="s">
        <v>519</v>
      </c>
      <c r="D68" t="s">
        <v>490</v>
      </c>
      <c r="E68">
        <v>67</v>
      </c>
      <c r="F68" t="s">
        <v>465</v>
      </c>
      <c r="G68" t="s">
        <v>547</v>
      </c>
      <c r="H68" t="s">
        <v>467</v>
      </c>
      <c r="I68" t="s">
        <v>571</v>
      </c>
      <c r="J68" t="s">
        <v>469</v>
      </c>
      <c r="K68" t="s">
        <v>474</v>
      </c>
      <c r="M68" t="s">
        <v>493</v>
      </c>
      <c r="N68" t="s">
        <v>716</v>
      </c>
      <c r="O68" t="s">
        <v>477</v>
      </c>
      <c r="R68" t="s">
        <v>479</v>
      </c>
      <c r="S68" t="s">
        <v>469</v>
      </c>
      <c r="T68" t="s">
        <v>507</v>
      </c>
      <c r="U68" t="s">
        <v>542</v>
      </c>
      <c r="V68" t="s">
        <v>498</v>
      </c>
      <c r="W68" t="s">
        <v>565</v>
      </c>
      <c r="X68" t="s">
        <v>481</v>
      </c>
      <c r="Y68" t="s">
        <v>482</v>
      </c>
      <c r="AC68" t="s">
        <v>483</v>
      </c>
      <c r="AD68" t="s">
        <v>484</v>
      </c>
      <c r="AE68" t="s">
        <v>477</v>
      </c>
      <c r="AG68" t="s">
        <v>458</v>
      </c>
      <c r="AH68">
        <v>0</v>
      </c>
      <c r="AI68" t="s">
        <v>717</v>
      </c>
    </row>
    <row r="69" spans="1:35" x14ac:dyDescent="0.3">
      <c r="A69">
        <v>130734</v>
      </c>
      <c r="B69">
        <v>68</v>
      </c>
      <c r="C69" t="s">
        <v>519</v>
      </c>
      <c r="D69" t="s">
        <v>490</v>
      </c>
      <c r="E69">
        <v>68</v>
      </c>
      <c r="F69" t="s">
        <v>465</v>
      </c>
      <c r="G69" t="s">
        <v>718</v>
      </c>
      <c r="H69" t="s">
        <v>467</v>
      </c>
      <c r="I69" t="s">
        <v>719</v>
      </c>
      <c r="J69" t="s">
        <v>469</v>
      </c>
      <c r="K69" t="s">
        <v>474</v>
      </c>
      <c r="M69" t="s">
        <v>493</v>
      </c>
      <c r="N69" t="s">
        <v>720</v>
      </c>
      <c r="O69" t="s">
        <v>477</v>
      </c>
      <c r="P69" t="s">
        <v>484</v>
      </c>
      <c r="Q69" t="s">
        <v>477</v>
      </c>
      <c r="R69" t="s">
        <v>479</v>
      </c>
      <c r="S69" t="s">
        <v>469</v>
      </c>
      <c r="T69" t="s">
        <v>721</v>
      </c>
      <c r="U69" t="s">
        <v>648</v>
      </c>
      <c r="V69" t="s">
        <v>722</v>
      </c>
      <c r="W69" t="s">
        <v>723</v>
      </c>
      <c r="X69" t="s">
        <v>481</v>
      </c>
      <c r="Y69" t="s">
        <v>482</v>
      </c>
      <c r="AC69" t="s">
        <v>483</v>
      </c>
      <c r="AD69" t="s">
        <v>484</v>
      </c>
      <c r="AE69" t="s">
        <v>477</v>
      </c>
      <c r="AG69" t="s">
        <v>455</v>
      </c>
      <c r="AH69" t="s">
        <v>724</v>
      </c>
      <c r="AI69" t="s">
        <v>725</v>
      </c>
    </row>
    <row r="70" spans="1:35" x14ac:dyDescent="0.3">
      <c r="A70">
        <v>130734</v>
      </c>
      <c r="B70">
        <v>69</v>
      </c>
      <c r="C70" t="s">
        <v>519</v>
      </c>
      <c r="D70" t="s">
        <v>490</v>
      </c>
      <c r="E70">
        <v>69</v>
      </c>
      <c r="F70" t="s">
        <v>465</v>
      </c>
      <c r="G70" t="s">
        <v>726</v>
      </c>
      <c r="H70" t="s">
        <v>467</v>
      </c>
      <c r="I70" t="s">
        <v>561</v>
      </c>
      <c r="J70" t="s">
        <v>469</v>
      </c>
      <c r="K70" t="s">
        <v>474</v>
      </c>
      <c r="M70" t="s">
        <v>493</v>
      </c>
      <c r="N70" t="s">
        <v>727</v>
      </c>
      <c r="O70" t="s">
        <v>477</v>
      </c>
      <c r="R70" t="s">
        <v>479</v>
      </c>
      <c r="S70" t="s">
        <v>469</v>
      </c>
      <c r="T70" t="s">
        <v>728</v>
      </c>
      <c r="U70" t="s">
        <v>558</v>
      </c>
      <c r="V70" t="s">
        <v>538</v>
      </c>
      <c r="W70" t="s">
        <v>665</v>
      </c>
      <c r="X70" t="s">
        <v>481</v>
      </c>
      <c r="Y70" t="s">
        <v>482</v>
      </c>
      <c r="AC70" t="s">
        <v>483</v>
      </c>
      <c r="AD70" t="s">
        <v>484</v>
      </c>
      <c r="AE70" t="s">
        <v>477</v>
      </c>
      <c r="AG70" t="s">
        <v>455</v>
      </c>
      <c r="AH70" t="s">
        <v>729</v>
      </c>
      <c r="AI70" t="s">
        <v>730</v>
      </c>
    </row>
    <row r="71" spans="1:35" x14ac:dyDescent="0.3">
      <c r="A71">
        <v>130734</v>
      </c>
      <c r="B71">
        <v>70</v>
      </c>
      <c r="C71" t="s">
        <v>519</v>
      </c>
      <c r="D71" t="s">
        <v>490</v>
      </c>
      <c r="E71">
        <v>70</v>
      </c>
      <c r="F71" t="s">
        <v>465</v>
      </c>
      <c r="G71" t="s">
        <v>731</v>
      </c>
      <c r="H71" t="s">
        <v>467</v>
      </c>
      <c r="I71" t="s">
        <v>732</v>
      </c>
      <c r="J71" t="s">
        <v>469</v>
      </c>
      <c r="K71" t="s">
        <v>474</v>
      </c>
      <c r="M71" t="s">
        <v>493</v>
      </c>
      <c r="N71" t="s">
        <v>733</v>
      </c>
      <c r="O71" t="s">
        <v>477</v>
      </c>
      <c r="R71" t="s">
        <v>479</v>
      </c>
      <c r="S71" t="s">
        <v>469</v>
      </c>
      <c r="T71" t="s">
        <v>734</v>
      </c>
      <c r="U71" t="s">
        <v>735</v>
      </c>
      <c r="V71" t="s">
        <v>538</v>
      </c>
      <c r="W71" t="s">
        <v>736</v>
      </c>
      <c r="X71" t="s">
        <v>481</v>
      </c>
      <c r="Y71" t="s">
        <v>482</v>
      </c>
      <c r="AC71" t="s">
        <v>483</v>
      </c>
      <c r="AD71" t="s">
        <v>484</v>
      </c>
      <c r="AE71" t="s">
        <v>477</v>
      </c>
      <c r="AG71" t="s">
        <v>455</v>
      </c>
      <c r="AH71" t="s">
        <v>737</v>
      </c>
      <c r="AI71" t="s">
        <v>738</v>
      </c>
    </row>
    <row r="72" spans="1:35" x14ac:dyDescent="0.3">
      <c r="A72">
        <v>130734</v>
      </c>
      <c r="B72">
        <v>71</v>
      </c>
      <c r="C72" t="s">
        <v>519</v>
      </c>
      <c r="D72" t="s">
        <v>490</v>
      </c>
      <c r="E72">
        <v>71</v>
      </c>
      <c r="F72" t="s">
        <v>465</v>
      </c>
      <c r="G72" t="s">
        <v>739</v>
      </c>
      <c r="H72" t="s">
        <v>467</v>
      </c>
      <c r="I72" t="s">
        <v>719</v>
      </c>
      <c r="J72" t="s">
        <v>469</v>
      </c>
      <c r="K72" t="s">
        <v>470</v>
      </c>
      <c r="L72" t="s">
        <v>514</v>
      </c>
      <c r="Y72" t="s">
        <v>482</v>
      </c>
      <c r="AG72" t="s">
        <v>455</v>
      </c>
      <c r="AH72" t="s">
        <v>740</v>
      </c>
      <c r="AI72" t="s">
        <v>741</v>
      </c>
    </row>
    <row r="73" spans="1:35" x14ac:dyDescent="0.3">
      <c r="A73">
        <v>130734</v>
      </c>
      <c r="B73">
        <v>72</v>
      </c>
      <c r="C73" t="s">
        <v>519</v>
      </c>
      <c r="D73" t="s">
        <v>490</v>
      </c>
      <c r="E73">
        <v>72</v>
      </c>
      <c r="F73" t="s">
        <v>465</v>
      </c>
      <c r="G73" t="s">
        <v>596</v>
      </c>
      <c r="H73" t="s">
        <v>467</v>
      </c>
      <c r="I73" t="s">
        <v>742</v>
      </c>
      <c r="J73" t="s">
        <v>469</v>
      </c>
      <c r="K73" t="s">
        <v>474</v>
      </c>
      <c r="M73" t="s">
        <v>493</v>
      </c>
      <c r="N73" t="s">
        <v>743</v>
      </c>
      <c r="O73" t="s">
        <v>477</v>
      </c>
      <c r="R73" t="s">
        <v>479</v>
      </c>
      <c r="S73" t="s">
        <v>469</v>
      </c>
      <c r="T73" t="s">
        <v>744</v>
      </c>
      <c r="U73" t="s">
        <v>614</v>
      </c>
      <c r="V73" t="s">
        <v>542</v>
      </c>
      <c r="W73" t="s">
        <v>665</v>
      </c>
      <c r="X73" t="s">
        <v>481</v>
      </c>
      <c r="Y73" t="s">
        <v>482</v>
      </c>
      <c r="AC73" t="s">
        <v>483</v>
      </c>
      <c r="AD73" t="s">
        <v>484</v>
      </c>
      <c r="AE73" t="s">
        <v>477</v>
      </c>
      <c r="AG73" t="s">
        <v>455</v>
      </c>
      <c r="AH73" t="s">
        <v>745</v>
      </c>
      <c r="AI73" t="s">
        <v>746</v>
      </c>
    </row>
    <row r="74" spans="1:35" x14ac:dyDescent="0.3">
      <c r="A74">
        <v>130734</v>
      </c>
      <c r="B74">
        <v>73</v>
      </c>
      <c r="C74" t="s">
        <v>519</v>
      </c>
      <c r="D74" t="s">
        <v>490</v>
      </c>
      <c r="E74">
        <v>73</v>
      </c>
      <c r="F74" t="s">
        <v>465</v>
      </c>
      <c r="G74" t="s">
        <v>580</v>
      </c>
      <c r="H74" t="s">
        <v>467</v>
      </c>
      <c r="I74" t="s">
        <v>512</v>
      </c>
      <c r="J74" t="s">
        <v>469</v>
      </c>
      <c r="K74" t="s">
        <v>470</v>
      </c>
      <c r="L74" t="s">
        <v>514</v>
      </c>
      <c r="AG74" t="s">
        <v>455</v>
      </c>
      <c r="AH74" t="s">
        <v>747</v>
      </c>
      <c r="AI74" t="s">
        <v>748</v>
      </c>
    </row>
    <row r="75" spans="1:35" x14ac:dyDescent="0.3">
      <c r="A75">
        <v>130734</v>
      </c>
      <c r="B75">
        <v>74</v>
      </c>
      <c r="C75" t="s">
        <v>519</v>
      </c>
      <c r="D75" t="s">
        <v>546</v>
      </c>
      <c r="E75">
        <v>74</v>
      </c>
      <c r="F75" t="s">
        <v>465</v>
      </c>
      <c r="G75" t="s">
        <v>578</v>
      </c>
      <c r="H75" t="s">
        <v>467</v>
      </c>
      <c r="I75" t="s">
        <v>581</v>
      </c>
      <c r="J75" t="s">
        <v>469</v>
      </c>
      <c r="K75" t="s">
        <v>474</v>
      </c>
      <c r="M75" t="s">
        <v>493</v>
      </c>
      <c r="N75" t="s">
        <v>749</v>
      </c>
      <c r="O75" t="s">
        <v>477</v>
      </c>
      <c r="R75" t="s">
        <v>479</v>
      </c>
      <c r="S75" t="s">
        <v>469</v>
      </c>
      <c r="T75" t="s">
        <v>750</v>
      </c>
      <c r="U75" t="s">
        <v>614</v>
      </c>
      <c r="V75" t="s">
        <v>532</v>
      </c>
      <c r="W75" t="s">
        <v>594</v>
      </c>
      <c r="X75" t="s">
        <v>481</v>
      </c>
      <c r="Y75" t="s">
        <v>482</v>
      </c>
      <c r="AC75" t="s">
        <v>483</v>
      </c>
      <c r="AD75" t="s">
        <v>484</v>
      </c>
      <c r="AE75" t="s">
        <v>477</v>
      </c>
      <c r="AG75" t="s">
        <v>458</v>
      </c>
      <c r="AH75">
        <v>0</v>
      </c>
      <c r="AI75" t="s">
        <v>751</v>
      </c>
    </row>
    <row r="76" spans="1:35" x14ac:dyDescent="0.3">
      <c r="A76">
        <v>130734</v>
      </c>
      <c r="B76">
        <v>75</v>
      </c>
      <c r="C76" t="s">
        <v>519</v>
      </c>
      <c r="D76" t="s">
        <v>546</v>
      </c>
      <c r="E76">
        <v>75</v>
      </c>
      <c r="F76" t="s">
        <v>465</v>
      </c>
      <c r="G76" t="s">
        <v>617</v>
      </c>
      <c r="H76" t="s">
        <v>467</v>
      </c>
      <c r="I76" t="s">
        <v>675</v>
      </c>
      <c r="J76" t="s">
        <v>469</v>
      </c>
      <c r="K76" t="s">
        <v>474</v>
      </c>
      <c r="M76" t="s">
        <v>493</v>
      </c>
      <c r="N76" t="s">
        <v>752</v>
      </c>
      <c r="O76" t="s">
        <v>477</v>
      </c>
      <c r="R76" t="s">
        <v>479</v>
      </c>
      <c r="S76" t="s">
        <v>469</v>
      </c>
      <c r="T76" t="s">
        <v>753</v>
      </c>
      <c r="U76" t="s">
        <v>552</v>
      </c>
      <c r="V76" t="s">
        <v>736</v>
      </c>
      <c r="W76" t="s">
        <v>505</v>
      </c>
      <c r="X76" t="s">
        <v>481</v>
      </c>
      <c r="Y76" t="s">
        <v>482</v>
      </c>
      <c r="AC76" t="s">
        <v>483</v>
      </c>
      <c r="AD76" t="s">
        <v>484</v>
      </c>
      <c r="AE76" t="s">
        <v>477</v>
      </c>
      <c r="AG76" t="s">
        <v>458</v>
      </c>
      <c r="AH76">
        <v>0</v>
      </c>
      <c r="AI76" t="s">
        <v>754</v>
      </c>
    </row>
    <row r="77" spans="1:35" x14ac:dyDescent="0.3">
      <c r="A77">
        <v>130734</v>
      </c>
      <c r="B77">
        <v>76</v>
      </c>
      <c r="C77" t="s">
        <v>519</v>
      </c>
      <c r="D77" t="s">
        <v>546</v>
      </c>
      <c r="E77">
        <v>76</v>
      </c>
      <c r="F77" t="s">
        <v>465</v>
      </c>
      <c r="G77" t="s">
        <v>681</v>
      </c>
      <c r="H77" t="s">
        <v>467</v>
      </c>
      <c r="I77" t="s">
        <v>755</v>
      </c>
      <c r="J77" t="s">
        <v>469</v>
      </c>
      <c r="K77" t="s">
        <v>474</v>
      </c>
      <c r="M77" t="s">
        <v>493</v>
      </c>
      <c r="N77" t="s">
        <v>756</v>
      </c>
      <c r="O77" t="s">
        <v>477</v>
      </c>
      <c r="R77" t="s">
        <v>757</v>
      </c>
      <c r="S77" t="s">
        <v>469</v>
      </c>
      <c r="T77" t="s">
        <v>753</v>
      </c>
      <c r="U77" t="s">
        <v>544</v>
      </c>
      <c r="V77" t="s">
        <v>572</v>
      </c>
      <c r="W77" t="s">
        <v>528</v>
      </c>
      <c r="X77" t="s">
        <v>481</v>
      </c>
      <c r="Y77" t="s">
        <v>482</v>
      </c>
      <c r="AC77" t="s">
        <v>483</v>
      </c>
      <c r="AD77" t="s">
        <v>484</v>
      </c>
      <c r="AE77" t="s">
        <v>477</v>
      </c>
      <c r="AG77" t="s">
        <v>458</v>
      </c>
      <c r="AH77">
        <v>0</v>
      </c>
      <c r="AI77" t="s">
        <v>758</v>
      </c>
    </row>
    <row r="78" spans="1:35" x14ac:dyDescent="0.3">
      <c r="A78">
        <v>130734</v>
      </c>
      <c r="B78">
        <v>77</v>
      </c>
      <c r="C78" t="s">
        <v>519</v>
      </c>
      <c r="D78" t="s">
        <v>546</v>
      </c>
      <c r="E78">
        <v>77</v>
      </c>
      <c r="F78" t="s">
        <v>465</v>
      </c>
      <c r="G78" t="s">
        <v>759</v>
      </c>
      <c r="H78" t="s">
        <v>467</v>
      </c>
      <c r="I78" t="s">
        <v>760</v>
      </c>
      <c r="J78" t="s">
        <v>469</v>
      </c>
      <c r="K78" t="s">
        <v>474</v>
      </c>
      <c r="M78" t="s">
        <v>493</v>
      </c>
      <c r="N78" t="s">
        <v>577</v>
      </c>
      <c r="O78" t="s">
        <v>477</v>
      </c>
      <c r="R78" t="s">
        <v>571</v>
      </c>
      <c r="S78" t="s">
        <v>469</v>
      </c>
      <c r="T78" t="s">
        <v>761</v>
      </c>
      <c r="U78" t="s">
        <v>593</v>
      </c>
      <c r="V78" t="s">
        <v>722</v>
      </c>
      <c r="W78" t="s">
        <v>723</v>
      </c>
      <c r="X78" t="s">
        <v>481</v>
      </c>
      <c r="Y78" t="s">
        <v>482</v>
      </c>
      <c r="AC78" t="s">
        <v>483</v>
      </c>
      <c r="AD78" t="s">
        <v>484</v>
      </c>
      <c r="AE78" t="s">
        <v>477</v>
      </c>
      <c r="AG78" t="s">
        <v>458</v>
      </c>
      <c r="AH78">
        <v>0</v>
      </c>
      <c r="AI78" t="s">
        <v>762</v>
      </c>
    </row>
    <row r="79" spans="1:35" x14ac:dyDescent="0.3">
      <c r="A79">
        <v>130734</v>
      </c>
      <c r="B79">
        <v>78</v>
      </c>
      <c r="C79" t="s">
        <v>519</v>
      </c>
      <c r="D79" t="s">
        <v>546</v>
      </c>
      <c r="E79">
        <v>78</v>
      </c>
      <c r="F79" t="s">
        <v>465</v>
      </c>
      <c r="G79" t="s">
        <v>763</v>
      </c>
      <c r="H79" t="s">
        <v>467</v>
      </c>
      <c r="I79" t="s">
        <v>646</v>
      </c>
      <c r="J79" t="s">
        <v>469</v>
      </c>
      <c r="K79" t="s">
        <v>474</v>
      </c>
      <c r="M79" t="s">
        <v>493</v>
      </c>
      <c r="N79" t="s">
        <v>764</v>
      </c>
      <c r="O79" t="s">
        <v>477</v>
      </c>
      <c r="P79" t="s">
        <v>484</v>
      </c>
      <c r="Q79" t="s">
        <v>477</v>
      </c>
      <c r="R79" t="s">
        <v>479</v>
      </c>
      <c r="S79" t="s">
        <v>469</v>
      </c>
      <c r="T79" t="s">
        <v>654</v>
      </c>
      <c r="U79" t="s">
        <v>648</v>
      </c>
      <c r="V79" t="s">
        <v>572</v>
      </c>
      <c r="W79" t="s">
        <v>503</v>
      </c>
      <c r="X79" t="s">
        <v>481</v>
      </c>
      <c r="Y79" t="s">
        <v>482</v>
      </c>
      <c r="AC79" t="s">
        <v>483</v>
      </c>
      <c r="AD79" t="s">
        <v>484</v>
      </c>
      <c r="AE79" t="s">
        <v>477</v>
      </c>
      <c r="AG79" t="s">
        <v>458</v>
      </c>
      <c r="AH79">
        <v>0</v>
      </c>
      <c r="AI79" t="s">
        <v>765</v>
      </c>
    </row>
    <row r="80" spans="1:35" x14ac:dyDescent="0.3">
      <c r="A80">
        <v>130734</v>
      </c>
      <c r="B80">
        <v>79</v>
      </c>
      <c r="C80" t="s">
        <v>519</v>
      </c>
      <c r="D80" t="s">
        <v>546</v>
      </c>
      <c r="E80">
        <v>79</v>
      </c>
      <c r="F80" t="s">
        <v>465</v>
      </c>
      <c r="G80" t="s">
        <v>626</v>
      </c>
      <c r="H80" t="s">
        <v>467</v>
      </c>
      <c r="I80" t="s">
        <v>543</v>
      </c>
      <c r="J80" t="s">
        <v>469</v>
      </c>
      <c r="K80" t="s">
        <v>474</v>
      </c>
      <c r="M80" t="s">
        <v>493</v>
      </c>
      <c r="N80" t="s">
        <v>766</v>
      </c>
      <c r="O80" t="s">
        <v>477</v>
      </c>
      <c r="R80" t="s">
        <v>479</v>
      </c>
      <c r="S80" t="s">
        <v>469</v>
      </c>
      <c r="T80" t="s">
        <v>767</v>
      </c>
      <c r="U80" t="s">
        <v>593</v>
      </c>
      <c r="V80" t="s">
        <v>537</v>
      </c>
      <c r="W80" t="s">
        <v>594</v>
      </c>
      <c r="X80" t="s">
        <v>481</v>
      </c>
      <c r="Y80" t="s">
        <v>482</v>
      </c>
      <c r="AC80" t="s">
        <v>483</v>
      </c>
      <c r="AD80" t="s">
        <v>484</v>
      </c>
      <c r="AE80" t="s">
        <v>477</v>
      </c>
      <c r="AG80" t="s">
        <v>458</v>
      </c>
      <c r="AH80">
        <v>0</v>
      </c>
      <c r="AI80" t="s">
        <v>768</v>
      </c>
    </row>
    <row r="81" spans="1:35" x14ac:dyDescent="0.3">
      <c r="A81">
        <v>130734</v>
      </c>
      <c r="B81">
        <v>80</v>
      </c>
      <c r="C81" t="s">
        <v>614</v>
      </c>
      <c r="D81" t="s">
        <v>453</v>
      </c>
      <c r="E81">
        <v>80</v>
      </c>
      <c r="W81" t="s">
        <v>769</v>
      </c>
      <c r="AG81" t="s">
        <v>455</v>
      </c>
      <c r="AH81" t="s">
        <v>770</v>
      </c>
      <c r="AI81" t="s">
        <v>771</v>
      </c>
    </row>
    <row r="82" spans="1:35" x14ac:dyDescent="0.3">
      <c r="A82">
        <v>130734</v>
      </c>
      <c r="B82">
        <v>81</v>
      </c>
      <c r="C82" t="s">
        <v>614</v>
      </c>
      <c r="D82" t="s">
        <v>453</v>
      </c>
      <c r="E82">
        <v>81</v>
      </c>
      <c r="W82" t="s">
        <v>772</v>
      </c>
      <c r="AG82" t="s">
        <v>455</v>
      </c>
      <c r="AH82" t="s">
        <v>773</v>
      </c>
      <c r="AI82" t="s">
        <v>774</v>
      </c>
    </row>
    <row r="83" spans="1:35" x14ac:dyDescent="0.3">
      <c r="A83">
        <v>130734</v>
      </c>
      <c r="B83">
        <v>82</v>
      </c>
      <c r="C83" t="s">
        <v>614</v>
      </c>
      <c r="D83" t="s">
        <v>453</v>
      </c>
      <c r="E83">
        <v>82</v>
      </c>
      <c r="W83" t="s">
        <v>694</v>
      </c>
      <c r="AG83" t="s">
        <v>455</v>
      </c>
      <c r="AH83" t="s">
        <v>775</v>
      </c>
      <c r="AI83" t="s">
        <v>776</v>
      </c>
    </row>
    <row r="84" spans="1:35" x14ac:dyDescent="0.3">
      <c r="A84">
        <v>130734</v>
      </c>
      <c r="B84">
        <v>83</v>
      </c>
      <c r="C84" t="s">
        <v>614</v>
      </c>
      <c r="D84" t="s">
        <v>464</v>
      </c>
      <c r="E84">
        <v>83</v>
      </c>
      <c r="F84" t="s">
        <v>465</v>
      </c>
      <c r="G84" t="s">
        <v>777</v>
      </c>
      <c r="H84" t="s">
        <v>467</v>
      </c>
      <c r="I84" t="s">
        <v>471</v>
      </c>
      <c r="J84" t="s">
        <v>469</v>
      </c>
      <c r="K84" t="s">
        <v>474</v>
      </c>
      <c r="M84" t="s">
        <v>475</v>
      </c>
      <c r="N84" t="s">
        <v>712</v>
      </c>
      <c r="O84" t="s">
        <v>477</v>
      </c>
      <c r="P84" t="s">
        <v>593</v>
      </c>
      <c r="Q84" t="s">
        <v>477</v>
      </c>
      <c r="R84" t="s">
        <v>479</v>
      </c>
      <c r="S84" t="s">
        <v>469</v>
      </c>
      <c r="W84" t="s">
        <v>480</v>
      </c>
      <c r="X84" t="s">
        <v>481</v>
      </c>
      <c r="Y84" t="s">
        <v>482</v>
      </c>
      <c r="AC84" t="s">
        <v>483</v>
      </c>
      <c r="AD84" t="s">
        <v>484</v>
      </c>
      <c r="AE84" t="s">
        <v>477</v>
      </c>
      <c r="AG84" t="s">
        <v>455</v>
      </c>
      <c r="AH84" t="s">
        <v>778</v>
      </c>
      <c r="AI84" t="s">
        <v>779</v>
      </c>
    </row>
    <row r="85" spans="1:35" x14ac:dyDescent="0.3">
      <c r="A85">
        <v>130734</v>
      </c>
      <c r="B85">
        <v>84</v>
      </c>
      <c r="C85" t="s">
        <v>614</v>
      </c>
      <c r="D85" t="s">
        <v>464</v>
      </c>
      <c r="E85">
        <v>84</v>
      </c>
      <c r="F85" t="s">
        <v>465</v>
      </c>
      <c r="G85" t="s">
        <v>780</v>
      </c>
      <c r="H85" t="s">
        <v>467</v>
      </c>
      <c r="I85" t="s">
        <v>568</v>
      </c>
      <c r="J85" t="s">
        <v>469</v>
      </c>
      <c r="K85" t="s">
        <v>474</v>
      </c>
      <c r="M85" t="s">
        <v>475</v>
      </c>
      <c r="N85" t="s">
        <v>713</v>
      </c>
      <c r="O85" t="s">
        <v>477</v>
      </c>
      <c r="P85" t="s">
        <v>781</v>
      </c>
      <c r="Q85" t="s">
        <v>477</v>
      </c>
      <c r="R85" t="s">
        <v>479</v>
      </c>
      <c r="S85" t="s">
        <v>469</v>
      </c>
      <c r="W85" t="s">
        <v>565</v>
      </c>
      <c r="X85" t="s">
        <v>481</v>
      </c>
      <c r="Y85" t="s">
        <v>482</v>
      </c>
      <c r="AC85" t="s">
        <v>483</v>
      </c>
      <c r="AD85" t="s">
        <v>484</v>
      </c>
      <c r="AE85" t="s">
        <v>477</v>
      </c>
      <c r="AG85" t="s">
        <v>455</v>
      </c>
      <c r="AH85" t="s">
        <v>782</v>
      </c>
      <c r="AI85" t="s">
        <v>783</v>
      </c>
    </row>
    <row r="86" spans="1:35" x14ac:dyDescent="0.3">
      <c r="A86">
        <v>130734</v>
      </c>
      <c r="B86">
        <v>85</v>
      </c>
      <c r="C86" t="s">
        <v>614</v>
      </c>
      <c r="D86" t="s">
        <v>490</v>
      </c>
      <c r="E86">
        <v>85</v>
      </c>
      <c r="F86" t="s">
        <v>465</v>
      </c>
      <c r="G86" t="s">
        <v>583</v>
      </c>
      <c r="H86" t="s">
        <v>467</v>
      </c>
      <c r="I86" t="s">
        <v>784</v>
      </c>
      <c r="J86" t="s">
        <v>469</v>
      </c>
      <c r="K86" t="s">
        <v>474</v>
      </c>
      <c r="M86" t="s">
        <v>493</v>
      </c>
      <c r="N86" t="s">
        <v>785</v>
      </c>
      <c r="O86" t="s">
        <v>477</v>
      </c>
      <c r="R86" t="s">
        <v>479</v>
      </c>
      <c r="S86" t="s">
        <v>469</v>
      </c>
      <c r="T86" t="s">
        <v>653</v>
      </c>
      <c r="U86" t="s">
        <v>538</v>
      </c>
      <c r="V86" t="s">
        <v>498</v>
      </c>
      <c r="W86" t="s">
        <v>503</v>
      </c>
      <c r="X86" t="s">
        <v>481</v>
      </c>
      <c r="Y86" t="s">
        <v>482</v>
      </c>
      <c r="AC86" t="s">
        <v>483</v>
      </c>
      <c r="AD86" t="s">
        <v>484</v>
      </c>
      <c r="AE86" t="s">
        <v>477</v>
      </c>
      <c r="AG86" t="s">
        <v>455</v>
      </c>
      <c r="AH86" t="s">
        <v>786</v>
      </c>
      <c r="AI86" t="s">
        <v>787</v>
      </c>
    </row>
    <row r="87" spans="1:35" x14ac:dyDescent="0.3">
      <c r="A87">
        <v>130734</v>
      </c>
      <c r="B87">
        <v>86</v>
      </c>
      <c r="C87" t="s">
        <v>614</v>
      </c>
      <c r="D87" t="s">
        <v>490</v>
      </c>
      <c r="E87">
        <v>86</v>
      </c>
      <c r="F87" t="s">
        <v>465</v>
      </c>
      <c r="G87" t="s">
        <v>707</v>
      </c>
      <c r="H87" t="s">
        <v>467</v>
      </c>
      <c r="I87" t="s">
        <v>788</v>
      </c>
      <c r="J87" t="s">
        <v>469</v>
      </c>
      <c r="K87" t="s">
        <v>474</v>
      </c>
      <c r="M87" t="s">
        <v>493</v>
      </c>
      <c r="N87" t="s">
        <v>488</v>
      </c>
      <c r="O87" t="s">
        <v>477</v>
      </c>
      <c r="R87" t="s">
        <v>479</v>
      </c>
      <c r="S87" t="s">
        <v>469</v>
      </c>
      <c r="T87" t="s">
        <v>789</v>
      </c>
      <c r="U87" t="s">
        <v>544</v>
      </c>
      <c r="V87" t="s">
        <v>722</v>
      </c>
      <c r="W87" t="s">
        <v>594</v>
      </c>
      <c r="X87" t="s">
        <v>481</v>
      </c>
      <c r="Y87" t="s">
        <v>482</v>
      </c>
      <c r="AC87" t="s">
        <v>483</v>
      </c>
      <c r="AD87" t="s">
        <v>484</v>
      </c>
      <c r="AE87" t="s">
        <v>477</v>
      </c>
      <c r="AG87" t="s">
        <v>458</v>
      </c>
      <c r="AH87">
        <v>0</v>
      </c>
      <c r="AI87" t="s">
        <v>790</v>
      </c>
    </row>
    <row r="88" spans="1:35" x14ac:dyDescent="0.3">
      <c r="A88">
        <v>130734</v>
      </c>
      <c r="B88">
        <v>87</v>
      </c>
      <c r="C88" t="s">
        <v>614</v>
      </c>
      <c r="D88" t="s">
        <v>490</v>
      </c>
      <c r="E88">
        <v>87</v>
      </c>
      <c r="F88" t="s">
        <v>465</v>
      </c>
      <c r="G88" t="s">
        <v>791</v>
      </c>
      <c r="H88" t="s">
        <v>467</v>
      </c>
      <c r="I88" t="s">
        <v>614</v>
      </c>
      <c r="J88" t="s">
        <v>469</v>
      </c>
      <c r="K88" t="s">
        <v>474</v>
      </c>
      <c r="M88" t="s">
        <v>493</v>
      </c>
      <c r="N88" t="s">
        <v>520</v>
      </c>
      <c r="O88" t="s">
        <v>477</v>
      </c>
      <c r="R88" t="s">
        <v>479</v>
      </c>
      <c r="S88" t="s">
        <v>469</v>
      </c>
      <c r="T88" t="s">
        <v>792</v>
      </c>
      <c r="U88" t="s">
        <v>519</v>
      </c>
      <c r="V88" t="s">
        <v>515</v>
      </c>
      <c r="W88" t="s">
        <v>665</v>
      </c>
      <c r="X88" t="s">
        <v>481</v>
      </c>
      <c r="Y88" t="s">
        <v>482</v>
      </c>
      <c r="AC88" t="s">
        <v>483</v>
      </c>
      <c r="AD88" t="s">
        <v>484</v>
      </c>
      <c r="AE88" t="s">
        <v>477</v>
      </c>
      <c r="AG88" t="s">
        <v>458</v>
      </c>
      <c r="AH88">
        <v>0</v>
      </c>
      <c r="AI88" t="s">
        <v>793</v>
      </c>
    </row>
    <row r="89" spans="1:35" x14ac:dyDescent="0.3">
      <c r="A89">
        <v>130734</v>
      </c>
      <c r="B89">
        <v>88</v>
      </c>
      <c r="C89" t="s">
        <v>614</v>
      </c>
      <c r="D89" t="s">
        <v>490</v>
      </c>
      <c r="E89">
        <v>88</v>
      </c>
      <c r="F89" t="s">
        <v>465</v>
      </c>
      <c r="G89" t="s">
        <v>794</v>
      </c>
      <c r="H89" t="s">
        <v>467</v>
      </c>
      <c r="I89" t="s">
        <v>795</v>
      </c>
      <c r="J89" t="s">
        <v>469</v>
      </c>
      <c r="K89" t="s">
        <v>474</v>
      </c>
      <c r="M89" t="s">
        <v>493</v>
      </c>
      <c r="N89" t="s">
        <v>796</v>
      </c>
      <c r="O89" t="s">
        <v>477</v>
      </c>
      <c r="R89" t="s">
        <v>479</v>
      </c>
      <c r="S89" t="s">
        <v>469</v>
      </c>
      <c r="T89" t="s">
        <v>797</v>
      </c>
      <c r="U89" t="s">
        <v>514</v>
      </c>
      <c r="V89" t="s">
        <v>552</v>
      </c>
      <c r="W89" t="s">
        <v>542</v>
      </c>
      <c r="X89" t="s">
        <v>481</v>
      </c>
      <c r="Y89" t="s">
        <v>482</v>
      </c>
      <c r="AC89" t="s">
        <v>483</v>
      </c>
      <c r="AD89" t="s">
        <v>484</v>
      </c>
      <c r="AE89" t="s">
        <v>477</v>
      </c>
      <c r="AG89" t="s">
        <v>455</v>
      </c>
      <c r="AH89" t="s">
        <v>798</v>
      </c>
      <c r="AI89" t="s">
        <v>799</v>
      </c>
    </row>
    <row r="90" spans="1:35" x14ac:dyDescent="0.3">
      <c r="A90">
        <v>130734</v>
      </c>
      <c r="B90">
        <v>89</v>
      </c>
      <c r="C90" t="s">
        <v>614</v>
      </c>
      <c r="D90" t="s">
        <v>490</v>
      </c>
      <c r="E90">
        <v>89</v>
      </c>
      <c r="F90" t="s">
        <v>465</v>
      </c>
      <c r="G90" t="s">
        <v>777</v>
      </c>
      <c r="H90" t="s">
        <v>467</v>
      </c>
      <c r="I90" t="s">
        <v>800</v>
      </c>
      <c r="J90" t="s">
        <v>469</v>
      </c>
      <c r="K90" t="s">
        <v>474</v>
      </c>
      <c r="M90" t="s">
        <v>493</v>
      </c>
      <c r="N90" t="s">
        <v>801</v>
      </c>
      <c r="O90" t="s">
        <v>477</v>
      </c>
      <c r="R90" t="s">
        <v>479</v>
      </c>
      <c r="S90" t="s">
        <v>469</v>
      </c>
      <c r="T90" t="s">
        <v>802</v>
      </c>
      <c r="U90" t="s">
        <v>519</v>
      </c>
      <c r="V90" t="s">
        <v>538</v>
      </c>
      <c r="W90" t="s">
        <v>803</v>
      </c>
      <c r="X90" t="s">
        <v>481</v>
      </c>
      <c r="Y90" t="s">
        <v>482</v>
      </c>
      <c r="AC90" t="s">
        <v>483</v>
      </c>
      <c r="AD90" t="s">
        <v>484</v>
      </c>
      <c r="AE90" t="s">
        <v>477</v>
      </c>
      <c r="AG90" t="s">
        <v>455</v>
      </c>
      <c r="AH90" t="s">
        <v>804</v>
      </c>
      <c r="AI90" t="s">
        <v>805</v>
      </c>
    </row>
    <row r="91" spans="1:35" x14ac:dyDescent="0.3">
      <c r="A91">
        <v>130734</v>
      </c>
      <c r="B91">
        <v>90</v>
      </c>
      <c r="C91" t="s">
        <v>614</v>
      </c>
      <c r="D91" t="s">
        <v>490</v>
      </c>
      <c r="E91">
        <v>90</v>
      </c>
      <c r="F91" t="s">
        <v>465</v>
      </c>
      <c r="G91" t="s">
        <v>780</v>
      </c>
      <c r="H91" t="s">
        <v>467</v>
      </c>
      <c r="I91" t="s">
        <v>515</v>
      </c>
      <c r="J91" t="s">
        <v>469</v>
      </c>
      <c r="K91" t="s">
        <v>474</v>
      </c>
      <c r="M91" t="s">
        <v>493</v>
      </c>
      <c r="N91" t="s">
        <v>536</v>
      </c>
      <c r="O91" t="s">
        <v>477</v>
      </c>
      <c r="R91" t="s">
        <v>806</v>
      </c>
      <c r="S91" t="s">
        <v>469</v>
      </c>
      <c r="T91" t="s">
        <v>664</v>
      </c>
      <c r="U91" t="s">
        <v>514</v>
      </c>
      <c r="V91" t="s">
        <v>564</v>
      </c>
      <c r="W91" t="s">
        <v>538</v>
      </c>
      <c r="X91" t="s">
        <v>481</v>
      </c>
      <c r="Y91" t="s">
        <v>482</v>
      </c>
      <c r="AC91" t="s">
        <v>483</v>
      </c>
      <c r="AD91" t="s">
        <v>484</v>
      </c>
      <c r="AE91" t="s">
        <v>477</v>
      </c>
      <c r="AG91" t="s">
        <v>455</v>
      </c>
      <c r="AH91" t="s">
        <v>807</v>
      </c>
      <c r="AI91" t="s">
        <v>808</v>
      </c>
    </row>
    <row r="92" spans="1:35" x14ac:dyDescent="0.3">
      <c r="A92">
        <v>130734</v>
      </c>
      <c r="B92">
        <v>91</v>
      </c>
      <c r="C92" t="s">
        <v>614</v>
      </c>
      <c r="D92" t="s">
        <v>546</v>
      </c>
      <c r="E92">
        <v>91</v>
      </c>
      <c r="F92" t="s">
        <v>465</v>
      </c>
      <c r="G92" t="s">
        <v>583</v>
      </c>
      <c r="H92" t="s">
        <v>467</v>
      </c>
      <c r="I92" t="s">
        <v>538</v>
      </c>
      <c r="J92" t="s">
        <v>469</v>
      </c>
      <c r="K92" t="s">
        <v>474</v>
      </c>
      <c r="M92" t="s">
        <v>493</v>
      </c>
      <c r="N92" t="s">
        <v>809</v>
      </c>
      <c r="O92" t="s">
        <v>477</v>
      </c>
      <c r="R92" t="s">
        <v>479</v>
      </c>
      <c r="S92" t="s">
        <v>469</v>
      </c>
      <c r="T92" t="s">
        <v>810</v>
      </c>
      <c r="U92" t="s">
        <v>544</v>
      </c>
      <c r="V92" t="s">
        <v>488</v>
      </c>
      <c r="W92" t="s">
        <v>594</v>
      </c>
      <c r="X92" t="s">
        <v>481</v>
      </c>
      <c r="Y92" t="s">
        <v>482</v>
      </c>
      <c r="AC92" t="s">
        <v>483</v>
      </c>
      <c r="AD92" t="s">
        <v>484</v>
      </c>
      <c r="AE92" t="s">
        <v>477</v>
      </c>
      <c r="AG92" t="s">
        <v>455</v>
      </c>
      <c r="AH92" t="s">
        <v>811</v>
      </c>
      <c r="AI92" t="s">
        <v>812</v>
      </c>
    </row>
    <row r="93" spans="1:35" x14ac:dyDescent="0.3">
      <c r="A93">
        <v>130734</v>
      </c>
      <c r="B93">
        <v>92</v>
      </c>
      <c r="C93" t="s">
        <v>614</v>
      </c>
      <c r="D93" t="s">
        <v>546</v>
      </c>
      <c r="E93">
        <v>92</v>
      </c>
      <c r="F93" t="s">
        <v>465</v>
      </c>
      <c r="G93" t="s">
        <v>813</v>
      </c>
      <c r="H93" t="s">
        <v>467</v>
      </c>
      <c r="I93" t="s">
        <v>719</v>
      </c>
      <c r="J93" t="s">
        <v>469</v>
      </c>
      <c r="K93" t="s">
        <v>474</v>
      </c>
      <c r="M93" t="s">
        <v>493</v>
      </c>
      <c r="N93" t="s">
        <v>814</v>
      </c>
      <c r="O93" t="s">
        <v>477</v>
      </c>
      <c r="R93" t="s">
        <v>479</v>
      </c>
      <c r="S93" t="s">
        <v>469</v>
      </c>
      <c r="T93" t="s">
        <v>801</v>
      </c>
      <c r="U93" t="s">
        <v>519</v>
      </c>
      <c r="V93" t="s">
        <v>498</v>
      </c>
      <c r="W93" t="s">
        <v>594</v>
      </c>
      <c r="X93" t="s">
        <v>481</v>
      </c>
      <c r="Y93" t="s">
        <v>482</v>
      </c>
      <c r="AC93" t="s">
        <v>483</v>
      </c>
      <c r="AD93" t="s">
        <v>484</v>
      </c>
      <c r="AE93" t="s">
        <v>477</v>
      </c>
      <c r="AG93" t="s">
        <v>455</v>
      </c>
      <c r="AH93" t="s">
        <v>815</v>
      </c>
      <c r="AI93" t="s">
        <v>816</v>
      </c>
    </row>
    <row r="94" spans="1:35" x14ac:dyDescent="0.3">
      <c r="A94">
        <v>130734</v>
      </c>
      <c r="B94">
        <v>93</v>
      </c>
      <c r="C94" t="s">
        <v>614</v>
      </c>
      <c r="D94" t="s">
        <v>546</v>
      </c>
      <c r="E94">
        <v>93</v>
      </c>
      <c r="F94" t="s">
        <v>465</v>
      </c>
      <c r="G94" t="s">
        <v>817</v>
      </c>
      <c r="H94" t="s">
        <v>467</v>
      </c>
      <c r="I94" t="s">
        <v>818</v>
      </c>
      <c r="J94" t="s">
        <v>469</v>
      </c>
      <c r="K94" t="s">
        <v>474</v>
      </c>
      <c r="N94" t="s">
        <v>819</v>
      </c>
      <c r="O94" t="s">
        <v>477</v>
      </c>
      <c r="R94" t="s">
        <v>479</v>
      </c>
      <c r="S94" t="s">
        <v>469</v>
      </c>
      <c r="T94" t="s">
        <v>820</v>
      </c>
      <c r="U94" t="s">
        <v>519</v>
      </c>
      <c r="V94" t="s">
        <v>572</v>
      </c>
      <c r="W94" t="s">
        <v>496</v>
      </c>
      <c r="X94" t="s">
        <v>481</v>
      </c>
      <c r="Y94" t="s">
        <v>482</v>
      </c>
      <c r="AC94" t="s">
        <v>483</v>
      </c>
      <c r="AD94" t="s">
        <v>484</v>
      </c>
      <c r="AE94" t="s">
        <v>477</v>
      </c>
      <c r="AG94" t="s">
        <v>458</v>
      </c>
      <c r="AH94">
        <v>0</v>
      </c>
      <c r="AI94" t="s">
        <v>821</v>
      </c>
    </row>
    <row r="95" spans="1:35" x14ac:dyDescent="0.3">
      <c r="A95">
        <v>130734</v>
      </c>
      <c r="B95">
        <v>94</v>
      </c>
      <c r="C95" t="s">
        <v>614</v>
      </c>
      <c r="D95" t="s">
        <v>546</v>
      </c>
      <c r="E95">
        <v>94</v>
      </c>
      <c r="F95" t="s">
        <v>465</v>
      </c>
      <c r="G95" t="s">
        <v>822</v>
      </c>
      <c r="H95" t="s">
        <v>467</v>
      </c>
      <c r="I95" t="s">
        <v>744</v>
      </c>
      <c r="J95" t="s">
        <v>469</v>
      </c>
      <c r="K95" t="s">
        <v>474</v>
      </c>
      <c r="M95" t="s">
        <v>493</v>
      </c>
      <c r="N95" t="s">
        <v>823</v>
      </c>
      <c r="O95" t="s">
        <v>477</v>
      </c>
      <c r="R95" t="s">
        <v>479</v>
      </c>
      <c r="S95" t="s">
        <v>469</v>
      </c>
      <c r="T95" t="s">
        <v>824</v>
      </c>
      <c r="U95" t="s">
        <v>544</v>
      </c>
      <c r="V95" t="s">
        <v>577</v>
      </c>
      <c r="W95" t="s">
        <v>503</v>
      </c>
      <c r="X95" t="s">
        <v>481</v>
      </c>
      <c r="Y95" t="s">
        <v>482</v>
      </c>
      <c r="AC95" t="s">
        <v>483</v>
      </c>
      <c r="AD95" t="s">
        <v>484</v>
      </c>
      <c r="AE95" t="s">
        <v>477</v>
      </c>
      <c r="AG95" t="s">
        <v>455</v>
      </c>
      <c r="AH95" t="s">
        <v>825</v>
      </c>
      <c r="AI95" t="s">
        <v>826</v>
      </c>
    </row>
    <row r="96" spans="1:35" x14ac:dyDescent="0.3">
      <c r="A96">
        <v>132921</v>
      </c>
      <c r="B96">
        <v>1</v>
      </c>
      <c r="C96" t="s">
        <v>519</v>
      </c>
      <c r="D96" t="s">
        <v>464</v>
      </c>
      <c r="E96">
        <v>1</v>
      </c>
      <c r="F96" t="s">
        <v>465</v>
      </c>
      <c r="G96" t="s">
        <v>827</v>
      </c>
      <c r="H96" t="s">
        <v>467</v>
      </c>
      <c r="I96" t="s">
        <v>568</v>
      </c>
      <c r="J96" t="s">
        <v>469</v>
      </c>
      <c r="K96" t="s">
        <v>474</v>
      </c>
      <c r="M96" t="s">
        <v>493</v>
      </c>
      <c r="N96" t="s">
        <v>574</v>
      </c>
      <c r="O96" t="s">
        <v>477</v>
      </c>
      <c r="R96" t="s">
        <v>479</v>
      </c>
      <c r="S96" t="s">
        <v>469</v>
      </c>
      <c r="W96" t="s">
        <v>795</v>
      </c>
      <c r="X96" t="s">
        <v>629</v>
      </c>
      <c r="Y96" t="s">
        <v>482</v>
      </c>
      <c r="AC96" t="s">
        <v>483</v>
      </c>
      <c r="AG96" t="s">
        <v>455</v>
      </c>
      <c r="AH96" t="s">
        <v>828</v>
      </c>
    </row>
    <row r="97" spans="1:34" x14ac:dyDescent="0.3">
      <c r="A97">
        <v>132921</v>
      </c>
      <c r="B97">
        <v>2</v>
      </c>
      <c r="C97" t="s">
        <v>519</v>
      </c>
      <c r="D97" t="s">
        <v>464</v>
      </c>
      <c r="E97">
        <v>2</v>
      </c>
      <c r="F97" t="s">
        <v>465</v>
      </c>
      <c r="G97" t="s">
        <v>829</v>
      </c>
      <c r="H97" t="s">
        <v>467</v>
      </c>
      <c r="I97" t="s">
        <v>524</v>
      </c>
      <c r="J97" t="s">
        <v>469</v>
      </c>
      <c r="K97" t="s">
        <v>470</v>
      </c>
      <c r="L97" t="s">
        <v>514</v>
      </c>
      <c r="AG97" t="s">
        <v>455</v>
      </c>
      <c r="AH97" t="s">
        <v>830</v>
      </c>
    </row>
    <row r="98" spans="1:34" x14ac:dyDescent="0.3">
      <c r="A98">
        <v>132921</v>
      </c>
      <c r="B98">
        <v>3</v>
      </c>
      <c r="C98" t="s">
        <v>519</v>
      </c>
      <c r="D98" t="s">
        <v>490</v>
      </c>
      <c r="E98">
        <v>3</v>
      </c>
      <c r="F98" t="s">
        <v>465</v>
      </c>
      <c r="G98" t="s">
        <v>831</v>
      </c>
      <c r="H98" t="s">
        <v>467</v>
      </c>
      <c r="I98" t="s">
        <v>832</v>
      </c>
      <c r="J98" t="s">
        <v>469</v>
      </c>
      <c r="K98" t="s">
        <v>474</v>
      </c>
      <c r="M98" t="s">
        <v>493</v>
      </c>
      <c r="N98" t="s">
        <v>833</v>
      </c>
      <c r="O98" t="s">
        <v>477</v>
      </c>
      <c r="R98" t="s">
        <v>479</v>
      </c>
      <c r="S98" t="s">
        <v>469</v>
      </c>
      <c r="V98" t="s">
        <v>623</v>
      </c>
      <c r="W98" t="s">
        <v>558</v>
      </c>
      <c r="X98" t="s">
        <v>629</v>
      </c>
      <c r="Y98" t="s">
        <v>482</v>
      </c>
      <c r="AC98" t="s">
        <v>483</v>
      </c>
      <c r="AG98" t="s">
        <v>455</v>
      </c>
      <c r="AH98" t="s">
        <v>834</v>
      </c>
    </row>
    <row r="99" spans="1:34" x14ac:dyDescent="0.3">
      <c r="A99">
        <v>132921</v>
      </c>
      <c r="B99">
        <v>4</v>
      </c>
      <c r="C99" t="s">
        <v>519</v>
      </c>
      <c r="D99" t="s">
        <v>490</v>
      </c>
      <c r="E99">
        <v>4</v>
      </c>
      <c r="F99" t="s">
        <v>465</v>
      </c>
      <c r="G99" t="s">
        <v>835</v>
      </c>
      <c r="H99" t="s">
        <v>467</v>
      </c>
      <c r="I99" t="s">
        <v>719</v>
      </c>
      <c r="J99" t="s">
        <v>469</v>
      </c>
      <c r="K99" t="s">
        <v>474</v>
      </c>
      <c r="M99" t="s">
        <v>493</v>
      </c>
      <c r="N99" t="s">
        <v>508</v>
      </c>
      <c r="O99" t="s">
        <v>477</v>
      </c>
      <c r="R99" t="s">
        <v>479</v>
      </c>
      <c r="S99" t="s">
        <v>469</v>
      </c>
      <c r="V99" t="s">
        <v>614</v>
      </c>
      <c r="W99" t="s">
        <v>836</v>
      </c>
      <c r="X99" t="s">
        <v>629</v>
      </c>
      <c r="Y99" t="s">
        <v>482</v>
      </c>
      <c r="AC99" t="s">
        <v>483</v>
      </c>
      <c r="AG99" t="s">
        <v>455</v>
      </c>
      <c r="AH99" t="s">
        <v>837</v>
      </c>
    </row>
    <row r="100" spans="1:34" x14ac:dyDescent="0.3">
      <c r="A100">
        <v>132921</v>
      </c>
      <c r="B100">
        <v>5</v>
      </c>
      <c r="C100" t="s">
        <v>519</v>
      </c>
      <c r="D100" t="s">
        <v>490</v>
      </c>
      <c r="E100">
        <v>5</v>
      </c>
      <c r="F100" t="s">
        <v>465</v>
      </c>
      <c r="G100" t="s">
        <v>838</v>
      </c>
      <c r="H100" t="s">
        <v>467</v>
      </c>
      <c r="I100" t="s">
        <v>593</v>
      </c>
      <c r="J100" t="s">
        <v>469</v>
      </c>
      <c r="K100" t="s">
        <v>474</v>
      </c>
      <c r="M100" t="s">
        <v>493</v>
      </c>
      <c r="N100" t="s">
        <v>839</v>
      </c>
      <c r="O100" t="s">
        <v>477</v>
      </c>
      <c r="R100" t="s">
        <v>479</v>
      </c>
      <c r="S100" t="s">
        <v>469</v>
      </c>
      <c r="V100" t="s">
        <v>550</v>
      </c>
      <c r="W100" t="s">
        <v>840</v>
      </c>
      <c r="X100" t="s">
        <v>629</v>
      </c>
      <c r="Y100" t="s">
        <v>482</v>
      </c>
      <c r="AC100" t="s">
        <v>483</v>
      </c>
      <c r="AG100" t="s">
        <v>455</v>
      </c>
      <c r="AH100" t="s">
        <v>841</v>
      </c>
    </row>
    <row r="101" spans="1:34" x14ac:dyDescent="0.3">
      <c r="A101">
        <v>132921</v>
      </c>
      <c r="B101">
        <v>6</v>
      </c>
      <c r="C101" t="s">
        <v>519</v>
      </c>
      <c r="D101" t="s">
        <v>490</v>
      </c>
      <c r="E101">
        <v>6</v>
      </c>
      <c r="F101" t="s">
        <v>465</v>
      </c>
      <c r="G101" t="s">
        <v>842</v>
      </c>
      <c r="H101" t="s">
        <v>467</v>
      </c>
      <c r="I101" t="s">
        <v>843</v>
      </c>
      <c r="J101" t="s">
        <v>469</v>
      </c>
      <c r="K101" t="s">
        <v>474</v>
      </c>
      <c r="M101" t="s">
        <v>493</v>
      </c>
      <c r="N101" t="s">
        <v>844</v>
      </c>
      <c r="O101" t="s">
        <v>477</v>
      </c>
      <c r="R101" t="s">
        <v>479</v>
      </c>
      <c r="S101" t="s">
        <v>469</v>
      </c>
      <c r="V101" t="s">
        <v>519</v>
      </c>
      <c r="W101" t="s">
        <v>614</v>
      </c>
      <c r="X101" t="s">
        <v>629</v>
      </c>
      <c r="Y101" t="s">
        <v>482</v>
      </c>
      <c r="AC101" t="s">
        <v>483</v>
      </c>
      <c r="AG101" t="s">
        <v>455</v>
      </c>
      <c r="AH101" t="s">
        <v>845</v>
      </c>
    </row>
    <row r="102" spans="1:34" x14ac:dyDescent="0.3">
      <c r="A102">
        <v>132921</v>
      </c>
      <c r="B102">
        <v>7</v>
      </c>
      <c r="C102" t="s">
        <v>519</v>
      </c>
      <c r="D102" t="s">
        <v>490</v>
      </c>
      <c r="E102">
        <v>7</v>
      </c>
      <c r="F102" t="s">
        <v>465</v>
      </c>
      <c r="G102" t="s">
        <v>846</v>
      </c>
      <c r="H102" t="s">
        <v>467</v>
      </c>
      <c r="I102" t="s">
        <v>847</v>
      </c>
      <c r="J102" t="s">
        <v>469</v>
      </c>
      <c r="K102" t="s">
        <v>470</v>
      </c>
      <c r="L102" t="s">
        <v>514</v>
      </c>
      <c r="AG102" t="s">
        <v>455</v>
      </c>
      <c r="AH102" t="s">
        <v>848</v>
      </c>
    </row>
    <row r="103" spans="1:34" x14ac:dyDescent="0.3">
      <c r="A103">
        <v>132921</v>
      </c>
      <c r="B103">
        <v>8</v>
      </c>
      <c r="C103" t="s">
        <v>519</v>
      </c>
      <c r="D103" t="s">
        <v>490</v>
      </c>
      <c r="E103">
        <v>8</v>
      </c>
      <c r="F103" t="s">
        <v>465</v>
      </c>
      <c r="G103" t="s">
        <v>849</v>
      </c>
      <c r="H103" t="s">
        <v>467</v>
      </c>
      <c r="I103" t="s">
        <v>615</v>
      </c>
      <c r="J103" t="s">
        <v>469</v>
      </c>
      <c r="K103" t="s">
        <v>474</v>
      </c>
      <c r="M103" t="s">
        <v>493</v>
      </c>
      <c r="N103" t="s">
        <v>735</v>
      </c>
      <c r="O103" t="s">
        <v>477</v>
      </c>
      <c r="R103" t="s">
        <v>479</v>
      </c>
      <c r="S103" t="s">
        <v>469</v>
      </c>
      <c r="V103" t="s">
        <v>471</v>
      </c>
      <c r="W103" t="s">
        <v>558</v>
      </c>
      <c r="X103" t="s">
        <v>629</v>
      </c>
      <c r="Y103" t="s">
        <v>482</v>
      </c>
      <c r="AC103" t="s">
        <v>483</v>
      </c>
      <c r="AG103" t="s">
        <v>458</v>
      </c>
    </row>
    <row r="104" spans="1:34" x14ac:dyDescent="0.3">
      <c r="A104">
        <v>132921</v>
      </c>
      <c r="B104">
        <v>9</v>
      </c>
      <c r="C104" t="s">
        <v>519</v>
      </c>
      <c r="D104" t="s">
        <v>490</v>
      </c>
      <c r="E104">
        <v>9</v>
      </c>
      <c r="F104" t="s">
        <v>465</v>
      </c>
      <c r="G104" t="s">
        <v>850</v>
      </c>
      <c r="H104" t="s">
        <v>467</v>
      </c>
      <c r="I104" t="s">
        <v>719</v>
      </c>
      <c r="J104" t="s">
        <v>469</v>
      </c>
      <c r="K104" t="s">
        <v>474</v>
      </c>
      <c r="M104" t="s">
        <v>493</v>
      </c>
      <c r="N104" t="s">
        <v>851</v>
      </c>
      <c r="O104" t="s">
        <v>477</v>
      </c>
      <c r="R104" t="s">
        <v>479</v>
      </c>
      <c r="S104" t="s">
        <v>469</v>
      </c>
      <c r="V104" t="s">
        <v>492</v>
      </c>
      <c r="W104" t="s">
        <v>648</v>
      </c>
      <c r="X104" t="s">
        <v>629</v>
      </c>
      <c r="Y104" t="s">
        <v>482</v>
      </c>
      <c r="AC104" t="s">
        <v>483</v>
      </c>
      <c r="AG104" t="s">
        <v>458</v>
      </c>
    </row>
    <row r="105" spans="1:34" x14ac:dyDescent="0.3">
      <c r="A105">
        <v>132921</v>
      </c>
      <c r="B105">
        <v>10</v>
      </c>
      <c r="C105" t="s">
        <v>519</v>
      </c>
      <c r="D105" t="s">
        <v>490</v>
      </c>
      <c r="E105">
        <v>10</v>
      </c>
      <c r="F105" t="s">
        <v>465</v>
      </c>
      <c r="G105" t="s">
        <v>852</v>
      </c>
      <c r="H105" t="s">
        <v>467</v>
      </c>
      <c r="I105" t="s">
        <v>800</v>
      </c>
      <c r="J105" t="s">
        <v>469</v>
      </c>
      <c r="K105" t="s">
        <v>474</v>
      </c>
      <c r="M105" t="s">
        <v>493</v>
      </c>
      <c r="N105" t="s">
        <v>735</v>
      </c>
      <c r="O105" t="s">
        <v>477</v>
      </c>
      <c r="R105" t="s">
        <v>479</v>
      </c>
      <c r="S105" t="s">
        <v>469</v>
      </c>
      <c r="V105" t="s">
        <v>558</v>
      </c>
      <c r="W105" t="s">
        <v>564</v>
      </c>
      <c r="X105" t="s">
        <v>629</v>
      </c>
      <c r="Y105" t="s">
        <v>482</v>
      </c>
      <c r="AC105" t="s">
        <v>483</v>
      </c>
      <c r="AG105" t="s">
        <v>458</v>
      </c>
    </row>
    <row r="106" spans="1:34" x14ac:dyDescent="0.3">
      <c r="A106">
        <v>132921</v>
      </c>
      <c r="B106">
        <v>11</v>
      </c>
      <c r="C106" t="s">
        <v>519</v>
      </c>
      <c r="D106" t="s">
        <v>490</v>
      </c>
      <c r="E106">
        <v>11</v>
      </c>
      <c r="F106" t="s">
        <v>465</v>
      </c>
      <c r="G106" t="s">
        <v>573</v>
      </c>
      <c r="H106" t="s">
        <v>467</v>
      </c>
      <c r="I106" t="s">
        <v>550</v>
      </c>
      <c r="J106" t="s">
        <v>469</v>
      </c>
      <c r="K106" t="s">
        <v>474</v>
      </c>
      <c r="M106" t="s">
        <v>493</v>
      </c>
      <c r="N106" t="s">
        <v>654</v>
      </c>
      <c r="O106" t="s">
        <v>477</v>
      </c>
      <c r="R106" t="s">
        <v>479</v>
      </c>
      <c r="S106" t="s">
        <v>469</v>
      </c>
      <c r="V106" t="s">
        <v>853</v>
      </c>
      <c r="W106" t="s">
        <v>836</v>
      </c>
      <c r="X106" t="s">
        <v>629</v>
      </c>
      <c r="Y106" t="s">
        <v>482</v>
      </c>
      <c r="AC106" t="s">
        <v>483</v>
      </c>
      <c r="AG106" t="s">
        <v>458</v>
      </c>
    </row>
    <row r="107" spans="1:34" x14ac:dyDescent="0.3">
      <c r="A107">
        <v>132921</v>
      </c>
      <c r="B107">
        <v>12</v>
      </c>
      <c r="C107" t="s">
        <v>519</v>
      </c>
      <c r="D107" t="s">
        <v>490</v>
      </c>
      <c r="E107">
        <v>12</v>
      </c>
      <c r="F107" t="s">
        <v>465</v>
      </c>
      <c r="G107" t="s">
        <v>854</v>
      </c>
      <c r="H107" t="s">
        <v>467</v>
      </c>
      <c r="I107" t="s">
        <v>855</v>
      </c>
      <c r="J107" t="s">
        <v>469</v>
      </c>
      <c r="K107" t="s">
        <v>474</v>
      </c>
      <c r="M107" t="s">
        <v>493</v>
      </c>
      <c r="N107" t="s">
        <v>856</v>
      </c>
      <c r="O107" t="s">
        <v>477</v>
      </c>
      <c r="R107" t="s">
        <v>479</v>
      </c>
      <c r="S107" t="s">
        <v>469</v>
      </c>
      <c r="V107" t="s">
        <v>492</v>
      </c>
      <c r="W107" t="s">
        <v>544</v>
      </c>
      <c r="X107" t="s">
        <v>481</v>
      </c>
      <c r="Y107" t="s">
        <v>482</v>
      </c>
      <c r="AC107" t="s">
        <v>483</v>
      </c>
      <c r="AG107" t="s">
        <v>458</v>
      </c>
    </row>
    <row r="108" spans="1:34" x14ac:dyDescent="0.3">
      <c r="A108">
        <v>151242</v>
      </c>
      <c r="B108">
        <v>1</v>
      </c>
      <c r="C108" t="s">
        <v>452</v>
      </c>
      <c r="D108" t="s">
        <v>453</v>
      </c>
      <c r="E108">
        <v>1</v>
      </c>
      <c r="W108" t="s">
        <v>457</v>
      </c>
      <c r="AG108" t="s">
        <v>455</v>
      </c>
      <c r="AH108" t="s">
        <v>857</v>
      </c>
    </row>
    <row r="109" spans="1:34" x14ac:dyDescent="0.3">
      <c r="A109">
        <v>151242</v>
      </c>
      <c r="B109">
        <v>2</v>
      </c>
      <c r="C109" t="s">
        <v>452</v>
      </c>
      <c r="D109" t="s">
        <v>453</v>
      </c>
      <c r="E109">
        <v>2</v>
      </c>
      <c r="W109" t="s">
        <v>858</v>
      </c>
      <c r="AG109" t="s">
        <v>458</v>
      </c>
    </row>
    <row r="110" spans="1:34" x14ac:dyDescent="0.3">
      <c r="A110">
        <v>151242</v>
      </c>
      <c r="B110">
        <v>3</v>
      </c>
      <c r="C110" t="s">
        <v>452</v>
      </c>
      <c r="D110" t="s">
        <v>453</v>
      </c>
      <c r="E110">
        <v>3</v>
      </c>
      <c r="W110" t="s">
        <v>859</v>
      </c>
      <c r="AG110" t="s">
        <v>458</v>
      </c>
    </row>
    <row r="111" spans="1:34" x14ac:dyDescent="0.3">
      <c r="A111">
        <v>151242</v>
      </c>
      <c r="B111">
        <v>4</v>
      </c>
      <c r="C111" t="s">
        <v>452</v>
      </c>
      <c r="D111" t="s">
        <v>453</v>
      </c>
      <c r="E111">
        <v>4</v>
      </c>
      <c r="W111" t="s">
        <v>860</v>
      </c>
      <c r="AG111" t="s">
        <v>458</v>
      </c>
    </row>
    <row r="112" spans="1:34" x14ac:dyDescent="0.3">
      <c r="A112">
        <v>151242</v>
      </c>
      <c r="B112">
        <v>5</v>
      </c>
      <c r="C112" t="s">
        <v>452</v>
      </c>
      <c r="D112" t="s">
        <v>453</v>
      </c>
      <c r="E112">
        <v>5</v>
      </c>
      <c r="W112" t="s">
        <v>859</v>
      </c>
      <c r="AG112" t="s">
        <v>455</v>
      </c>
      <c r="AH112" t="s">
        <v>861</v>
      </c>
    </row>
    <row r="113" spans="1:34" x14ac:dyDescent="0.3">
      <c r="A113">
        <v>151242</v>
      </c>
      <c r="B113">
        <v>6</v>
      </c>
      <c r="C113" t="s">
        <v>452</v>
      </c>
      <c r="D113" t="s">
        <v>453</v>
      </c>
      <c r="E113">
        <v>6</v>
      </c>
      <c r="W113" t="s">
        <v>859</v>
      </c>
      <c r="AG113" t="s">
        <v>458</v>
      </c>
    </row>
    <row r="114" spans="1:34" x14ac:dyDescent="0.3">
      <c r="A114">
        <v>151242</v>
      </c>
      <c r="B114">
        <v>7</v>
      </c>
      <c r="C114" t="s">
        <v>452</v>
      </c>
      <c r="D114" t="s">
        <v>464</v>
      </c>
      <c r="E114">
        <v>7</v>
      </c>
      <c r="F114" t="s">
        <v>465</v>
      </c>
      <c r="G114" t="s">
        <v>528</v>
      </c>
      <c r="H114" t="s">
        <v>467</v>
      </c>
      <c r="I114" t="s">
        <v>858</v>
      </c>
      <c r="J114" t="s">
        <v>469</v>
      </c>
      <c r="K114" t="s">
        <v>474</v>
      </c>
      <c r="M114" t="s">
        <v>475</v>
      </c>
      <c r="N114" t="s">
        <v>788</v>
      </c>
      <c r="O114" t="s">
        <v>477</v>
      </c>
      <c r="P114" t="s">
        <v>615</v>
      </c>
      <c r="Q114" t="s">
        <v>477</v>
      </c>
      <c r="R114" t="s">
        <v>479</v>
      </c>
      <c r="S114" t="s">
        <v>469</v>
      </c>
      <c r="W114" t="s">
        <v>614</v>
      </c>
      <c r="X114" t="s">
        <v>629</v>
      </c>
      <c r="Y114" t="s">
        <v>598</v>
      </c>
      <c r="AC114" t="s">
        <v>483</v>
      </c>
      <c r="AG114" t="s">
        <v>455</v>
      </c>
      <c r="AH114" t="s">
        <v>862</v>
      </c>
    </row>
    <row r="115" spans="1:34" x14ac:dyDescent="0.3">
      <c r="A115">
        <v>151242</v>
      </c>
      <c r="B115">
        <v>8</v>
      </c>
      <c r="C115" t="s">
        <v>452</v>
      </c>
      <c r="D115" t="s">
        <v>464</v>
      </c>
      <c r="E115">
        <v>8</v>
      </c>
      <c r="F115" t="s">
        <v>465</v>
      </c>
      <c r="G115" t="s">
        <v>863</v>
      </c>
      <c r="H115" t="s">
        <v>467</v>
      </c>
      <c r="I115" t="s">
        <v>571</v>
      </c>
      <c r="J115" t="s">
        <v>469</v>
      </c>
      <c r="K115" t="s">
        <v>474</v>
      </c>
      <c r="M115" t="s">
        <v>475</v>
      </c>
      <c r="N115" t="s">
        <v>499</v>
      </c>
      <c r="O115" t="s">
        <v>477</v>
      </c>
      <c r="P115" t="s">
        <v>855</v>
      </c>
      <c r="Q115" t="s">
        <v>477</v>
      </c>
      <c r="R115" t="s">
        <v>479</v>
      </c>
      <c r="S115" t="s">
        <v>469</v>
      </c>
      <c r="W115" t="s">
        <v>568</v>
      </c>
      <c r="X115" t="s">
        <v>629</v>
      </c>
      <c r="Y115" t="s">
        <v>482</v>
      </c>
      <c r="AC115" t="s">
        <v>483</v>
      </c>
      <c r="AG115" t="s">
        <v>458</v>
      </c>
    </row>
    <row r="116" spans="1:34" x14ac:dyDescent="0.3">
      <c r="A116">
        <v>151242</v>
      </c>
      <c r="B116">
        <v>9</v>
      </c>
      <c r="C116" t="s">
        <v>452</v>
      </c>
      <c r="D116" t="s">
        <v>464</v>
      </c>
      <c r="E116">
        <v>9</v>
      </c>
      <c r="F116" t="s">
        <v>465</v>
      </c>
      <c r="G116" t="s">
        <v>864</v>
      </c>
      <c r="H116" t="s">
        <v>467</v>
      </c>
      <c r="I116" t="s">
        <v>459</v>
      </c>
      <c r="J116" t="s">
        <v>469</v>
      </c>
      <c r="K116" t="s">
        <v>474</v>
      </c>
      <c r="M116" t="s">
        <v>475</v>
      </c>
      <c r="N116" t="s">
        <v>865</v>
      </c>
      <c r="O116" t="s">
        <v>477</v>
      </c>
      <c r="P116" t="s">
        <v>534</v>
      </c>
      <c r="Q116" t="s">
        <v>477</v>
      </c>
      <c r="R116" t="s">
        <v>479</v>
      </c>
      <c r="S116" t="s">
        <v>469</v>
      </c>
      <c r="W116" t="s">
        <v>742</v>
      </c>
      <c r="X116" t="s">
        <v>629</v>
      </c>
      <c r="Y116" t="s">
        <v>482</v>
      </c>
      <c r="AC116" t="s">
        <v>483</v>
      </c>
      <c r="AG116" t="s">
        <v>455</v>
      </c>
      <c r="AH116" t="s">
        <v>866</v>
      </c>
    </row>
    <row r="117" spans="1:34" x14ac:dyDescent="0.3">
      <c r="A117">
        <v>151242</v>
      </c>
      <c r="B117">
        <v>10</v>
      </c>
      <c r="C117" t="s">
        <v>452</v>
      </c>
      <c r="D117" t="s">
        <v>464</v>
      </c>
      <c r="E117">
        <v>10</v>
      </c>
      <c r="F117" t="s">
        <v>465</v>
      </c>
      <c r="G117" t="s">
        <v>867</v>
      </c>
      <c r="H117" t="s">
        <v>467</v>
      </c>
      <c r="I117" t="s">
        <v>550</v>
      </c>
      <c r="J117" t="s">
        <v>469</v>
      </c>
      <c r="K117" t="s">
        <v>474</v>
      </c>
      <c r="M117" t="s">
        <v>475</v>
      </c>
      <c r="N117" t="s">
        <v>499</v>
      </c>
      <c r="O117" t="s">
        <v>477</v>
      </c>
      <c r="P117" t="s">
        <v>499</v>
      </c>
      <c r="Q117" t="s">
        <v>477</v>
      </c>
      <c r="R117" t="s">
        <v>479</v>
      </c>
      <c r="S117" t="s">
        <v>469</v>
      </c>
      <c r="W117" t="s">
        <v>571</v>
      </c>
      <c r="X117" t="s">
        <v>629</v>
      </c>
      <c r="Y117" t="s">
        <v>482</v>
      </c>
      <c r="AC117" t="s">
        <v>483</v>
      </c>
      <c r="AG117" t="s">
        <v>455</v>
      </c>
      <c r="AH117" t="s">
        <v>868</v>
      </c>
    </row>
    <row r="118" spans="1:34" x14ac:dyDescent="0.3">
      <c r="A118">
        <v>151242</v>
      </c>
      <c r="B118">
        <v>11</v>
      </c>
      <c r="C118" t="s">
        <v>452</v>
      </c>
      <c r="D118" t="s">
        <v>464</v>
      </c>
      <c r="E118">
        <v>11</v>
      </c>
      <c r="F118" t="s">
        <v>465</v>
      </c>
      <c r="G118" t="s">
        <v>869</v>
      </c>
      <c r="H118" t="s">
        <v>467</v>
      </c>
      <c r="I118" t="s">
        <v>486</v>
      </c>
      <c r="J118" t="s">
        <v>469</v>
      </c>
      <c r="K118" t="s">
        <v>474</v>
      </c>
      <c r="M118" t="s">
        <v>475</v>
      </c>
      <c r="N118" t="s">
        <v>800</v>
      </c>
      <c r="O118" t="s">
        <v>477</v>
      </c>
      <c r="P118" t="s">
        <v>800</v>
      </c>
      <c r="Q118" t="s">
        <v>477</v>
      </c>
      <c r="R118" t="s">
        <v>479</v>
      </c>
      <c r="S118" t="s">
        <v>469</v>
      </c>
      <c r="W118" t="s">
        <v>870</v>
      </c>
      <c r="X118" t="s">
        <v>629</v>
      </c>
      <c r="Y118" t="s">
        <v>482</v>
      </c>
      <c r="AC118" t="s">
        <v>483</v>
      </c>
      <c r="AG118" t="s">
        <v>458</v>
      </c>
    </row>
    <row r="119" spans="1:34" x14ac:dyDescent="0.3">
      <c r="A119">
        <v>151242</v>
      </c>
      <c r="B119">
        <v>12</v>
      </c>
      <c r="C119" t="s">
        <v>452</v>
      </c>
      <c r="D119" t="s">
        <v>464</v>
      </c>
      <c r="E119">
        <v>12</v>
      </c>
      <c r="F119" t="s">
        <v>465</v>
      </c>
      <c r="G119" t="s">
        <v>871</v>
      </c>
      <c r="H119" t="s">
        <v>467</v>
      </c>
      <c r="I119" t="s">
        <v>872</v>
      </c>
      <c r="J119" t="s">
        <v>469</v>
      </c>
      <c r="K119" t="s">
        <v>474</v>
      </c>
      <c r="M119" t="s">
        <v>475</v>
      </c>
      <c r="N119" t="s">
        <v>506</v>
      </c>
      <c r="O119" t="s">
        <v>477</v>
      </c>
      <c r="P119" t="s">
        <v>506</v>
      </c>
      <c r="Q119" t="s">
        <v>477</v>
      </c>
      <c r="R119" t="s">
        <v>479</v>
      </c>
      <c r="S119" t="s">
        <v>469</v>
      </c>
      <c r="W119" t="s">
        <v>832</v>
      </c>
      <c r="X119" t="s">
        <v>629</v>
      </c>
      <c r="Y119" t="s">
        <v>482</v>
      </c>
      <c r="AC119" t="s">
        <v>483</v>
      </c>
      <c r="AG119" t="s">
        <v>458</v>
      </c>
    </row>
    <row r="120" spans="1:34" x14ac:dyDescent="0.3">
      <c r="A120">
        <v>151242</v>
      </c>
      <c r="B120">
        <v>13</v>
      </c>
      <c r="C120" t="s">
        <v>452</v>
      </c>
      <c r="D120" t="s">
        <v>464</v>
      </c>
      <c r="E120">
        <v>13</v>
      </c>
      <c r="F120" t="s">
        <v>465</v>
      </c>
      <c r="G120" t="s">
        <v>873</v>
      </c>
      <c r="H120" t="s">
        <v>467</v>
      </c>
      <c r="I120" t="s">
        <v>571</v>
      </c>
      <c r="J120" t="s">
        <v>469</v>
      </c>
      <c r="K120" t="s">
        <v>474</v>
      </c>
      <c r="M120" t="s">
        <v>475</v>
      </c>
      <c r="N120" t="s">
        <v>870</v>
      </c>
      <c r="O120" t="s">
        <v>477</v>
      </c>
      <c r="P120" t="s">
        <v>644</v>
      </c>
      <c r="Q120" t="s">
        <v>477</v>
      </c>
      <c r="R120" t="s">
        <v>479</v>
      </c>
      <c r="S120" t="s">
        <v>469</v>
      </c>
      <c r="W120" t="s">
        <v>874</v>
      </c>
      <c r="X120" t="s">
        <v>629</v>
      </c>
      <c r="Y120" t="s">
        <v>482</v>
      </c>
      <c r="AC120" t="s">
        <v>483</v>
      </c>
      <c r="AG120" t="s">
        <v>458</v>
      </c>
    </row>
    <row r="121" spans="1:34" x14ac:dyDescent="0.3">
      <c r="A121">
        <v>151242</v>
      </c>
      <c r="B121">
        <v>14</v>
      </c>
      <c r="C121" t="s">
        <v>452</v>
      </c>
      <c r="D121" t="s">
        <v>464</v>
      </c>
      <c r="E121">
        <v>14</v>
      </c>
      <c r="F121" t="s">
        <v>465</v>
      </c>
      <c r="G121" t="s">
        <v>875</v>
      </c>
      <c r="H121" t="s">
        <v>467</v>
      </c>
      <c r="I121" t="s">
        <v>876</v>
      </c>
      <c r="J121" t="s">
        <v>469</v>
      </c>
      <c r="K121" t="s">
        <v>474</v>
      </c>
      <c r="M121" t="s">
        <v>475</v>
      </c>
      <c r="N121" t="s">
        <v>795</v>
      </c>
      <c r="O121" t="s">
        <v>477</v>
      </c>
      <c r="P121" t="s">
        <v>499</v>
      </c>
      <c r="Q121" t="s">
        <v>477</v>
      </c>
      <c r="R121" t="s">
        <v>479</v>
      </c>
      <c r="S121" t="s">
        <v>469</v>
      </c>
      <c r="W121" t="s">
        <v>615</v>
      </c>
      <c r="X121" t="s">
        <v>629</v>
      </c>
      <c r="Y121" t="s">
        <v>482</v>
      </c>
      <c r="AC121" t="s">
        <v>483</v>
      </c>
      <c r="AG121" t="s">
        <v>458</v>
      </c>
    </row>
    <row r="122" spans="1:34" x14ac:dyDescent="0.3">
      <c r="A122">
        <v>151242</v>
      </c>
      <c r="B122">
        <v>15</v>
      </c>
      <c r="C122" t="s">
        <v>452</v>
      </c>
      <c r="D122" t="s">
        <v>464</v>
      </c>
      <c r="E122">
        <v>15</v>
      </c>
      <c r="F122" t="s">
        <v>465</v>
      </c>
      <c r="G122" t="s">
        <v>877</v>
      </c>
      <c r="H122" t="s">
        <v>467</v>
      </c>
      <c r="I122" t="s">
        <v>550</v>
      </c>
      <c r="J122" t="s">
        <v>469</v>
      </c>
      <c r="K122" t="s">
        <v>474</v>
      </c>
      <c r="M122" t="s">
        <v>475</v>
      </c>
      <c r="N122" t="s">
        <v>600</v>
      </c>
      <c r="O122" t="s">
        <v>477</v>
      </c>
      <c r="P122" t="s">
        <v>878</v>
      </c>
      <c r="Q122" t="s">
        <v>477</v>
      </c>
      <c r="R122" t="s">
        <v>479</v>
      </c>
      <c r="S122" t="s">
        <v>469</v>
      </c>
      <c r="W122" t="s">
        <v>614</v>
      </c>
      <c r="X122" t="s">
        <v>629</v>
      </c>
      <c r="Y122" t="s">
        <v>482</v>
      </c>
      <c r="AC122" t="s">
        <v>483</v>
      </c>
      <c r="AG122" t="s">
        <v>458</v>
      </c>
    </row>
    <row r="123" spans="1:34" x14ac:dyDescent="0.3">
      <c r="A123">
        <v>151242</v>
      </c>
      <c r="B123">
        <v>16</v>
      </c>
      <c r="C123" t="s">
        <v>452</v>
      </c>
      <c r="D123" t="s">
        <v>464</v>
      </c>
      <c r="E123">
        <v>16</v>
      </c>
      <c r="F123" t="s">
        <v>465</v>
      </c>
      <c r="G123" t="s">
        <v>466</v>
      </c>
      <c r="H123" t="s">
        <v>467</v>
      </c>
      <c r="I123" t="s">
        <v>571</v>
      </c>
      <c r="J123" t="s">
        <v>469</v>
      </c>
      <c r="K123" t="s">
        <v>474</v>
      </c>
      <c r="M123" t="s">
        <v>475</v>
      </c>
      <c r="N123" t="s">
        <v>518</v>
      </c>
      <c r="O123" t="s">
        <v>477</v>
      </c>
      <c r="P123" t="s">
        <v>800</v>
      </c>
      <c r="Q123" t="s">
        <v>477</v>
      </c>
      <c r="R123" t="s">
        <v>479</v>
      </c>
      <c r="S123" t="s">
        <v>469</v>
      </c>
      <c r="W123" t="s">
        <v>620</v>
      </c>
      <c r="X123" t="s">
        <v>629</v>
      </c>
      <c r="Y123" t="s">
        <v>482</v>
      </c>
      <c r="AC123" t="s">
        <v>483</v>
      </c>
      <c r="AG123" t="s">
        <v>458</v>
      </c>
    </row>
    <row r="124" spans="1:34" x14ac:dyDescent="0.3">
      <c r="A124">
        <v>151242</v>
      </c>
      <c r="B124">
        <v>17</v>
      </c>
      <c r="C124" t="s">
        <v>452</v>
      </c>
      <c r="D124" t="s">
        <v>464</v>
      </c>
      <c r="E124">
        <v>17</v>
      </c>
      <c r="F124" t="s">
        <v>465</v>
      </c>
      <c r="G124" t="s">
        <v>879</v>
      </c>
      <c r="H124" t="s">
        <v>467</v>
      </c>
      <c r="I124" t="s">
        <v>880</v>
      </c>
      <c r="J124" t="s">
        <v>469</v>
      </c>
      <c r="K124" t="s">
        <v>474</v>
      </c>
      <c r="M124" t="s">
        <v>475</v>
      </c>
      <c r="N124" t="s">
        <v>865</v>
      </c>
      <c r="O124" t="s">
        <v>477</v>
      </c>
      <c r="P124" t="s">
        <v>558</v>
      </c>
      <c r="Q124" t="s">
        <v>477</v>
      </c>
      <c r="R124" t="s">
        <v>479</v>
      </c>
      <c r="S124" t="s">
        <v>469</v>
      </c>
      <c r="W124" t="s">
        <v>541</v>
      </c>
      <c r="X124" t="s">
        <v>629</v>
      </c>
      <c r="Y124" t="s">
        <v>482</v>
      </c>
      <c r="AC124" t="s">
        <v>483</v>
      </c>
      <c r="AG124" t="s">
        <v>455</v>
      </c>
      <c r="AH124" t="s">
        <v>881</v>
      </c>
    </row>
    <row r="125" spans="1:34" x14ac:dyDescent="0.3">
      <c r="A125">
        <v>151242</v>
      </c>
      <c r="B125">
        <v>18</v>
      </c>
      <c r="C125" t="s">
        <v>452</v>
      </c>
      <c r="D125" t="s">
        <v>464</v>
      </c>
      <c r="E125">
        <v>18</v>
      </c>
      <c r="F125" t="s">
        <v>465</v>
      </c>
      <c r="G125" t="s">
        <v>882</v>
      </c>
      <c r="H125" t="s">
        <v>467</v>
      </c>
      <c r="I125" t="s">
        <v>476</v>
      </c>
      <c r="J125" t="s">
        <v>469</v>
      </c>
      <c r="K125" t="s">
        <v>470</v>
      </c>
      <c r="L125" t="s">
        <v>514</v>
      </c>
      <c r="AG125" t="s">
        <v>458</v>
      </c>
    </row>
    <row r="126" spans="1:34" x14ac:dyDescent="0.3">
      <c r="A126">
        <v>151242</v>
      </c>
      <c r="B126">
        <v>19</v>
      </c>
      <c r="C126" t="s">
        <v>452</v>
      </c>
      <c r="D126" t="s">
        <v>490</v>
      </c>
      <c r="E126">
        <v>19</v>
      </c>
      <c r="F126" t="s">
        <v>465</v>
      </c>
      <c r="G126" t="s">
        <v>514</v>
      </c>
      <c r="H126" t="s">
        <v>467</v>
      </c>
      <c r="I126" t="s">
        <v>558</v>
      </c>
      <c r="J126" t="s">
        <v>469</v>
      </c>
      <c r="K126" t="s">
        <v>474</v>
      </c>
      <c r="M126" t="s">
        <v>493</v>
      </c>
      <c r="N126" t="s">
        <v>542</v>
      </c>
      <c r="O126" t="s">
        <v>477</v>
      </c>
      <c r="R126" t="s">
        <v>479</v>
      </c>
      <c r="S126" t="s">
        <v>469</v>
      </c>
      <c r="V126" t="s">
        <v>561</v>
      </c>
      <c r="W126" t="s">
        <v>614</v>
      </c>
      <c r="X126" t="s">
        <v>629</v>
      </c>
      <c r="Y126" t="s">
        <v>482</v>
      </c>
      <c r="AC126" t="s">
        <v>483</v>
      </c>
      <c r="AG126" t="s">
        <v>455</v>
      </c>
      <c r="AH126" t="s">
        <v>883</v>
      </c>
    </row>
    <row r="127" spans="1:34" x14ac:dyDescent="0.3">
      <c r="A127">
        <v>151242</v>
      </c>
      <c r="B127">
        <v>20</v>
      </c>
      <c r="C127" t="s">
        <v>452</v>
      </c>
      <c r="D127" t="s">
        <v>490</v>
      </c>
      <c r="E127">
        <v>20</v>
      </c>
      <c r="F127" t="s">
        <v>465</v>
      </c>
      <c r="G127" t="s">
        <v>884</v>
      </c>
      <c r="H127" t="s">
        <v>467</v>
      </c>
      <c r="I127" t="s">
        <v>880</v>
      </c>
      <c r="J127" t="s">
        <v>469</v>
      </c>
      <c r="K127" t="s">
        <v>474</v>
      </c>
      <c r="M127" t="s">
        <v>493</v>
      </c>
      <c r="N127" t="s">
        <v>885</v>
      </c>
      <c r="O127" t="s">
        <v>477</v>
      </c>
      <c r="R127" t="s">
        <v>479</v>
      </c>
      <c r="S127" t="s">
        <v>469</v>
      </c>
      <c r="V127" t="s">
        <v>795</v>
      </c>
      <c r="W127" t="s">
        <v>593</v>
      </c>
      <c r="X127" t="s">
        <v>629</v>
      </c>
      <c r="Y127" t="s">
        <v>482</v>
      </c>
      <c r="AC127" t="s">
        <v>483</v>
      </c>
      <c r="AG127" t="s">
        <v>455</v>
      </c>
      <c r="AH127" t="s">
        <v>886</v>
      </c>
    </row>
    <row r="128" spans="1:34" x14ac:dyDescent="0.3">
      <c r="A128">
        <v>151242</v>
      </c>
      <c r="B128">
        <v>21</v>
      </c>
      <c r="C128" t="s">
        <v>452</v>
      </c>
      <c r="D128" t="s">
        <v>490</v>
      </c>
      <c r="E128">
        <v>21</v>
      </c>
      <c r="F128" t="s">
        <v>465</v>
      </c>
      <c r="G128" t="s">
        <v>681</v>
      </c>
      <c r="H128" t="s">
        <v>467</v>
      </c>
      <c r="I128" t="s">
        <v>506</v>
      </c>
      <c r="J128" t="s">
        <v>469</v>
      </c>
      <c r="K128" t="s">
        <v>474</v>
      </c>
      <c r="M128" t="s">
        <v>493</v>
      </c>
      <c r="N128" t="s">
        <v>887</v>
      </c>
      <c r="O128" t="s">
        <v>477</v>
      </c>
      <c r="R128" t="s">
        <v>479</v>
      </c>
      <c r="S128" t="s">
        <v>469</v>
      </c>
      <c r="V128" t="s">
        <v>795</v>
      </c>
      <c r="W128" t="s">
        <v>541</v>
      </c>
      <c r="X128" t="s">
        <v>629</v>
      </c>
      <c r="Y128" t="s">
        <v>482</v>
      </c>
      <c r="AC128" t="s">
        <v>483</v>
      </c>
      <c r="AG128" t="s">
        <v>458</v>
      </c>
    </row>
    <row r="129" spans="1:34" x14ac:dyDescent="0.3">
      <c r="A129">
        <v>151242</v>
      </c>
      <c r="B129">
        <v>22</v>
      </c>
      <c r="C129" t="s">
        <v>452</v>
      </c>
      <c r="D129" t="s">
        <v>490</v>
      </c>
      <c r="E129">
        <v>22</v>
      </c>
      <c r="F129" t="s">
        <v>465</v>
      </c>
      <c r="G129" t="s">
        <v>888</v>
      </c>
      <c r="H129" t="s">
        <v>467</v>
      </c>
      <c r="I129" t="s">
        <v>534</v>
      </c>
      <c r="J129" t="s">
        <v>469</v>
      </c>
      <c r="K129" t="s">
        <v>474</v>
      </c>
      <c r="M129" t="s">
        <v>493</v>
      </c>
      <c r="N129" t="s">
        <v>542</v>
      </c>
      <c r="O129" t="s">
        <v>477</v>
      </c>
      <c r="R129" t="s">
        <v>479</v>
      </c>
      <c r="S129" t="s">
        <v>469</v>
      </c>
      <c r="V129" t="s">
        <v>571</v>
      </c>
      <c r="W129" t="s">
        <v>874</v>
      </c>
      <c r="X129" t="s">
        <v>629</v>
      </c>
      <c r="Y129" t="s">
        <v>482</v>
      </c>
      <c r="AC129" t="s">
        <v>483</v>
      </c>
      <c r="AG129" t="s">
        <v>458</v>
      </c>
    </row>
    <row r="130" spans="1:34" x14ac:dyDescent="0.3">
      <c r="A130">
        <v>151242</v>
      </c>
      <c r="B130">
        <v>23</v>
      </c>
      <c r="C130" t="s">
        <v>452</v>
      </c>
      <c r="D130" t="s">
        <v>490</v>
      </c>
      <c r="E130">
        <v>23</v>
      </c>
      <c r="F130" t="s">
        <v>465</v>
      </c>
      <c r="G130" t="s">
        <v>889</v>
      </c>
      <c r="H130" t="s">
        <v>467</v>
      </c>
      <c r="I130" t="s">
        <v>627</v>
      </c>
      <c r="J130" t="s">
        <v>469</v>
      </c>
      <c r="K130" t="s">
        <v>474</v>
      </c>
      <c r="M130" t="s">
        <v>493</v>
      </c>
      <c r="N130" t="s">
        <v>890</v>
      </c>
      <c r="O130" t="s">
        <v>477</v>
      </c>
      <c r="R130" t="s">
        <v>479</v>
      </c>
      <c r="S130" t="s">
        <v>469</v>
      </c>
      <c r="V130" t="s">
        <v>506</v>
      </c>
      <c r="W130" t="s">
        <v>541</v>
      </c>
      <c r="X130" t="s">
        <v>629</v>
      </c>
      <c r="Y130" t="s">
        <v>482</v>
      </c>
      <c r="AC130" t="s">
        <v>483</v>
      </c>
      <c r="AG130" t="s">
        <v>458</v>
      </c>
    </row>
    <row r="131" spans="1:34" x14ac:dyDescent="0.3">
      <c r="A131">
        <v>151242</v>
      </c>
      <c r="B131">
        <v>24</v>
      </c>
      <c r="C131" t="s">
        <v>452</v>
      </c>
      <c r="D131" t="s">
        <v>490</v>
      </c>
      <c r="E131">
        <v>24</v>
      </c>
      <c r="F131" t="s">
        <v>465</v>
      </c>
      <c r="G131" t="s">
        <v>777</v>
      </c>
      <c r="H131" t="s">
        <v>467</v>
      </c>
      <c r="I131" t="s">
        <v>479</v>
      </c>
      <c r="J131" t="s">
        <v>469</v>
      </c>
      <c r="K131" t="s">
        <v>474</v>
      </c>
      <c r="M131" t="s">
        <v>493</v>
      </c>
      <c r="N131" t="s">
        <v>890</v>
      </c>
      <c r="O131" t="s">
        <v>477</v>
      </c>
      <c r="R131" t="s">
        <v>479</v>
      </c>
      <c r="S131" t="s">
        <v>469</v>
      </c>
      <c r="V131" t="s">
        <v>478</v>
      </c>
      <c r="W131" t="s">
        <v>512</v>
      </c>
      <c r="X131" t="s">
        <v>629</v>
      </c>
      <c r="Y131" t="s">
        <v>482</v>
      </c>
      <c r="AC131" t="s">
        <v>483</v>
      </c>
      <c r="AG131" t="s">
        <v>455</v>
      </c>
      <c r="AH131" t="s">
        <v>891</v>
      </c>
    </row>
    <row r="132" spans="1:34" x14ac:dyDescent="0.3">
      <c r="A132">
        <v>151242</v>
      </c>
      <c r="B132">
        <v>25</v>
      </c>
      <c r="C132" t="s">
        <v>452</v>
      </c>
      <c r="D132" t="s">
        <v>490</v>
      </c>
      <c r="E132">
        <v>25</v>
      </c>
      <c r="F132" t="s">
        <v>465</v>
      </c>
      <c r="G132" t="s">
        <v>485</v>
      </c>
      <c r="H132" t="s">
        <v>467</v>
      </c>
      <c r="I132" t="s">
        <v>865</v>
      </c>
      <c r="J132" t="s">
        <v>469</v>
      </c>
      <c r="K132" t="s">
        <v>474</v>
      </c>
      <c r="M132" t="s">
        <v>493</v>
      </c>
      <c r="N132" t="s">
        <v>892</v>
      </c>
      <c r="O132" t="s">
        <v>477</v>
      </c>
      <c r="R132" t="s">
        <v>479</v>
      </c>
      <c r="S132" t="s">
        <v>469</v>
      </c>
      <c r="V132" t="s">
        <v>855</v>
      </c>
      <c r="W132" t="s">
        <v>512</v>
      </c>
      <c r="X132" t="s">
        <v>629</v>
      </c>
      <c r="Y132" t="s">
        <v>482</v>
      </c>
      <c r="AC132" t="s">
        <v>483</v>
      </c>
      <c r="AG132" t="s">
        <v>458</v>
      </c>
    </row>
    <row r="133" spans="1:34" x14ac:dyDescent="0.3">
      <c r="A133">
        <v>151242</v>
      </c>
      <c r="B133">
        <v>26</v>
      </c>
      <c r="C133" t="s">
        <v>514</v>
      </c>
      <c r="D133" t="s">
        <v>453</v>
      </c>
      <c r="E133">
        <v>26</v>
      </c>
      <c r="W133" t="s">
        <v>893</v>
      </c>
      <c r="AG133" t="s">
        <v>455</v>
      </c>
      <c r="AH133" t="s">
        <v>894</v>
      </c>
    </row>
    <row r="134" spans="1:34" x14ac:dyDescent="0.3">
      <c r="A134">
        <v>151242</v>
      </c>
      <c r="B134">
        <v>27</v>
      </c>
      <c r="C134" t="s">
        <v>514</v>
      </c>
      <c r="D134" t="s">
        <v>453</v>
      </c>
      <c r="E134">
        <v>27</v>
      </c>
      <c r="W134" t="s">
        <v>858</v>
      </c>
      <c r="AG134" t="s">
        <v>455</v>
      </c>
      <c r="AH134" t="s">
        <v>895</v>
      </c>
    </row>
    <row r="135" spans="1:34" x14ac:dyDescent="0.3">
      <c r="A135">
        <v>151242</v>
      </c>
      <c r="B135">
        <v>28</v>
      </c>
      <c r="C135" t="s">
        <v>514</v>
      </c>
      <c r="D135" t="s">
        <v>464</v>
      </c>
      <c r="E135">
        <v>28</v>
      </c>
      <c r="F135" t="s">
        <v>465</v>
      </c>
      <c r="G135" t="s">
        <v>896</v>
      </c>
      <c r="H135" t="s">
        <v>467</v>
      </c>
      <c r="I135" t="s">
        <v>476</v>
      </c>
      <c r="J135" t="s">
        <v>469</v>
      </c>
      <c r="K135" t="s">
        <v>474</v>
      </c>
      <c r="M135" t="s">
        <v>475</v>
      </c>
      <c r="N135" t="s">
        <v>795</v>
      </c>
      <c r="O135" t="s">
        <v>477</v>
      </c>
      <c r="P135" t="s">
        <v>499</v>
      </c>
      <c r="Q135" t="s">
        <v>477</v>
      </c>
      <c r="R135" t="s">
        <v>479</v>
      </c>
      <c r="S135" t="s">
        <v>469</v>
      </c>
      <c r="W135" t="s">
        <v>486</v>
      </c>
      <c r="X135" t="s">
        <v>629</v>
      </c>
      <c r="Y135" t="s">
        <v>482</v>
      </c>
      <c r="AC135" t="s">
        <v>483</v>
      </c>
      <c r="AG135" t="s">
        <v>455</v>
      </c>
      <c r="AH135" t="s">
        <v>897</v>
      </c>
    </row>
    <row r="136" spans="1:34" x14ac:dyDescent="0.3">
      <c r="A136">
        <v>151242</v>
      </c>
      <c r="B136">
        <v>29</v>
      </c>
      <c r="C136" t="s">
        <v>514</v>
      </c>
      <c r="D136" t="s">
        <v>464</v>
      </c>
      <c r="E136">
        <v>29</v>
      </c>
      <c r="F136" t="s">
        <v>465</v>
      </c>
      <c r="G136" t="s">
        <v>466</v>
      </c>
      <c r="H136" t="s">
        <v>467</v>
      </c>
      <c r="I136" t="s">
        <v>473</v>
      </c>
      <c r="J136" t="s">
        <v>469</v>
      </c>
      <c r="K136" t="s">
        <v>474</v>
      </c>
      <c r="M136" t="s">
        <v>475</v>
      </c>
      <c r="N136" t="s">
        <v>708</v>
      </c>
      <c r="O136" t="s">
        <v>477</v>
      </c>
      <c r="P136" t="s">
        <v>486</v>
      </c>
      <c r="Q136" t="s">
        <v>477</v>
      </c>
      <c r="R136" t="s">
        <v>479</v>
      </c>
      <c r="S136" t="s">
        <v>469</v>
      </c>
      <c r="W136" t="s">
        <v>568</v>
      </c>
      <c r="X136" t="s">
        <v>629</v>
      </c>
      <c r="Y136" t="s">
        <v>482</v>
      </c>
      <c r="AC136" t="s">
        <v>483</v>
      </c>
      <c r="AG136" t="s">
        <v>458</v>
      </c>
    </row>
    <row r="137" spans="1:34" x14ac:dyDescent="0.3">
      <c r="A137">
        <v>151242</v>
      </c>
      <c r="B137">
        <v>30</v>
      </c>
      <c r="C137" t="s">
        <v>471</v>
      </c>
      <c r="D137" t="s">
        <v>453</v>
      </c>
      <c r="E137">
        <v>30</v>
      </c>
      <c r="W137" t="s">
        <v>454</v>
      </c>
      <c r="AG137" t="s">
        <v>455</v>
      </c>
      <c r="AH137" t="s">
        <v>898</v>
      </c>
    </row>
    <row r="138" spans="1:34" x14ac:dyDescent="0.3">
      <c r="A138">
        <v>151242</v>
      </c>
      <c r="B138">
        <v>31</v>
      </c>
      <c r="C138" t="s">
        <v>471</v>
      </c>
      <c r="D138" t="s">
        <v>453</v>
      </c>
      <c r="E138">
        <v>31</v>
      </c>
      <c r="W138" t="s">
        <v>457</v>
      </c>
      <c r="AG138" t="s">
        <v>458</v>
      </c>
    </row>
    <row r="139" spans="1:34" x14ac:dyDescent="0.3">
      <c r="A139">
        <v>151242</v>
      </c>
      <c r="B139">
        <v>32</v>
      </c>
      <c r="C139" t="s">
        <v>471</v>
      </c>
      <c r="D139" t="s">
        <v>453</v>
      </c>
      <c r="E139">
        <v>32</v>
      </c>
      <c r="W139" t="s">
        <v>859</v>
      </c>
      <c r="AG139" t="s">
        <v>458</v>
      </c>
    </row>
    <row r="140" spans="1:34" x14ac:dyDescent="0.3">
      <c r="A140">
        <v>151242</v>
      </c>
      <c r="B140">
        <v>33</v>
      </c>
      <c r="C140" t="s">
        <v>471</v>
      </c>
      <c r="D140" t="s">
        <v>453</v>
      </c>
      <c r="E140">
        <v>33</v>
      </c>
      <c r="W140" t="s">
        <v>860</v>
      </c>
      <c r="AG140" t="s">
        <v>458</v>
      </c>
    </row>
    <row r="141" spans="1:34" x14ac:dyDescent="0.3">
      <c r="A141">
        <v>151242</v>
      </c>
      <c r="B141">
        <v>34</v>
      </c>
      <c r="C141" t="s">
        <v>471</v>
      </c>
      <c r="D141" t="s">
        <v>453</v>
      </c>
      <c r="E141">
        <v>34</v>
      </c>
      <c r="W141" t="s">
        <v>859</v>
      </c>
      <c r="AG141" t="s">
        <v>458</v>
      </c>
    </row>
    <row r="142" spans="1:34" x14ac:dyDescent="0.3">
      <c r="A142">
        <v>151242</v>
      </c>
      <c r="B142">
        <v>35</v>
      </c>
      <c r="C142" t="s">
        <v>471</v>
      </c>
      <c r="D142" t="s">
        <v>453</v>
      </c>
      <c r="E142">
        <v>35</v>
      </c>
      <c r="W142" t="s">
        <v>899</v>
      </c>
      <c r="AG142" t="s">
        <v>455</v>
      </c>
      <c r="AH142" t="s">
        <v>900</v>
      </c>
    </row>
    <row r="143" spans="1:34" x14ac:dyDescent="0.3">
      <c r="A143">
        <v>151242</v>
      </c>
      <c r="B143">
        <v>36</v>
      </c>
      <c r="C143" t="s">
        <v>471</v>
      </c>
      <c r="D143" t="s">
        <v>453</v>
      </c>
      <c r="E143">
        <v>36</v>
      </c>
      <c r="W143" t="s">
        <v>858</v>
      </c>
      <c r="AG143" t="s">
        <v>455</v>
      </c>
      <c r="AH143" t="s">
        <v>901</v>
      </c>
    </row>
    <row r="144" spans="1:34" x14ac:dyDescent="0.3">
      <c r="A144">
        <v>151242</v>
      </c>
      <c r="B144">
        <v>37</v>
      </c>
      <c r="C144" t="s">
        <v>471</v>
      </c>
      <c r="D144" t="s">
        <v>453</v>
      </c>
      <c r="E144">
        <v>37</v>
      </c>
      <c r="W144" t="s">
        <v>454</v>
      </c>
      <c r="AG144" t="s">
        <v>455</v>
      </c>
      <c r="AH144" t="s">
        <v>902</v>
      </c>
    </row>
    <row r="145" spans="1:34" x14ac:dyDescent="0.3">
      <c r="A145">
        <v>151242</v>
      </c>
      <c r="B145">
        <v>38</v>
      </c>
      <c r="C145" t="s">
        <v>471</v>
      </c>
      <c r="D145" t="s">
        <v>453</v>
      </c>
      <c r="E145">
        <v>38</v>
      </c>
      <c r="W145" t="s">
        <v>860</v>
      </c>
      <c r="AG145" t="s">
        <v>458</v>
      </c>
    </row>
    <row r="146" spans="1:34" x14ac:dyDescent="0.3">
      <c r="A146">
        <v>151242</v>
      </c>
      <c r="B146">
        <v>39</v>
      </c>
      <c r="C146" t="s">
        <v>471</v>
      </c>
      <c r="D146" t="s">
        <v>453</v>
      </c>
      <c r="E146">
        <v>39</v>
      </c>
      <c r="W146" t="s">
        <v>459</v>
      </c>
      <c r="AG146" t="s">
        <v>455</v>
      </c>
      <c r="AH146" t="s">
        <v>903</v>
      </c>
    </row>
    <row r="147" spans="1:34" x14ac:dyDescent="0.3">
      <c r="A147">
        <v>151242</v>
      </c>
      <c r="B147">
        <v>40</v>
      </c>
      <c r="C147" t="s">
        <v>471</v>
      </c>
      <c r="D147" t="s">
        <v>453</v>
      </c>
      <c r="E147">
        <v>40</v>
      </c>
      <c r="W147" t="s">
        <v>454</v>
      </c>
      <c r="AG147" t="s">
        <v>458</v>
      </c>
    </row>
    <row r="148" spans="1:34" x14ac:dyDescent="0.3">
      <c r="A148">
        <v>151242</v>
      </c>
      <c r="B148">
        <v>41</v>
      </c>
      <c r="C148" t="s">
        <v>471</v>
      </c>
      <c r="D148" t="s">
        <v>464</v>
      </c>
      <c r="E148">
        <v>41</v>
      </c>
      <c r="F148" t="s">
        <v>465</v>
      </c>
      <c r="G148" t="s">
        <v>904</v>
      </c>
      <c r="H148" t="s">
        <v>467</v>
      </c>
      <c r="I148" t="s">
        <v>492</v>
      </c>
      <c r="J148" t="s">
        <v>469</v>
      </c>
      <c r="K148" t="s">
        <v>474</v>
      </c>
      <c r="M148" t="s">
        <v>475</v>
      </c>
      <c r="N148" t="s">
        <v>795</v>
      </c>
      <c r="O148" t="s">
        <v>477</v>
      </c>
      <c r="P148" t="s">
        <v>905</v>
      </c>
      <c r="Q148" t="s">
        <v>477</v>
      </c>
      <c r="R148" t="s">
        <v>479</v>
      </c>
      <c r="S148" t="s">
        <v>469</v>
      </c>
      <c r="W148" t="s">
        <v>906</v>
      </c>
      <c r="X148" t="s">
        <v>629</v>
      </c>
      <c r="Y148" t="s">
        <v>482</v>
      </c>
      <c r="AC148" t="s">
        <v>483</v>
      </c>
      <c r="AG148" t="s">
        <v>455</v>
      </c>
      <c r="AH148" t="s">
        <v>907</v>
      </c>
    </row>
    <row r="149" spans="1:34" x14ac:dyDescent="0.3">
      <c r="A149">
        <v>151242</v>
      </c>
      <c r="B149">
        <v>42</v>
      </c>
      <c r="C149" t="s">
        <v>471</v>
      </c>
      <c r="D149" t="s">
        <v>464</v>
      </c>
      <c r="E149">
        <v>42</v>
      </c>
      <c r="F149" t="s">
        <v>465</v>
      </c>
      <c r="G149" t="s">
        <v>908</v>
      </c>
      <c r="H149" t="s">
        <v>467</v>
      </c>
      <c r="I149" t="s">
        <v>459</v>
      </c>
      <c r="J149" t="s">
        <v>469</v>
      </c>
      <c r="K149" t="s">
        <v>474</v>
      </c>
      <c r="M149" t="s">
        <v>475</v>
      </c>
      <c r="N149" t="s">
        <v>614</v>
      </c>
      <c r="O149" t="s">
        <v>477</v>
      </c>
      <c r="P149" t="s">
        <v>644</v>
      </c>
      <c r="Q149" t="s">
        <v>477</v>
      </c>
      <c r="R149" t="s">
        <v>479</v>
      </c>
      <c r="S149" t="s">
        <v>469</v>
      </c>
      <c r="W149" t="s">
        <v>795</v>
      </c>
      <c r="X149" t="s">
        <v>629</v>
      </c>
      <c r="Y149" t="s">
        <v>482</v>
      </c>
      <c r="AC149" t="s">
        <v>483</v>
      </c>
      <c r="AG149" t="s">
        <v>458</v>
      </c>
    </row>
    <row r="150" spans="1:34" x14ac:dyDescent="0.3">
      <c r="A150">
        <v>151242</v>
      </c>
      <c r="B150">
        <v>43</v>
      </c>
      <c r="C150" t="s">
        <v>471</v>
      </c>
      <c r="D150" t="s">
        <v>490</v>
      </c>
      <c r="E150">
        <v>43</v>
      </c>
      <c r="F150" t="s">
        <v>465</v>
      </c>
      <c r="G150" t="s">
        <v>480</v>
      </c>
      <c r="H150" t="s">
        <v>467</v>
      </c>
      <c r="I150" t="s">
        <v>534</v>
      </c>
      <c r="J150" t="s">
        <v>469</v>
      </c>
      <c r="K150" t="s">
        <v>470</v>
      </c>
      <c r="L150" t="s">
        <v>471</v>
      </c>
      <c r="AG150" t="s">
        <v>455</v>
      </c>
      <c r="AH150" t="s">
        <v>909</v>
      </c>
    </row>
    <row r="151" spans="1:34" x14ac:dyDescent="0.3">
      <c r="A151">
        <v>151242</v>
      </c>
      <c r="B151">
        <v>44</v>
      </c>
      <c r="C151" t="s">
        <v>519</v>
      </c>
      <c r="D151" t="s">
        <v>464</v>
      </c>
      <c r="E151">
        <v>44</v>
      </c>
      <c r="F151" t="s">
        <v>465</v>
      </c>
      <c r="G151" t="s">
        <v>910</v>
      </c>
      <c r="H151" t="s">
        <v>467</v>
      </c>
      <c r="I151" t="s">
        <v>459</v>
      </c>
      <c r="J151" t="s">
        <v>469</v>
      </c>
      <c r="K151" t="s">
        <v>470</v>
      </c>
      <c r="L151" t="s">
        <v>514</v>
      </c>
      <c r="AG151" t="s">
        <v>455</v>
      </c>
      <c r="AH151" t="s">
        <v>911</v>
      </c>
    </row>
    <row r="152" spans="1:34" x14ac:dyDescent="0.3">
      <c r="A152">
        <v>151242</v>
      </c>
      <c r="B152">
        <v>45</v>
      </c>
      <c r="C152" t="s">
        <v>519</v>
      </c>
      <c r="D152" t="s">
        <v>464</v>
      </c>
      <c r="E152">
        <v>45</v>
      </c>
      <c r="F152" t="s">
        <v>465</v>
      </c>
      <c r="G152" t="s">
        <v>912</v>
      </c>
      <c r="H152" t="s">
        <v>467</v>
      </c>
      <c r="I152" t="s">
        <v>853</v>
      </c>
      <c r="J152" t="s">
        <v>469</v>
      </c>
      <c r="K152" t="s">
        <v>474</v>
      </c>
      <c r="M152" t="s">
        <v>475</v>
      </c>
      <c r="N152" t="s">
        <v>913</v>
      </c>
      <c r="O152" t="s">
        <v>477</v>
      </c>
      <c r="P152" t="s">
        <v>914</v>
      </c>
      <c r="Q152" t="s">
        <v>477</v>
      </c>
      <c r="R152" t="s">
        <v>479</v>
      </c>
      <c r="S152" t="s">
        <v>469</v>
      </c>
      <c r="W152" t="s">
        <v>471</v>
      </c>
      <c r="X152" t="s">
        <v>629</v>
      </c>
      <c r="Y152" t="s">
        <v>598</v>
      </c>
      <c r="AC152" t="s">
        <v>483</v>
      </c>
      <c r="AG152" t="s">
        <v>458</v>
      </c>
    </row>
    <row r="153" spans="1:34" x14ac:dyDescent="0.3">
      <c r="A153">
        <v>151242</v>
      </c>
      <c r="B153">
        <v>46</v>
      </c>
      <c r="C153" t="s">
        <v>519</v>
      </c>
      <c r="D153" t="s">
        <v>490</v>
      </c>
      <c r="E153">
        <v>46</v>
      </c>
      <c r="F153" t="s">
        <v>465</v>
      </c>
      <c r="G153" t="s">
        <v>915</v>
      </c>
      <c r="H153" t="s">
        <v>467</v>
      </c>
      <c r="I153" t="s">
        <v>916</v>
      </c>
      <c r="J153" t="s">
        <v>469</v>
      </c>
      <c r="K153" t="s">
        <v>474</v>
      </c>
      <c r="M153" t="s">
        <v>493</v>
      </c>
      <c r="N153" t="s">
        <v>917</v>
      </c>
      <c r="O153" t="s">
        <v>477</v>
      </c>
      <c r="R153" t="s">
        <v>479</v>
      </c>
      <c r="S153" t="s">
        <v>469</v>
      </c>
      <c r="V153" t="s">
        <v>492</v>
      </c>
      <c r="W153" t="s">
        <v>512</v>
      </c>
      <c r="X153" t="s">
        <v>629</v>
      </c>
      <c r="Y153" t="s">
        <v>482</v>
      </c>
      <c r="AC153" t="s">
        <v>483</v>
      </c>
      <c r="AG153" t="s">
        <v>455</v>
      </c>
      <c r="AH153" t="s">
        <v>918</v>
      </c>
    </row>
    <row r="154" spans="1:34" x14ac:dyDescent="0.3">
      <c r="A154">
        <v>151242</v>
      </c>
      <c r="B154">
        <v>47</v>
      </c>
      <c r="C154" t="s">
        <v>519</v>
      </c>
      <c r="D154" t="s">
        <v>490</v>
      </c>
      <c r="E154">
        <v>47</v>
      </c>
      <c r="F154" t="s">
        <v>465</v>
      </c>
      <c r="G154" t="s">
        <v>919</v>
      </c>
      <c r="H154" t="s">
        <v>467</v>
      </c>
      <c r="I154" t="s">
        <v>865</v>
      </c>
      <c r="J154" t="s">
        <v>469</v>
      </c>
      <c r="K154" t="s">
        <v>474</v>
      </c>
      <c r="M154" t="s">
        <v>493</v>
      </c>
      <c r="N154" t="s">
        <v>920</v>
      </c>
      <c r="O154" t="s">
        <v>477</v>
      </c>
      <c r="R154" t="s">
        <v>479</v>
      </c>
      <c r="S154" t="s">
        <v>469</v>
      </c>
      <c r="V154" t="s">
        <v>675</v>
      </c>
      <c r="W154" t="s">
        <v>468</v>
      </c>
      <c r="X154" t="s">
        <v>629</v>
      </c>
      <c r="Y154" t="s">
        <v>482</v>
      </c>
      <c r="AC154" t="s">
        <v>483</v>
      </c>
      <c r="AG154" t="s">
        <v>458</v>
      </c>
    </row>
    <row r="155" spans="1:34" x14ac:dyDescent="0.3">
      <c r="A155">
        <v>151242</v>
      </c>
      <c r="B155">
        <v>48</v>
      </c>
      <c r="C155" t="s">
        <v>614</v>
      </c>
      <c r="D155" t="s">
        <v>453</v>
      </c>
      <c r="E155">
        <v>48</v>
      </c>
      <c r="W155" t="s">
        <v>454</v>
      </c>
      <c r="AG155" t="s">
        <v>455</v>
      </c>
      <c r="AH155" t="s">
        <v>921</v>
      </c>
    </row>
    <row r="156" spans="1:34" x14ac:dyDescent="0.3">
      <c r="A156">
        <v>151242</v>
      </c>
      <c r="B156">
        <v>49</v>
      </c>
      <c r="C156" t="s">
        <v>614</v>
      </c>
      <c r="D156" t="s">
        <v>453</v>
      </c>
      <c r="E156">
        <v>49</v>
      </c>
      <c r="W156" t="s">
        <v>922</v>
      </c>
      <c r="AG156" t="s">
        <v>458</v>
      </c>
    </row>
    <row r="157" spans="1:34" x14ac:dyDescent="0.3">
      <c r="A157">
        <v>151242</v>
      </c>
      <c r="B157">
        <v>50</v>
      </c>
      <c r="C157" t="s">
        <v>614</v>
      </c>
      <c r="D157" t="s">
        <v>464</v>
      </c>
      <c r="E157">
        <v>50</v>
      </c>
      <c r="F157" t="s">
        <v>465</v>
      </c>
      <c r="G157" t="s">
        <v>923</v>
      </c>
      <c r="H157" t="s">
        <v>467</v>
      </c>
      <c r="I157" t="s">
        <v>486</v>
      </c>
      <c r="J157" t="s">
        <v>469</v>
      </c>
      <c r="K157" t="s">
        <v>474</v>
      </c>
      <c r="M157" t="s">
        <v>475</v>
      </c>
      <c r="N157" t="s">
        <v>541</v>
      </c>
      <c r="O157" t="s">
        <v>477</v>
      </c>
      <c r="P157" t="s">
        <v>732</v>
      </c>
      <c r="Q157" t="s">
        <v>477</v>
      </c>
      <c r="R157" t="s">
        <v>479</v>
      </c>
      <c r="S157" t="s">
        <v>469</v>
      </c>
      <c r="W157" t="s">
        <v>471</v>
      </c>
      <c r="X157" t="s">
        <v>629</v>
      </c>
      <c r="Y157" t="s">
        <v>482</v>
      </c>
      <c r="AC157" t="s">
        <v>483</v>
      </c>
      <c r="AG157" t="s">
        <v>455</v>
      </c>
      <c r="AH157" t="s">
        <v>924</v>
      </c>
    </row>
    <row r="158" spans="1:34" x14ac:dyDescent="0.3">
      <c r="A158">
        <v>151242</v>
      </c>
      <c r="B158">
        <v>51</v>
      </c>
      <c r="C158" t="s">
        <v>614</v>
      </c>
      <c r="D158" t="s">
        <v>490</v>
      </c>
      <c r="E158">
        <v>51</v>
      </c>
      <c r="F158" t="s">
        <v>465</v>
      </c>
      <c r="G158" t="s">
        <v>718</v>
      </c>
      <c r="H158" t="s">
        <v>467</v>
      </c>
      <c r="I158" t="s">
        <v>506</v>
      </c>
      <c r="J158" t="s">
        <v>469</v>
      </c>
      <c r="K158" t="s">
        <v>474</v>
      </c>
      <c r="M158" t="s">
        <v>493</v>
      </c>
      <c r="N158" t="s">
        <v>925</v>
      </c>
      <c r="O158" t="s">
        <v>477</v>
      </c>
      <c r="R158" t="s">
        <v>479</v>
      </c>
      <c r="S158" t="s">
        <v>469</v>
      </c>
      <c r="V158" t="s">
        <v>675</v>
      </c>
      <c r="W158" t="s">
        <v>561</v>
      </c>
      <c r="X158" t="s">
        <v>629</v>
      </c>
      <c r="Y158" t="s">
        <v>482</v>
      </c>
      <c r="AC158" t="s">
        <v>483</v>
      </c>
      <c r="AG158" t="s">
        <v>458</v>
      </c>
    </row>
    <row r="159" spans="1:34" x14ac:dyDescent="0.3">
      <c r="A159">
        <v>162514</v>
      </c>
      <c r="B159">
        <v>1</v>
      </c>
      <c r="C159" t="s">
        <v>514</v>
      </c>
      <c r="D159" t="s">
        <v>453</v>
      </c>
      <c r="E159">
        <v>1</v>
      </c>
      <c r="W159" t="s">
        <v>893</v>
      </c>
      <c r="AG159" t="s">
        <v>455</v>
      </c>
      <c r="AH159" t="s">
        <v>926</v>
      </c>
    </row>
    <row r="160" spans="1:34" x14ac:dyDescent="0.3">
      <c r="A160">
        <v>162514</v>
      </c>
      <c r="B160">
        <v>2</v>
      </c>
      <c r="C160" t="s">
        <v>514</v>
      </c>
      <c r="D160" t="s">
        <v>453</v>
      </c>
      <c r="E160">
        <v>2</v>
      </c>
      <c r="W160" t="s">
        <v>858</v>
      </c>
      <c r="AG160" t="s">
        <v>458</v>
      </c>
    </row>
    <row r="161" spans="1:34" x14ac:dyDescent="0.3">
      <c r="A161">
        <v>162514</v>
      </c>
      <c r="B161">
        <v>3</v>
      </c>
      <c r="C161" t="s">
        <v>514</v>
      </c>
      <c r="D161" t="s">
        <v>453</v>
      </c>
      <c r="E161">
        <v>3</v>
      </c>
      <c r="W161" t="s">
        <v>927</v>
      </c>
      <c r="AG161" t="s">
        <v>458</v>
      </c>
    </row>
    <row r="162" spans="1:34" x14ac:dyDescent="0.3">
      <c r="A162">
        <v>162514</v>
      </c>
      <c r="B162">
        <v>4</v>
      </c>
      <c r="C162" t="s">
        <v>514</v>
      </c>
      <c r="D162" t="s">
        <v>453</v>
      </c>
      <c r="E162">
        <v>4</v>
      </c>
      <c r="W162" t="s">
        <v>859</v>
      </c>
      <c r="AG162" t="s">
        <v>458</v>
      </c>
    </row>
    <row r="163" spans="1:34" x14ac:dyDescent="0.3">
      <c r="A163">
        <v>162514</v>
      </c>
      <c r="B163">
        <v>5</v>
      </c>
      <c r="C163" t="s">
        <v>514</v>
      </c>
      <c r="D163" t="s">
        <v>453</v>
      </c>
      <c r="E163">
        <v>5</v>
      </c>
      <c r="W163" t="s">
        <v>454</v>
      </c>
      <c r="AG163" t="s">
        <v>458</v>
      </c>
    </row>
    <row r="164" spans="1:34" x14ac:dyDescent="0.3">
      <c r="A164">
        <v>162514</v>
      </c>
      <c r="B164">
        <v>6</v>
      </c>
      <c r="C164" t="s">
        <v>514</v>
      </c>
      <c r="D164" t="s">
        <v>453</v>
      </c>
      <c r="E164">
        <v>6</v>
      </c>
      <c r="W164" t="s">
        <v>859</v>
      </c>
      <c r="AG164" t="s">
        <v>458</v>
      </c>
    </row>
    <row r="165" spans="1:34" x14ac:dyDescent="0.3">
      <c r="A165">
        <v>162514</v>
      </c>
      <c r="B165">
        <v>7</v>
      </c>
      <c r="C165" t="s">
        <v>514</v>
      </c>
      <c r="D165" t="s">
        <v>453</v>
      </c>
      <c r="E165">
        <v>7</v>
      </c>
      <c r="W165" t="s">
        <v>859</v>
      </c>
      <c r="AG165" t="s">
        <v>458</v>
      </c>
    </row>
    <row r="166" spans="1:34" x14ac:dyDescent="0.3">
      <c r="A166">
        <v>162514</v>
      </c>
      <c r="B166">
        <v>8</v>
      </c>
      <c r="C166" t="s">
        <v>514</v>
      </c>
      <c r="D166" t="s">
        <v>453</v>
      </c>
      <c r="E166">
        <v>8</v>
      </c>
      <c r="W166" t="s">
        <v>859</v>
      </c>
      <c r="AG166" t="s">
        <v>458</v>
      </c>
    </row>
    <row r="167" spans="1:34" x14ac:dyDescent="0.3">
      <c r="A167">
        <v>162514</v>
      </c>
      <c r="B167">
        <v>9</v>
      </c>
      <c r="C167" t="s">
        <v>514</v>
      </c>
      <c r="D167" t="s">
        <v>453</v>
      </c>
      <c r="E167">
        <v>9</v>
      </c>
      <c r="W167" t="s">
        <v>457</v>
      </c>
      <c r="AG167" t="s">
        <v>458</v>
      </c>
    </row>
    <row r="168" spans="1:34" x14ac:dyDescent="0.3">
      <c r="A168">
        <v>162514</v>
      </c>
      <c r="B168">
        <v>10</v>
      </c>
      <c r="C168" t="s">
        <v>514</v>
      </c>
      <c r="D168" t="s">
        <v>453</v>
      </c>
      <c r="E168">
        <v>10</v>
      </c>
      <c r="W168" t="s">
        <v>457</v>
      </c>
      <c r="AG168" t="s">
        <v>458</v>
      </c>
    </row>
    <row r="169" spans="1:34" x14ac:dyDescent="0.3">
      <c r="A169">
        <v>162514</v>
      </c>
      <c r="B169">
        <v>11</v>
      </c>
      <c r="C169" t="s">
        <v>514</v>
      </c>
      <c r="D169" t="s">
        <v>453</v>
      </c>
      <c r="E169">
        <v>11</v>
      </c>
      <c r="W169" t="s">
        <v>457</v>
      </c>
      <c r="AG169" t="s">
        <v>458</v>
      </c>
    </row>
    <row r="170" spans="1:34" x14ac:dyDescent="0.3">
      <c r="A170">
        <v>162514</v>
      </c>
      <c r="B170">
        <v>12</v>
      </c>
      <c r="C170" t="s">
        <v>514</v>
      </c>
      <c r="D170" t="s">
        <v>453</v>
      </c>
      <c r="E170">
        <v>12</v>
      </c>
      <c r="W170" t="s">
        <v>454</v>
      </c>
      <c r="AG170" t="s">
        <v>458</v>
      </c>
    </row>
    <row r="171" spans="1:34" x14ac:dyDescent="0.3">
      <c r="A171">
        <v>162514</v>
      </c>
      <c r="B171">
        <v>13</v>
      </c>
      <c r="C171" t="s">
        <v>514</v>
      </c>
      <c r="D171" t="s">
        <v>453</v>
      </c>
      <c r="E171">
        <v>13</v>
      </c>
      <c r="W171" t="s">
        <v>922</v>
      </c>
      <c r="AG171" t="s">
        <v>458</v>
      </c>
    </row>
    <row r="172" spans="1:34" x14ac:dyDescent="0.3">
      <c r="A172">
        <v>162514</v>
      </c>
      <c r="B172">
        <v>14</v>
      </c>
      <c r="C172" t="s">
        <v>514</v>
      </c>
      <c r="D172" t="s">
        <v>453</v>
      </c>
      <c r="E172">
        <v>14</v>
      </c>
      <c r="W172" t="s">
        <v>922</v>
      </c>
      <c r="AG172" t="s">
        <v>458</v>
      </c>
    </row>
    <row r="173" spans="1:34" x14ac:dyDescent="0.3">
      <c r="A173">
        <v>162514</v>
      </c>
      <c r="B173">
        <v>15</v>
      </c>
      <c r="C173" t="s">
        <v>514</v>
      </c>
      <c r="D173" t="s">
        <v>453</v>
      </c>
      <c r="E173">
        <v>15</v>
      </c>
      <c r="W173" t="s">
        <v>859</v>
      </c>
      <c r="AG173" t="s">
        <v>455</v>
      </c>
      <c r="AH173" t="s">
        <v>928</v>
      </c>
    </row>
    <row r="174" spans="1:34" x14ac:dyDescent="0.3">
      <c r="A174">
        <v>162514</v>
      </c>
      <c r="B174">
        <v>16</v>
      </c>
      <c r="C174" t="s">
        <v>514</v>
      </c>
      <c r="D174" t="s">
        <v>453</v>
      </c>
      <c r="E174">
        <v>16</v>
      </c>
      <c r="W174" t="s">
        <v>859</v>
      </c>
      <c r="AG174" t="s">
        <v>458</v>
      </c>
    </row>
    <row r="175" spans="1:34" x14ac:dyDescent="0.3">
      <c r="A175">
        <v>162514</v>
      </c>
      <c r="B175">
        <v>17</v>
      </c>
      <c r="C175" t="s">
        <v>514</v>
      </c>
      <c r="D175" t="s">
        <v>453</v>
      </c>
      <c r="E175">
        <v>17</v>
      </c>
      <c r="W175" t="s">
        <v>859</v>
      </c>
      <c r="AG175" t="s">
        <v>458</v>
      </c>
    </row>
    <row r="176" spans="1:34" x14ac:dyDescent="0.3">
      <c r="A176">
        <v>162514</v>
      </c>
      <c r="B176">
        <v>18</v>
      </c>
      <c r="C176" t="s">
        <v>514</v>
      </c>
      <c r="D176" t="s">
        <v>453</v>
      </c>
      <c r="E176">
        <v>18</v>
      </c>
      <c r="W176" t="s">
        <v>457</v>
      </c>
      <c r="AG176" t="s">
        <v>458</v>
      </c>
    </row>
    <row r="177" spans="1:34" x14ac:dyDescent="0.3">
      <c r="A177">
        <v>162514</v>
      </c>
      <c r="B177">
        <v>19</v>
      </c>
      <c r="C177" t="s">
        <v>514</v>
      </c>
      <c r="D177" t="s">
        <v>453</v>
      </c>
      <c r="E177">
        <v>19</v>
      </c>
      <c r="W177" t="s">
        <v>457</v>
      </c>
      <c r="AG177" t="s">
        <v>458</v>
      </c>
    </row>
    <row r="178" spans="1:34" x14ac:dyDescent="0.3">
      <c r="A178">
        <v>162514</v>
      </c>
      <c r="B178">
        <v>20</v>
      </c>
      <c r="C178" t="s">
        <v>514</v>
      </c>
      <c r="D178" t="s">
        <v>453</v>
      </c>
      <c r="E178">
        <v>20</v>
      </c>
      <c r="W178" t="s">
        <v>922</v>
      </c>
      <c r="AG178" t="s">
        <v>455</v>
      </c>
      <c r="AH178" t="s">
        <v>929</v>
      </c>
    </row>
    <row r="179" spans="1:34" x14ac:dyDescent="0.3">
      <c r="A179">
        <v>162514</v>
      </c>
      <c r="B179">
        <v>21</v>
      </c>
      <c r="C179" t="s">
        <v>514</v>
      </c>
      <c r="D179" t="s">
        <v>453</v>
      </c>
      <c r="E179">
        <v>21</v>
      </c>
      <c r="W179" t="s">
        <v>922</v>
      </c>
      <c r="AG179" t="s">
        <v>455</v>
      </c>
      <c r="AH179" t="s">
        <v>930</v>
      </c>
    </row>
    <row r="180" spans="1:34" x14ac:dyDescent="0.3">
      <c r="A180">
        <v>162514</v>
      </c>
      <c r="B180">
        <v>22</v>
      </c>
      <c r="C180" t="s">
        <v>514</v>
      </c>
      <c r="D180" t="s">
        <v>464</v>
      </c>
      <c r="E180">
        <v>22</v>
      </c>
      <c r="F180" t="s">
        <v>465</v>
      </c>
      <c r="G180" t="s">
        <v>594</v>
      </c>
      <c r="H180" t="s">
        <v>467</v>
      </c>
      <c r="I180" t="s">
        <v>893</v>
      </c>
      <c r="J180" t="s">
        <v>469</v>
      </c>
      <c r="K180" t="s">
        <v>474</v>
      </c>
      <c r="M180" t="s">
        <v>493</v>
      </c>
      <c r="N180" t="s">
        <v>561</v>
      </c>
      <c r="O180" t="s">
        <v>477</v>
      </c>
      <c r="R180" t="s">
        <v>479</v>
      </c>
      <c r="S180" t="s">
        <v>469</v>
      </c>
      <c r="W180" t="s">
        <v>568</v>
      </c>
      <c r="X180" t="s">
        <v>629</v>
      </c>
      <c r="Y180" t="s">
        <v>482</v>
      </c>
      <c r="AC180" t="s">
        <v>483</v>
      </c>
      <c r="AG180" t="s">
        <v>455</v>
      </c>
      <c r="AH180" t="s">
        <v>931</v>
      </c>
    </row>
    <row r="181" spans="1:34" x14ac:dyDescent="0.3">
      <c r="A181">
        <v>162514</v>
      </c>
      <c r="B181">
        <v>23</v>
      </c>
      <c r="C181" t="s">
        <v>514</v>
      </c>
      <c r="D181" t="s">
        <v>464</v>
      </c>
      <c r="E181">
        <v>23</v>
      </c>
      <c r="F181" t="s">
        <v>465</v>
      </c>
      <c r="G181" t="s">
        <v>645</v>
      </c>
      <c r="H181" t="s">
        <v>467</v>
      </c>
      <c r="I181" t="s">
        <v>847</v>
      </c>
      <c r="J181" t="s">
        <v>469</v>
      </c>
      <c r="K181" t="s">
        <v>474</v>
      </c>
      <c r="M181" t="s">
        <v>493</v>
      </c>
      <c r="N181" t="s">
        <v>519</v>
      </c>
      <c r="O181" t="s">
        <v>477</v>
      </c>
      <c r="R181" t="s">
        <v>479</v>
      </c>
      <c r="S181" t="s">
        <v>469</v>
      </c>
      <c r="W181" t="s">
        <v>506</v>
      </c>
      <c r="X181" t="s">
        <v>629</v>
      </c>
      <c r="Y181" t="s">
        <v>482</v>
      </c>
      <c r="AC181" t="s">
        <v>932</v>
      </c>
      <c r="AG181" t="s">
        <v>458</v>
      </c>
    </row>
    <row r="182" spans="1:34" x14ac:dyDescent="0.3">
      <c r="A182">
        <v>162514</v>
      </c>
      <c r="B182">
        <v>24</v>
      </c>
      <c r="C182" t="s">
        <v>471</v>
      </c>
      <c r="D182" t="s">
        <v>453</v>
      </c>
      <c r="E182">
        <v>24</v>
      </c>
      <c r="W182" t="s">
        <v>675</v>
      </c>
      <c r="AG182" t="s">
        <v>455</v>
      </c>
      <c r="AH182" t="s">
        <v>933</v>
      </c>
    </row>
    <row r="183" spans="1:34" x14ac:dyDescent="0.3">
      <c r="A183">
        <v>162514</v>
      </c>
      <c r="B183">
        <v>25</v>
      </c>
      <c r="C183" t="s">
        <v>471</v>
      </c>
      <c r="D183" t="s">
        <v>453</v>
      </c>
      <c r="E183">
        <v>25</v>
      </c>
      <c r="W183" t="s">
        <v>899</v>
      </c>
      <c r="AG183" t="s">
        <v>458</v>
      </c>
    </row>
    <row r="184" spans="1:34" x14ac:dyDescent="0.3">
      <c r="A184">
        <v>162514</v>
      </c>
      <c r="B184">
        <v>26</v>
      </c>
      <c r="C184" t="s">
        <v>471</v>
      </c>
      <c r="D184" t="s">
        <v>453</v>
      </c>
      <c r="E184">
        <v>26</v>
      </c>
      <c r="W184" t="s">
        <v>859</v>
      </c>
      <c r="AG184" t="s">
        <v>458</v>
      </c>
    </row>
    <row r="185" spans="1:34" x14ac:dyDescent="0.3">
      <c r="A185">
        <v>162514</v>
      </c>
      <c r="B185">
        <v>27</v>
      </c>
      <c r="C185" t="s">
        <v>471</v>
      </c>
      <c r="D185" t="s">
        <v>453</v>
      </c>
      <c r="E185">
        <v>27</v>
      </c>
      <c r="W185" t="s">
        <v>457</v>
      </c>
      <c r="AG185" t="s">
        <v>458</v>
      </c>
    </row>
    <row r="186" spans="1:34" x14ac:dyDescent="0.3">
      <c r="A186">
        <v>162514</v>
      </c>
      <c r="B186">
        <v>28</v>
      </c>
      <c r="C186" t="s">
        <v>471</v>
      </c>
      <c r="D186" t="s">
        <v>453</v>
      </c>
      <c r="E186">
        <v>28</v>
      </c>
      <c r="W186" t="s">
        <v>859</v>
      </c>
      <c r="AG186" t="s">
        <v>455</v>
      </c>
      <c r="AH186" t="s">
        <v>934</v>
      </c>
    </row>
    <row r="187" spans="1:34" x14ac:dyDescent="0.3">
      <c r="A187">
        <v>162514</v>
      </c>
      <c r="B187">
        <v>29</v>
      </c>
      <c r="C187" t="s">
        <v>471</v>
      </c>
      <c r="D187" t="s">
        <v>453</v>
      </c>
      <c r="E187">
        <v>29</v>
      </c>
      <c r="W187" t="s">
        <v>859</v>
      </c>
      <c r="AG187" t="s">
        <v>458</v>
      </c>
    </row>
    <row r="188" spans="1:34" x14ac:dyDescent="0.3">
      <c r="A188">
        <v>162514</v>
      </c>
      <c r="B188">
        <v>30</v>
      </c>
      <c r="C188" t="s">
        <v>471</v>
      </c>
      <c r="D188" t="s">
        <v>464</v>
      </c>
      <c r="E188">
        <v>30</v>
      </c>
      <c r="F188" t="s">
        <v>465</v>
      </c>
      <c r="G188" t="s">
        <v>735</v>
      </c>
      <c r="H188" t="s">
        <v>467</v>
      </c>
      <c r="I188" t="s">
        <v>847</v>
      </c>
      <c r="J188" t="s">
        <v>469</v>
      </c>
      <c r="K188" t="s">
        <v>474</v>
      </c>
      <c r="M188" t="s">
        <v>493</v>
      </c>
      <c r="N188" t="s">
        <v>548</v>
      </c>
      <c r="O188" t="s">
        <v>477</v>
      </c>
      <c r="R188" t="s">
        <v>479</v>
      </c>
      <c r="S188" t="s">
        <v>469</v>
      </c>
      <c r="W188" t="s">
        <v>499</v>
      </c>
      <c r="X188" t="s">
        <v>629</v>
      </c>
      <c r="Y188" t="s">
        <v>482</v>
      </c>
      <c r="AC188" t="s">
        <v>483</v>
      </c>
      <c r="AG188" t="s">
        <v>455</v>
      </c>
      <c r="AH188" t="s">
        <v>935</v>
      </c>
    </row>
    <row r="189" spans="1:34" x14ac:dyDescent="0.3">
      <c r="A189">
        <v>162514</v>
      </c>
      <c r="B189">
        <v>31</v>
      </c>
      <c r="C189" t="s">
        <v>471</v>
      </c>
      <c r="D189" t="s">
        <v>464</v>
      </c>
      <c r="E189">
        <v>31</v>
      </c>
      <c r="F189" t="s">
        <v>465</v>
      </c>
      <c r="G189" t="s">
        <v>936</v>
      </c>
      <c r="H189" t="s">
        <v>467</v>
      </c>
      <c r="I189" t="s">
        <v>859</v>
      </c>
      <c r="J189" t="s">
        <v>469</v>
      </c>
      <c r="K189" t="s">
        <v>474</v>
      </c>
      <c r="M189" t="s">
        <v>493</v>
      </c>
      <c r="N189" t="s">
        <v>620</v>
      </c>
      <c r="O189" t="s">
        <v>477</v>
      </c>
      <c r="R189" t="s">
        <v>479</v>
      </c>
      <c r="S189" t="s">
        <v>469</v>
      </c>
      <c r="W189" t="s">
        <v>499</v>
      </c>
      <c r="X189" t="s">
        <v>629</v>
      </c>
      <c r="Y189" t="s">
        <v>482</v>
      </c>
      <c r="AC189" t="s">
        <v>483</v>
      </c>
      <c r="AG189" t="s">
        <v>455</v>
      </c>
      <c r="AH189" t="s">
        <v>937</v>
      </c>
    </row>
    <row r="190" spans="1:34" x14ac:dyDescent="0.3">
      <c r="A190">
        <v>162514</v>
      </c>
      <c r="B190">
        <v>32</v>
      </c>
      <c r="C190" t="s">
        <v>471</v>
      </c>
      <c r="D190" t="s">
        <v>464</v>
      </c>
      <c r="E190">
        <v>32</v>
      </c>
      <c r="F190" t="s">
        <v>465</v>
      </c>
      <c r="G190" t="s">
        <v>938</v>
      </c>
      <c r="H190" t="s">
        <v>467</v>
      </c>
      <c r="I190" t="s">
        <v>939</v>
      </c>
      <c r="J190" t="s">
        <v>469</v>
      </c>
      <c r="K190" t="s">
        <v>474</v>
      </c>
      <c r="M190" t="s">
        <v>493</v>
      </c>
      <c r="N190" t="s">
        <v>519</v>
      </c>
      <c r="O190" t="s">
        <v>477</v>
      </c>
      <c r="R190" t="s">
        <v>479</v>
      </c>
      <c r="S190" t="s">
        <v>469</v>
      </c>
      <c r="W190" t="s">
        <v>518</v>
      </c>
      <c r="X190" t="s">
        <v>629</v>
      </c>
      <c r="Y190" t="s">
        <v>482</v>
      </c>
      <c r="AC190" t="s">
        <v>483</v>
      </c>
      <c r="AG190" t="s">
        <v>458</v>
      </c>
      <c r="AH190" t="s">
        <v>940</v>
      </c>
    </row>
    <row r="191" spans="1:34" x14ac:dyDescent="0.3">
      <c r="A191">
        <v>162514</v>
      </c>
      <c r="B191">
        <v>33</v>
      </c>
      <c r="C191" t="s">
        <v>471</v>
      </c>
      <c r="D191" t="s">
        <v>464</v>
      </c>
      <c r="E191">
        <v>33</v>
      </c>
      <c r="F191" t="s">
        <v>465</v>
      </c>
      <c r="G191" t="s">
        <v>941</v>
      </c>
      <c r="H191" t="s">
        <v>467</v>
      </c>
      <c r="I191" t="s">
        <v>550</v>
      </c>
      <c r="J191" t="s">
        <v>469</v>
      </c>
      <c r="K191" t="s">
        <v>470</v>
      </c>
      <c r="L191" t="s">
        <v>519</v>
      </c>
      <c r="AG191" t="s">
        <v>455</v>
      </c>
      <c r="AH191" t="s">
        <v>942</v>
      </c>
    </row>
    <row r="192" spans="1:34" x14ac:dyDescent="0.3">
      <c r="A192">
        <v>162514</v>
      </c>
      <c r="B192">
        <v>34</v>
      </c>
      <c r="C192" t="s">
        <v>471</v>
      </c>
      <c r="D192" t="s">
        <v>490</v>
      </c>
      <c r="E192">
        <v>34</v>
      </c>
      <c r="F192" t="s">
        <v>465</v>
      </c>
      <c r="G192" t="s">
        <v>580</v>
      </c>
      <c r="H192" t="s">
        <v>467</v>
      </c>
      <c r="I192" t="s">
        <v>719</v>
      </c>
      <c r="J192" t="s">
        <v>469</v>
      </c>
      <c r="K192" t="s">
        <v>474</v>
      </c>
      <c r="M192" t="s">
        <v>493</v>
      </c>
      <c r="N192" t="s">
        <v>796</v>
      </c>
      <c r="O192" t="s">
        <v>477</v>
      </c>
      <c r="R192" t="s">
        <v>479</v>
      </c>
      <c r="S192" t="s">
        <v>469</v>
      </c>
      <c r="V192" t="s">
        <v>880</v>
      </c>
      <c r="W192" t="s">
        <v>620</v>
      </c>
      <c r="X192" t="s">
        <v>629</v>
      </c>
      <c r="Y192" t="s">
        <v>482</v>
      </c>
      <c r="AC192" t="s">
        <v>483</v>
      </c>
      <c r="AG192" t="s">
        <v>455</v>
      </c>
      <c r="AH192" t="s">
        <v>943</v>
      </c>
    </row>
    <row r="193" spans="1:34" x14ac:dyDescent="0.3">
      <c r="A193">
        <v>162514</v>
      </c>
      <c r="B193">
        <v>35</v>
      </c>
      <c r="C193" t="s">
        <v>471</v>
      </c>
      <c r="D193" t="s">
        <v>490</v>
      </c>
      <c r="E193">
        <v>35</v>
      </c>
      <c r="F193" t="s">
        <v>465</v>
      </c>
      <c r="G193" t="s">
        <v>529</v>
      </c>
      <c r="H193" t="s">
        <v>467</v>
      </c>
      <c r="I193" t="s">
        <v>644</v>
      </c>
      <c r="J193" t="s">
        <v>469</v>
      </c>
      <c r="K193" t="s">
        <v>474</v>
      </c>
      <c r="M193" t="s">
        <v>493</v>
      </c>
      <c r="N193" t="s">
        <v>844</v>
      </c>
      <c r="O193" t="s">
        <v>477</v>
      </c>
      <c r="R193" t="s">
        <v>479</v>
      </c>
      <c r="S193" t="s">
        <v>469</v>
      </c>
      <c r="V193" t="s">
        <v>675</v>
      </c>
      <c r="W193" t="s">
        <v>742</v>
      </c>
      <c r="X193" t="s">
        <v>629</v>
      </c>
      <c r="Y193" t="s">
        <v>482</v>
      </c>
      <c r="AC193" t="s">
        <v>483</v>
      </c>
      <c r="AG193" t="s">
        <v>455</v>
      </c>
      <c r="AH193" t="s">
        <v>944</v>
      </c>
    </row>
    <row r="194" spans="1:34" x14ac:dyDescent="0.3">
      <c r="A194">
        <v>162514</v>
      </c>
      <c r="B194">
        <v>36</v>
      </c>
      <c r="C194" t="s">
        <v>471</v>
      </c>
      <c r="D194" t="s">
        <v>490</v>
      </c>
      <c r="E194">
        <v>36</v>
      </c>
      <c r="F194" t="s">
        <v>465</v>
      </c>
      <c r="G194" t="s">
        <v>780</v>
      </c>
      <c r="H194" t="s">
        <v>467</v>
      </c>
      <c r="I194" t="s">
        <v>945</v>
      </c>
      <c r="J194" t="s">
        <v>469</v>
      </c>
      <c r="K194" t="s">
        <v>474</v>
      </c>
      <c r="M194" t="s">
        <v>493</v>
      </c>
      <c r="N194" t="s">
        <v>946</v>
      </c>
      <c r="O194" t="s">
        <v>477</v>
      </c>
      <c r="R194" t="s">
        <v>479</v>
      </c>
      <c r="S194" t="s">
        <v>469</v>
      </c>
      <c r="V194" t="s">
        <v>519</v>
      </c>
      <c r="W194" t="s">
        <v>614</v>
      </c>
      <c r="X194" t="s">
        <v>629</v>
      </c>
      <c r="Y194" t="s">
        <v>482</v>
      </c>
      <c r="AC194" t="s">
        <v>483</v>
      </c>
      <c r="AG194" t="s">
        <v>455</v>
      </c>
      <c r="AH194" t="s">
        <v>947</v>
      </c>
    </row>
    <row r="195" spans="1:34" x14ac:dyDescent="0.3">
      <c r="A195">
        <v>162514</v>
      </c>
      <c r="B195">
        <v>37</v>
      </c>
      <c r="C195" t="s">
        <v>471</v>
      </c>
      <c r="D195" t="s">
        <v>490</v>
      </c>
      <c r="E195">
        <v>37</v>
      </c>
      <c r="F195" t="s">
        <v>465</v>
      </c>
      <c r="G195" t="s">
        <v>948</v>
      </c>
      <c r="H195" t="s">
        <v>467</v>
      </c>
      <c r="I195" t="s">
        <v>949</v>
      </c>
      <c r="J195" t="s">
        <v>469</v>
      </c>
      <c r="K195" t="s">
        <v>470</v>
      </c>
      <c r="L195" t="s">
        <v>514</v>
      </c>
      <c r="AG195" t="s">
        <v>458</v>
      </c>
    </row>
    <row r="196" spans="1:34" x14ac:dyDescent="0.3">
      <c r="A196">
        <v>162514</v>
      </c>
      <c r="B196">
        <v>38</v>
      </c>
      <c r="C196" t="s">
        <v>519</v>
      </c>
      <c r="D196" t="s">
        <v>453</v>
      </c>
      <c r="E196">
        <v>38</v>
      </c>
      <c r="W196" t="s">
        <v>457</v>
      </c>
      <c r="AG196" t="s">
        <v>455</v>
      </c>
      <c r="AH196" t="s">
        <v>950</v>
      </c>
    </row>
    <row r="197" spans="1:34" x14ac:dyDescent="0.3">
      <c r="A197">
        <v>162514</v>
      </c>
      <c r="B197">
        <v>39</v>
      </c>
      <c r="C197" t="s">
        <v>519</v>
      </c>
      <c r="D197" t="s">
        <v>453</v>
      </c>
      <c r="E197">
        <v>39</v>
      </c>
      <c r="W197" t="s">
        <v>457</v>
      </c>
      <c r="AG197" t="s">
        <v>458</v>
      </c>
    </row>
    <row r="198" spans="1:34" x14ac:dyDescent="0.3">
      <c r="A198">
        <v>162514</v>
      </c>
      <c r="B198">
        <v>40</v>
      </c>
      <c r="C198" t="s">
        <v>519</v>
      </c>
      <c r="D198" t="s">
        <v>453</v>
      </c>
      <c r="E198">
        <v>40</v>
      </c>
      <c r="W198" t="s">
        <v>899</v>
      </c>
      <c r="AG198" t="s">
        <v>458</v>
      </c>
    </row>
    <row r="199" spans="1:34" x14ac:dyDescent="0.3">
      <c r="A199">
        <v>162514</v>
      </c>
      <c r="B199">
        <v>41</v>
      </c>
      <c r="C199" t="s">
        <v>519</v>
      </c>
      <c r="D199" t="s">
        <v>453</v>
      </c>
      <c r="E199">
        <v>41</v>
      </c>
      <c r="W199" t="s">
        <v>454</v>
      </c>
      <c r="AG199" t="s">
        <v>455</v>
      </c>
      <c r="AH199" t="s">
        <v>951</v>
      </c>
    </row>
    <row r="200" spans="1:34" x14ac:dyDescent="0.3">
      <c r="A200">
        <v>162514</v>
      </c>
      <c r="B200">
        <v>42</v>
      </c>
      <c r="C200" t="s">
        <v>519</v>
      </c>
      <c r="D200" t="s">
        <v>453</v>
      </c>
      <c r="E200">
        <v>42</v>
      </c>
      <c r="W200" t="s">
        <v>922</v>
      </c>
      <c r="AG200" t="s">
        <v>458</v>
      </c>
    </row>
    <row r="201" spans="1:34" x14ac:dyDescent="0.3">
      <c r="A201">
        <v>162514</v>
      </c>
      <c r="B201">
        <v>43</v>
      </c>
      <c r="C201" t="s">
        <v>519</v>
      </c>
      <c r="D201" t="s">
        <v>453</v>
      </c>
      <c r="E201">
        <v>43</v>
      </c>
      <c r="W201" t="s">
        <v>454</v>
      </c>
      <c r="AG201" t="s">
        <v>458</v>
      </c>
    </row>
    <row r="202" spans="1:34" x14ac:dyDescent="0.3">
      <c r="A202">
        <v>162514</v>
      </c>
      <c r="B202">
        <v>44</v>
      </c>
      <c r="C202" t="s">
        <v>519</v>
      </c>
      <c r="D202" t="s">
        <v>453</v>
      </c>
      <c r="E202">
        <v>44</v>
      </c>
      <c r="W202" t="s">
        <v>519</v>
      </c>
      <c r="AG202" t="s">
        <v>455</v>
      </c>
      <c r="AH202" t="s">
        <v>952</v>
      </c>
    </row>
    <row r="203" spans="1:34" x14ac:dyDescent="0.3">
      <c r="A203">
        <v>162514</v>
      </c>
      <c r="B203">
        <v>45</v>
      </c>
      <c r="C203" t="s">
        <v>519</v>
      </c>
      <c r="D203" t="s">
        <v>453</v>
      </c>
      <c r="E203">
        <v>45</v>
      </c>
      <c r="W203" t="s">
        <v>457</v>
      </c>
      <c r="AG203" t="s">
        <v>458</v>
      </c>
    </row>
    <row r="204" spans="1:34" x14ac:dyDescent="0.3">
      <c r="A204">
        <v>162514</v>
      </c>
      <c r="B204">
        <v>46</v>
      </c>
      <c r="C204" t="s">
        <v>519</v>
      </c>
      <c r="D204" t="s">
        <v>464</v>
      </c>
      <c r="E204">
        <v>46</v>
      </c>
      <c r="F204" t="s">
        <v>465</v>
      </c>
      <c r="G204" t="s">
        <v>953</v>
      </c>
      <c r="H204" t="s">
        <v>467</v>
      </c>
      <c r="I204" t="s">
        <v>524</v>
      </c>
      <c r="J204" t="s">
        <v>469</v>
      </c>
      <c r="K204" t="s">
        <v>474</v>
      </c>
      <c r="M204" t="s">
        <v>493</v>
      </c>
      <c r="N204" t="s">
        <v>623</v>
      </c>
      <c r="O204" t="s">
        <v>477</v>
      </c>
      <c r="R204" t="s">
        <v>479</v>
      </c>
      <c r="S204" t="s">
        <v>469</v>
      </c>
      <c r="W204" t="s">
        <v>561</v>
      </c>
      <c r="X204" t="s">
        <v>629</v>
      </c>
      <c r="Y204" t="s">
        <v>482</v>
      </c>
      <c r="AC204" t="s">
        <v>483</v>
      </c>
      <c r="AG204" t="s">
        <v>455</v>
      </c>
      <c r="AH204" t="s">
        <v>954</v>
      </c>
    </row>
    <row r="205" spans="1:34" x14ac:dyDescent="0.3">
      <c r="A205">
        <v>162514</v>
      </c>
      <c r="B205">
        <v>47</v>
      </c>
      <c r="C205" t="s">
        <v>519</v>
      </c>
      <c r="D205" t="s">
        <v>464</v>
      </c>
      <c r="E205">
        <v>47</v>
      </c>
      <c r="F205" t="s">
        <v>465</v>
      </c>
      <c r="G205" t="s">
        <v>955</v>
      </c>
      <c r="H205" t="s">
        <v>467</v>
      </c>
      <c r="I205" t="s">
        <v>459</v>
      </c>
      <c r="J205" t="s">
        <v>469</v>
      </c>
      <c r="K205" t="s">
        <v>474</v>
      </c>
      <c r="M205" t="s">
        <v>493</v>
      </c>
      <c r="N205" t="s">
        <v>614</v>
      </c>
      <c r="O205" t="s">
        <v>477</v>
      </c>
      <c r="R205" t="s">
        <v>479</v>
      </c>
      <c r="S205" t="s">
        <v>469</v>
      </c>
      <c r="W205" t="s">
        <v>499</v>
      </c>
      <c r="X205" t="s">
        <v>629</v>
      </c>
      <c r="Y205" t="s">
        <v>482</v>
      </c>
      <c r="AC205" t="s">
        <v>483</v>
      </c>
      <c r="AG205" t="s">
        <v>455</v>
      </c>
      <c r="AH205" t="s">
        <v>956</v>
      </c>
    </row>
    <row r="206" spans="1:34" x14ac:dyDescent="0.3">
      <c r="A206">
        <v>162514</v>
      </c>
      <c r="B206">
        <v>48</v>
      </c>
      <c r="C206" t="s">
        <v>519</v>
      </c>
      <c r="D206" t="s">
        <v>490</v>
      </c>
      <c r="E206">
        <v>48</v>
      </c>
      <c r="F206" t="s">
        <v>465</v>
      </c>
      <c r="G206" t="s">
        <v>498</v>
      </c>
      <c r="H206" t="s">
        <v>467</v>
      </c>
      <c r="I206" t="s">
        <v>514</v>
      </c>
      <c r="J206" t="s">
        <v>469</v>
      </c>
      <c r="K206" t="s">
        <v>474</v>
      </c>
      <c r="M206" t="s">
        <v>493</v>
      </c>
      <c r="N206" t="s">
        <v>515</v>
      </c>
      <c r="O206" t="s">
        <v>477</v>
      </c>
      <c r="R206" t="s">
        <v>479</v>
      </c>
      <c r="S206" t="s">
        <v>469</v>
      </c>
      <c r="V206" t="s">
        <v>499</v>
      </c>
      <c r="W206" t="s">
        <v>870</v>
      </c>
      <c r="X206" t="s">
        <v>629</v>
      </c>
      <c r="Y206" t="s">
        <v>482</v>
      </c>
      <c r="AC206" t="s">
        <v>483</v>
      </c>
      <c r="AG206" t="s">
        <v>455</v>
      </c>
      <c r="AH206" t="s">
        <v>957</v>
      </c>
    </row>
    <row r="207" spans="1:34" x14ac:dyDescent="0.3">
      <c r="A207">
        <v>162514</v>
      </c>
      <c r="B207">
        <v>49</v>
      </c>
      <c r="C207" t="s">
        <v>614</v>
      </c>
      <c r="D207" t="s">
        <v>464</v>
      </c>
      <c r="E207">
        <v>49</v>
      </c>
      <c r="F207" t="s">
        <v>465</v>
      </c>
      <c r="G207" t="s">
        <v>958</v>
      </c>
      <c r="H207" t="s">
        <v>467</v>
      </c>
      <c r="I207" t="s">
        <v>476</v>
      </c>
      <c r="J207" t="s">
        <v>469</v>
      </c>
      <c r="K207" t="s">
        <v>474</v>
      </c>
      <c r="M207" t="s">
        <v>493</v>
      </c>
      <c r="N207" t="s">
        <v>614</v>
      </c>
      <c r="O207" t="s">
        <v>477</v>
      </c>
      <c r="R207" t="s">
        <v>479</v>
      </c>
      <c r="S207" t="s">
        <v>469</v>
      </c>
      <c r="W207" t="s">
        <v>518</v>
      </c>
      <c r="X207" t="s">
        <v>629</v>
      </c>
      <c r="Y207" t="s">
        <v>482</v>
      </c>
      <c r="AC207" t="s">
        <v>483</v>
      </c>
      <c r="AG207" t="s">
        <v>455</v>
      </c>
      <c r="AH207" t="s">
        <v>959</v>
      </c>
    </row>
    <row r="208" spans="1:34" x14ac:dyDescent="0.3">
      <c r="A208">
        <v>162514</v>
      </c>
      <c r="B208">
        <v>50</v>
      </c>
      <c r="C208" t="s">
        <v>614</v>
      </c>
      <c r="D208" t="s">
        <v>490</v>
      </c>
      <c r="E208">
        <v>50</v>
      </c>
      <c r="F208" t="s">
        <v>465</v>
      </c>
      <c r="G208" t="s">
        <v>739</v>
      </c>
      <c r="H208" t="s">
        <v>467</v>
      </c>
      <c r="I208" t="s">
        <v>939</v>
      </c>
      <c r="J208" t="s">
        <v>469</v>
      </c>
      <c r="K208" t="s">
        <v>470</v>
      </c>
      <c r="L208" t="s">
        <v>514</v>
      </c>
      <c r="AG208" t="s">
        <v>455</v>
      </c>
      <c r="AH208" t="s">
        <v>960</v>
      </c>
    </row>
    <row r="209" spans="1:34" x14ac:dyDescent="0.3">
      <c r="A209">
        <v>162514</v>
      </c>
      <c r="B209">
        <v>51</v>
      </c>
      <c r="C209" t="s">
        <v>614</v>
      </c>
      <c r="D209" t="s">
        <v>490</v>
      </c>
      <c r="E209">
        <v>51</v>
      </c>
      <c r="F209" t="s">
        <v>465</v>
      </c>
      <c r="G209" t="s">
        <v>476</v>
      </c>
      <c r="H209" t="s">
        <v>467</v>
      </c>
      <c r="I209" t="s">
        <v>939</v>
      </c>
      <c r="J209" t="s">
        <v>469</v>
      </c>
      <c r="K209" t="s">
        <v>474</v>
      </c>
      <c r="M209" t="s">
        <v>493</v>
      </c>
      <c r="N209" t="s">
        <v>526</v>
      </c>
      <c r="O209" t="s">
        <v>477</v>
      </c>
      <c r="R209" t="s">
        <v>479</v>
      </c>
      <c r="S209" t="s">
        <v>469</v>
      </c>
      <c r="V209" t="s">
        <v>561</v>
      </c>
      <c r="W209" t="s">
        <v>870</v>
      </c>
      <c r="X209" t="s">
        <v>629</v>
      </c>
      <c r="Y209" t="s">
        <v>482</v>
      </c>
      <c r="AC209" t="s">
        <v>483</v>
      </c>
      <c r="AG209" t="s">
        <v>455</v>
      </c>
      <c r="AH209" t="s">
        <v>961</v>
      </c>
    </row>
    <row r="210" spans="1:34" x14ac:dyDescent="0.3">
      <c r="A210">
        <v>101533</v>
      </c>
      <c r="B210">
        <v>1</v>
      </c>
      <c r="C210" t="s">
        <v>452</v>
      </c>
      <c r="D210" t="s">
        <v>453</v>
      </c>
      <c r="E210">
        <v>1</v>
      </c>
      <c r="W210" t="s">
        <v>452</v>
      </c>
      <c r="AG210" t="s">
        <v>455</v>
      </c>
      <c r="AH210" t="s">
        <v>962</v>
      </c>
    </row>
    <row r="211" spans="1:34" x14ac:dyDescent="0.3">
      <c r="A211">
        <v>101533</v>
      </c>
      <c r="B211">
        <v>2</v>
      </c>
      <c r="C211" t="s">
        <v>452</v>
      </c>
      <c r="D211" t="s">
        <v>453</v>
      </c>
      <c r="E211">
        <v>2</v>
      </c>
      <c r="W211" t="s">
        <v>675</v>
      </c>
      <c r="AG211" t="s">
        <v>458</v>
      </c>
    </row>
    <row r="212" spans="1:34" x14ac:dyDescent="0.3">
      <c r="A212">
        <v>101533</v>
      </c>
      <c r="B212">
        <v>3</v>
      </c>
      <c r="C212" t="s">
        <v>452</v>
      </c>
      <c r="D212" t="s">
        <v>453</v>
      </c>
      <c r="E212">
        <v>3</v>
      </c>
      <c r="W212" t="s">
        <v>675</v>
      </c>
      <c r="AG212" t="s">
        <v>458</v>
      </c>
    </row>
    <row r="213" spans="1:34" x14ac:dyDescent="0.3">
      <c r="A213">
        <v>101533</v>
      </c>
      <c r="B213">
        <v>4</v>
      </c>
      <c r="C213" t="s">
        <v>452</v>
      </c>
      <c r="D213" t="s">
        <v>453</v>
      </c>
      <c r="E213">
        <v>4</v>
      </c>
      <c r="W213" t="s">
        <v>853</v>
      </c>
      <c r="AG213" t="s">
        <v>458</v>
      </c>
    </row>
    <row r="214" spans="1:34" x14ac:dyDescent="0.3">
      <c r="A214">
        <v>101533</v>
      </c>
      <c r="B214">
        <v>5</v>
      </c>
      <c r="C214" t="s">
        <v>452</v>
      </c>
      <c r="D214" t="s">
        <v>453</v>
      </c>
      <c r="E214">
        <v>5</v>
      </c>
      <c r="W214" t="s">
        <v>452</v>
      </c>
      <c r="AG214" t="s">
        <v>455</v>
      </c>
      <c r="AH214" t="s">
        <v>963</v>
      </c>
    </row>
    <row r="215" spans="1:34" x14ac:dyDescent="0.3">
      <c r="A215">
        <v>101533</v>
      </c>
      <c r="B215">
        <v>6</v>
      </c>
      <c r="C215" t="s">
        <v>452</v>
      </c>
      <c r="D215" t="s">
        <v>453</v>
      </c>
      <c r="E215">
        <v>6</v>
      </c>
      <c r="W215" t="s">
        <v>893</v>
      </c>
      <c r="AG215" t="s">
        <v>455</v>
      </c>
      <c r="AH215" t="s">
        <v>964</v>
      </c>
    </row>
    <row r="216" spans="1:34" x14ac:dyDescent="0.3">
      <c r="A216">
        <v>101533</v>
      </c>
      <c r="B216">
        <v>7</v>
      </c>
      <c r="C216" t="s">
        <v>452</v>
      </c>
      <c r="D216" t="s">
        <v>453</v>
      </c>
      <c r="E216">
        <v>7</v>
      </c>
      <c r="W216" t="s">
        <v>459</v>
      </c>
      <c r="AG216" t="s">
        <v>458</v>
      </c>
    </row>
    <row r="217" spans="1:34" x14ac:dyDescent="0.3">
      <c r="A217">
        <v>101533</v>
      </c>
      <c r="B217">
        <v>8</v>
      </c>
      <c r="C217" t="s">
        <v>452</v>
      </c>
      <c r="D217" t="s">
        <v>453</v>
      </c>
      <c r="E217">
        <v>8</v>
      </c>
      <c r="W217" t="s">
        <v>479</v>
      </c>
      <c r="AG217" t="s">
        <v>458</v>
      </c>
    </row>
    <row r="218" spans="1:34" x14ac:dyDescent="0.3">
      <c r="A218">
        <v>101533</v>
      </c>
      <c r="B218">
        <v>9</v>
      </c>
      <c r="C218" t="s">
        <v>452</v>
      </c>
      <c r="D218" t="s">
        <v>453</v>
      </c>
      <c r="E218">
        <v>9</v>
      </c>
      <c r="W218" t="s">
        <v>853</v>
      </c>
      <c r="AG218" t="s">
        <v>458</v>
      </c>
    </row>
    <row r="219" spans="1:34" x14ac:dyDescent="0.3">
      <c r="A219">
        <v>101533</v>
      </c>
      <c r="B219">
        <v>10</v>
      </c>
      <c r="C219" t="s">
        <v>452</v>
      </c>
      <c r="D219" t="s">
        <v>453</v>
      </c>
      <c r="E219">
        <v>10</v>
      </c>
      <c r="W219" t="s">
        <v>922</v>
      </c>
      <c r="AG219" t="s">
        <v>455</v>
      </c>
      <c r="AH219" t="s">
        <v>965</v>
      </c>
    </row>
    <row r="220" spans="1:34" x14ac:dyDescent="0.3">
      <c r="A220">
        <v>101533</v>
      </c>
      <c r="B220">
        <v>11</v>
      </c>
      <c r="C220" t="s">
        <v>452</v>
      </c>
      <c r="D220" t="s">
        <v>453</v>
      </c>
      <c r="E220">
        <v>11</v>
      </c>
      <c r="W220" t="s">
        <v>479</v>
      </c>
      <c r="AG220" t="s">
        <v>455</v>
      </c>
      <c r="AH220" t="s">
        <v>966</v>
      </c>
    </row>
    <row r="221" spans="1:34" x14ac:dyDescent="0.3">
      <c r="A221">
        <v>101533</v>
      </c>
      <c r="B221">
        <v>12</v>
      </c>
      <c r="C221" t="s">
        <v>452</v>
      </c>
      <c r="D221" t="s">
        <v>453</v>
      </c>
      <c r="E221">
        <v>12</v>
      </c>
      <c r="W221" t="s">
        <v>459</v>
      </c>
      <c r="AG221" t="s">
        <v>458</v>
      </c>
    </row>
    <row r="222" spans="1:34" x14ac:dyDescent="0.3">
      <c r="A222">
        <v>101533</v>
      </c>
      <c r="B222">
        <v>13</v>
      </c>
      <c r="C222" t="s">
        <v>452</v>
      </c>
      <c r="D222" t="s">
        <v>453</v>
      </c>
      <c r="E222">
        <v>13</v>
      </c>
      <c r="W222" t="s">
        <v>452</v>
      </c>
      <c r="AG222" t="s">
        <v>458</v>
      </c>
    </row>
    <row r="223" spans="1:34" x14ac:dyDescent="0.3">
      <c r="A223">
        <v>101533</v>
      </c>
      <c r="B223">
        <v>14</v>
      </c>
      <c r="C223" t="s">
        <v>452</v>
      </c>
      <c r="D223" t="s">
        <v>464</v>
      </c>
      <c r="E223">
        <v>14</v>
      </c>
      <c r="F223" t="s">
        <v>465</v>
      </c>
      <c r="G223" t="s">
        <v>967</v>
      </c>
      <c r="H223" t="s">
        <v>467</v>
      </c>
      <c r="I223" t="s">
        <v>492</v>
      </c>
      <c r="J223" t="s">
        <v>469</v>
      </c>
      <c r="K223" t="s">
        <v>474</v>
      </c>
      <c r="M223" t="s">
        <v>475</v>
      </c>
      <c r="N223" t="s">
        <v>499</v>
      </c>
      <c r="O223" t="s">
        <v>477</v>
      </c>
      <c r="P223" t="s">
        <v>499</v>
      </c>
      <c r="Q223" t="s">
        <v>477</v>
      </c>
      <c r="R223" t="s">
        <v>479</v>
      </c>
      <c r="S223" t="s">
        <v>469</v>
      </c>
      <c r="W223" t="s">
        <v>524</v>
      </c>
      <c r="X223" t="s">
        <v>629</v>
      </c>
      <c r="Y223" t="s">
        <v>482</v>
      </c>
      <c r="AC223" t="s">
        <v>968</v>
      </c>
      <c r="AG223" t="s">
        <v>455</v>
      </c>
      <c r="AH223" t="s">
        <v>969</v>
      </c>
    </row>
    <row r="224" spans="1:34" x14ac:dyDescent="0.3">
      <c r="A224">
        <v>101533</v>
      </c>
      <c r="B224">
        <v>15</v>
      </c>
      <c r="C224" t="s">
        <v>452</v>
      </c>
      <c r="D224" t="s">
        <v>464</v>
      </c>
      <c r="E224">
        <v>15</v>
      </c>
      <c r="F224" t="s">
        <v>465</v>
      </c>
      <c r="G224" t="s">
        <v>970</v>
      </c>
      <c r="H224" t="s">
        <v>467</v>
      </c>
      <c r="I224" t="s">
        <v>847</v>
      </c>
      <c r="J224" t="s">
        <v>469</v>
      </c>
      <c r="K224" t="s">
        <v>474</v>
      </c>
      <c r="M224" t="s">
        <v>475</v>
      </c>
      <c r="N224" t="s">
        <v>855</v>
      </c>
      <c r="O224" t="s">
        <v>477</v>
      </c>
      <c r="P224" t="s">
        <v>906</v>
      </c>
      <c r="Q224" t="s">
        <v>477</v>
      </c>
      <c r="R224" t="s">
        <v>479</v>
      </c>
      <c r="S224" t="s">
        <v>469</v>
      </c>
      <c r="W224" t="s">
        <v>561</v>
      </c>
      <c r="X224" t="s">
        <v>629</v>
      </c>
      <c r="Y224" t="s">
        <v>482</v>
      </c>
      <c r="AC224" t="s">
        <v>483</v>
      </c>
      <c r="AG224" t="s">
        <v>455</v>
      </c>
      <c r="AH224" t="s">
        <v>971</v>
      </c>
    </row>
    <row r="225" spans="1:34" x14ac:dyDescent="0.3">
      <c r="A225">
        <v>101533</v>
      </c>
      <c r="B225">
        <v>16</v>
      </c>
      <c r="C225" t="s">
        <v>452</v>
      </c>
      <c r="D225" t="s">
        <v>464</v>
      </c>
      <c r="E225">
        <v>16</v>
      </c>
      <c r="F225" t="s">
        <v>465</v>
      </c>
      <c r="G225" t="s">
        <v>912</v>
      </c>
      <c r="H225" t="s">
        <v>467</v>
      </c>
      <c r="I225" t="s">
        <v>847</v>
      </c>
      <c r="J225" t="s">
        <v>469</v>
      </c>
      <c r="K225" t="s">
        <v>470</v>
      </c>
      <c r="L225" t="s">
        <v>471</v>
      </c>
      <c r="AG225" t="s">
        <v>455</v>
      </c>
      <c r="AH225" t="s">
        <v>972</v>
      </c>
    </row>
    <row r="226" spans="1:34" x14ac:dyDescent="0.3">
      <c r="A226">
        <v>101533</v>
      </c>
      <c r="B226">
        <v>17</v>
      </c>
      <c r="C226" t="s">
        <v>452</v>
      </c>
      <c r="D226" t="s">
        <v>464</v>
      </c>
      <c r="E226">
        <v>17</v>
      </c>
      <c r="F226" t="s">
        <v>465</v>
      </c>
      <c r="G226" t="s">
        <v>973</v>
      </c>
      <c r="H226" t="s">
        <v>467</v>
      </c>
      <c r="I226" t="s">
        <v>571</v>
      </c>
      <c r="J226" t="s">
        <v>469</v>
      </c>
      <c r="K226" t="s">
        <v>474</v>
      </c>
      <c r="M226" t="s">
        <v>475</v>
      </c>
      <c r="N226" t="s">
        <v>568</v>
      </c>
      <c r="O226" t="s">
        <v>477</v>
      </c>
      <c r="P226" t="s">
        <v>499</v>
      </c>
      <c r="Q226" t="s">
        <v>477</v>
      </c>
      <c r="R226" t="s">
        <v>479</v>
      </c>
      <c r="S226" t="s">
        <v>469</v>
      </c>
      <c r="W226" t="s">
        <v>568</v>
      </c>
      <c r="X226" t="s">
        <v>629</v>
      </c>
      <c r="Y226" t="s">
        <v>482</v>
      </c>
      <c r="AC226" t="s">
        <v>483</v>
      </c>
      <c r="AG226" t="s">
        <v>455</v>
      </c>
      <c r="AH226" t="s">
        <v>974</v>
      </c>
    </row>
    <row r="227" spans="1:34" x14ac:dyDescent="0.3">
      <c r="A227">
        <v>101533</v>
      </c>
      <c r="B227">
        <v>18</v>
      </c>
      <c r="C227" t="s">
        <v>514</v>
      </c>
      <c r="D227" t="s">
        <v>453</v>
      </c>
      <c r="E227">
        <v>18</v>
      </c>
      <c r="W227" t="s">
        <v>858</v>
      </c>
      <c r="AG227" t="s">
        <v>455</v>
      </c>
      <c r="AH227" t="s">
        <v>975</v>
      </c>
    </row>
    <row r="228" spans="1:34" x14ac:dyDescent="0.3">
      <c r="A228">
        <v>101533</v>
      </c>
      <c r="B228">
        <v>19</v>
      </c>
      <c r="C228" t="s">
        <v>514</v>
      </c>
      <c r="D228" t="s">
        <v>453</v>
      </c>
      <c r="E228">
        <v>19</v>
      </c>
      <c r="W228" t="s">
        <v>859</v>
      </c>
      <c r="AG228" t="s">
        <v>458</v>
      </c>
    </row>
    <row r="229" spans="1:34" x14ac:dyDescent="0.3">
      <c r="A229">
        <v>101533</v>
      </c>
      <c r="B229">
        <v>20</v>
      </c>
      <c r="C229" t="s">
        <v>514</v>
      </c>
      <c r="D229" t="s">
        <v>453</v>
      </c>
      <c r="E229">
        <v>20</v>
      </c>
      <c r="W229" t="s">
        <v>860</v>
      </c>
      <c r="AG229" t="s">
        <v>458</v>
      </c>
    </row>
    <row r="230" spans="1:34" x14ac:dyDescent="0.3">
      <c r="A230">
        <v>101533</v>
      </c>
      <c r="B230">
        <v>21</v>
      </c>
      <c r="C230" t="s">
        <v>514</v>
      </c>
      <c r="D230" t="s">
        <v>453</v>
      </c>
      <c r="E230">
        <v>21</v>
      </c>
      <c r="W230" t="s">
        <v>459</v>
      </c>
      <c r="AG230" t="s">
        <v>458</v>
      </c>
    </row>
    <row r="231" spans="1:34" x14ac:dyDescent="0.3">
      <c r="A231">
        <v>101533</v>
      </c>
      <c r="B231">
        <v>22</v>
      </c>
      <c r="C231" t="s">
        <v>514</v>
      </c>
      <c r="D231" t="s">
        <v>453</v>
      </c>
      <c r="E231">
        <v>22</v>
      </c>
      <c r="W231" t="s">
        <v>922</v>
      </c>
      <c r="AG231" t="s">
        <v>458</v>
      </c>
    </row>
    <row r="232" spans="1:34" x14ac:dyDescent="0.3">
      <c r="A232">
        <v>101533</v>
      </c>
      <c r="B232">
        <v>23</v>
      </c>
      <c r="C232" t="s">
        <v>514</v>
      </c>
      <c r="D232" t="s">
        <v>453</v>
      </c>
      <c r="E232">
        <v>23</v>
      </c>
      <c r="W232" t="s">
        <v>452</v>
      </c>
      <c r="AG232" t="s">
        <v>458</v>
      </c>
    </row>
    <row r="233" spans="1:34" x14ac:dyDescent="0.3">
      <c r="A233">
        <v>101533</v>
      </c>
      <c r="B233">
        <v>24</v>
      </c>
      <c r="C233" t="s">
        <v>514</v>
      </c>
      <c r="D233" t="s">
        <v>453</v>
      </c>
      <c r="E233">
        <v>24</v>
      </c>
      <c r="W233" t="s">
        <v>454</v>
      </c>
      <c r="AG233" t="s">
        <v>458</v>
      </c>
    </row>
    <row r="234" spans="1:34" x14ac:dyDescent="0.3">
      <c r="A234">
        <v>101533</v>
      </c>
      <c r="B234">
        <v>25</v>
      </c>
      <c r="C234" t="s">
        <v>514</v>
      </c>
      <c r="D234" t="s">
        <v>464</v>
      </c>
      <c r="E234">
        <v>25</v>
      </c>
      <c r="F234" t="s">
        <v>465</v>
      </c>
      <c r="G234" t="s">
        <v>551</v>
      </c>
      <c r="H234" t="s">
        <v>467</v>
      </c>
      <c r="I234" t="s">
        <v>479</v>
      </c>
      <c r="J234" t="s">
        <v>469</v>
      </c>
      <c r="K234" t="s">
        <v>474</v>
      </c>
      <c r="M234" t="s">
        <v>475</v>
      </c>
      <c r="N234" t="s">
        <v>571</v>
      </c>
      <c r="O234" t="s">
        <v>477</v>
      </c>
      <c r="P234" t="s">
        <v>571</v>
      </c>
      <c r="Q234" t="s">
        <v>477</v>
      </c>
      <c r="R234" t="s">
        <v>479</v>
      </c>
      <c r="S234" t="s">
        <v>469</v>
      </c>
      <c r="W234" t="s">
        <v>795</v>
      </c>
      <c r="X234" t="s">
        <v>629</v>
      </c>
      <c r="Y234" t="s">
        <v>482</v>
      </c>
      <c r="AC234" t="s">
        <v>483</v>
      </c>
      <c r="AG234" t="s">
        <v>455</v>
      </c>
      <c r="AH234" t="s">
        <v>976</v>
      </c>
    </row>
    <row r="235" spans="1:34" x14ac:dyDescent="0.3">
      <c r="A235">
        <v>101533</v>
      </c>
      <c r="B235">
        <v>26</v>
      </c>
      <c r="C235" t="s">
        <v>514</v>
      </c>
      <c r="D235" t="s">
        <v>464</v>
      </c>
      <c r="E235">
        <v>26</v>
      </c>
      <c r="F235" t="s">
        <v>465</v>
      </c>
      <c r="G235" t="s">
        <v>510</v>
      </c>
      <c r="H235" t="s">
        <v>467</v>
      </c>
      <c r="I235" t="s">
        <v>880</v>
      </c>
      <c r="J235" t="s">
        <v>469</v>
      </c>
      <c r="K235" t="s">
        <v>474</v>
      </c>
      <c r="M235" t="s">
        <v>475</v>
      </c>
      <c r="N235" t="s">
        <v>476</v>
      </c>
      <c r="O235" t="s">
        <v>477</v>
      </c>
      <c r="P235" t="s">
        <v>486</v>
      </c>
      <c r="Q235" t="s">
        <v>477</v>
      </c>
      <c r="R235" t="s">
        <v>479</v>
      </c>
      <c r="S235" t="s">
        <v>469</v>
      </c>
      <c r="W235" t="s">
        <v>561</v>
      </c>
      <c r="X235" t="s">
        <v>629</v>
      </c>
      <c r="Y235" t="s">
        <v>482</v>
      </c>
      <c r="AC235" t="s">
        <v>483</v>
      </c>
      <c r="AG235" t="s">
        <v>455</v>
      </c>
      <c r="AH235" t="s">
        <v>977</v>
      </c>
    </row>
    <row r="236" spans="1:34" x14ac:dyDescent="0.3">
      <c r="A236">
        <v>101533</v>
      </c>
      <c r="B236">
        <v>27</v>
      </c>
      <c r="C236" t="s">
        <v>514</v>
      </c>
      <c r="D236" t="s">
        <v>464</v>
      </c>
      <c r="E236">
        <v>27</v>
      </c>
      <c r="F236" t="s">
        <v>465</v>
      </c>
      <c r="G236" t="s">
        <v>864</v>
      </c>
      <c r="H236" t="s">
        <v>467</v>
      </c>
      <c r="I236" t="s">
        <v>524</v>
      </c>
      <c r="J236" t="s">
        <v>469</v>
      </c>
      <c r="K236" t="s">
        <v>470</v>
      </c>
      <c r="L236" t="s">
        <v>519</v>
      </c>
      <c r="AG236" t="s">
        <v>455</v>
      </c>
      <c r="AH236" t="s">
        <v>978</v>
      </c>
    </row>
    <row r="237" spans="1:34" x14ac:dyDescent="0.3">
      <c r="A237">
        <v>101533</v>
      </c>
      <c r="B237">
        <v>28</v>
      </c>
      <c r="C237" t="s">
        <v>514</v>
      </c>
      <c r="D237" t="s">
        <v>464</v>
      </c>
      <c r="E237">
        <v>28</v>
      </c>
      <c r="F237" t="s">
        <v>465</v>
      </c>
      <c r="G237" t="s">
        <v>979</v>
      </c>
      <c r="H237" t="s">
        <v>467</v>
      </c>
      <c r="I237" t="s">
        <v>858</v>
      </c>
      <c r="J237" t="s">
        <v>469</v>
      </c>
      <c r="K237" t="s">
        <v>474</v>
      </c>
      <c r="M237" t="s">
        <v>475</v>
      </c>
      <c r="N237" t="s">
        <v>916</v>
      </c>
      <c r="O237" t="s">
        <v>477</v>
      </c>
      <c r="P237" t="s">
        <v>620</v>
      </c>
      <c r="Q237" t="s">
        <v>477</v>
      </c>
      <c r="R237" t="s">
        <v>479</v>
      </c>
      <c r="S237" t="s">
        <v>469</v>
      </c>
      <c r="W237" t="s">
        <v>561</v>
      </c>
      <c r="X237" t="s">
        <v>629</v>
      </c>
      <c r="Y237" t="s">
        <v>482</v>
      </c>
      <c r="AC237" t="s">
        <v>483</v>
      </c>
      <c r="AG237" t="s">
        <v>455</v>
      </c>
      <c r="AH237" t="s">
        <v>980</v>
      </c>
    </row>
    <row r="238" spans="1:34" x14ac:dyDescent="0.3">
      <c r="A238">
        <v>101533</v>
      </c>
      <c r="B238">
        <v>29</v>
      </c>
      <c r="C238" t="s">
        <v>514</v>
      </c>
      <c r="D238" t="s">
        <v>464</v>
      </c>
      <c r="E238">
        <v>29</v>
      </c>
      <c r="F238" t="s">
        <v>465</v>
      </c>
      <c r="G238" t="s">
        <v>981</v>
      </c>
      <c r="H238" t="s">
        <v>467</v>
      </c>
      <c r="I238" t="s">
        <v>568</v>
      </c>
      <c r="J238" t="s">
        <v>469</v>
      </c>
      <c r="K238" t="s">
        <v>470</v>
      </c>
      <c r="L238" t="s">
        <v>514</v>
      </c>
      <c r="AG238" t="s">
        <v>455</v>
      </c>
      <c r="AH238" t="s">
        <v>982</v>
      </c>
    </row>
    <row r="239" spans="1:34" x14ac:dyDescent="0.3">
      <c r="A239">
        <v>101533</v>
      </c>
      <c r="B239">
        <v>30</v>
      </c>
      <c r="C239" t="s">
        <v>514</v>
      </c>
      <c r="D239" t="s">
        <v>464</v>
      </c>
      <c r="E239">
        <v>30</v>
      </c>
      <c r="F239" t="s">
        <v>465</v>
      </c>
      <c r="G239" t="s">
        <v>983</v>
      </c>
      <c r="H239" t="s">
        <v>467</v>
      </c>
      <c r="I239" t="s">
        <v>880</v>
      </c>
      <c r="J239" t="s">
        <v>469</v>
      </c>
      <c r="K239" t="s">
        <v>474</v>
      </c>
      <c r="M239" t="s">
        <v>475</v>
      </c>
      <c r="N239" t="s">
        <v>499</v>
      </c>
      <c r="O239" t="s">
        <v>477</v>
      </c>
      <c r="P239" t="s">
        <v>905</v>
      </c>
      <c r="Q239" t="s">
        <v>477</v>
      </c>
      <c r="R239" t="s">
        <v>479</v>
      </c>
      <c r="S239" t="s">
        <v>469</v>
      </c>
      <c r="W239" t="s">
        <v>614</v>
      </c>
      <c r="X239" t="s">
        <v>629</v>
      </c>
      <c r="Y239" t="s">
        <v>482</v>
      </c>
      <c r="AC239" t="s">
        <v>483</v>
      </c>
      <c r="AG239" t="s">
        <v>455</v>
      </c>
      <c r="AH239" t="s">
        <v>984</v>
      </c>
    </row>
    <row r="240" spans="1:34" x14ac:dyDescent="0.3">
      <c r="A240">
        <v>101533</v>
      </c>
      <c r="B240">
        <v>31</v>
      </c>
      <c r="C240" t="s">
        <v>514</v>
      </c>
      <c r="D240" t="s">
        <v>464</v>
      </c>
      <c r="E240">
        <v>31</v>
      </c>
      <c r="F240" t="s">
        <v>465</v>
      </c>
      <c r="G240" t="s">
        <v>985</v>
      </c>
      <c r="H240" t="s">
        <v>467</v>
      </c>
      <c r="I240" t="s">
        <v>492</v>
      </c>
      <c r="J240" t="s">
        <v>469</v>
      </c>
      <c r="K240" t="s">
        <v>474</v>
      </c>
      <c r="M240" t="s">
        <v>493</v>
      </c>
      <c r="N240" t="s">
        <v>648</v>
      </c>
      <c r="O240" t="s">
        <v>477</v>
      </c>
      <c r="R240" t="s">
        <v>479</v>
      </c>
      <c r="S240" t="s">
        <v>469</v>
      </c>
      <c r="W240" t="s">
        <v>832</v>
      </c>
      <c r="X240" t="s">
        <v>629</v>
      </c>
      <c r="Y240" t="s">
        <v>482</v>
      </c>
      <c r="AC240" t="s">
        <v>483</v>
      </c>
      <c r="AG240" t="s">
        <v>458</v>
      </c>
    </row>
    <row r="241" spans="1:34" x14ac:dyDescent="0.3">
      <c r="A241">
        <v>101533</v>
      </c>
      <c r="B241">
        <v>32</v>
      </c>
      <c r="C241" t="s">
        <v>514</v>
      </c>
      <c r="D241" t="s">
        <v>490</v>
      </c>
      <c r="E241">
        <v>32</v>
      </c>
      <c r="F241" t="s">
        <v>465</v>
      </c>
      <c r="G241" t="s">
        <v>986</v>
      </c>
      <c r="H241" t="s">
        <v>467</v>
      </c>
      <c r="I241" t="s">
        <v>506</v>
      </c>
      <c r="J241" t="s">
        <v>469</v>
      </c>
      <c r="K241" t="s">
        <v>474</v>
      </c>
      <c r="M241" t="s">
        <v>493</v>
      </c>
      <c r="N241" t="s">
        <v>987</v>
      </c>
      <c r="O241" t="s">
        <v>477</v>
      </c>
      <c r="R241" t="s">
        <v>479</v>
      </c>
      <c r="S241" t="s">
        <v>469</v>
      </c>
      <c r="V241" t="s">
        <v>514</v>
      </c>
      <c r="W241" t="s">
        <v>593</v>
      </c>
      <c r="X241" t="s">
        <v>629</v>
      </c>
      <c r="Y241" t="s">
        <v>482</v>
      </c>
      <c r="AC241" t="s">
        <v>483</v>
      </c>
      <c r="AG241" t="s">
        <v>455</v>
      </c>
      <c r="AH241" t="s">
        <v>988</v>
      </c>
    </row>
    <row r="242" spans="1:34" x14ac:dyDescent="0.3">
      <c r="A242">
        <v>101533</v>
      </c>
      <c r="B242">
        <v>33</v>
      </c>
      <c r="C242" t="s">
        <v>471</v>
      </c>
      <c r="D242" t="s">
        <v>453</v>
      </c>
      <c r="E242">
        <v>33</v>
      </c>
      <c r="W242" t="s">
        <v>853</v>
      </c>
      <c r="AG242" t="s">
        <v>455</v>
      </c>
      <c r="AH242" t="s">
        <v>989</v>
      </c>
    </row>
    <row r="243" spans="1:34" x14ac:dyDescent="0.3">
      <c r="A243">
        <v>101533</v>
      </c>
      <c r="B243">
        <v>34</v>
      </c>
      <c r="C243" t="s">
        <v>471</v>
      </c>
      <c r="D243" t="s">
        <v>453</v>
      </c>
      <c r="E243">
        <v>34</v>
      </c>
      <c r="W243" t="s">
        <v>479</v>
      </c>
      <c r="AG243" t="s">
        <v>458</v>
      </c>
    </row>
    <row r="244" spans="1:34" x14ac:dyDescent="0.3">
      <c r="A244">
        <v>101533</v>
      </c>
      <c r="B244">
        <v>35</v>
      </c>
      <c r="C244" t="s">
        <v>471</v>
      </c>
      <c r="D244" t="s">
        <v>453</v>
      </c>
      <c r="E244">
        <v>35</v>
      </c>
      <c r="W244" t="s">
        <v>454</v>
      </c>
      <c r="AG244" t="s">
        <v>458</v>
      </c>
    </row>
    <row r="245" spans="1:34" x14ac:dyDescent="0.3">
      <c r="A245">
        <v>101533</v>
      </c>
      <c r="B245">
        <v>36</v>
      </c>
      <c r="C245" t="s">
        <v>471</v>
      </c>
      <c r="D245" t="s">
        <v>453</v>
      </c>
      <c r="E245">
        <v>36</v>
      </c>
      <c r="W245" t="s">
        <v>457</v>
      </c>
      <c r="AG245" t="s">
        <v>458</v>
      </c>
    </row>
    <row r="246" spans="1:34" x14ac:dyDescent="0.3">
      <c r="A246">
        <v>101533</v>
      </c>
      <c r="B246">
        <v>37</v>
      </c>
      <c r="C246" t="s">
        <v>471</v>
      </c>
      <c r="D246" t="s">
        <v>453</v>
      </c>
      <c r="E246">
        <v>37</v>
      </c>
      <c r="W246" t="s">
        <v>860</v>
      </c>
      <c r="AG246" t="s">
        <v>458</v>
      </c>
    </row>
    <row r="247" spans="1:34" x14ac:dyDescent="0.3">
      <c r="A247">
        <v>101533</v>
      </c>
      <c r="B247">
        <v>38</v>
      </c>
      <c r="C247" t="s">
        <v>471</v>
      </c>
      <c r="D247" t="s">
        <v>453</v>
      </c>
      <c r="E247">
        <v>38</v>
      </c>
      <c r="W247" t="s">
        <v>899</v>
      </c>
      <c r="AG247" t="s">
        <v>458</v>
      </c>
    </row>
    <row r="248" spans="1:34" x14ac:dyDescent="0.3">
      <c r="A248">
        <v>101533</v>
      </c>
      <c r="B248">
        <v>39</v>
      </c>
      <c r="C248" t="s">
        <v>471</v>
      </c>
      <c r="D248" t="s">
        <v>453</v>
      </c>
      <c r="E248">
        <v>39</v>
      </c>
      <c r="W248" t="s">
        <v>860</v>
      </c>
      <c r="AG248" t="s">
        <v>458</v>
      </c>
    </row>
    <row r="249" spans="1:34" x14ac:dyDescent="0.3">
      <c r="A249">
        <v>101533</v>
      </c>
      <c r="B249">
        <v>40</v>
      </c>
      <c r="C249" t="s">
        <v>471</v>
      </c>
      <c r="D249" t="s">
        <v>453</v>
      </c>
      <c r="E249">
        <v>40</v>
      </c>
      <c r="W249" t="s">
        <v>922</v>
      </c>
      <c r="AG249" t="s">
        <v>458</v>
      </c>
    </row>
    <row r="250" spans="1:34" x14ac:dyDescent="0.3">
      <c r="A250">
        <v>101533</v>
      </c>
      <c r="B250">
        <v>41</v>
      </c>
      <c r="C250" t="s">
        <v>471</v>
      </c>
      <c r="D250" t="s">
        <v>453</v>
      </c>
      <c r="E250">
        <v>41</v>
      </c>
      <c r="W250" t="s">
        <v>457</v>
      </c>
      <c r="AG250" t="s">
        <v>458</v>
      </c>
    </row>
    <row r="251" spans="1:34" x14ac:dyDescent="0.3">
      <c r="A251">
        <v>101533</v>
      </c>
      <c r="B251">
        <v>42</v>
      </c>
      <c r="C251" t="s">
        <v>471</v>
      </c>
      <c r="D251" t="s">
        <v>453</v>
      </c>
      <c r="E251">
        <v>42</v>
      </c>
      <c r="W251" t="s">
        <v>860</v>
      </c>
      <c r="AG251" t="s">
        <v>455</v>
      </c>
      <c r="AH251" t="s">
        <v>990</v>
      </c>
    </row>
    <row r="252" spans="1:34" x14ac:dyDescent="0.3">
      <c r="A252">
        <v>101533</v>
      </c>
      <c r="B252">
        <v>43</v>
      </c>
      <c r="C252" t="s">
        <v>471</v>
      </c>
      <c r="D252" t="s">
        <v>464</v>
      </c>
      <c r="E252">
        <v>43</v>
      </c>
      <c r="F252" t="s">
        <v>465</v>
      </c>
      <c r="G252" t="s">
        <v>681</v>
      </c>
      <c r="H252" t="s">
        <v>467</v>
      </c>
      <c r="I252" t="s">
        <v>473</v>
      </c>
      <c r="J252" t="s">
        <v>469</v>
      </c>
      <c r="K252" t="s">
        <v>474</v>
      </c>
      <c r="M252" t="s">
        <v>475</v>
      </c>
      <c r="N252" t="s">
        <v>506</v>
      </c>
      <c r="O252" t="s">
        <v>477</v>
      </c>
      <c r="P252" t="s">
        <v>795</v>
      </c>
      <c r="Q252" t="s">
        <v>477</v>
      </c>
      <c r="R252" t="s">
        <v>479</v>
      </c>
      <c r="S252" t="s">
        <v>469</v>
      </c>
      <c r="W252" t="s">
        <v>906</v>
      </c>
      <c r="X252" t="s">
        <v>629</v>
      </c>
      <c r="Y252" t="s">
        <v>482</v>
      </c>
      <c r="AC252" t="s">
        <v>483</v>
      </c>
      <c r="AG252" t="s">
        <v>455</v>
      </c>
      <c r="AH252" t="s">
        <v>991</v>
      </c>
    </row>
    <row r="253" spans="1:34" x14ac:dyDescent="0.3">
      <c r="A253">
        <v>101533</v>
      </c>
      <c r="B253">
        <v>44</v>
      </c>
      <c r="C253" t="s">
        <v>471</v>
      </c>
      <c r="D253" t="s">
        <v>464</v>
      </c>
      <c r="E253">
        <v>44</v>
      </c>
      <c r="F253" t="s">
        <v>465</v>
      </c>
      <c r="G253" t="s">
        <v>992</v>
      </c>
      <c r="H253" t="s">
        <v>467</v>
      </c>
      <c r="I253" t="s">
        <v>568</v>
      </c>
      <c r="J253" t="s">
        <v>469</v>
      </c>
      <c r="K253" t="s">
        <v>474</v>
      </c>
      <c r="M253" t="s">
        <v>475</v>
      </c>
      <c r="N253" t="s">
        <v>708</v>
      </c>
      <c r="O253" t="s">
        <v>477</v>
      </c>
      <c r="P253" t="s">
        <v>939</v>
      </c>
      <c r="Q253" t="s">
        <v>477</v>
      </c>
      <c r="R253" t="s">
        <v>479</v>
      </c>
      <c r="S253" t="s">
        <v>469</v>
      </c>
      <c r="W253" t="s">
        <v>499</v>
      </c>
      <c r="X253" t="s">
        <v>629</v>
      </c>
      <c r="Y253" t="s">
        <v>482</v>
      </c>
      <c r="AC253" t="s">
        <v>483</v>
      </c>
      <c r="AG253" t="s">
        <v>455</v>
      </c>
      <c r="AH253" t="s">
        <v>993</v>
      </c>
    </row>
    <row r="254" spans="1:34" x14ac:dyDescent="0.3">
      <c r="A254">
        <v>101533</v>
      </c>
      <c r="B254">
        <v>45</v>
      </c>
      <c r="C254" t="s">
        <v>519</v>
      </c>
      <c r="D254" t="s">
        <v>453</v>
      </c>
      <c r="E254">
        <v>45</v>
      </c>
      <c r="W254" t="s">
        <v>893</v>
      </c>
      <c r="AG254" t="s">
        <v>455</v>
      </c>
      <c r="AH254" t="s">
        <v>994</v>
      </c>
    </row>
    <row r="255" spans="1:34" x14ac:dyDescent="0.3">
      <c r="A255">
        <v>101533</v>
      </c>
      <c r="B255">
        <v>46</v>
      </c>
      <c r="C255" t="s">
        <v>519</v>
      </c>
      <c r="D255" t="s">
        <v>453</v>
      </c>
      <c r="E255">
        <v>46</v>
      </c>
      <c r="W255" t="s">
        <v>860</v>
      </c>
      <c r="AG255" t="s">
        <v>458</v>
      </c>
    </row>
    <row r="256" spans="1:34" x14ac:dyDescent="0.3">
      <c r="A256">
        <v>101533</v>
      </c>
      <c r="B256">
        <v>47</v>
      </c>
      <c r="C256" t="s">
        <v>519</v>
      </c>
      <c r="D256" t="s">
        <v>453</v>
      </c>
      <c r="E256">
        <v>47</v>
      </c>
      <c r="W256" t="s">
        <v>454</v>
      </c>
      <c r="AG256" t="s">
        <v>458</v>
      </c>
    </row>
    <row r="257" spans="1:34" x14ac:dyDescent="0.3">
      <c r="A257">
        <v>101533</v>
      </c>
      <c r="B257">
        <v>48</v>
      </c>
      <c r="C257" t="s">
        <v>519</v>
      </c>
      <c r="D257" t="s">
        <v>453</v>
      </c>
      <c r="E257">
        <v>48</v>
      </c>
      <c r="W257" t="s">
        <v>858</v>
      </c>
      <c r="AG257" t="s">
        <v>458</v>
      </c>
    </row>
    <row r="258" spans="1:34" x14ac:dyDescent="0.3">
      <c r="A258">
        <v>101533</v>
      </c>
      <c r="B258">
        <v>49</v>
      </c>
      <c r="C258" t="s">
        <v>519</v>
      </c>
      <c r="D258" t="s">
        <v>453</v>
      </c>
      <c r="E258">
        <v>49</v>
      </c>
      <c r="W258" t="s">
        <v>899</v>
      </c>
      <c r="AG258" t="s">
        <v>458</v>
      </c>
    </row>
    <row r="259" spans="1:34" x14ac:dyDescent="0.3">
      <c r="A259">
        <v>101533</v>
      </c>
      <c r="B259">
        <v>50</v>
      </c>
      <c r="C259" t="s">
        <v>519</v>
      </c>
      <c r="D259" t="s">
        <v>453</v>
      </c>
      <c r="E259">
        <v>50</v>
      </c>
      <c r="W259" t="s">
        <v>893</v>
      </c>
      <c r="AG259" t="s">
        <v>458</v>
      </c>
    </row>
    <row r="260" spans="1:34" x14ac:dyDescent="0.3">
      <c r="A260">
        <v>101533</v>
      </c>
      <c r="B260">
        <v>51</v>
      </c>
      <c r="C260" t="s">
        <v>519</v>
      </c>
      <c r="D260" t="s">
        <v>453</v>
      </c>
      <c r="E260">
        <v>51</v>
      </c>
      <c r="W260" t="s">
        <v>859</v>
      </c>
      <c r="AG260" t="s">
        <v>458</v>
      </c>
    </row>
    <row r="261" spans="1:34" x14ac:dyDescent="0.3">
      <c r="A261">
        <v>101533</v>
      </c>
      <c r="B261">
        <v>52</v>
      </c>
      <c r="C261" t="s">
        <v>519</v>
      </c>
      <c r="D261" t="s">
        <v>453</v>
      </c>
      <c r="E261">
        <v>52</v>
      </c>
      <c r="W261" t="s">
        <v>454</v>
      </c>
      <c r="AG261" t="s">
        <v>458</v>
      </c>
    </row>
    <row r="262" spans="1:34" x14ac:dyDescent="0.3">
      <c r="A262">
        <v>101533</v>
      </c>
      <c r="B262">
        <v>53</v>
      </c>
      <c r="C262" t="s">
        <v>519</v>
      </c>
      <c r="D262" t="s">
        <v>453</v>
      </c>
      <c r="E262">
        <v>53</v>
      </c>
      <c r="W262" t="s">
        <v>859</v>
      </c>
      <c r="AG262" t="s">
        <v>455</v>
      </c>
      <c r="AH262" t="s">
        <v>995</v>
      </c>
    </row>
    <row r="263" spans="1:34" x14ac:dyDescent="0.3">
      <c r="A263">
        <v>101533</v>
      </c>
      <c r="B263">
        <v>54</v>
      </c>
      <c r="C263" t="s">
        <v>519</v>
      </c>
      <c r="D263" t="s">
        <v>453</v>
      </c>
      <c r="E263">
        <v>54</v>
      </c>
      <c r="W263" t="s">
        <v>860</v>
      </c>
      <c r="AG263" t="s">
        <v>458</v>
      </c>
    </row>
    <row r="264" spans="1:34" x14ac:dyDescent="0.3">
      <c r="A264">
        <v>101533</v>
      </c>
      <c r="B264">
        <v>55</v>
      </c>
      <c r="C264" t="s">
        <v>519</v>
      </c>
      <c r="D264" t="s">
        <v>453</v>
      </c>
      <c r="E264">
        <v>55</v>
      </c>
      <c r="W264" t="s">
        <v>859</v>
      </c>
      <c r="AG264" t="s">
        <v>455</v>
      </c>
      <c r="AH264" t="s">
        <v>996</v>
      </c>
    </row>
    <row r="265" spans="1:34" x14ac:dyDescent="0.3">
      <c r="A265">
        <v>101533</v>
      </c>
      <c r="B265">
        <v>56</v>
      </c>
      <c r="C265" t="s">
        <v>519</v>
      </c>
      <c r="D265" t="s">
        <v>453</v>
      </c>
      <c r="E265">
        <v>56</v>
      </c>
      <c r="W265" t="s">
        <v>860</v>
      </c>
      <c r="AG265" t="s">
        <v>455</v>
      </c>
      <c r="AH265" t="s">
        <v>997</v>
      </c>
    </row>
    <row r="266" spans="1:34" x14ac:dyDescent="0.3">
      <c r="A266">
        <v>101533</v>
      </c>
      <c r="B266">
        <v>57</v>
      </c>
      <c r="C266" t="s">
        <v>519</v>
      </c>
      <c r="D266" t="s">
        <v>453</v>
      </c>
      <c r="E266">
        <v>57</v>
      </c>
      <c r="W266" t="s">
        <v>457</v>
      </c>
      <c r="AG266" t="s">
        <v>458</v>
      </c>
    </row>
    <row r="267" spans="1:34" x14ac:dyDescent="0.3">
      <c r="A267">
        <v>101533</v>
      </c>
      <c r="B267">
        <v>58</v>
      </c>
      <c r="C267" t="s">
        <v>519</v>
      </c>
      <c r="D267" t="s">
        <v>453</v>
      </c>
      <c r="E267">
        <v>58</v>
      </c>
      <c r="W267" t="s">
        <v>853</v>
      </c>
      <c r="AG267" t="s">
        <v>455</v>
      </c>
      <c r="AH267" t="s">
        <v>998</v>
      </c>
    </row>
    <row r="268" spans="1:34" x14ac:dyDescent="0.3">
      <c r="A268">
        <v>101533</v>
      </c>
      <c r="B268">
        <v>59</v>
      </c>
      <c r="C268" t="s">
        <v>519</v>
      </c>
      <c r="D268" t="s">
        <v>453</v>
      </c>
      <c r="E268">
        <v>59</v>
      </c>
      <c r="W268" t="s">
        <v>853</v>
      </c>
      <c r="AG268" t="s">
        <v>455</v>
      </c>
      <c r="AH268" t="s">
        <v>999</v>
      </c>
    </row>
    <row r="269" spans="1:34" x14ac:dyDescent="0.3">
      <c r="A269">
        <v>101533</v>
      </c>
      <c r="B269">
        <v>60</v>
      </c>
      <c r="C269" t="s">
        <v>519</v>
      </c>
      <c r="D269" t="s">
        <v>464</v>
      </c>
      <c r="E269">
        <v>60</v>
      </c>
      <c r="F269" t="s">
        <v>465</v>
      </c>
      <c r="G269" t="s">
        <v>813</v>
      </c>
      <c r="H269" t="s">
        <v>467</v>
      </c>
      <c r="I269" t="s">
        <v>847</v>
      </c>
      <c r="J269" t="s">
        <v>469</v>
      </c>
      <c r="K269" t="s">
        <v>474</v>
      </c>
      <c r="M269" t="s">
        <v>475</v>
      </c>
      <c r="N269" t="s">
        <v>476</v>
      </c>
      <c r="O269" t="s">
        <v>477</v>
      </c>
      <c r="P269" t="s">
        <v>476</v>
      </c>
      <c r="Q269" t="s">
        <v>477</v>
      </c>
      <c r="R269" t="s">
        <v>479</v>
      </c>
      <c r="S269" t="s">
        <v>469</v>
      </c>
      <c r="W269" t="s">
        <v>471</v>
      </c>
      <c r="X269" t="s">
        <v>629</v>
      </c>
      <c r="Y269" t="s">
        <v>482</v>
      </c>
      <c r="AC269" t="s">
        <v>483</v>
      </c>
      <c r="AG269" t="s">
        <v>455</v>
      </c>
      <c r="AH269" t="s">
        <v>1000</v>
      </c>
    </row>
    <row r="270" spans="1:34" x14ac:dyDescent="0.3">
      <c r="A270">
        <v>101533</v>
      </c>
      <c r="B270">
        <v>61</v>
      </c>
      <c r="C270" t="s">
        <v>519</v>
      </c>
      <c r="D270" t="s">
        <v>464</v>
      </c>
      <c r="E270">
        <v>61</v>
      </c>
      <c r="F270" t="s">
        <v>465</v>
      </c>
      <c r="G270" t="s">
        <v>1001</v>
      </c>
      <c r="H270" t="s">
        <v>467</v>
      </c>
      <c r="I270" t="s">
        <v>486</v>
      </c>
      <c r="J270" t="s">
        <v>469</v>
      </c>
      <c r="K270" t="s">
        <v>474</v>
      </c>
      <c r="M270" t="s">
        <v>475</v>
      </c>
      <c r="N270" t="s">
        <v>600</v>
      </c>
      <c r="O270" t="s">
        <v>477</v>
      </c>
      <c r="P270" t="s">
        <v>600</v>
      </c>
      <c r="Q270" t="s">
        <v>477</v>
      </c>
      <c r="R270" t="s">
        <v>479</v>
      </c>
      <c r="S270" t="s">
        <v>469</v>
      </c>
      <c r="W270" t="s">
        <v>519</v>
      </c>
      <c r="X270" t="s">
        <v>629</v>
      </c>
      <c r="Y270" t="s">
        <v>482</v>
      </c>
      <c r="AC270" t="s">
        <v>483</v>
      </c>
      <c r="AG270" t="s">
        <v>455</v>
      </c>
      <c r="AH270" t="s">
        <v>1002</v>
      </c>
    </row>
    <row r="271" spans="1:34" x14ac:dyDescent="0.3">
      <c r="A271">
        <v>101533</v>
      </c>
      <c r="B271">
        <v>62</v>
      </c>
      <c r="C271" t="s">
        <v>519</v>
      </c>
      <c r="D271" t="s">
        <v>490</v>
      </c>
      <c r="E271">
        <v>62</v>
      </c>
      <c r="F271" t="s">
        <v>465</v>
      </c>
      <c r="G271" t="s">
        <v>1003</v>
      </c>
      <c r="H271" t="s">
        <v>467</v>
      </c>
      <c r="I271" t="s">
        <v>636</v>
      </c>
      <c r="J271" t="s">
        <v>469</v>
      </c>
      <c r="K271" t="s">
        <v>474</v>
      </c>
      <c r="M271" t="s">
        <v>493</v>
      </c>
      <c r="N271" t="s">
        <v>887</v>
      </c>
      <c r="O271" t="s">
        <v>477</v>
      </c>
      <c r="R271" t="s">
        <v>479</v>
      </c>
      <c r="S271" t="s">
        <v>469</v>
      </c>
      <c r="V271" t="s">
        <v>519</v>
      </c>
      <c r="W271" t="s">
        <v>544</v>
      </c>
      <c r="X271" t="s">
        <v>629</v>
      </c>
      <c r="Y271" t="s">
        <v>482</v>
      </c>
      <c r="AC271" t="s">
        <v>483</v>
      </c>
      <c r="AG271" t="s">
        <v>455</v>
      </c>
      <c r="AH271" t="s">
        <v>1004</v>
      </c>
    </row>
    <row r="272" spans="1:34" x14ac:dyDescent="0.3">
      <c r="A272">
        <v>101533</v>
      </c>
      <c r="B272">
        <v>63</v>
      </c>
      <c r="C272" t="s">
        <v>519</v>
      </c>
      <c r="D272" t="s">
        <v>490</v>
      </c>
      <c r="E272">
        <v>63</v>
      </c>
      <c r="F272" t="s">
        <v>465</v>
      </c>
      <c r="G272" t="s">
        <v>1005</v>
      </c>
      <c r="H272" t="s">
        <v>467</v>
      </c>
      <c r="I272" t="s">
        <v>719</v>
      </c>
      <c r="J272" t="s">
        <v>469</v>
      </c>
      <c r="K272" t="s">
        <v>474</v>
      </c>
      <c r="M272" t="s">
        <v>493</v>
      </c>
      <c r="N272" t="s">
        <v>1006</v>
      </c>
      <c r="O272" t="s">
        <v>477</v>
      </c>
      <c r="R272" t="s">
        <v>479</v>
      </c>
      <c r="S272" t="s">
        <v>469</v>
      </c>
      <c r="V272" t="s">
        <v>913</v>
      </c>
      <c r="W272" t="s">
        <v>552</v>
      </c>
      <c r="X272" t="s">
        <v>629</v>
      </c>
      <c r="Y272" t="s">
        <v>482</v>
      </c>
      <c r="AC272" t="s">
        <v>483</v>
      </c>
      <c r="AG272" t="s">
        <v>455</v>
      </c>
      <c r="AH272" t="s">
        <v>1007</v>
      </c>
    </row>
    <row r="273" spans="1:35" x14ac:dyDescent="0.3">
      <c r="A273">
        <v>81044</v>
      </c>
      <c r="B273">
        <v>1</v>
      </c>
      <c r="C273" t="s">
        <v>452</v>
      </c>
      <c r="D273" t="s">
        <v>453</v>
      </c>
      <c r="E273">
        <v>1</v>
      </c>
      <c r="W273" t="s">
        <v>1008</v>
      </c>
      <c r="Y273" t="s">
        <v>482</v>
      </c>
      <c r="AG273" t="s">
        <v>455</v>
      </c>
      <c r="AH273" t="s">
        <v>1009</v>
      </c>
      <c r="AI273" t="s">
        <v>98</v>
      </c>
    </row>
    <row r="274" spans="1:35" x14ac:dyDescent="0.3">
      <c r="A274">
        <v>81044</v>
      </c>
      <c r="B274">
        <v>2</v>
      </c>
      <c r="C274" t="s">
        <v>452</v>
      </c>
      <c r="D274" t="s">
        <v>453</v>
      </c>
      <c r="E274">
        <v>2</v>
      </c>
      <c r="W274" t="s">
        <v>1010</v>
      </c>
      <c r="Y274" t="s">
        <v>482</v>
      </c>
      <c r="AG274" t="s">
        <v>455</v>
      </c>
      <c r="AH274" t="s">
        <v>1011</v>
      </c>
      <c r="AI274" t="s">
        <v>98</v>
      </c>
    </row>
    <row r="275" spans="1:35" x14ac:dyDescent="0.3">
      <c r="A275">
        <v>81044</v>
      </c>
      <c r="B275">
        <v>3</v>
      </c>
      <c r="C275" t="s">
        <v>452</v>
      </c>
      <c r="D275" t="s">
        <v>453</v>
      </c>
      <c r="E275">
        <v>3</v>
      </c>
      <c r="W275" t="s">
        <v>1012</v>
      </c>
      <c r="Y275" t="s">
        <v>482</v>
      </c>
      <c r="AG275" t="s">
        <v>455</v>
      </c>
      <c r="AH275" t="s">
        <v>1013</v>
      </c>
      <c r="AI275" t="s">
        <v>98</v>
      </c>
    </row>
    <row r="276" spans="1:35" x14ac:dyDescent="0.3">
      <c r="A276">
        <v>81044</v>
      </c>
      <c r="B276">
        <v>4</v>
      </c>
      <c r="C276" t="s">
        <v>452</v>
      </c>
      <c r="D276" t="s">
        <v>464</v>
      </c>
      <c r="E276">
        <v>4</v>
      </c>
      <c r="F276" t="s">
        <v>465</v>
      </c>
      <c r="G276" t="s">
        <v>488</v>
      </c>
      <c r="H276" t="s">
        <v>467</v>
      </c>
      <c r="I276" t="s">
        <v>675</v>
      </c>
      <c r="J276" t="s">
        <v>469</v>
      </c>
      <c r="K276" t="s">
        <v>474</v>
      </c>
      <c r="M276" t="s">
        <v>475</v>
      </c>
      <c r="N276" t="s">
        <v>574</v>
      </c>
      <c r="O276" t="s">
        <v>477</v>
      </c>
      <c r="P276" t="s">
        <v>1014</v>
      </c>
      <c r="Q276" t="s">
        <v>477</v>
      </c>
      <c r="R276" t="s">
        <v>479</v>
      </c>
      <c r="S276" t="s">
        <v>469</v>
      </c>
      <c r="W276" t="s">
        <v>583</v>
      </c>
      <c r="X276" t="s">
        <v>481</v>
      </c>
      <c r="Y276" t="s">
        <v>482</v>
      </c>
      <c r="AC276" t="s">
        <v>483</v>
      </c>
      <c r="AD276" t="s">
        <v>484</v>
      </c>
      <c r="AE276" t="s">
        <v>477</v>
      </c>
      <c r="AF276" t="s">
        <v>484</v>
      </c>
      <c r="AG276" t="s">
        <v>455</v>
      </c>
      <c r="AH276" t="s">
        <v>1015</v>
      </c>
      <c r="AI276" t="s">
        <v>98</v>
      </c>
    </row>
    <row r="277" spans="1:35" x14ac:dyDescent="0.3">
      <c r="A277">
        <v>81044</v>
      </c>
      <c r="B277">
        <v>5</v>
      </c>
      <c r="C277" t="s">
        <v>452</v>
      </c>
      <c r="D277" t="s">
        <v>464</v>
      </c>
      <c r="E277">
        <v>5</v>
      </c>
      <c r="F277" t="s">
        <v>465</v>
      </c>
      <c r="G277" t="s">
        <v>503</v>
      </c>
      <c r="H277" t="s">
        <v>467</v>
      </c>
      <c r="I277" t="s">
        <v>1016</v>
      </c>
      <c r="J277" t="s">
        <v>469</v>
      </c>
      <c r="K277" t="s">
        <v>474</v>
      </c>
      <c r="M277" t="s">
        <v>475</v>
      </c>
      <c r="N277" t="s">
        <v>708</v>
      </c>
      <c r="O277" t="s">
        <v>477</v>
      </c>
      <c r="P277" t="s">
        <v>708</v>
      </c>
      <c r="Q277" t="s">
        <v>477</v>
      </c>
      <c r="R277" t="s">
        <v>479</v>
      </c>
      <c r="S277" t="s">
        <v>469</v>
      </c>
      <c r="W277" t="s">
        <v>509</v>
      </c>
      <c r="X277" t="s">
        <v>481</v>
      </c>
      <c r="Y277" t="s">
        <v>482</v>
      </c>
      <c r="AC277" t="s">
        <v>483</v>
      </c>
      <c r="AD277" t="s">
        <v>484</v>
      </c>
      <c r="AE277" t="s">
        <v>477</v>
      </c>
      <c r="AF277" t="s">
        <v>484</v>
      </c>
      <c r="AG277" t="s">
        <v>455</v>
      </c>
      <c r="AH277" t="s">
        <v>1017</v>
      </c>
      <c r="AI277" t="s">
        <v>98</v>
      </c>
    </row>
    <row r="278" spans="1:35" x14ac:dyDescent="0.3">
      <c r="A278">
        <v>81044</v>
      </c>
      <c r="B278">
        <v>6</v>
      </c>
      <c r="C278" t="s">
        <v>452</v>
      </c>
      <c r="D278" t="s">
        <v>464</v>
      </c>
      <c r="E278">
        <v>6</v>
      </c>
      <c r="F278" t="s">
        <v>465</v>
      </c>
      <c r="G278" t="s">
        <v>1018</v>
      </c>
      <c r="H278" t="s">
        <v>467</v>
      </c>
      <c r="I278" t="s">
        <v>1019</v>
      </c>
      <c r="J278" t="s">
        <v>469</v>
      </c>
      <c r="K278" t="s">
        <v>474</v>
      </c>
      <c r="M278" t="s">
        <v>475</v>
      </c>
      <c r="N278" t="s">
        <v>708</v>
      </c>
      <c r="O278" t="s">
        <v>477</v>
      </c>
      <c r="P278" t="s">
        <v>471</v>
      </c>
      <c r="Q278" t="s">
        <v>477</v>
      </c>
      <c r="R278" t="s">
        <v>479</v>
      </c>
      <c r="S278" t="s">
        <v>469</v>
      </c>
      <c r="W278" t="s">
        <v>532</v>
      </c>
      <c r="X278" t="s">
        <v>481</v>
      </c>
      <c r="Y278" t="s">
        <v>482</v>
      </c>
      <c r="AC278" t="s">
        <v>483</v>
      </c>
      <c r="AD278" t="s">
        <v>484</v>
      </c>
      <c r="AE278" t="s">
        <v>477</v>
      </c>
      <c r="AF278" t="s">
        <v>484</v>
      </c>
      <c r="AG278" t="s">
        <v>455</v>
      </c>
      <c r="AH278" t="s">
        <v>1020</v>
      </c>
      <c r="AI278" t="s">
        <v>98</v>
      </c>
    </row>
    <row r="279" spans="1:35" x14ac:dyDescent="0.3">
      <c r="A279">
        <v>81044</v>
      </c>
      <c r="B279">
        <v>7</v>
      </c>
      <c r="C279" t="s">
        <v>452</v>
      </c>
      <c r="D279" t="s">
        <v>464</v>
      </c>
      <c r="E279">
        <v>7</v>
      </c>
      <c r="F279" t="s">
        <v>465</v>
      </c>
      <c r="G279" t="s">
        <v>645</v>
      </c>
      <c r="H279" t="s">
        <v>467</v>
      </c>
      <c r="I279" t="s">
        <v>1021</v>
      </c>
      <c r="J279" t="s">
        <v>469</v>
      </c>
      <c r="K279" t="s">
        <v>470</v>
      </c>
      <c r="L279" t="s">
        <v>471</v>
      </c>
      <c r="AG279" t="s">
        <v>455</v>
      </c>
      <c r="AH279" t="s">
        <v>1022</v>
      </c>
      <c r="AI279" t="s">
        <v>98</v>
      </c>
    </row>
    <row r="280" spans="1:35" x14ac:dyDescent="0.3">
      <c r="A280">
        <v>81044</v>
      </c>
      <c r="B280">
        <v>8</v>
      </c>
      <c r="C280" t="s">
        <v>452</v>
      </c>
      <c r="D280" t="s">
        <v>464</v>
      </c>
      <c r="E280">
        <v>8</v>
      </c>
      <c r="F280" t="s">
        <v>465</v>
      </c>
      <c r="G280" t="s">
        <v>794</v>
      </c>
      <c r="H280" t="s">
        <v>467</v>
      </c>
      <c r="I280" t="s">
        <v>1023</v>
      </c>
      <c r="J280" t="s">
        <v>469</v>
      </c>
      <c r="K280" t="s">
        <v>474</v>
      </c>
      <c r="M280" t="s">
        <v>475</v>
      </c>
      <c r="N280" t="s">
        <v>1024</v>
      </c>
      <c r="O280" t="s">
        <v>477</v>
      </c>
      <c r="P280" t="s">
        <v>484</v>
      </c>
      <c r="Q280" t="s">
        <v>477</v>
      </c>
      <c r="R280" t="s">
        <v>479</v>
      </c>
      <c r="S280" t="s">
        <v>469</v>
      </c>
      <c r="W280" t="s">
        <v>498</v>
      </c>
      <c r="X280" t="s">
        <v>481</v>
      </c>
      <c r="Y280" t="s">
        <v>482</v>
      </c>
      <c r="AC280" t="s">
        <v>483</v>
      </c>
      <c r="AD280" t="s">
        <v>484</v>
      </c>
      <c r="AE280" t="s">
        <v>477</v>
      </c>
      <c r="AG280" t="s">
        <v>458</v>
      </c>
      <c r="AH280" t="s">
        <v>98</v>
      </c>
      <c r="AI280" t="s">
        <v>98</v>
      </c>
    </row>
    <row r="281" spans="1:35" x14ac:dyDescent="0.3">
      <c r="A281">
        <v>81044</v>
      </c>
      <c r="B281">
        <v>9</v>
      </c>
      <c r="C281" t="s">
        <v>452</v>
      </c>
      <c r="D281" t="s">
        <v>490</v>
      </c>
      <c r="E281">
        <v>9</v>
      </c>
      <c r="F281" t="s">
        <v>465</v>
      </c>
      <c r="G281" t="s">
        <v>528</v>
      </c>
      <c r="H281" t="s">
        <v>467</v>
      </c>
      <c r="I281" t="s">
        <v>878</v>
      </c>
      <c r="J281" t="s">
        <v>469</v>
      </c>
      <c r="K281" t="s">
        <v>474</v>
      </c>
      <c r="M281" t="s">
        <v>493</v>
      </c>
      <c r="N281" t="s">
        <v>761</v>
      </c>
      <c r="O281" t="s">
        <v>477</v>
      </c>
      <c r="R281" t="s">
        <v>479</v>
      </c>
      <c r="S281" t="s">
        <v>469</v>
      </c>
      <c r="T281" t="s">
        <v>537</v>
      </c>
      <c r="U281" t="s">
        <v>564</v>
      </c>
      <c r="V281" t="s">
        <v>583</v>
      </c>
      <c r="W281" t="s">
        <v>505</v>
      </c>
      <c r="X281" t="s">
        <v>481</v>
      </c>
      <c r="Y281" t="s">
        <v>482</v>
      </c>
      <c r="AC281" t="s">
        <v>483</v>
      </c>
      <c r="AD281" t="s">
        <v>484</v>
      </c>
      <c r="AE281" t="s">
        <v>477</v>
      </c>
      <c r="AF281" t="s">
        <v>484</v>
      </c>
      <c r="AG281" t="s">
        <v>455</v>
      </c>
      <c r="AH281" t="s">
        <v>1025</v>
      </c>
      <c r="AI281" t="s">
        <v>98</v>
      </c>
    </row>
    <row r="282" spans="1:35" x14ac:dyDescent="0.3">
      <c r="A282">
        <v>81044</v>
      </c>
      <c r="B282">
        <v>10</v>
      </c>
      <c r="C282" t="s">
        <v>452</v>
      </c>
      <c r="D282" t="s">
        <v>490</v>
      </c>
      <c r="E282">
        <v>10</v>
      </c>
      <c r="F282" t="s">
        <v>465</v>
      </c>
      <c r="G282" t="s">
        <v>707</v>
      </c>
      <c r="H282" t="s">
        <v>467</v>
      </c>
      <c r="I282" t="s">
        <v>1026</v>
      </c>
      <c r="J282" t="s">
        <v>469</v>
      </c>
      <c r="K282" t="s">
        <v>474</v>
      </c>
      <c r="M282" t="s">
        <v>493</v>
      </c>
      <c r="N282" t="s">
        <v>1027</v>
      </c>
      <c r="O282" t="s">
        <v>477</v>
      </c>
      <c r="R282" t="s">
        <v>479</v>
      </c>
      <c r="S282" t="s">
        <v>469</v>
      </c>
      <c r="T282" t="s">
        <v>572</v>
      </c>
      <c r="U282" t="s">
        <v>544</v>
      </c>
      <c r="V282" t="s">
        <v>537</v>
      </c>
      <c r="W282" t="s">
        <v>594</v>
      </c>
      <c r="X282" t="s">
        <v>481</v>
      </c>
      <c r="Y282" t="s">
        <v>482</v>
      </c>
      <c r="AC282" t="s">
        <v>483</v>
      </c>
      <c r="AD282" t="s">
        <v>484</v>
      </c>
      <c r="AE282" t="s">
        <v>477</v>
      </c>
      <c r="AF282" t="s">
        <v>484</v>
      </c>
      <c r="AG282" t="s">
        <v>458</v>
      </c>
      <c r="AH282" t="s">
        <v>98</v>
      </c>
      <c r="AI282" t="s">
        <v>98</v>
      </c>
    </row>
    <row r="283" spans="1:35" x14ac:dyDescent="0.3">
      <c r="A283">
        <v>81044</v>
      </c>
      <c r="B283">
        <v>11</v>
      </c>
      <c r="C283" t="s">
        <v>452</v>
      </c>
      <c r="D283" t="s">
        <v>490</v>
      </c>
      <c r="E283">
        <v>11</v>
      </c>
      <c r="F283" t="s">
        <v>465</v>
      </c>
      <c r="G283" t="s">
        <v>1028</v>
      </c>
      <c r="H283" t="s">
        <v>467</v>
      </c>
      <c r="I283" t="s">
        <v>1029</v>
      </c>
      <c r="J283" t="s">
        <v>469</v>
      </c>
      <c r="K283" t="s">
        <v>474</v>
      </c>
      <c r="M283" t="s">
        <v>493</v>
      </c>
      <c r="N283" t="s">
        <v>537</v>
      </c>
      <c r="O283" t="s">
        <v>477</v>
      </c>
      <c r="R283" t="s">
        <v>473</v>
      </c>
      <c r="S283" t="s">
        <v>469</v>
      </c>
      <c r="T283" t="s">
        <v>537</v>
      </c>
      <c r="U283" t="s">
        <v>544</v>
      </c>
      <c r="W283" t="s">
        <v>583</v>
      </c>
      <c r="X283" t="s">
        <v>481</v>
      </c>
      <c r="Y283" t="s">
        <v>482</v>
      </c>
      <c r="AC283" t="s">
        <v>483</v>
      </c>
      <c r="AF283" t="s">
        <v>484</v>
      </c>
      <c r="AG283" t="s">
        <v>455</v>
      </c>
      <c r="AH283" t="s">
        <v>1030</v>
      </c>
      <c r="AI283" t="s">
        <v>98</v>
      </c>
    </row>
    <row r="284" spans="1:35" x14ac:dyDescent="0.3">
      <c r="A284">
        <v>81044</v>
      </c>
      <c r="B284">
        <v>12</v>
      </c>
      <c r="C284" t="s">
        <v>452</v>
      </c>
      <c r="D284" t="s">
        <v>490</v>
      </c>
      <c r="E284">
        <v>12</v>
      </c>
      <c r="F284" t="s">
        <v>465</v>
      </c>
      <c r="G284" t="s">
        <v>731</v>
      </c>
      <c r="H284" t="s">
        <v>467</v>
      </c>
      <c r="I284" t="s">
        <v>1031</v>
      </c>
      <c r="J284" t="s">
        <v>469</v>
      </c>
      <c r="K284" t="s">
        <v>474</v>
      </c>
      <c r="M284" t="s">
        <v>493</v>
      </c>
      <c r="N284" t="s">
        <v>538</v>
      </c>
      <c r="O284" t="s">
        <v>477</v>
      </c>
      <c r="R284" t="s">
        <v>479</v>
      </c>
      <c r="S284" t="s">
        <v>469</v>
      </c>
      <c r="T284" t="s">
        <v>480</v>
      </c>
      <c r="U284" t="s">
        <v>593</v>
      </c>
      <c r="V284" t="s">
        <v>537</v>
      </c>
      <c r="W284" t="s">
        <v>532</v>
      </c>
      <c r="X284" t="s">
        <v>481</v>
      </c>
      <c r="Y284" t="s">
        <v>482</v>
      </c>
      <c r="AC284" t="s">
        <v>483</v>
      </c>
      <c r="AF284" t="s">
        <v>484</v>
      </c>
      <c r="AG284" t="s">
        <v>455</v>
      </c>
      <c r="AH284" t="s">
        <v>1032</v>
      </c>
      <c r="AI284" t="s">
        <v>98</v>
      </c>
    </row>
    <row r="285" spans="1:35" x14ac:dyDescent="0.3">
      <c r="A285">
        <v>81044</v>
      </c>
      <c r="B285">
        <v>13</v>
      </c>
      <c r="C285" t="s">
        <v>452</v>
      </c>
      <c r="D285" t="s">
        <v>490</v>
      </c>
      <c r="E285">
        <v>13</v>
      </c>
      <c r="F285" t="s">
        <v>465</v>
      </c>
      <c r="G285" t="s">
        <v>759</v>
      </c>
      <c r="H285" t="s">
        <v>467</v>
      </c>
      <c r="I285" t="s">
        <v>636</v>
      </c>
      <c r="J285" t="s">
        <v>469</v>
      </c>
      <c r="K285" t="s">
        <v>474</v>
      </c>
      <c r="M285" t="s">
        <v>493</v>
      </c>
      <c r="N285" t="s">
        <v>885</v>
      </c>
      <c r="O285" t="s">
        <v>477</v>
      </c>
      <c r="R285" t="s">
        <v>479</v>
      </c>
      <c r="S285" t="s">
        <v>469</v>
      </c>
      <c r="T285" t="s">
        <v>537</v>
      </c>
      <c r="U285" t="s">
        <v>558</v>
      </c>
      <c r="V285" t="s">
        <v>736</v>
      </c>
      <c r="W285" t="s">
        <v>583</v>
      </c>
      <c r="X285" t="s">
        <v>481</v>
      </c>
      <c r="Y285" t="s">
        <v>482</v>
      </c>
      <c r="AC285" t="s">
        <v>483</v>
      </c>
      <c r="AF285" t="s">
        <v>484</v>
      </c>
      <c r="AG285" t="s">
        <v>455</v>
      </c>
      <c r="AH285" t="s">
        <v>1033</v>
      </c>
      <c r="AI285" t="s">
        <v>98</v>
      </c>
    </row>
    <row r="286" spans="1:35" x14ac:dyDescent="0.3">
      <c r="A286">
        <v>81044</v>
      </c>
      <c r="B286">
        <v>14</v>
      </c>
      <c r="C286" t="s">
        <v>452</v>
      </c>
      <c r="D286" t="s">
        <v>490</v>
      </c>
      <c r="E286">
        <v>14</v>
      </c>
      <c r="F286" t="s">
        <v>465</v>
      </c>
      <c r="G286" t="s">
        <v>1034</v>
      </c>
      <c r="H286" t="s">
        <v>467</v>
      </c>
      <c r="I286" t="s">
        <v>1035</v>
      </c>
      <c r="J286" t="s">
        <v>469</v>
      </c>
      <c r="K286" t="s">
        <v>474</v>
      </c>
      <c r="M286" t="s">
        <v>493</v>
      </c>
      <c r="N286" t="s">
        <v>1036</v>
      </c>
      <c r="O286" t="s">
        <v>477</v>
      </c>
      <c r="R286" t="s">
        <v>784</v>
      </c>
      <c r="S286" t="s">
        <v>469</v>
      </c>
      <c r="T286" t="s">
        <v>480</v>
      </c>
      <c r="U286" t="s">
        <v>614</v>
      </c>
      <c r="V286" t="s">
        <v>614</v>
      </c>
      <c r="W286" t="s">
        <v>532</v>
      </c>
      <c r="X286" t="s">
        <v>481</v>
      </c>
      <c r="Y286" t="s">
        <v>482</v>
      </c>
      <c r="AC286" t="s">
        <v>483</v>
      </c>
      <c r="AF286" t="s">
        <v>484</v>
      </c>
      <c r="AG286" t="s">
        <v>455</v>
      </c>
      <c r="AH286" t="s">
        <v>1037</v>
      </c>
      <c r="AI286" t="s">
        <v>98</v>
      </c>
    </row>
    <row r="287" spans="1:35" x14ac:dyDescent="0.3">
      <c r="A287">
        <v>81044</v>
      </c>
      <c r="B287">
        <v>15</v>
      </c>
      <c r="C287" t="s">
        <v>452</v>
      </c>
      <c r="D287" t="s">
        <v>490</v>
      </c>
      <c r="E287">
        <v>15</v>
      </c>
      <c r="F287" t="s">
        <v>465</v>
      </c>
      <c r="G287" t="s">
        <v>1038</v>
      </c>
      <c r="H287" t="s">
        <v>467</v>
      </c>
      <c r="I287" t="s">
        <v>843</v>
      </c>
      <c r="J287" t="s">
        <v>469</v>
      </c>
      <c r="K287" t="s">
        <v>474</v>
      </c>
      <c r="M287" t="s">
        <v>493</v>
      </c>
      <c r="N287" t="s">
        <v>736</v>
      </c>
      <c r="O287" t="s">
        <v>477</v>
      </c>
      <c r="R287" t="s">
        <v>479</v>
      </c>
      <c r="S287" t="s">
        <v>469</v>
      </c>
      <c r="T287" t="s">
        <v>583</v>
      </c>
      <c r="U287" t="s">
        <v>519</v>
      </c>
      <c r="V287" t="s">
        <v>537</v>
      </c>
      <c r="W287" t="s">
        <v>532</v>
      </c>
      <c r="X287" t="s">
        <v>481</v>
      </c>
      <c r="Y287" t="s">
        <v>482</v>
      </c>
      <c r="AC287" t="s">
        <v>483</v>
      </c>
      <c r="AF287" t="s">
        <v>484</v>
      </c>
      <c r="AG287" t="s">
        <v>455</v>
      </c>
      <c r="AH287" t="s">
        <v>1039</v>
      </c>
      <c r="AI287" t="s">
        <v>98</v>
      </c>
    </row>
    <row r="288" spans="1:35" x14ac:dyDescent="0.3">
      <c r="A288">
        <v>81044</v>
      </c>
      <c r="B288">
        <v>16</v>
      </c>
      <c r="C288" t="s">
        <v>452</v>
      </c>
      <c r="D288" t="s">
        <v>546</v>
      </c>
      <c r="E288">
        <v>16</v>
      </c>
      <c r="F288" t="s">
        <v>465</v>
      </c>
      <c r="G288" t="s">
        <v>547</v>
      </c>
      <c r="H288" t="s">
        <v>467</v>
      </c>
      <c r="I288" t="s">
        <v>538</v>
      </c>
      <c r="J288" t="s">
        <v>469</v>
      </c>
      <c r="K288" t="s">
        <v>474</v>
      </c>
      <c r="M288" t="s">
        <v>493</v>
      </c>
      <c r="N288" t="s">
        <v>1040</v>
      </c>
      <c r="O288" t="s">
        <v>477</v>
      </c>
      <c r="R288" t="s">
        <v>1041</v>
      </c>
      <c r="S288" t="s">
        <v>469</v>
      </c>
      <c r="T288" t="s">
        <v>578</v>
      </c>
      <c r="U288" t="s">
        <v>614</v>
      </c>
      <c r="V288" t="s">
        <v>583</v>
      </c>
      <c r="W288" t="s">
        <v>505</v>
      </c>
      <c r="X288" t="s">
        <v>481</v>
      </c>
      <c r="Y288" t="s">
        <v>482</v>
      </c>
      <c r="AC288" t="s">
        <v>483</v>
      </c>
      <c r="AF288" t="s">
        <v>484</v>
      </c>
      <c r="AG288" t="s">
        <v>458</v>
      </c>
      <c r="AH288" t="s">
        <v>1042</v>
      </c>
      <c r="AI288" t="s">
        <v>98</v>
      </c>
    </row>
    <row r="289" spans="1:35" x14ac:dyDescent="0.3">
      <c r="A289">
        <v>81044</v>
      </c>
      <c r="B289">
        <v>17</v>
      </c>
      <c r="C289" t="s">
        <v>514</v>
      </c>
      <c r="D289" t="s">
        <v>490</v>
      </c>
      <c r="E289">
        <v>17</v>
      </c>
      <c r="F289" t="s">
        <v>465</v>
      </c>
      <c r="G289" t="s">
        <v>547</v>
      </c>
      <c r="H289" t="s">
        <v>467</v>
      </c>
      <c r="I289" t="s">
        <v>519</v>
      </c>
      <c r="J289" t="s">
        <v>469</v>
      </c>
      <c r="K289" t="s">
        <v>474</v>
      </c>
      <c r="M289" t="s">
        <v>493</v>
      </c>
      <c r="N289" t="s">
        <v>785</v>
      </c>
      <c r="O289" t="s">
        <v>477</v>
      </c>
      <c r="R289" t="s">
        <v>479</v>
      </c>
      <c r="S289" t="s">
        <v>469</v>
      </c>
      <c r="T289" t="s">
        <v>480</v>
      </c>
      <c r="U289" t="s">
        <v>614</v>
      </c>
      <c r="V289" t="s">
        <v>538</v>
      </c>
      <c r="W289" t="s">
        <v>498</v>
      </c>
      <c r="X289" t="s">
        <v>481</v>
      </c>
      <c r="Y289" t="s">
        <v>482</v>
      </c>
      <c r="AC289" t="s">
        <v>483</v>
      </c>
      <c r="AF289" t="s">
        <v>484</v>
      </c>
      <c r="AG289" t="s">
        <v>455</v>
      </c>
      <c r="AH289" t="s">
        <v>1043</v>
      </c>
      <c r="AI289" t="s">
        <v>98</v>
      </c>
    </row>
    <row r="290" spans="1:35" x14ac:dyDescent="0.3">
      <c r="A290">
        <v>81044</v>
      </c>
      <c r="B290">
        <v>18</v>
      </c>
      <c r="C290" t="s">
        <v>514</v>
      </c>
      <c r="D290" t="s">
        <v>490</v>
      </c>
      <c r="E290">
        <v>18</v>
      </c>
      <c r="F290" t="s">
        <v>465</v>
      </c>
      <c r="G290" t="s">
        <v>718</v>
      </c>
      <c r="H290" t="s">
        <v>467</v>
      </c>
      <c r="I290" t="s">
        <v>614</v>
      </c>
      <c r="J290" t="s">
        <v>469</v>
      </c>
      <c r="K290" t="s">
        <v>474</v>
      </c>
      <c r="M290" t="s">
        <v>493</v>
      </c>
      <c r="N290" t="s">
        <v>1044</v>
      </c>
      <c r="O290" t="s">
        <v>477</v>
      </c>
      <c r="R290" t="s">
        <v>476</v>
      </c>
      <c r="S290" t="s">
        <v>469</v>
      </c>
      <c r="T290" t="s">
        <v>538</v>
      </c>
      <c r="U290" t="s">
        <v>614</v>
      </c>
      <c r="V290" t="s">
        <v>538</v>
      </c>
      <c r="W290" t="s">
        <v>537</v>
      </c>
      <c r="X290" t="s">
        <v>481</v>
      </c>
      <c r="Y290" t="s">
        <v>482</v>
      </c>
      <c r="AC290" t="s">
        <v>483</v>
      </c>
      <c r="AF290" t="s">
        <v>484</v>
      </c>
      <c r="AG290" t="s">
        <v>458</v>
      </c>
      <c r="AH290" t="s">
        <v>98</v>
      </c>
      <c r="AI290" t="s">
        <v>98</v>
      </c>
    </row>
    <row r="291" spans="1:35" x14ac:dyDescent="0.3">
      <c r="A291">
        <v>81044</v>
      </c>
      <c r="B291">
        <v>19</v>
      </c>
      <c r="C291" t="s">
        <v>514</v>
      </c>
      <c r="D291" t="s">
        <v>490</v>
      </c>
      <c r="E291">
        <v>19</v>
      </c>
      <c r="F291" t="s">
        <v>465</v>
      </c>
      <c r="G291" t="s">
        <v>896</v>
      </c>
      <c r="H291" t="s">
        <v>467</v>
      </c>
      <c r="I291" t="s">
        <v>644</v>
      </c>
      <c r="J291" t="s">
        <v>469</v>
      </c>
      <c r="K291" t="s">
        <v>474</v>
      </c>
      <c r="M291" t="s">
        <v>493</v>
      </c>
      <c r="N291" t="s">
        <v>538</v>
      </c>
      <c r="O291" t="s">
        <v>477</v>
      </c>
      <c r="R291" t="s">
        <v>479</v>
      </c>
      <c r="S291" t="s">
        <v>469</v>
      </c>
      <c r="T291" t="s">
        <v>480</v>
      </c>
      <c r="U291" t="s">
        <v>471</v>
      </c>
      <c r="V291" t="s">
        <v>593</v>
      </c>
      <c r="W291" t="s">
        <v>498</v>
      </c>
      <c r="X291" t="s">
        <v>481</v>
      </c>
      <c r="Y291" t="s">
        <v>482</v>
      </c>
      <c r="AC291" t="s">
        <v>483</v>
      </c>
      <c r="AF291" t="s">
        <v>484</v>
      </c>
      <c r="AG291" t="s">
        <v>455</v>
      </c>
      <c r="AH291" t="s">
        <v>1045</v>
      </c>
      <c r="AI291" t="s">
        <v>98</v>
      </c>
    </row>
    <row r="292" spans="1:35" x14ac:dyDescent="0.3">
      <c r="A292">
        <v>81044</v>
      </c>
      <c r="B292">
        <v>20</v>
      </c>
      <c r="C292" t="s">
        <v>514</v>
      </c>
      <c r="D292" t="s">
        <v>490</v>
      </c>
      <c r="E292">
        <v>20</v>
      </c>
      <c r="F292" t="s">
        <v>465</v>
      </c>
      <c r="G292" t="s">
        <v>1028</v>
      </c>
      <c r="H292" t="s">
        <v>467</v>
      </c>
      <c r="I292" t="s">
        <v>636</v>
      </c>
      <c r="J292" t="s">
        <v>469</v>
      </c>
      <c r="K292" t="s">
        <v>474</v>
      </c>
      <c r="M292" t="s">
        <v>493</v>
      </c>
      <c r="N292" t="s">
        <v>722</v>
      </c>
      <c r="O292" t="s">
        <v>477</v>
      </c>
      <c r="R292" t="s">
        <v>479</v>
      </c>
      <c r="S292" t="s">
        <v>469</v>
      </c>
      <c r="T292" t="s">
        <v>480</v>
      </c>
      <c r="U292" t="s">
        <v>471</v>
      </c>
      <c r="V292" t="s">
        <v>564</v>
      </c>
      <c r="W292" t="s">
        <v>505</v>
      </c>
      <c r="X292" t="s">
        <v>481</v>
      </c>
      <c r="Y292" t="s">
        <v>482</v>
      </c>
      <c r="AC292" t="s">
        <v>483</v>
      </c>
      <c r="AF292" t="s">
        <v>484</v>
      </c>
      <c r="AG292" t="s">
        <v>455</v>
      </c>
      <c r="AH292" t="s">
        <v>1046</v>
      </c>
      <c r="AI292" t="s">
        <v>98</v>
      </c>
    </row>
    <row r="293" spans="1:35" x14ac:dyDescent="0.3">
      <c r="A293">
        <v>81044</v>
      </c>
      <c r="B293">
        <v>21</v>
      </c>
      <c r="C293" t="s">
        <v>514</v>
      </c>
      <c r="D293" t="s">
        <v>490</v>
      </c>
      <c r="E293">
        <v>21</v>
      </c>
      <c r="F293" t="s">
        <v>465</v>
      </c>
      <c r="G293" t="s">
        <v>813</v>
      </c>
      <c r="H293" t="s">
        <v>467</v>
      </c>
      <c r="I293" t="s">
        <v>945</v>
      </c>
      <c r="J293" t="s">
        <v>469</v>
      </c>
      <c r="K293" t="s">
        <v>474</v>
      </c>
      <c r="M293" t="s">
        <v>493</v>
      </c>
      <c r="N293" t="s">
        <v>1047</v>
      </c>
      <c r="O293" t="s">
        <v>477</v>
      </c>
      <c r="R293" t="s">
        <v>479</v>
      </c>
      <c r="S293" t="s">
        <v>469</v>
      </c>
      <c r="T293" t="s">
        <v>480</v>
      </c>
      <c r="U293" t="s">
        <v>564</v>
      </c>
      <c r="V293" t="s">
        <v>537</v>
      </c>
      <c r="W293" t="s">
        <v>505</v>
      </c>
      <c r="X293" t="s">
        <v>481</v>
      </c>
      <c r="Y293" t="s">
        <v>482</v>
      </c>
      <c r="AC293" t="s">
        <v>483</v>
      </c>
      <c r="AF293" t="s">
        <v>484</v>
      </c>
      <c r="AG293" t="s">
        <v>458</v>
      </c>
      <c r="AH293" t="s">
        <v>98</v>
      </c>
      <c r="AI293" t="s">
        <v>98</v>
      </c>
    </row>
    <row r="294" spans="1:35" x14ac:dyDescent="0.3">
      <c r="A294">
        <v>81044</v>
      </c>
      <c r="B294">
        <v>22</v>
      </c>
      <c r="C294" t="s">
        <v>514</v>
      </c>
      <c r="D294" t="s">
        <v>490</v>
      </c>
      <c r="E294">
        <v>22</v>
      </c>
      <c r="F294" t="s">
        <v>465</v>
      </c>
      <c r="G294" t="s">
        <v>1048</v>
      </c>
      <c r="H294" t="s">
        <v>467</v>
      </c>
      <c r="I294" t="s">
        <v>832</v>
      </c>
      <c r="J294" t="s">
        <v>469</v>
      </c>
      <c r="K294" t="s">
        <v>474</v>
      </c>
      <c r="M294" t="s">
        <v>493</v>
      </c>
      <c r="N294" t="s">
        <v>917</v>
      </c>
      <c r="O294" t="s">
        <v>477</v>
      </c>
      <c r="R294" t="s">
        <v>479</v>
      </c>
      <c r="S294" t="s">
        <v>469</v>
      </c>
      <c r="T294" t="s">
        <v>1049</v>
      </c>
      <c r="U294" t="s">
        <v>558</v>
      </c>
      <c r="V294" t="s">
        <v>538</v>
      </c>
      <c r="W294" t="s">
        <v>583</v>
      </c>
      <c r="X294" t="s">
        <v>481</v>
      </c>
      <c r="Y294" t="s">
        <v>482</v>
      </c>
      <c r="AC294" t="s">
        <v>483</v>
      </c>
      <c r="AF294" t="s">
        <v>484</v>
      </c>
      <c r="AG294" t="s">
        <v>458</v>
      </c>
      <c r="AH294" t="s">
        <v>98</v>
      </c>
      <c r="AI294" t="s">
        <v>98</v>
      </c>
    </row>
    <row r="295" spans="1:35" x14ac:dyDescent="0.3">
      <c r="A295">
        <v>81044</v>
      </c>
      <c r="B295">
        <v>23</v>
      </c>
      <c r="C295" t="s">
        <v>514</v>
      </c>
      <c r="D295" t="s">
        <v>490</v>
      </c>
      <c r="E295">
        <v>23</v>
      </c>
      <c r="F295" t="s">
        <v>465</v>
      </c>
      <c r="G295" t="s">
        <v>681</v>
      </c>
      <c r="H295" t="s">
        <v>467</v>
      </c>
      <c r="I295" t="s">
        <v>945</v>
      </c>
      <c r="J295" t="s">
        <v>469</v>
      </c>
      <c r="K295" t="s">
        <v>474</v>
      </c>
      <c r="M295" t="s">
        <v>493</v>
      </c>
      <c r="N295" t="s">
        <v>1050</v>
      </c>
      <c r="O295" t="s">
        <v>477</v>
      </c>
      <c r="R295" t="s">
        <v>479</v>
      </c>
      <c r="S295" t="s">
        <v>469</v>
      </c>
      <c r="T295" t="s">
        <v>1051</v>
      </c>
      <c r="U295" t="s">
        <v>1052</v>
      </c>
      <c r="V295" t="s">
        <v>538</v>
      </c>
      <c r="W295" t="s">
        <v>551</v>
      </c>
      <c r="X295" t="s">
        <v>481</v>
      </c>
      <c r="Y295" t="s">
        <v>482</v>
      </c>
      <c r="AC295" t="s">
        <v>584</v>
      </c>
      <c r="AF295" t="s">
        <v>484</v>
      </c>
      <c r="AG295" t="s">
        <v>455</v>
      </c>
      <c r="AH295" t="s">
        <v>1053</v>
      </c>
      <c r="AI295" t="s">
        <v>1054</v>
      </c>
    </row>
    <row r="296" spans="1:35" x14ac:dyDescent="0.3">
      <c r="A296">
        <v>81044</v>
      </c>
      <c r="B296">
        <v>24</v>
      </c>
      <c r="C296" t="s">
        <v>514</v>
      </c>
      <c r="D296" t="s">
        <v>546</v>
      </c>
      <c r="E296">
        <v>24</v>
      </c>
      <c r="F296" t="s">
        <v>465</v>
      </c>
      <c r="G296" t="s">
        <v>726</v>
      </c>
      <c r="H296" t="s">
        <v>467</v>
      </c>
      <c r="I296" t="s">
        <v>1055</v>
      </c>
      <c r="J296" t="s">
        <v>469</v>
      </c>
      <c r="K296" t="s">
        <v>474</v>
      </c>
      <c r="M296" t="s">
        <v>493</v>
      </c>
      <c r="N296" t="s">
        <v>1056</v>
      </c>
      <c r="O296" t="s">
        <v>477</v>
      </c>
      <c r="R296" t="s">
        <v>479</v>
      </c>
      <c r="S296" t="s">
        <v>469</v>
      </c>
      <c r="T296" t="s">
        <v>498</v>
      </c>
      <c r="U296" t="s">
        <v>593</v>
      </c>
      <c r="V296" t="s">
        <v>538</v>
      </c>
      <c r="W296" t="s">
        <v>505</v>
      </c>
      <c r="X296" t="s">
        <v>481</v>
      </c>
      <c r="Y296" t="s">
        <v>482</v>
      </c>
      <c r="AC296" t="s">
        <v>483</v>
      </c>
      <c r="AF296" t="s">
        <v>484</v>
      </c>
      <c r="AG296" t="s">
        <v>455</v>
      </c>
      <c r="AH296" t="s">
        <v>1057</v>
      </c>
      <c r="AI296" t="s">
        <v>1054</v>
      </c>
    </row>
    <row r="297" spans="1:35" x14ac:dyDescent="0.3">
      <c r="A297">
        <v>81044</v>
      </c>
      <c r="B297">
        <v>25</v>
      </c>
      <c r="C297" t="s">
        <v>514</v>
      </c>
      <c r="D297" t="s">
        <v>546</v>
      </c>
      <c r="E297">
        <v>25</v>
      </c>
      <c r="F297" t="s">
        <v>465</v>
      </c>
      <c r="G297" t="s">
        <v>681</v>
      </c>
      <c r="H297" t="s">
        <v>467</v>
      </c>
      <c r="I297" t="s">
        <v>1058</v>
      </c>
      <c r="J297" t="s">
        <v>469</v>
      </c>
      <c r="K297" t="s">
        <v>474</v>
      </c>
      <c r="M297" t="s">
        <v>493</v>
      </c>
      <c r="N297" t="s">
        <v>1059</v>
      </c>
      <c r="O297" t="s">
        <v>477</v>
      </c>
      <c r="R297" t="s">
        <v>479</v>
      </c>
      <c r="S297" t="s">
        <v>469</v>
      </c>
      <c r="T297" t="s">
        <v>1060</v>
      </c>
      <c r="U297" t="s">
        <v>558</v>
      </c>
      <c r="V297" t="s">
        <v>538</v>
      </c>
      <c r="W297" t="s">
        <v>502</v>
      </c>
      <c r="X297" t="s">
        <v>481</v>
      </c>
      <c r="Y297" t="s">
        <v>482</v>
      </c>
      <c r="AC297" t="s">
        <v>483</v>
      </c>
      <c r="AF297" t="s">
        <v>484</v>
      </c>
      <c r="AG297" t="s">
        <v>455</v>
      </c>
      <c r="AH297" t="s">
        <v>1061</v>
      </c>
      <c r="AI297" t="s">
        <v>1054</v>
      </c>
    </row>
    <row r="298" spans="1:35" x14ac:dyDescent="0.3">
      <c r="A298">
        <v>81044</v>
      </c>
      <c r="B298">
        <v>26</v>
      </c>
      <c r="C298" t="s">
        <v>471</v>
      </c>
      <c r="D298" t="s">
        <v>453</v>
      </c>
      <c r="E298">
        <v>26</v>
      </c>
      <c r="W298" t="s">
        <v>1062</v>
      </c>
      <c r="AG298" t="s">
        <v>455</v>
      </c>
      <c r="AH298" t="s">
        <v>1063</v>
      </c>
      <c r="AI298" t="s">
        <v>98</v>
      </c>
    </row>
    <row r="299" spans="1:35" x14ac:dyDescent="0.3">
      <c r="A299">
        <v>81044</v>
      </c>
      <c r="B299">
        <v>27</v>
      </c>
      <c r="C299" t="s">
        <v>471</v>
      </c>
      <c r="D299" t="s">
        <v>453</v>
      </c>
      <c r="E299">
        <v>27</v>
      </c>
      <c r="W299" t="s">
        <v>860</v>
      </c>
      <c r="AG299" t="s">
        <v>458</v>
      </c>
      <c r="AH299" t="s">
        <v>1054</v>
      </c>
      <c r="AI299" t="s">
        <v>98</v>
      </c>
    </row>
    <row r="300" spans="1:35" x14ac:dyDescent="0.3">
      <c r="A300">
        <v>81044</v>
      </c>
      <c r="B300">
        <v>28</v>
      </c>
      <c r="C300" t="s">
        <v>471</v>
      </c>
      <c r="D300" t="s">
        <v>453</v>
      </c>
      <c r="E300">
        <v>28</v>
      </c>
      <c r="W300" t="s">
        <v>1064</v>
      </c>
      <c r="AG300" t="s">
        <v>458</v>
      </c>
      <c r="AH300" t="s">
        <v>1054</v>
      </c>
      <c r="AI300" t="s">
        <v>98</v>
      </c>
    </row>
    <row r="301" spans="1:35" x14ac:dyDescent="0.3">
      <c r="A301">
        <v>81044</v>
      </c>
      <c r="B301">
        <v>29</v>
      </c>
      <c r="C301" t="s">
        <v>471</v>
      </c>
      <c r="D301" t="s">
        <v>453</v>
      </c>
      <c r="E301">
        <v>29</v>
      </c>
      <c r="W301" t="s">
        <v>1065</v>
      </c>
      <c r="AG301" t="s">
        <v>458</v>
      </c>
      <c r="AH301" t="s">
        <v>1054</v>
      </c>
      <c r="AI301" t="s">
        <v>98</v>
      </c>
    </row>
    <row r="302" spans="1:35" x14ac:dyDescent="0.3">
      <c r="A302">
        <v>81044</v>
      </c>
      <c r="B302">
        <v>30</v>
      </c>
      <c r="C302" t="s">
        <v>471</v>
      </c>
      <c r="D302" t="s">
        <v>464</v>
      </c>
      <c r="E302">
        <v>30</v>
      </c>
      <c r="F302" t="s">
        <v>465</v>
      </c>
      <c r="G302" t="s">
        <v>794</v>
      </c>
      <c r="H302" t="s">
        <v>467</v>
      </c>
      <c r="I302" t="s">
        <v>1066</v>
      </c>
      <c r="J302" t="s">
        <v>469</v>
      </c>
      <c r="K302" t="s">
        <v>474</v>
      </c>
      <c r="M302" t="s">
        <v>475</v>
      </c>
      <c r="N302" t="s">
        <v>518</v>
      </c>
      <c r="O302" t="s">
        <v>477</v>
      </c>
      <c r="P302" t="s">
        <v>949</v>
      </c>
      <c r="Q302" t="s">
        <v>477</v>
      </c>
      <c r="R302" t="s">
        <v>479</v>
      </c>
      <c r="S302" t="s">
        <v>469</v>
      </c>
      <c r="W302" t="s">
        <v>553</v>
      </c>
      <c r="X302" t="s">
        <v>481</v>
      </c>
      <c r="Y302" t="s">
        <v>482</v>
      </c>
      <c r="AC302" t="s">
        <v>483</v>
      </c>
      <c r="AF302" t="s">
        <v>484</v>
      </c>
      <c r="AG302" t="s">
        <v>455</v>
      </c>
      <c r="AH302" t="s">
        <v>1067</v>
      </c>
      <c r="AI302" t="s">
        <v>98</v>
      </c>
    </row>
    <row r="303" spans="1:35" x14ac:dyDescent="0.3">
      <c r="A303">
        <v>81044</v>
      </c>
      <c r="B303">
        <v>31</v>
      </c>
      <c r="C303" t="s">
        <v>471</v>
      </c>
      <c r="D303" t="s">
        <v>464</v>
      </c>
      <c r="E303">
        <v>31</v>
      </c>
      <c r="F303" t="s">
        <v>465</v>
      </c>
      <c r="G303" t="s">
        <v>708</v>
      </c>
      <c r="H303" t="s">
        <v>467</v>
      </c>
      <c r="I303" t="s">
        <v>784</v>
      </c>
      <c r="J303" t="s">
        <v>469</v>
      </c>
      <c r="K303" t="s">
        <v>474</v>
      </c>
      <c r="M303" t="s">
        <v>493</v>
      </c>
      <c r="N303" t="s">
        <v>840</v>
      </c>
      <c r="O303" t="s">
        <v>477</v>
      </c>
      <c r="R303" t="s">
        <v>479</v>
      </c>
      <c r="S303" t="s">
        <v>469</v>
      </c>
      <c r="W303" t="s">
        <v>505</v>
      </c>
      <c r="X303" t="s">
        <v>481</v>
      </c>
      <c r="Y303" t="s">
        <v>482</v>
      </c>
      <c r="AC303" t="s">
        <v>483</v>
      </c>
      <c r="AF303" t="s">
        <v>484</v>
      </c>
      <c r="AG303" t="s">
        <v>455</v>
      </c>
      <c r="AH303" t="s">
        <v>1068</v>
      </c>
      <c r="AI303" t="s">
        <v>98</v>
      </c>
    </row>
    <row r="304" spans="1:35" x14ac:dyDescent="0.3">
      <c r="A304">
        <v>81044</v>
      </c>
      <c r="B304">
        <v>32</v>
      </c>
      <c r="C304" t="s">
        <v>471</v>
      </c>
      <c r="D304" t="s">
        <v>490</v>
      </c>
      <c r="E304">
        <v>32</v>
      </c>
      <c r="F304" t="s">
        <v>465</v>
      </c>
      <c r="G304" t="s">
        <v>1069</v>
      </c>
      <c r="H304" t="s">
        <v>467</v>
      </c>
      <c r="I304" t="s">
        <v>905</v>
      </c>
      <c r="J304" t="s">
        <v>469</v>
      </c>
      <c r="K304" t="s">
        <v>474</v>
      </c>
      <c r="M304" t="s">
        <v>493</v>
      </c>
      <c r="N304" t="s">
        <v>527</v>
      </c>
      <c r="O304" t="s">
        <v>477</v>
      </c>
      <c r="R304" t="s">
        <v>479</v>
      </c>
      <c r="S304" t="s">
        <v>469</v>
      </c>
      <c r="T304" t="s">
        <v>571</v>
      </c>
      <c r="U304" t="s">
        <v>519</v>
      </c>
      <c r="V304" t="s">
        <v>722</v>
      </c>
      <c r="W304" t="s">
        <v>528</v>
      </c>
      <c r="X304" t="s">
        <v>481</v>
      </c>
      <c r="Y304" t="s">
        <v>482</v>
      </c>
      <c r="AC304" t="s">
        <v>483</v>
      </c>
      <c r="AF304" t="s">
        <v>484</v>
      </c>
      <c r="AG304" t="s">
        <v>455</v>
      </c>
      <c r="AH304" t="s">
        <v>1070</v>
      </c>
      <c r="AI304" t="s">
        <v>98</v>
      </c>
    </row>
    <row r="305" spans="1:35" x14ac:dyDescent="0.3">
      <c r="A305">
        <v>81044</v>
      </c>
      <c r="B305">
        <v>33</v>
      </c>
      <c r="C305" t="s">
        <v>471</v>
      </c>
      <c r="D305" t="s">
        <v>490</v>
      </c>
      <c r="E305">
        <v>33</v>
      </c>
      <c r="F305" t="s">
        <v>465</v>
      </c>
      <c r="G305" t="s">
        <v>645</v>
      </c>
      <c r="H305" t="s">
        <v>467</v>
      </c>
      <c r="I305" t="s">
        <v>518</v>
      </c>
      <c r="J305" t="s">
        <v>469</v>
      </c>
      <c r="K305" t="s">
        <v>474</v>
      </c>
      <c r="M305" t="s">
        <v>493</v>
      </c>
      <c r="N305" t="s">
        <v>1071</v>
      </c>
      <c r="O305" t="s">
        <v>477</v>
      </c>
      <c r="R305" t="s">
        <v>1072</v>
      </c>
      <c r="S305" t="s">
        <v>469</v>
      </c>
      <c r="T305" t="s">
        <v>537</v>
      </c>
      <c r="U305" t="s">
        <v>614</v>
      </c>
      <c r="V305" t="s">
        <v>537</v>
      </c>
      <c r="W305" t="s">
        <v>496</v>
      </c>
      <c r="X305" t="s">
        <v>481</v>
      </c>
      <c r="Y305" t="s">
        <v>482</v>
      </c>
      <c r="AC305" t="s">
        <v>483</v>
      </c>
      <c r="AF305" t="s">
        <v>484</v>
      </c>
      <c r="AG305" t="s">
        <v>455</v>
      </c>
      <c r="AH305" t="s">
        <v>1073</v>
      </c>
      <c r="AI305" t="s">
        <v>98</v>
      </c>
    </row>
    <row r="306" spans="1:35" x14ac:dyDescent="0.3">
      <c r="A306">
        <v>81044</v>
      </c>
      <c r="B306">
        <v>34</v>
      </c>
      <c r="C306" t="s">
        <v>471</v>
      </c>
      <c r="D306" t="s">
        <v>490</v>
      </c>
      <c r="E306">
        <v>34</v>
      </c>
      <c r="F306" t="s">
        <v>465</v>
      </c>
      <c r="G306" t="s">
        <v>731</v>
      </c>
      <c r="H306" t="s">
        <v>467</v>
      </c>
      <c r="I306" t="s">
        <v>1074</v>
      </c>
      <c r="J306" t="s">
        <v>469</v>
      </c>
      <c r="K306" t="s">
        <v>474</v>
      </c>
      <c r="M306" t="s">
        <v>493</v>
      </c>
      <c r="N306" t="s">
        <v>480</v>
      </c>
      <c r="O306" t="s">
        <v>477</v>
      </c>
      <c r="R306" t="s">
        <v>479</v>
      </c>
      <c r="S306" t="s">
        <v>469</v>
      </c>
      <c r="T306" t="s">
        <v>520</v>
      </c>
      <c r="U306" t="s">
        <v>614</v>
      </c>
      <c r="V306" t="s">
        <v>509</v>
      </c>
      <c r="W306" t="s">
        <v>532</v>
      </c>
      <c r="X306" t="s">
        <v>481</v>
      </c>
      <c r="Y306" t="s">
        <v>482</v>
      </c>
      <c r="AC306" t="s">
        <v>483</v>
      </c>
      <c r="AF306" t="s">
        <v>484</v>
      </c>
      <c r="AG306" t="s">
        <v>455</v>
      </c>
      <c r="AH306" t="s">
        <v>1075</v>
      </c>
      <c r="AI306" t="s">
        <v>1054</v>
      </c>
    </row>
    <row r="307" spans="1:35" x14ac:dyDescent="0.3">
      <c r="A307">
        <v>81044</v>
      </c>
      <c r="B307">
        <v>35</v>
      </c>
      <c r="C307" t="s">
        <v>471</v>
      </c>
      <c r="D307" t="s">
        <v>490</v>
      </c>
      <c r="E307">
        <v>35</v>
      </c>
      <c r="F307" t="s">
        <v>465</v>
      </c>
      <c r="G307" t="s">
        <v>794</v>
      </c>
      <c r="H307" t="s">
        <v>467</v>
      </c>
      <c r="I307" t="s">
        <v>1076</v>
      </c>
      <c r="J307" t="s">
        <v>469</v>
      </c>
      <c r="K307" t="s">
        <v>474</v>
      </c>
      <c r="M307" t="s">
        <v>493</v>
      </c>
      <c r="N307" t="s">
        <v>1077</v>
      </c>
      <c r="O307" t="s">
        <v>477</v>
      </c>
      <c r="R307" t="s">
        <v>479</v>
      </c>
      <c r="S307" t="s">
        <v>469</v>
      </c>
      <c r="T307" t="s">
        <v>736</v>
      </c>
      <c r="U307" t="s">
        <v>614</v>
      </c>
      <c r="V307" t="s">
        <v>803</v>
      </c>
      <c r="W307" t="s">
        <v>505</v>
      </c>
      <c r="X307" t="s">
        <v>481</v>
      </c>
      <c r="Y307" t="s">
        <v>482</v>
      </c>
      <c r="AC307" t="s">
        <v>483</v>
      </c>
      <c r="AF307" t="s">
        <v>484</v>
      </c>
      <c r="AG307" t="s">
        <v>455</v>
      </c>
      <c r="AH307" t="s">
        <v>1078</v>
      </c>
      <c r="AI307" t="s">
        <v>98</v>
      </c>
    </row>
    <row r="308" spans="1:35" x14ac:dyDescent="0.3">
      <c r="A308">
        <v>81044</v>
      </c>
      <c r="B308">
        <v>36</v>
      </c>
      <c r="C308" t="s">
        <v>471</v>
      </c>
      <c r="D308" t="s">
        <v>490</v>
      </c>
      <c r="E308">
        <v>36</v>
      </c>
      <c r="F308" t="s">
        <v>465</v>
      </c>
      <c r="G308" t="s">
        <v>1005</v>
      </c>
      <c r="H308" t="s">
        <v>467</v>
      </c>
      <c r="I308" t="s">
        <v>708</v>
      </c>
      <c r="J308" t="s">
        <v>469</v>
      </c>
      <c r="K308" t="s">
        <v>474</v>
      </c>
      <c r="M308" t="s">
        <v>493</v>
      </c>
      <c r="N308" t="s">
        <v>1079</v>
      </c>
      <c r="O308" t="s">
        <v>477</v>
      </c>
      <c r="R308" t="s">
        <v>479</v>
      </c>
      <c r="S308" t="s">
        <v>469</v>
      </c>
      <c r="T308" t="s">
        <v>520</v>
      </c>
      <c r="U308" t="s">
        <v>614</v>
      </c>
      <c r="V308" t="s">
        <v>488</v>
      </c>
      <c r="W308" t="s">
        <v>565</v>
      </c>
      <c r="X308" t="s">
        <v>481</v>
      </c>
      <c r="Y308" t="s">
        <v>482</v>
      </c>
      <c r="AC308" t="s">
        <v>483</v>
      </c>
      <c r="AF308" t="s">
        <v>484</v>
      </c>
      <c r="AG308" t="s">
        <v>458</v>
      </c>
      <c r="AH308" t="s">
        <v>98</v>
      </c>
      <c r="AI308" t="s">
        <v>98</v>
      </c>
    </row>
    <row r="309" spans="1:35" x14ac:dyDescent="0.3">
      <c r="A309">
        <v>81044</v>
      </c>
      <c r="B309">
        <v>37</v>
      </c>
      <c r="C309" t="s">
        <v>471</v>
      </c>
      <c r="D309" t="s">
        <v>490</v>
      </c>
      <c r="E309">
        <v>37</v>
      </c>
      <c r="F309" t="s">
        <v>465</v>
      </c>
      <c r="G309" t="s">
        <v>1038</v>
      </c>
      <c r="H309" t="s">
        <v>467</v>
      </c>
      <c r="I309" t="s">
        <v>478</v>
      </c>
      <c r="J309" t="s">
        <v>469</v>
      </c>
      <c r="K309" t="s">
        <v>474</v>
      </c>
      <c r="M309" t="s">
        <v>493</v>
      </c>
      <c r="N309" t="s">
        <v>582</v>
      </c>
      <c r="O309" t="s">
        <v>477</v>
      </c>
      <c r="R309" t="s">
        <v>479</v>
      </c>
      <c r="S309" t="s">
        <v>469</v>
      </c>
      <c r="T309" t="s">
        <v>480</v>
      </c>
      <c r="U309" t="s">
        <v>593</v>
      </c>
      <c r="V309" t="s">
        <v>498</v>
      </c>
      <c r="W309" t="s">
        <v>491</v>
      </c>
      <c r="X309" t="s">
        <v>481</v>
      </c>
      <c r="Y309" t="s">
        <v>482</v>
      </c>
      <c r="AC309" t="s">
        <v>483</v>
      </c>
      <c r="AF309" t="s">
        <v>484</v>
      </c>
      <c r="AG309" t="s">
        <v>455</v>
      </c>
      <c r="AH309" t="s">
        <v>1080</v>
      </c>
      <c r="AI309" t="s">
        <v>1054</v>
      </c>
    </row>
    <row r="310" spans="1:35" x14ac:dyDescent="0.3">
      <c r="A310">
        <v>81044</v>
      </c>
      <c r="B310">
        <v>38</v>
      </c>
      <c r="C310" t="s">
        <v>471</v>
      </c>
      <c r="D310" t="s">
        <v>490</v>
      </c>
      <c r="E310">
        <v>38</v>
      </c>
      <c r="F310" t="s">
        <v>465</v>
      </c>
      <c r="G310" t="s">
        <v>1081</v>
      </c>
      <c r="H310" t="s">
        <v>467</v>
      </c>
      <c r="I310" t="s">
        <v>1014</v>
      </c>
      <c r="J310" t="s">
        <v>469</v>
      </c>
      <c r="K310" t="s">
        <v>474</v>
      </c>
      <c r="M310" t="s">
        <v>493</v>
      </c>
      <c r="N310" t="s">
        <v>1082</v>
      </c>
      <c r="O310" t="s">
        <v>477</v>
      </c>
      <c r="R310" t="s">
        <v>479</v>
      </c>
      <c r="S310" t="s">
        <v>469</v>
      </c>
      <c r="T310" t="s">
        <v>551</v>
      </c>
      <c r="U310" t="s">
        <v>614</v>
      </c>
      <c r="V310" t="s">
        <v>498</v>
      </c>
      <c r="W310" t="s">
        <v>505</v>
      </c>
      <c r="X310" t="s">
        <v>481</v>
      </c>
      <c r="Y310" t="s">
        <v>482</v>
      </c>
      <c r="AC310" t="s">
        <v>483</v>
      </c>
      <c r="AF310" t="s">
        <v>484</v>
      </c>
      <c r="AG310" t="s">
        <v>458</v>
      </c>
      <c r="AH310" t="s">
        <v>98</v>
      </c>
      <c r="AI310" t="s">
        <v>98</v>
      </c>
    </row>
    <row r="311" spans="1:35" x14ac:dyDescent="0.3">
      <c r="A311">
        <v>81044</v>
      </c>
      <c r="B311">
        <v>39</v>
      </c>
      <c r="C311" t="s">
        <v>471</v>
      </c>
      <c r="D311" t="s">
        <v>546</v>
      </c>
      <c r="E311">
        <v>39</v>
      </c>
      <c r="F311" t="s">
        <v>465</v>
      </c>
      <c r="G311" t="s">
        <v>614</v>
      </c>
      <c r="H311" t="s">
        <v>467</v>
      </c>
      <c r="I311" t="s">
        <v>878</v>
      </c>
      <c r="J311" t="s">
        <v>469</v>
      </c>
      <c r="K311" t="s">
        <v>474</v>
      </c>
      <c r="M311" t="s">
        <v>493</v>
      </c>
      <c r="N311" t="s">
        <v>1083</v>
      </c>
      <c r="O311" t="s">
        <v>477</v>
      </c>
      <c r="R311" t="s">
        <v>473</v>
      </c>
      <c r="S311" t="s">
        <v>469</v>
      </c>
      <c r="T311" t="s">
        <v>583</v>
      </c>
      <c r="U311" t="s">
        <v>593</v>
      </c>
      <c r="V311" t="s">
        <v>803</v>
      </c>
      <c r="W311" t="s">
        <v>528</v>
      </c>
      <c r="X311" t="s">
        <v>481</v>
      </c>
      <c r="Y311" t="s">
        <v>482</v>
      </c>
      <c r="AC311" t="s">
        <v>483</v>
      </c>
      <c r="AF311" t="s">
        <v>484</v>
      </c>
      <c r="AG311" t="s">
        <v>455</v>
      </c>
      <c r="AH311" t="s">
        <v>1084</v>
      </c>
      <c r="AI311" t="s">
        <v>98</v>
      </c>
    </row>
    <row r="312" spans="1:35" x14ac:dyDescent="0.3">
      <c r="A312">
        <v>81044</v>
      </c>
      <c r="B312">
        <v>40</v>
      </c>
      <c r="C312" t="s">
        <v>471</v>
      </c>
      <c r="D312" t="s">
        <v>546</v>
      </c>
      <c r="E312">
        <v>40</v>
      </c>
      <c r="F312" t="s">
        <v>579</v>
      </c>
      <c r="G312" t="s">
        <v>726</v>
      </c>
      <c r="H312" t="s">
        <v>467</v>
      </c>
      <c r="I312" t="s">
        <v>1085</v>
      </c>
      <c r="J312" t="s">
        <v>469</v>
      </c>
      <c r="K312" t="s">
        <v>474</v>
      </c>
      <c r="M312" t="s">
        <v>493</v>
      </c>
      <c r="N312" t="s">
        <v>484</v>
      </c>
      <c r="O312" t="s">
        <v>477</v>
      </c>
      <c r="R312" t="s">
        <v>1086</v>
      </c>
      <c r="S312" t="s">
        <v>469</v>
      </c>
      <c r="T312" t="s">
        <v>484</v>
      </c>
      <c r="U312" t="s">
        <v>484</v>
      </c>
      <c r="X312" t="s">
        <v>481</v>
      </c>
      <c r="Y312" t="s">
        <v>482</v>
      </c>
      <c r="AC312" t="s">
        <v>932</v>
      </c>
      <c r="AD312" t="s">
        <v>534</v>
      </c>
      <c r="AE312" t="s">
        <v>477</v>
      </c>
      <c r="AF312" t="s">
        <v>537</v>
      </c>
      <c r="AG312" t="s">
        <v>458</v>
      </c>
      <c r="AH312" t="s">
        <v>98</v>
      </c>
      <c r="AI312" t="s">
        <v>1054</v>
      </c>
    </row>
    <row r="313" spans="1:35" x14ac:dyDescent="0.3">
      <c r="A313">
        <v>81044</v>
      </c>
      <c r="B313">
        <v>41</v>
      </c>
      <c r="C313" t="s">
        <v>471</v>
      </c>
      <c r="D313" t="s">
        <v>546</v>
      </c>
      <c r="E313">
        <v>41</v>
      </c>
      <c r="F313" t="s">
        <v>465</v>
      </c>
      <c r="G313" t="s">
        <v>1087</v>
      </c>
      <c r="H313" t="s">
        <v>467</v>
      </c>
      <c r="I313" t="s">
        <v>1088</v>
      </c>
      <c r="J313" t="s">
        <v>469</v>
      </c>
      <c r="K313" t="s">
        <v>474</v>
      </c>
      <c r="M313" t="s">
        <v>493</v>
      </c>
      <c r="N313" t="s">
        <v>1089</v>
      </c>
      <c r="O313" t="s">
        <v>477</v>
      </c>
      <c r="R313" t="s">
        <v>550</v>
      </c>
      <c r="S313" t="s">
        <v>469</v>
      </c>
      <c r="T313" t="s">
        <v>527</v>
      </c>
      <c r="U313" t="s">
        <v>471</v>
      </c>
      <c r="V313" t="s">
        <v>572</v>
      </c>
      <c r="W313" t="s">
        <v>528</v>
      </c>
      <c r="X313" t="s">
        <v>481</v>
      </c>
      <c r="Y313" t="s">
        <v>482</v>
      </c>
      <c r="AC313" t="s">
        <v>483</v>
      </c>
      <c r="AF313" t="s">
        <v>484</v>
      </c>
      <c r="AG313" t="s">
        <v>458</v>
      </c>
      <c r="AH313" t="s">
        <v>98</v>
      </c>
      <c r="AI313" t="s">
        <v>98</v>
      </c>
    </row>
    <row r="314" spans="1:35" x14ac:dyDescent="0.3">
      <c r="A314">
        <v>81044</v>
      </c>
      <c r="B314">
        <v>42</v>
      </c>
      <c r="C314" t="s">
        <v>471</v>
      </c>
      <c r="D314" t="s">
        <v>546</v>
      </c>
      <c r="E314">
        <v>42</v>
      </c>
      <c r="F314" t="s">
        <v>465</v>
      </c>
      <c r="G314" t="s">
        <v>1090</v>
      </c>
      <c r="H314" t="s">
        <v>467</v>
      </c>
      <c r="I314" t="s">
        <v>568</v>
      </c>
      <c r="J314" t="s">
        <v>469</v>
      </c>
      <c r="K314" t="s">
        <v>474</v>
      </c>
      <c r="M314" t="s">
        <v>493</v>
      </c>
      <c r="N314" t="s">
        <v>1091</v>
      </c>
      <c r="O314" t="s">
        <v>477</v>
      </c>
      <c r="R314" t="s">
        <v>499</v>
      </c>
      <c r="S314" t="s">
        <v>469</v>
      </c>
      <c r="T314" t="s">
        <v>527</v>
      </c>
      <c r="U314" t="s">
        <v>593</v>
      </c>
      <c r="V314" t="s">
        <v>488</v>
      </c>
      <c r="W314" t="s">
        <v>528</v>
      </c>
      <c r="X314" t="s">
        <v>481</v>
      </c>
      <c r="Y314" t="s">
        <v>482</v>
      </c>
      <c r="AC314" t="s">
        <v>483</v>
      </c>
      <c r="AD314" t="s">
        <v>484</v>
      </c>
      <c r="AE314" t="s">
        <v>477</v>
      </c>
      <c r="AG314" t="s">
        <v>458</v>
      </c>
      <c r="AH314" t="s">
        <v>98</v>
      </c>
      <c r="AI314" t="s">
        <v>98</v>
      </c>
    </row>
    <row r="315" spans="1:35" x14ac:dyDescent="0.3">
      <c r="A315">
        <v>81044</v>
      </c>
      <c r="B315">
        <v>43</v>
      </c>
      <c r="C315" t="s">
        <v>519</v>
      </c>
      <c r="D315" t="s">
        <v>464</v>
      </c>
      <c r="E315">
        <v>43</v>
      </c>
      <c r="F315" t="s">
        <v>465</v>
      </c>
      <c r="G315" t="s">
        <v>1069</v>
      </c>
      <c r="H315" t="s">
        <v>467</v>
      </c>
      <c r="I315" t="s">
        <v>514</v>
      </c>
      <c r="J315" t="s">
        <v>469</v>
      </c>
      <c r="K315" t="s">
        <v>474</v>
      </c>
      <c r="M315" t="s">
        <v>475</v>
      </c>
      <c r="N315" t="s">
        <v>1092</v>
      </c>
      <c r="O315" t="s">
        <v>477</v>
      </c>
      <c r="P315" t="s">
        <v>1093</v>
      </c>
      <c r="Q315" t="s">
        <v>477</v>
      </c>
      <c r="R315" t="s">
        <v>479</v>
      </c>
      <c r="S315" t="s">
        <v>469</v>
      </c>
      <c r="W315" t="s">
        <v>614</v>
      </c>
      <c r="X315" t="s">
        <v>481</v>
      </c>
      <c r="Y315" t="s">
        <v>482</v>
      </c>
      <c r="AC315" t="s">
        <v>483</v>
      </c>
      <c r="AD315" t="s">
        <v>484</v>
      </c>
      <c r="AE315" t="s">
        <v>477</v>
      </c>
      <c r="AG315" t="s">
        <v>455</v>
      </c>
      <c r="AH315" t="s">
        <v>1094</v>
      </c>
      <c r="AI315" t="s">
        <v>98</v>
      </c>
    </row>
    <row r="316" spans="1:35" x14ac:dyDescent="0.3">
      <c r="A316">
        <v>81044</v>
      </c>
      <c r="B316">
        <v>44</v>
      </c>
      <c r="C316" t="s">
        <v>519</v>
      </c>
      <c r="D316" t="s">
        <v>464</v>
      </c>
      <c r="E316">
        <v>44</v>
      </c>
      <c r="F316" t="s">
        <v>465</v>
      </c>
      <c r="G316" t="s">
        <v>726</v>
      </c>
      <c r="H316" t="s">
        <v>467</v>
      </c>
      <c r="I316" t="s">
        <v>486</v>
      </c>
      <c r="J316" t="s">
        <v>469</v>
      </c>
      <c r="K316" t="s">
        <v>474</v>
      </c>
      <c r="M316" t="s">
        <v>475</v>
      </c>
      <c r="N316" t="s">
        <v>1074</v>
      </c>
      <c r="O316" t="s">
        <v>477</v>
      </c>
      <c r="P316" t="s">
        <v>855</v>
      </c>
      <c r="Q316" t="s">
        <v>477</v>
      </c>
      <c r="R316" t="s">
        <v>479</v>
      </c>
      <c r="S316" t="s">
        <v>469</v>
      </c>
      <c r="W316" t="s">
        <v>544</v>
      </c>
      <c r="X316" t="s">
        <v>481</v>
      </c>
      <c r="Y316" t="s">
        <v>482</v>
      </c>
      <c r="AC316" t="s">
        <v>483</v>
      </c>
      <c r="AD316" t="s">
        <v>484</v>
      </c>
      <c r="AE316" t="s">
        <v>477</v>
      </c>
      <c r="AG316" t="s">
        <v>455</v>
      </c>
      <c r="AH316" t="s">
        <v>1095</v>
      </c>
      <c r="AI316" t="s">
        <v>98</v>
      </c>
    </row>
    <row r="317" spans="1:35" x14ac:dyDescent="0.3">
      <c r="A317">
        <v>81044</v>
      </c>
      <c r="B317">
        <v>45</v>
      </c>
      <c r="C317" t="s">
        <v>519</v>
      </c>
      <c r="D317" t="s">
        <v>490</v>
      </c>
      <c r="E317">
        <v>45</v>
      </c>
      <c r="F317" t="s">
        <v>465</v>
      </c>
      <c r="G317" t="s">
        <v>547</v>
      </c>
      <c r="H317" t="s">
        <v>467</v>
      </c>
      <c r="I317" t="s">
        <v>471</v>
      </c>
      <c r="J317" t="s">
        <v>469</v>
      </c>
      <c r="K317" t="s">
        <v>474</v>
      </c>
      <c r="M317" t="s">
        <v>493</v>
      </c>
      <c r="N317" t="s">
        <v>1096</v>
      </c>
      <c r="O317" t="s">
        <v>477</v>
      </c>
      <c r="R317" t="s">
        <v>479</v>
      </c>
      <c r="S317" t="s">
        <v>469</v>
      </c>
      <c r="T317" t="s">
        <v>537</v>
      </c>
      <c r="U317" t="s">
        <v>519</v>
      </c>
      <c r="V317" t="s">
        <v>552</v>
      </c>
      <c r="W317" t="s">
        <v>551</v>
      </c>
      <c r="X317" t="s">
        <v>481</v>
      </c>
      <c r="Y317" t="s">
        <v>482</v>
      </c>
      <c r="AC317" t="s">
        <v>483</v>
      </c>
      <c r="AD317" t="s">
        <v>484</v>
      </c>
      <c r="AE317" t="s">
        <v>477</v>
      </c>
      <c r="AG317" t="s">
        <v>455</v>
      </c>
      <c r="AH317" t="s">
        <v>1097</v>
      </c>
      <c r="AI317" t="s">
        <v>98</v>
      </c>
    </row>
    <row r="318" spans="1:35" x14ac:dyDescent="0.3">
      <c r="A318">
        <v>81044</v>
      </c>
      <c r="B318">
        <v>46</v>
      </c>
      <c r="C318" t="s">
        <v>519</v>
      </c>
      <c r="D318" t="s">
        <v>490</v>
      </c>
      <c r="E318">
        <v>46</v>
      </c>
      <c r="F318" t="s">
        <v>465</v>
      </c>
      <c r="G318" t="s">
        <v>1098</v>
      </c>
      <c r="H318" t="s">
        <v>467</v>
      </c>
      <c r="I318" t="s">
        <v>880</v>
      </c>
      <c r="J318" t="s">
        <v>469</v>
      </c>
      <c r="K318" t="s">
        <v>474</v>
      </c>
      <c r="M318" t="s">
        <v>493</v>
      </c>
      <c r="N318" t="s">
        <v>1099</v>
      </c>
      <c r="O318" t="s">
        <v>477</v>
      </c>
      <c r="R318" t="s">
        <v>479</v>
      </c>
      <c r="S318" t="s">
        <v>469</v>
      </c>
      <c r="T318" t="s">
        <v>520</v>
      </c>
      <c r="U318" t="s">
        <v>471</v>
      </c>
      <c r="V318" t="s">
        <v>722</v>
      </c>
      <c r="W318" t="s">
        <v>496</v>
      </c>
      <c r="X318" t="s">
        <v>481</v>
      </c>
      <c r="Y318" t="s">
        <v>482</v>
      </c>
      <c r="AC318" t="s">
        <v>483</v>
      </c>
      <c r="AD318" t="s">
        <v>484</v>
      </c>
      <c r="AE318" t="s">
        <v>477</v>
      </c>
      <c r="AG318" t="s">
        <v>455</v>
      </c>
      <c r="AH318" t="s">
        <v>1100</v>
      </c>
      <c r="AI318" t="s">
        <v>98</v>
      </c>
    </row>
    <row r="319" spans="1:35" x14ac:dyDescent="0.3">
      <c r="A319">
        <v>81044</v>
      </c>
      <c r="B319">
        <v>47</v>
      </c>
      <c r="C319" t="s">
        <v>519</v>
      </c>
      <c r="D319" t="s">
        <v>490</v>
      </c>
      <c r="E319">
        <v>47</v>
      </c>
      <c r="F319" t="s">
        <v>465</v>
      </c>
      <c r="G319" t="s">
        <v>985</v>
      </c>
      <c r="H319" t="s">
        <v>467</v>
      </c>
      <c r="I319" t="s">
        <v>614</v>
      </c>
      <c r="J319" t="s">
        <v>469</v>
      </c>
      <c r="K319" t="s">
        <v>474</v>
      </c>
      <c r="M319" t="s">
        <v>493</v>
      </c>
      <c r="N319" t="s">
        <v>1101</v>
      </c>
      <c r="O319" t="s">
        <v>477</v>
      </c>
      <c r="R319" t="s">
        <v>479</v>
      </c>
      <c r="S319" t="s">
        <v>469</v>
      </c>
      <c r="T319" t="s">
        <v>583</v>
      </c>
      <c r="U319" t="s">
        <v>471</v>
      </c>
      <c r="V319" t="s">
        <v>1102</v>
      </c>
      <c r="W319" t="s">
        <v>572</v>
      </c>
      <c r="X319" t="s">
        <v>481</v>
      </c>
      <c r="Y319" t="s">
        <v>482</v>
      </c>
      <c r="AC319" t="s">
        <v>483</v>
      </c>
      <c r="AD319" t="s">
        <v>484</v>
      </c>
      <c r="AE319" t="s">
        <v>477</v>
      </c>
      <c r="AG319" t="s">
        <v>458</v>
      </c>
      <c r="AH319" t="s">
        <v>98</v>
      </c>
      <c r="AI319" t="s">
        <v>98</v>
      </c>
    </row>
    <row r="320" spans="1:35" x14ac:dyDescent="0.3">
      <c r="A320">
        <v>81044</v>
      </c>
      <c r="B320">
        <v>48</v>
      </c>
      <c r="C320" t="s">
        <v>519</v>
      </c>
      <c r="D320" t="s">
        <v>490</v>
      </c>
      <c r="E320">
        <v>48</v>
      </c>
      <c r="F320" t="s">
        <v>579</v>
      </c>
      <c r="G320" t="s">
        <v>645</v>
      </c>
      <c r="H320" t="s">
        <v>467</v>
      </c>
      <c r="I320" t="s">
        <v>874</v>
      </c>
      <c r="J320" t="s">
        <v>469</v>
      </c>
      <c r="K320" t="s">
        <v>474</v>
      </c>
      <c r="M320" t="s">
        <v>493</v>
      </c>
      <c r="R320" t="s">
        <v>1103</v>
      </c>
      <c r="S320" t="s">
        <v>469</v>
      </c>
      <c r="T320" t="s">
        <v>484</v>
      </c>
      <c r="U320" t="s">
        <v>484</v>
      </c>
      <c r="X320" t="s">
        <v>481</v>
      </c>
      <c r="Y320" t="s">
        <v>482</v>
      </c>
      <c r="AC320" t="s">
        <v>584</v>
      </c>
      <c r="AD320" t="s">
        <v>593</v>
      </c>
      <c r="AE320" t="s">
        <v>477</v>
      </c>
      <c r="AF320" t="s">
        <v>537</v>
      </c>
      <c r="AG320" t="s">
        <v>458</v>
      </c>
      <c r="AI320" t="s">
        <v>1104</v>
      </c>
    </row>
    <row r="321" spans="1:35" x14ac:dyDescent="0.3">
      <c r="A321">
        <v>81044</v>
      </c>
      <c r="B321">
        <v>49</v>
      </c>
      <c r="C321" t="s">
        <v>519</v>
      </c>
      <c r="D321" t="s">
        <v>490</v>
      </c>
      <c r="E321">
        <v>49</v>
      </c>
      <c r="F321" t="s">
        <v>465</v>
      </c>
      <c r="G321" t="s">
        <v>681</v>
      </c>
      <c r="H321" t="s">
        <v>467</v>
      </c>
      <c r="I321" t="s">
        <v>880</v>
      </c>
      <c r="J321" t="s">
        <v>469</v>
      </c>
      <c r="K321" t="s">
        <v>474</v>
      </c>
      <c r="M321" t="s">
        <v>493</v>
      </c>
      <c r="N321" t="s">
        <v>634</v>
      </c>
      <c r="O321" t="s">
        <v>477</v>
      </c>
      <c r="R321" t="s">
        <v>479</v>
      </c>
      <c r="S321" t="s">
        <v>469</v>
      </c>
      <c r="T321" t="s">
        <v>537</v>
      </c>
      <c r="U321" t="s">
        <v>614</v>
      </c>
      <c r="V321" t="s">
        <v>551</v>
      </c>
      <c r="W321" t="s">
        <v>520</v>
      </c>
      <c r="X321" t="s">
        <v>481</v>
      </c>
      <c r="Y321" t="s">
        <v>482</v>
      </c>
      <c r="AC321" t="s">
        <v>483</v>
      </c>
      <c r="AD321" t="s">
        <v>484</v>
      </c>
      <c r="AE321" t="s">
        <v>477</v>
      </c>
      <c r="AG321" t="s">
        <v>458</v>
      </c>
      <c r="AH321" t="s">
        <v>1105</v>
      </c>
      <c r="AI321" t="s">
        <v>1054</v>
      </c>
    </row>
    <row r="322" spans="1:35" x14ac:dyDescent="0.3">
      <c r="A322">
        <v>81044</v>
      </c>
      <c r="B322">
        <v>50</v>
      </c>
      <c r="C322" t="s">
        <v>519</v>
      </c>
      <c r="D322" t="s">
        <v>490</v>
      </c>
      <c r="E322">
        <v>50</v>
      </c>
      <c r="F322" t="s">
        <v>465</v>
      </c>
      <c r="G322" t="s">
        <v>1106</v>
      </c>
      <c r="H322" t="s">
        <v>467</v>
      </c>
      <c r="I322" t="s">
        <v>874</v>
      </c>
      <c r="J322" t="s">
        <v>469</v>
      </c>
      <c r="K322" t="s">
        <v>474</v>
      </c>
      <c r="M322" t="s">
        <v>493</v>
      </c>
      <c r="N322" t="s">
        <v>564</v>
      </c>
      <c r="O322" t="s">
        <v>477</v>
      </c>
      <c r="R322" t="s">
        <v>479</v>
      </c>
      <c r="S322" t="s">
        <v>469</v>
      </c>
      <c r="T322" t="s">
        <v>520</v>
      </c>
      <c r="U322" t="s">
        <v>471</v>
      </c>
      <c r="V322" t="s">
        <v>564</v>
      </c>
      <c r="W322" t="s">
        <v>538</v>
      </c>
      <c r="X322" t="s">
        <v>481</v>
      </c>
      <c r="Y322" t="s">
        <v>482</v>
      </c>
      <c r="AC322" t="s">
        <v>483</v>
      </c>
      <c r="AD322" t="s">
        <v>484</v>
      </c>
      <c r="AE322" t="s">
        <v>477</v>
      </c>
      <c r="AG322" t="s">
        <v>455</v>
      </c>
      <c r="AH322" t="s">
        <v>1107</v>
      </c>
      <c r="AI322" t="s">
        <v>98</v>
      </c>
    </row>
    <row r="323" spans="1:35" x14ac:dyDescent="0.3">
      <c r="A323">
        <v>81044</v>
      </c>
      <c r="B323">
        <v>51</v>
      </c>
      <c r="C323" t="s">
        <v>519</v>
      </c>
      <c r="D323" t="s">
        <v>546</v>
      </c>
      <c r="E323">
        <v>51</v>
      </c>
      <c r="F323" t="s">
        <v>465</v>
      </c>
      <c r="G323" t="s">
        <v>896</v>
      </c>
      <c r="H323" t="s">
        <v>467</v>
      </c>
      <c r="I323" t="s">
        <v>1108</v>
      </c>
      <c r="J323" t="s">
        <v>469</v>
      </c>
      <c r="K323" t="s">
        <v>474</v>
      </c>
      <c r="M323" t="s">
        <v>493</v>
      </c>
      <c r="N323" t="s">
        <v>1109</v>
      </c>
      <c r="O323" t="s">
        <v>477</v>
      </c>
      <c r="R323" t="s">
        <v>479</v>
      </c>
      <c r="S323" t="s">
        <v>469</v>
      </c>
      <c r="T323" t="s">
        <v>505</v>
      </c>
      <c r="U323" t="s">
        <v>471</v>
      </c>
      <c r="V323" t="s">
        <v>553</v>
      </c>
      <c r="W323" t="s">
        <v>505</v>
      </c>
      <c r="X323" t="s">
        <v>481</v>
      </c>
      <c r="Y323" t="s">
        <v>482</v>
      </c>
      <c r="AC323" t="s">
        <v>483</v>
      </c>
      <c r="AD323" t="s">
        <v>484</v>
      </c>
      <c r="AE323" t="s">
        <v>477</v>
      </c>
      <c r="AG323" t="s">
        <v>455</v>
      </c>
      <c r="AH323" t="s">
        <v>1110</v>
      </c>
      <c r="AI323" t="s">
        <v>98</v>
      </c>
    </row>
    <row r="324" spans="1:35" x14ac:dyDescent="0.3">
      <c r="A324">
        <v>81044</v>
      </c>
      <c r="B324">
        <v>52</v>
      </c>
      <c r="C324" t="s">
        <v>519</v>
      </c>
      <c r="D324" t="s">
        <v>546</v>
      </c>
      <c r="E324">
        <v>52</v>
      </c>
      <c r="F324" t="s">
        <v>465</v>
      </c>
      <c r="G324" t="s">
        <v>1111</v>
      </c>
      <c r="H324" t="s">
        <v>467</v>
      </c>
      <c r="I324" t="s">
        <v>581</v>
      </c>
      <c r="J324" t="s">
        <v>469</v>
      </c>
      <c r="K324" t="s">
        <v>474</v>
      </c>
      <c r="M324" t="s">
        <v>493</v>
      </c>
      <c r="N324" t="s">
        <v>1112</v>
      </c>
      <c r="O324" t="s">
        <v>477</v>
      </c>
      <c r="R324" t="s">
        <v>1113</v>
      </c>
      <c r="S324" t="s">
        <v>469</v>
      </c>
      <c r="T324" t="s">
        <v>578</v>
      </c>
      <c r="U324" t="s">
        <v>471</v>
      </c>
      <c r="V324" t="s">
        <v>665</v>
      </c>
      <c r="W324" t="s">
        <v>1114</v>
      </c>
      <c r="X324" t="s">
        <v>481</v>
      </c>
      <c r="Y324" t="s">
        <v>482</v>
      </c>
      <c r="AC324" t="s">
        <v>483</v>
      </c>
      <c r="AD324" t="s">
        <v>484</v>
      </c>
      <c r="AE324" t="s">
        <v>477</v>
      </c>
      <c r="AG324" t="s">
        <v>458</v>
      </c>
      <c r="AH324" t="s">
        <v>1115</v>
      </c>
      <c r="AI324" t="s">
        <v>98</v>
      </c>
    </row>
    <row r="325" spans="1:35" x14ac:dyDescent="0.3">
      <c r="A325">
        <v>81044</v>
      </c>
      <c r="B325">
        <v>53</v>
      </c>
      <c r="C325" t="s">
        <v>519</v>
      </c>
      <c r="D325" t="s">
        <v>546</v>
      </c>
      <c r="E325">
        <v>53</v>
      </c>
      <c r="F325" t="s">
        <v>465</v>
      </c>
      <c r="G325" t="s">
        <v>847</v>
      </c>
      <c r="H325" t="s">
        <v>467</v>
      </c>
      <c r="I325" t="s">
        <v>506</v>
      </c>
      <c r="J325" t="s">
        <v>469</v>
      </c>
      <c r="K325" t="s">
        <v>474</v>
      </c>
      <c r="M325" t="s">
        <v>493</v>
      </c>
      <c r="N325" t="s">
        <v>1116</v>
      </c>
      <c r="O325" t="s">
        <v>477</v>
      </c>
      <c r="R325" t="s">
        <v>479</v>
      </c>
      <c r="S325" t="s">
        <v>469</v>
      </c>
      <c r="T325" t="s">
        <v>505</v>
      </c>
      <c r="U325" t="s">
        <v>471</v>
      </c>
      <c r="V325" t="s">
        <v>498</v>
      </c>
      <c r="W325" t="s">
        <v>553</v>
      </c>
      <c r="X325" t="s">
        <v>481</v>
      </c>
      <c r="Y325" t="s">
        <v>482</v>
      </c>
      <c r="AC325" t="s">
        <v>483</v>
      </c>
      <c r="AD325" t="s">
        <v>484</v>
      </c>
      <c r="AE325" t="s">
        <v>477</v>
      </c>
      <c r="AG325" t="s">
        <v>455</v>
      </c>
      <c r="AH325" t="s">
        <v>1117</v>
      </c>
      <c r="AI325" t="s">
        <v>1054</v>
      </c>
    </row>
    <row r="326" spans="1:35" x14ac:dyDescent="0.3">
      <c r="A326">
        <v>81044</v>
      </c>
      <c r="B326">
        <v>54</v>
      </c>
      <c r="C326" t="s">
        <v>519</v>
      </c>
      <c r="D326" t="s">
        <v>546</v>
      </c>
      <c r="E326">
        <v>54</v>
      </c>
      <c r="F326" t="s">
        <v>465</v>
      </c>
      <c r="G326" t="s">
        <v>596</v>
      </c>
      <c r="H326" t="s">
        <v>467</v>
      </c>
      <c r="I326" t="s">
        <v>586</v>
      </c>
      <c r="J326" t="s">
        <v>469</v>
      </c>
      <c r="K326" t="s">
        <v>474</v>
      </c>
      <c r="M326" t="s">
        <v>493</v>
      </c>
      <c r="N326" t="s">
        <v>1118</v>
      </c>
      <c r="O326" t="s">
        <v>477</v>
      </c>
      <c r="R326" t="s">
        <v>1119</v>
      </c>
      <c r="S326" t="s">
        <v>469</v>
      </c>
      <c r="T326" t="s">
        <v>505</v>
      </c>
      <c r="U326" t="s">
        <v>614</v>
      </c>
      <c r="V326" t="s">
        <v>722</v>
      </c>
      <c r="W326" t="s">
        <v>532</v>
      </c>
      <c r="X326" t="s">
        <v>481</v>
      </c>
      <c r="Y326" t="s">
        <v>598</v>
      </c>
      <c r="AC326" t="s">
        <v>584</v>
      </c>
      <c r="AD326" t="s">
        <v>484</v>
      </c>
      <c r="AE326" t="s">
        <v>477</v>
      </c>
      <c r="AG326" t="s">
        <v>455</v>
      </c>
      <c r="AH326" t="s">
        <v>1120</v>
      </c>
      <c r="AI326" t="s">
        <v>1054</v>
      </c>
    </row>
    <row r="327" spans="1:35" x14ac:dyDescent="0.3">
      <c r="A327">
        <v>81044</v>
      </c>
      <c r="B327">
        <v>55</v>
      </c>
      <c r="C327" t="s">
        <v>614</v>
      </c>
      <c r="D327" t="s">
        <v>453</v>
      </c>
      <c r="E327">
        <v>55</v>
      </c>
      <c r="W327" t="s">
        <v>859</v>
      </c>
      <c r="AG327" t="s">
        <v>455</v>
      </c>
      <c r="AH327" t="s">
        <v>1121</v>
      </c>
      <c r="AI327" t="s">
        <v>98</v>
      </c>
    </row>
    <row r="328" spans="1:35" x14ac:dyDescent="0.3">
      <c r="A328">
        <v>81044</v>
      </c>
      <c r="B328">
        <v>56</v>
      </c>
      <c r="C328" t="s">
        <v>614</v>
      </c>
      <c r="D328" t="s">
        <v>453</v>
      </c>
      <c r="E328">
        <v>56</v>
      </c>
      <c r="W328" t="s">
        <v>1122</v>
      </c>
      <c r="AG328" t="s">
        <v>455</v>
      </c>
      <c r="AH328" t="s">
        <v>1123</v>
      </c>
      <c r="AI328" t="s">
        <v>98</v>
      </c>
    </row>
    <row r="329" spans="1:35" x14ac:dyDescent="0.3">
      <c r="A329">
        <v>81044</v>
      </c>
      <c r="B329">
        <v>57</v>
      </c>
      <c r="C329" t="s">
        <v>614</v>
      </c>
      <c r="D329" t="s">
        <v>453</v>
      </c>
      <c r="E329">
        <v>57</v>
      </c>
      <c r="W329" t="s">
        <v>1124</v>
      </c>
      <c r="AG329" t="s">
        <v>458</v>
      </c>
      <c r="AH329" t="s">
        <v>98</v>
      </c>
      <c r="AI329" t="s">
        <v>98</v>
      </c>
    </row>
    <row r="330" spans="1:35" x14ac:dyDescent="0.3">
      <c r="A330">
        <v>81044</v>
      </c>
      <c r="B330">
        <v>58</v>
      </c>
      <c r="C330" t="s">
        <v>614</v>
      </c>
      <c r="D330" t="s">
        <v>453</v>
      </c>
      <c r="E330">
        <v>58</v>
      </c>
      <c r="W330" t="s">
        <v>1125</v>
      </c>
      <c r="AG330" t="s">
        <v>458</v>
      </c>
      <c r="AH330" t="s">
        <v>98</v>
      </c>
      <c r="AI330" t="s">
        <v>98</v>
      </c>
    </row>
    <row r="331" spans="1:35" x14ac:dyDescent="0.3">
      <c r="A331">
        <v>81044</v>
      </c>
      <c r="B331">
        <v>59</v>
      </c>
      <c r="C331" t="s">
        <v>614</v>
      </c>
      <c r="D331" t="s">
        <v>453</v>
      </c>
      <c r="E331">
        <v>59</v>
      </c>
      <c r="W331" t="s">
        <v>927</v>
      </c>
      <c r="AG331" t="s">
        <v>455</v>
      </c>
      <c r="AH331" t="s">
        <v>1126</v>
      </c>
      <c r="AI331" t="s">
        <v>98</v>
      </c>
    </row>
    <row r="332" spans="1:35" x14ac:dyDescent="0.3">
      <c r="A332">
        <v>81044</v>
      </c>
      <c r="B332">
        <v>60</v>
      </c>
      <c r="C332" t="s">
        <v>614</v>
      </c>
      <c r="D332" t="s">
        <v>464</v>
      </c>
      <c r="E332">
        <v>60</v>
      </c>
      <c r="F332" t="s">
        <v>465</v>
      </c>
      <c r="G332" t="s">
        <v>578</v>
      </c>
      <c r="H332" t="s">
        <v>467</v>
      </c>
      <c r="I332" t="s">
        <v>1127</v>
      </c>
      <c r="J332" t="s">
        <v>469</v>
      </c>
      <c r="K332" t="s">
        <v>474</v>
      </c>
      <c r="M332" t="s">
        <v>475</v>
      </c>
      <c r="N332" t="s">
        <v>795</v>
      </c>
      <c r="O332" t="s">
        <v>477</v>
      </c>
      <c r="P332" t="s">
        <v>939</v>
      </c>
      <c r="Q332" t="s">
        <v>477</v>
      </c>
      <c r="R332" t="s">
        <v>479</v>
      </c>
      <c r="S332" t="s">
        <v>469</v>
      </c>
      <c r="W332" t="s">
        <v>544</v>
      </c>
      <c r="X332" t="s">
        <v>481</v>
      </c>
      <c r="Y332" t="s">
        <v>482</v>
      </c>
      <c r="AC332" t="s">
        <v>483</v>
      </c>
      <c r="AD332" t="s">
        <v>484</v>
      </c>
      <c r="AE332" t="s">
        <v>477</v>
      </c>
      <c r="AG332" t="s">
        <v>455</v>
      </c>
      <c r="AH332" t="s">
        <v>1128</v>
      </c>
      <c r="AI332" t="s">
        <v>98</v>
      </c>
    </row>
    <row r="333" spans="1:35" x14ac:dyDescent="0.3">
      <c r="A333">
        <v>81044</v>
      </c>
      <c r="B333">
        <v>61</v>
      </c>
      <c r="C333" t="s">
        <v>614</v>
      </c>
      <c r="D333" t="s">
        <v>464</v>
      </c>
      <c r="E333">
        <v>61</v>
      </c>
      <c r="F333" t="s">
        <v>465</v>
      </c>
      <c r="G333" t="s">
        <v>822</v>
      </c>
      <c r="H333" t="s">
        <v>467</v>
      </c>
      <c r="I333" t="s">
        <v>1129</v>
      </c>
      <c r="J333" t="s">
        <v>469</v>
      </c>
      <c r="K333" t="s">
        <v>474</v>
      </c>
      <c r="M333" t="s">
        <v>475</v>
      </c>
      <c r="N333" t="s">
        <v>561</v>
      </c>
      <c r="O333" t="s">
        <v>477</v>
      </c>
      <c r="P333" t="s">
        <v>1014</v>
      </c>
      <c r="Q333" t="s">
        <v>477</v>
      </c>
      <c r="R333" t="s">
        <v>479</v>
      </c>
      <c r="S333" t="s">
        <v>469</v>
      </c>
      <c r="W333" t="s">
        <v>538</v>
      </c>
      <c r="X333" t="s">
        <v>481</v>
      </c>
      <c r="Y333" t="s">
        <v>482</v>
      </c>
      <c r="AC333" t="s">
        <v>483</v>
      </c>
      <c r="AD333" t="s">
        <v>484</v>
      </c>
      <c r="AE333" t="s">
        <v>477</v>
      </c>
      <c r="AG333" t="s">
        <v>455</v>
      </c>
      <c r="AH333" t="s">
        <v>1130</v>
      </c>
      <c r="AI333" t="s">
        <v>98</v>
      </c>
    </row>
    <row r="334" spans="1:35" x14ac:dyDescent="0.3">
      <c r="A334">
        <v>81044</v>
      </c>
      <c r="B334">
        <v>62</v>
      </c>
      <c r="C334" t="s">
        <v>614</v>
      </c>
      <c r="D334" t="s">
        <v>490</v>
      </c>
      <c r="E334">
        <v>62</v>
      </c>
      <c r="F334" t="s">
        <v>465</v>
      </c>
      <c r="G334" t="s">
        <v>614</v>
      </c>
      <c r="H334" t="s">
        <v>467</v>
      </c>
      <c r="I334" t="s">
        <v>512</v>
      </c>
      <c r="J334" t="s">
        <v>469</v>
      </c>
      <c r="K334" t="s">
        <v>474</v>
      </c>
      <c r="M334" t="s">
        <v>493</v>
      </c>
      <c r="N334" t="s">
        <v>654</v>
      </c>
      <c r="O334" t="s">
        <v>477</v>
      </c>
      <c r="R334" t="s">
        <v>479</v>
      </c>
      <c r="S334" t="s">
        <v>469</v>
      </c>
      <c r="T334" t="s">
        <v>537</v>
      </c>
      <c r="U334" t="s">
        <v>471</v>
      </c>
      <c r="V334" t="s">
        <v>537</v>
      </c>
      <c r="W334" t="s">
        <v>527</v>
      </c>
      <c r="X334" t="s">
        <v>481</v>
      </c>
      <c r="Y334" t="s">
        <v>482</v>
      </c>
      <c r="AC334" t="s">
        <v>483</v>
      </c>
      <c r="AD334" t="s">
        <v>484</v>
      </c>
      <c r="AE334" t="s">
        <v>477</v>
      </c>
      <c r="AG334" t="s">
        <v>455</v>
      </c>
      <c r="AH334" t="s">
        <v>1131</v>
      </c>
    </row>
    <row r="335" spans="1:35" x14ac:dyDescent="0.3">
      <c r="A335">
        <v>81044</v>
      </c>
      <c r="B335">
        <v>63</v>
      </c>
      <c r="C335" t="s">
        <v>614</v>
      </c>
      <c r="D335" t="s">
        <v>490</v>
      </c>
      <c r="E335">
        <v>63</v>
      </c>
      <c r="F335" t="s">
        <v>465</v>
      </c>
      <c r="G335" t="s">
        <v>736</v>
      </c>
      <c r="H335" t="s">
        <v>467</v>
      </c>
      <c r="I335" t="s">
        <v>1132</v>
      </c>
      <c r="J335" t="s">
        <v>469</v>
      </c>
      <c r="K335" t="s">
        <v>474</v>
      </c>
      <c r="M335" t="s">
        <v>493</v>
      </c>
      <c r="N335" t="s">
        <v>494</v>
      </c>
      <c r="O335" t="s">
        <v>477</v>
      </c>
      <c r="R335" t="s">
        <v>1133</v>
      </c>
      <c r="S335" t="s">
        <v>469</v>
      </c>
      <c r="T335" t="s">
        <v>1134</v>
      </c>
      <c r="U335" t="s">
        <v>519</v>
      </c>
      <c r="V335" t="s">
        <v>515</v>
      </c>
      <c r="W335" t="s">
        <v>545</v>
      </c>
      <c r="X335" t="s">
        <v>481</v>
      </c>
      <c r="Y335" t="s">
        <v>482</v>
      </c>
      <c r="AC335" t="s">
        <v>483</v>
      </c>
      <c r="AD335" t="s">
        <v>484</v>
      </c>
      <c r="AE335" t="s">
        <v>477</v>
      </c>
      <c r="AG335" t="s">
        <v>455</v>
      </c>
      <c r="AH335" t="s">
        <v>1135</v>
      </c>
      <c r="AI335" t="s">
        <v>98</v>
      </c>
    </row>
    <row r="336" spans="1:35" x14ac:dyDescent="0.3">
      <c r="A336">
        <v>81044</v>
      </c>
      <c r="B336">
        <v>64</v>
      </c>
      <c r="C336" t="s">
        <v>614</v>
      </c>
      <c r="D336" t="s">
        <v>490</v>
      </c>
      <c r="E336">
        <v>64</v>
      </c>
      <c r="F336" t="s">
        <v>465</v>
      </c>
      <c r="G336" t="s">
        <v>498</v>
      </c>
      <c r="H336" t="s">
        <v>467</v>
      </c>
      <c r="I336" t="s">
        <v>1132</v>
      </c>
      <c r="J336" t="s">
        <v>469</v>
      </c>
      <c r="K336" t="s">
        <v>474</v>
      </c>
      <c r="M336" t="s">
        <v>493</v>
      </c>
      <c r="N336" t="s">
        <v>735</v>
      </c>
      <c r="O336" t="s">
        <v>477</v>
      </c>
      <c r="R336" t="s">
        <v>1136</v>
      </c>
      <c r="S336" t="s">
        <v>469</v>
      </c>
      <c r="T336" t="s">
        <v>515</v>
      </c>
      <c r="U336" t="s">
        <v>471</v>
      </c>
      <c r="V336" t="s">
        <v>614</v>
      </c>
      <c r="W336" t="s">
        <v>648</v>
      </c>
      <c r="X336" t="s">
        <v>481</v>
      </c>
      <c r="Y336" t="s">
        <v>482</v>
      </c>
      <c r="AC336" t="s">
        <v>483</v>
      </c>
      <c r="AD336" t="s">
        <v>484</v>
      </c>
      <c r="AE336" t="s">
        <v>477</v>
      </c>
      <c r="AG336" t="s">
        <v>455</v>
      </c>
      <c r="AH336" t="s">
        <v>1137</v>
      </c>
      <c r="AI336" t="s">
        <v>98</v>
      </c>
    </row>
    <row r="337" spans="1:35" x14ac:dyDescent="0.3">
      <c r="A337">
        <v>81044</v>
      </c>
      <c r="B337">
        <v>65</v>
      </c>
      <c r="C337" t="s">
        <v>614</v>
      </c>
      <c r="D337" t="s">
        <v>490</v>
      </c>
      <c r="E337">
        <v>65</v>
      </c>
      <c r="F337" t="s">
        <v>465</v>
      </c>
      <c r="G337" t="s">
        <v>813</v>
      </c>
      <c r="H337" t="s">
        <v>467</v>
      </c>
      <c r="I337" t="s">
        <v>1138</v>
      </c>
      <c r="J337" t="s">
        <v>469</v>
      </c>
      <c r="K337" t="s">
        <v>474</v>
      </c>
      <c r="M337" t="s">
        <v>493</v>
      </c>
      <c r="N337" t="s">
        <v>987</v>
      </c>
      <c r="O337" t="s">
        <v>477</v>
      </c>
      <c r="R337" t="s">
        <v>479</v>
      </c>
      <c r="S337" t="s">
        <v>469</v>
      </c>
      <c r="T337" t="s">
        <v>551</v>
      </c>
      <c r="U337" t="s">
        <v>519</v>
      </c>
      <c r="V337" t="s">
        <v>614</v>
      </c>
      <c r="W337" t="s">
        <v>564</v>
      </c>
      <c r="X337" t="s">
        <v>481</v>
      </c>
      <c r="Y337" t="s">
        <v>482</v>
      </c>
      <c r="AC337" t="s">
        <v>483</v>
      </c>
      <c r="AD337" t="s">
        <v>484</v>
      </c>
      <c r="AE337" t="s">
        <v>477</v>
      </c>
      <c r="AG337" t="s">
        <v>455</v>
      </c>
      <c r="AH337" t="s">
        <v>1139</v>
      </c>
      <c r="AI337" t="s">
        <v>98</v>
      </c>
    </row>
    <row r="338" spans="1:35" x14ac:dyDescent="0.3">
      <c r="A338">
        <v>81044</v>
      </c>
      <c r="B338">
        <v>66</v>
      </c>
      <c r="C338" t="s">
        <v>614</v>
      </c>
      <c r="D338" t="s">
        <v>490</v>
      </c>
      <c r="E338">
        <v>66</v>
      </c>
      <c r="F338" t="s">
        <v>465</v>
      </c>
      <c r="G338" t="s">
        <v>726</v>
      </c>
      <c r="H338" t="s">
        <v>467</v>
      </c>
      <c r="I338" t="s">
        <v>906</v>
      </c>
      <c r="J338" t="s">
        <v>469</v>
      </c>
      <c r="K338" t="s">
        <v>474</v>
      </c>
      <c r="M338" t="s">
        <v>493</v>
      </c>
      <c r="N338" t="s">
        <v>480</v>
      </c>
      <c r="O338" t="s">
        <v>477</v>
      </c>
      <c r="R338" t="s">
        <v>479</v>
      </c>
      <c r="S338" t="s">
        <v>469</v>
      </c>
      <c r="T338" t="s">
        <v>792</v>
      </c>
      <c r="U338" t="s">
        <v>614</v>
      </c>
      <c r="V338" t="s">
        <v>537</v>
      </c>
      <c r="W338" t="s">
        <v>532</v>
      </c>
      <c r="X338" t="s">
        <v>481</v>
      </c>
      <c r="Y338" t="s">
        <v>482</v>
      </c>
      <c r="AC338" t="s">
        <v>483</v>
      </c>
      <c r="AD338" t="s">
        <v>484</v>
      </c>
      <c r="AE338" t="s">
        <v>477</v>
      </c>
      <c r="AG338" t="s">
        <v>455</v>
      </c>
      <c r="AH338" t="s">
        <v>1140</v>
      </c>
      <c r="AI338" t="s">
        <v>98</v>
      </c>
    </row>
    <row r="339" spans="1:35" x14ac:dyDescent="0.3">
      <c r="A339">
        <v>81044</v>
      </c>
      <c r="B339">
        <v>67</v>
      </c>
      <c r="C339" t="s">
        <v>614</v>
      </c>
      <c r="D339" t="s">
        <v>490</v>
      </c>
      <c r="E339">
        <v>67</v>
      </c>
      <c r="F339" t="s">
        <v>465</v>
      </c>
      <c r="G339" t="s">
        <v>580</v>
      </c>
      <c r="H339" t="s">
        <v>467</v>
      </c>
      <c r="I339" t="s">
        <v>1141</v>
      </c>
      <c r="J339" t="s">
        <v>469</v>
      </c>
      <c r="K339" t="s">
        <v>474</v>
      </c>
      <c r="L339" t="s">
        <v>514</v>
      </c>
      <c r="M339" t="s">
        <v>493</v>
      </c>
      <c r="N339" t="s">
        <v>526</v>
      </c>
      <c r="O339" t="s">
        <v>477</v>
      </c>
      <c r="R339" t="s">
        <v>571</v>
      </c>
      <c r="S339" t="s">
        <v>469</v>
      </c>
      <c r="T339" t="s">
        <v>1142</v>
      </c>
      <c r="U339" t="s">
        <v>471</v>
      </c>
      <c r="V339" t="s">
        <v>515</v>
      </c>
      <c r="W339" t="s">
        <v>498</v>
      </c>
      <c r="X339" t="s">
        <v>481</v>
      </c>
      <c r="Y339" t="s">
        <v>482</v>
      </c>
      <c r="AC339" t="s">
        <v>483</v>
      </c>
      <c r="AD339" t="s">
        <v>484</v>
      </c>
      <c r="AE339" t="s">
        <v>477</v>
      </c>
      <c r="AG339" t="s">
        <v>458</v>
      </c>
      <c r="AH339" t="s">
        <v>98</v>
      </c>
      <c r="AI339" t="s">
        <v>98</v>
      </c>
    </row>
    <row r="340" spans="1:35" x14ac:dyDescent="0.3">
      <c r="A340">
        <v>81044</v>
      </c>
      <c r="B340">
        <v>68</v>
      </c>
      <c r="C340" t="s">
        <v>614</v>
      </c>
      <c r="D340" t="s">
        <v>490</v>
      </c>
      <c r="E340">
        <v>68</v>
      </c>
      <c r="F340" t="s">
        <v>465</v>
      </c>
      <c r="G340" t="s">
        <v>888</v>
      </c>
      <c r="H340" t="s">
        <v>467</v>
      </c>
      <c r="I340" t="s">
        <v>1141</v>
      </c>
      <c r="J340" t="s">
        <v>469</v>
      </c>
      <c r="K340" t="s">
        <v>474</v>
      </c>
      <c r="M340" t="s">
        <v>493</v>
      </c>
      <c r="N340" t="s">
        <v>1143</v>
      </c>
      <c r="O340" t="s">
        <v>477</v>
      </c>
      <c r="R340" t="s">
        <v>571</v>
      </c>
      <c r="S340" t="s">
        <v>469</v>
      </c>
      <c r="T340" t="s">
        <v>803</v>
      </c>
      <c r="U340" t="s">
        <v>471</v>
      </c>
      <c r="V340" t="s">
        <v>1102</v>
      </c>
      <c r="W340" t="s">
        <v>509</v>
      </c>
      <c r="X340" t="s">
        <v>481</v>
      </c>
      <c r="Y340" t="s">
        <v>482</v>
      </c>
      <c r="AC340" t="s">
        <v>483</v>
      </c>
      <c r="AD340" t="s">
        <v>484</v>
      </c>
      <c r="AE340" t="s">
        <v>477</v>
      </c>
      <c r="AG340" t="s">
        <v>458</v>
      </c>
      <c r="AH340" t="s">
        <v>98</v>
      </c>
      <c r="AI340" t="s">
        <v>98</v>
      </c>
    </row>
    <row r="341" spans="1:35" x14ac:dyDescent="0.3">
      <c r="A341">
        <v>81044</v>
      </c>
      <c r="B341">
        <v>69</v>
      </c>
      <c r="C341" t="s">
        <v>614</v>
      </c>
      <c r="D341" t="s">
        <v>490</v>
      </c>
      <c r="E341">
        <v>69</v>
      </c>
      <c r="F341" t="s">
        <v>465</v>
      </c>
      <c r="G341" t="s">
        <v>1144</v>
      </c>
      <c r="H341" t="s">
        <v>467</v>
      </c>
      <c r="I341" t="s">
        <v>593</v>
      </c>
      <c r="J341" t="s">
        <v>469</v>
      </c>
      <c r="K341" t="s">
        <v>474</v>
      </c>
      <c r="M341" t="s">
        <v>493</v>
      </c>
      <c r="N341" t="s">
        <v>551</v>
      </c>
      <c r="O341" t="s">
        <v>477</v>
      </c>
      <c r="R341" t="s">
        <v>479</v>
      </c>
      <c r="S341" t="s">
        <v>469</v>
      </c>
      <c r="T341" t="s">
        <v>1145</v>
      </c>
      <c r="U341" t="s">
        <v>519</v>
      </c>
      <c r="V341" t="s">
        <v>1102</v>
      </c>
      <c r="W341" t="s">
        <v>572</v>
      </c>
      <c r="X341" t="s">
        <v>481</v>
      </c>
      <c r="Y341" t="s">
        <v>482</v>
      </c>
      <c r="AC341" t="s">
        <v>483</v>
      </c>
      <c r="AD341" t="s">
        <v>484</v>
      </c>
      <c r="AE341" t="s">
        <v>477</v>
      </c>
      <c r="AG341" t="s">
        <v>455</v>
      </c>
      <c r="AH341" t="s">
        <v>1146</v>
      </c>
      <c r="AI341" t="s">
        <v>98</v>
      </c>
    </row>
    <row r="342" spans="1:35" x14ac:dyDescent="0.3">
      <c r="A342">
        <v>81044</v>
      </c>
      <c r="B342">
        <v>70</v>
      </c>
      <c r="C342" t="s">
        <v>614</v>
      </c>
      <c r="D342" t="s">
        <v>490</v>
      </c>
      <c r="E342">
        <v>70</v>
      </c>
      <c r="F342" t="s">
        <v>465</v>
      </c>
      <c r="G342" t="s">
        <v>573</v>
      </c>
      <c r="H342" t="s">
        <v>467</v>
      </c>
      <c r="I342" t="s">
        <v>1147</v>
      </c>
      <c r="J342" t="s">
        <v>469</v>
      </c>
      <c r="K342" t="s">
        <v>474</v>
      </c>
      <c r="M342" t="s">
        <v>493</v>
      </c>
      <c r="N342" t="s">
        <v>1148</v>
      </c>
      <c r="O342" t="s">
        <v>477</v>
      </c>
      <c r="R342" t="s">
        <v>637</v>
      </c>
      <c r="S342" t="s">
        <v>469</v>
      </c>
      <c r="T342" t="s">
        <v>1101</v>
      </c>
      <c r="U342" t="s">
        <v>519</v>
      </c>
      <c r="V342" t="s">
        <v>537</v>
      </c>
      <c r="W342" t="s">
        <v>498</v>
      </c>
      <c r="X342" t="s">
        <v>481</v>
      </c>
      <c r="Y342" t="s">
        <v>482</v>
      </c>
      <c r="AC342" t="s">
        <v>483</v>
      </c>
      <c r="AD342" t="s">
        <v>484</v>
      </c>
      <c r="AE342" t="s">
        <v>477</v>
      </c>
      <c r="AG342" t="s">
        <v>455</v>
      </c>
      <c r="AH342" t="s">
        <v>1149</v>
      </c>
      <c r="AI342" t="s">
        <v>98</v>
      </c>
    </row>
    <row r="343" spans="1:35" x14ac:dyDescent="0.3">
      <c r="A343">
        <v>81044</v>
      </c>
      <c r="B343">
        <v>71</v>
      </c>
      <c r="C343" t="s">
        <v>614</v>
      </c>
      <c r="D343" t="s">
        <v>490</v>
      </c>
      <c r="E343">
        <v>71</v>
      </c>
      <c r="F343" t="s">
        <v>465</v>
      </c>
      <c r="G343" t="s">
        <v>780</v>
      </c>
      <c r="H343" t="s">
        <v>467</v>
      </c>
      <c r="I343" t="s">
        <v>1150</v>
      </c>
      <c r="J343" t="s">
        <v>469</v>
      </c>
      <c r="K343" t="s">
        <v>474</v>
      </c>
      <c r="M343" t="s">
        <v>493</v>
      </c>
      <c r="N343" t="s">
        <v>1151</v>
      </c>
      <c r="O343" t="s">
        <v>477</v>
      </c>
      <c r="R343" t="s">
        <v>479</v>
      </c>
      <c r="S343" t="s">
        <v>469</v>
      </c>
      <c r="T343" t="s">
        <v>1152</v>
      </c>
      <c r="U343" t="s">
        <v>519</v>
      </c>
      <c r="V343" t="s">
        <v>538</v>
      </c>
      <c r="W343" t="s">
        <v>527</v>
      </c>
      <c r="X343" t="s">
        <v>481</v>
      </c>
      <c r="Y343" t="s">
        <v>482</v>
      </c>
      <c r="AC343" t="s">
        <v>483</v>
      </c>
      <c r="AD343" t="s">
        <v>484</v>
      </c>
      <c r="AE343" t="s">
        <v>477</v>
      </c>
      <c r="AG343" t="s">
        <v>455</v>
      </c>
      <c r="AH343" t="s">
        <v>1153</v>
      </c>
      <c r="AI343" t="s">
        <v>98</v>
      </c>
    </row>
    <row r="344" spans="1:35" x14ac:dyDescent="0.3">
      <c r="A344">
        <v>81044</v>
      </c>
      <c r="B344">
        <v>72</v>
      </c>
      <c r="C344" t="s">
        <v>614</v>
      </c>
      <c r="D344" t="s">
        <v>490</v>
      </c>
      <c r="E344">
        <v>72</v>
      </c>
      <c r="F344" t="s">
        <v>465</v>
      </c>
      <c r="G344" t="s">
        <v>763</v>
      </c>
      <c r="H344" t="s">
        <v>467</v>
      </c>
      <c r="I344" t="s">
        <v>1154</v>
      </c>
      <c r="J344" t="s">
        <v>469</v>
      </c>
      <c r="K344" t="s">
        <v>474</v>
      </c>
      <c r="M344" t="s">
        <v>493</v>
      </c>
      <c r="N344" t="s">
        <v>892</v>
      </c>
      <c r="O344" t="s">
        <v>477</v>
      </c>
      <c r="R344" t="s">
        <v>479</v>
      </c>
      <c r="S344" t="s">
        <v>469</v>
      </c>
      <c r="T344" t="s">
        <v>1155</v>
      </c>
      <c r="U344" t="s">
        <v>519</v>
      </c>
      <c r="V344" t="s">
        <v>593</v>
      </c>
      <c r="W344" t="s">
        <v>515</v>
      </c>
      <c r="X344" t="s">
        <v>481</v>
      </c>
      <c r="Y344" t="s">
        <v>482</v>
      </c>
      <c r="AC344" t="s">
        <v>483</v>
      </c>
      <c r="AD344" t="s">
        <v>484</v>
      </c>
      <c r="AE344" t="s">
        <v>477</v>
      </c>
      <c r="AG344" t="s">
        <v>455</v>
      </c>
      <c r="AH344" t="s">
        <v>1156</v>
      </c>
      <c r="AI344" t="s">
        <v>98</v>
      </c>
    </row>
    <row r="345" spans="1:35" x14ac:dyDescent="0.3">
      <c r="A345">
        <v>81044</v>
      </c>
      <c r="B345">
        <v>73</v>
      </c>
      <c r="C345" t="s">
        <v>614</v>
      </c>
      <c r="D345" t="s">
        <v>490</v>
      </c>
      <c r="E345">
        <v>73</v>
      </c>
      <c r="F345" t="s">
        <v>465</v>
      </c>
      <c r="G345" t="s">
        <v>1090</v>
      </c>
      <c r="H345" t="s">
        <v>467</v>
      </c>
      <c r="I345" t="s">
        <v>1157</v>
      </c>
      <c r="J345" t="s">
        <v>469</v>
      </c>
      <c r="K345" t="s">
        <v>474</v>
      </c>
      <c r="M345" t="s">
        <v>493</v>
      </c>
      <c r="N345" t="s">
        <v>1158</v>
      </c>
      <c r="O345" t="s">
        <v>477</v>
      </c>
      <c r="R345" t="s">
        <v>479</v>
      </c>
      <c r="S345" t="s">
        <v>469</v>
      </c>
      <c r="T345" t="s">
        <v>1159</v>
      </c>
      <c r="U345" t="s">
        <v>471</v>
      </c>
      <c r="V345" t="s">
        <v>564</v>
      </c>
      <c r="W345" t="s">
        <v>515</v>
      </c>
      <c r="X345" t="s">
        <v>481</v>
      </c>
      <c r="Y345" t="s">
        <v>482</v>
      </c>
      <c r="AC345" t="s">
        <v>483</v>
      </c>
      <c r="AD345" t="s">
        <v>484</v>
      </c>
      <c r="AE345" t="s">
        <v>477</v>
      </c>
      <c r="AG345" t="s">
        <v>458</v>
      </c>
      <c r="AH345" t="s">
        <v>98</v>
      </c>
      <c r="AI345" t="s">
        <v>98</v>
      </c>
    </row>
    <row r="346" spans="1:35" x14ac:dyDescent="0.3">
      <c r="A346">
        <v>81044</v>
      </c>
      <c r="B346">
        <v>74</v>
      </c>
      <c r="C346" t="s">
        <v>614</v>
      </c>
      <c r="D346" t="s">
        <v>546</v>
      </c>
      <c r="E346">
        <v>74</v>
      </c>
      <c r="F346" t="s">
        <v>465</v>
      </c>
      <c r="G346" t="s">
        <v>707</v>
      </c>
      <c r="H346" t="s">
        <v>467</v>
      </c>
      <c r="I346" t="s">
        <v>1160</v>
      </c>
      <c r="J346" t="s">
        <v>469</v>
      </c>
      <c r="K346" t="s">
        <v>474</v>
      </c>
      <c r="M346" t="s">
        <v>493</v>
      </c>
      <c r="N346" t="s">
        <v>1161</v>
      </c>
      <c r="O346" t="s">
        <v>477</v>
      </c>
      <c r="R346" t="s">
        <v>479</v>
      </c>
      <c r="S346" t="s">
        <v>469</v>
      </c>
      <c r="T346" t="s">
        <v>1162</v>
      </c>
      <c r="U346" t="s">
        <v>519</v>
      </c>
      <c r="V346" t="s">
        <v>537</v>
      </c>
      <c r="W346" t="s">
        <v>502</v>
      </c>
      <c r="X346" t="s">
        <v>481</v>
      </c>
      <c r="Y346" t="s">
        <v>482</v>
      </c>
      <c r="AC346" t="s">
        <v>483</v>
      </c>
      <c r="AF346" t="s">
        <v>484</v>
      </c>
      <c r="AG346" t="s">
        <v>458</v>
      </c>
      <c r="AH346" t="s">
        <v>98</v>
      </c>
      <c r="AI346" t="s">
        <v>98</v>
      </c>
    </row>
    <row r="347" spans="1:35" x14ac:dyDescent="0.3">
      <c r="A347">
        <v>92144</v>
      </c>
      <c r="B347">
        <v>1</v>
      </c>
      <c r="C347" t="s">
        <v>452</v>
      </c>
      <c r="D347" t="s">
        <v>453</v>
      </c>
      <c r="E347">
        <v>1</v>
      </c>
      <c r="W347" t="s">
        <v>859</v>
      </c>
      <c r="AG347" t="s">
        <v>455</v>
      </c>
      <c r="AH347" t="s">
        <v>1163</v>
      </c>
    </row>
    <row r="348" spans="1:35" x14ac:dyDescent="0.3">
      <c r="A348">
        <v>92144</v>
      </c>
      <c r="B348">
        <v>2</v>
      </c>
      <c r="C348" t="s">
        <v>452</v>
      </c>
      <c r="D348" t="s">
        <v>453</v>
      </c>
      <c r="E348">
        <v>2</v>
      </c>
      <c r="W348" t="s">
        <v>860</v>
      </c>
      <c r="AG348" t="s">
        <v>455</v>
      </c>
      <c r="AH348" t="s">
        <v>1164</v>
      </c>
    </row>
    <row r="349" spans="1:35" x14ac:dyDescent="0.3">
      <c r="A349">
        <v>92144</v>
      </c>
      <c r="B349">
        <v>3</v>
      </c>
      <c r="C349" t="s">
        <v>452</v>
      </c>
      <c r="D349" t="s">
        <v>453</v>
      </c>
      <c r="E349">
        <v>3</v>
      </c>
      <c r="W349" t="s">
        <v>859</v>
      </c>
      <c r="AG349" t="s">
        <v>458</v>
      </c>
    </row>
    <row r="350" spans="1:35" x14ac:dyDescent="0.3">
      <c r="A350">
        <v>92144</v>
      </c>
      <c r="B350">
        <v>4</v>
      </c>
      <c r="C350" t="s">
        <v>452</v>
      </c>
      <c r="D350" t="s">
        <v>453</v>
      </c>
      <c r="E350">
        <v>4</v>
      </c>
      <c r="W350" t="s">
        <v>454</v>
      </c>
      <c r="AG350" t="s">
        <v>458</v>
      </c>
    </row>
    <row r="351" spans="1:35" x14ac:dyDescent="0.3">
      <c r="A351">
        <v>92144</v>
      </c>
      <c r="B351">
        <v>5</v>
      </c>
      <c r="C351" t="s">
        <v>452</v>
      </c>
      <c r="D351" t="s">
        <v>453</v>
      </c>
      <c r="E351">
        <v>5</v>
      </c>
      <c r="W351" t="s">
        <v>479</v>
      </c>
      <c r="AG351" t="s">
        <v>455</v>
      </c>
      <c r="AH351" t="s">
        <v>1165</v>
      </c>
    </row>
    <row r="352" spans="1:35" x14ac:dyDescent="0.3">
      <c r="A352">
        <v>92144</v>
      </c>
      <c r="B352">
        <v>6</v>
      </c>
      <c r="C352" t="s">
        <v>452</v>
      </c>
      <c r="D352" t="s">
        <v>453</v>
      </c>
      <c r="E352">
        <v>6</v>
      </c>
      <c r="W352" t="s">
        <v>899</v>
      </c>
      <c r="AG352" t="s">
        <v>458</v>
      </c>
    </row>
    <row r="353" spans="1:34" x14ac:dyDescent="0.3">
      <c r="A353">
        <v>92144</v>
      </c>
      <c r="B353">
        <v>7</v>
      </c>
      <c r="C353" t="s">
        <v>452</v>
      </c>
      <c r="D353" t="s">
        <v>453</v>
      </c>
      <c r="E353">
        <v>7</v>
      </c>
      <c r="W353" t="s">
        <v>858</v>
      </c>
      <c r="AG353" t="s">
        <v>455</v>
      </c>
      <c r="AH353" t="s">
        <v>1166</v>
      </c>
    </row>
    <row r="354" spans="1:34" x14ac:dyDescent="0.3">
      <c r="A354">
        <v>92144</v>
      </c>
      <c r="B354">
        <v>8</v>
      </c>
      <c r="C354" t="s">
        <v>452</v>
      </c>
      <c r="D354" t="s">
        <v>453</v>
      </c>
      <c r="E354">
        <v>8</v>
      </c>
      <c r="W354" t="s">
        <v>858</v>
      </c>
      <c r="AG354" t="s">
        <v>455</v>
      </c>
      <c r="AH354" t="s">
        <v>1167</v>
      </c>
    </row>
    <row r="355" spans="1:34" x14ac:dyDescent="0.3">
      <c r="A355">
        <v>92144</v>
      </c>
      <c r="B355">
        <v>9</v>
      </c>
      <c r="C355" t="s">
        <v>452</v>
      </c>
      <c r="D355" t="s">
        <v>453</v>
      </c>
      <c r="E355">
        <v>9</v>
      </c>
      <c r="W355" t="s">
        <v>858</v>
      </c>
      <c r="AG355" t="s">
        <v>458</v>
      </c>
    </row>
    <row r="356" spans="1:34" x14ac:dyDescent="0.3">
      <c r="A356">
        <v>92144</v>
      </c>
      <c r="B356">
        <v>10</v>
      </c>
      <c r="C356" t="s">
        <v>452</v>
      </c>
      <c r="D356" t="s">
        <v>453</v>
      </c>
      <c r="E356">
        <v>10</v>
      </c>
      <c r="W356" t="s">
        <v>899</v>
      </c>
      <c r="AG356" t="s">
        <v>458</v>
      </c>
    </row>
    <row r="357" spans="1:34" x14ac:dyDescent="0.3">
      <c r="A357">
        <v>92144</v>
      </c>
      <c r="B357">
        <v>11</v>
      </c>
      <c r="C357" t="s">
        <v>452</v>
      </c>
      <c r="D357" t="s">
        <v>453</v>
      </c>
      <c r="E357">
        <v>11</v>
      </c>
      <c r="W357" t="s">
        <v>860</v>
      </c>
      <c r="AG357" t="s">
        <v>458</v>
      </c>
    </row>
    <row r="358" spans="1:34" x14ac:dyDescent="0.3">
      <c r="A358">
        <v>92144</v>
      </c>
      <c r="B358">
        <v>12</v>
      </c>
      <c r="C358" t="s">
        <v>452</v>
      </c>
      <c r="D358" t="s">
        <v>453</v>
      </c>
      <c r="E358">
        <v>12</v>
      </c>
      <c r="W358" t="s">
        <v>860</v>
      </c>
      <c r="AG358" t="s">
        <v>455</v>
      </c>
      <c r="AH358" t="s">
        <v>1168</v>
      </c>
    </row>
    <row r="359" spans="1:34" x14ac:dyDescent="0.3">
      <c r="A359">
        <v>92144</v>
      </c>
      <c r="B359">
        <v>13</v>
      </c>
      <c r="C359" t="s">
        <v>452</v>
      </c>
      <c r="D359" t="s">
        <v>453</v>
      </c>
      <c r="E359">
        <v>13</v>
      </c>
      <c r="W359" t="s">
        <v>860</v>
      </c>
      <c r="AG359" t="s">
        <v>458</v>
      </c>
    </row>
    <row r="360" spans="1:34" x14ac:dyDescent="0.3">
      <c r="A360">
        <v>92144</v>
      </c>
      <c r="B360">
        <v>14</v>
      </c>
      <c r="C360" t="s">
        <v>452</v>
      </c>
      <c r="D360" t="s">
        <v>453</v>
      </c>
      <c r="E360">
        <v>14</v>
      </c>
      <c r="W360" t="s">
        <v>859</v>
      </c>
      <c r="AG360" t="s">
        <v>458</v>
      </c>
    </row>
    <row r="361" spans="1:34" x14ac:dyDescent="0.3">
      <c r="A361">
        <v>92144</v>
      </c>
      <c r="B361">
        <v>15</v>
      </c>
      <c r="C361" t="s">
        <v>452</v>
      </c>
      <c r="D361" t="s">
        <v>453</v>
      </c>
      <c r="E361">
        <v>15</v>
      </c>
      <c r="W361" t="s">
        <v>899</v>
      </c>
      <c r="AG361" t="s">
        <v>455</v>
      </c>
      <c r="AH361" t="s">
        <v>1169</v>
      </c>
    </row>
    <row r="362" spans="1:34" x14ac:dyDescent="0.3">
      <c r="A362">
        <v>92144</v>
      </c>
      <c r="B362">
        <v>16</v>
      </c>
      <c r="C362" t="s">
        <v>452</v>
      </c>
      <c r="D362" t="s">
        <v>453</v>
      </c>
      <c r="E362">
        <v>16</v>
      </c>
      <c r="W362" t="s">
        <v>452</v>
      </c>
      <c r="AG362" t="s">
        <v>458</v>
      </c>
    </row>
    <row r="363" spans="1:34" x14ac:dyDescent="0.3">
      <c r="A363">
        <v>92144</v>
      </c>
      <c r="B363">
        <v>17</v>
      </c>
      <c r="C363" t="s">
        <v>452</v>
      </c>
      <c r="D363" t="s">
        <v>453</v>
      </c>
      <c r="E363">
        <v>17</v>
      </c>
      <c r="W363" t="s">
        <v>859</v>
      </c>
      <c r="AG363" t="s">
        <v>455</v>
      </c>
      <c r="AH363" t="s">
        <v>1170</v>
      </c>
    </row>
    <row r="364" spans="1:34" x14ac:dyDescent="0.3">
      <c r="A364">
        <v>92144</v>
      </c>
      <c r="B364">
        <v>18</v>
      </c>
      <c r="C364" t="s">
        <v>452</v>
      </c>
      <c r="D364" t="s">
        <v>464</v>
      </c>
      <c r="E364">
        <v>18</v>
      </c>
      <c r="F364" t="s">
        <v>465</v>
      </c>
      <c r="G364" t="s">
        <v>577</v>
      </c>
      <c r="H364" t="s">
        <v>467</v>
      </c>
      <c r="I364" t="s">
        <v>675</v>
      </c>
      <c r="J364" t="s">
        <v>469</v>
      </c>
      <c r="K364" t="s">
        <v>474</v>
      </c>
      <c r="M364" t="s">
        <v>475</v>
      </c>
      <c r="N364" t="s">
        <v>518</v>
      </c>
      <c r="O364" t="s">
        <v>477</v>
      </c>
      <c r="P364" t="s">
        <v>519</v>
      </c>
      <c r="Q364" t="s">
        <v>477</v>
      </c>
      <c r="R364" t="s">
        <v>479</v>
      </c>
      <c r="S364" t="s">
        <v>469</v>
      </c>
      <c r="W364" t="s">
        <v>939</v>
      </c>
      <c r="X364" t="s">
        <v>629</v>
      </c>
      <c r="Y364" t="s">
        <v>482</v>
      </c>
      <c r="AC364" t="s">
        <v>483</v>
      </c>
      <c r="AG364" t="s">
        <v>455</v>
      </c>
      <c r="AH364" t="s">
        <v>1171</v>
      </c>
    </row>
    <row r="365" spans="1:34" x14ac:dyDescent="0.3">
      <c r="A365">
        <v>92144</v>
      </c>
      <c r="B365">
        <v>19</v>
      </c>
      <c r="C365" t="s">
        <v>452</v>
      </c>
      <c r="D365" t="s">
        <v>464</v>
      </c>
      <c r="E365">
        <v>19</v>
      </c>
      <c r="F365" t="s">
        <v>465</v>
      </c>
      <c r="G365" t="s">
        <v>1172</v>
      </c>
      <c r="H365" t="s">
        <v>467</v>
      </c>
      <c r="I365" t="s">
        <v>893</v>
      </c>
      <c r="J365" t="s">
        <v>469</v>
      </c>
      <c r="K365" t="s">
        <v>474</v>
      </c>
      <c r="M365" t="s">
        <v>475</v>
      </c>
      <c r="N365" t="s">
        <v>471</v>
      </c>
      <c r="O365" t="s">
        <v>477</v>
      </c>
      <c r="P365" t="s">
        <v>568</v>
      </c>
      <c r="Q365" t="s">
        <v>477</v>
      </c>
      <c r="R365" t="s">
        <v>479</v>
      </c>
      <c r="S365" t="s">
        <v>469</v>
      </c>
      <c r="W365" t="s">
        <v>518</v>
      </c>
      <c r="X365" t="s">
        <v>629</v>
      </c>
      <c r="Y365" t="s">
        <v>482</v>
      </c>
      <c r="AC365" t="s">
        <v>483</v>
      </c>
      <c r="AG365" t="s">
        <v>458</v>
      </c>
    </row>
    <row r="366" spans="1:34" x14ac:dyDescent="0.3">
      <c r="A366">
        <v>92144</v>
      </c>
      <c r="B366">
        <v>20</v>
      </c>
      <c r="C366" t="s">
        <v>452</v>
      </c>
      <c r="D366" t="s">
        <v>464</v>
      </c>
      <c r="E366">
        <v>20</v>
      </c>
      <c r="F366" t="s">
        <v>465</v>
      </c>
      <c r="G366" t="s">
        <v>1173</v>
      </c>
      <c r="H366" t="s">
        <v>467</v>
      </c>
      <c r="I366" t="s">
        <v>1174</v>
      </c>
      <c r="J366" t="s">
        <v>469</v>
      </c>
      <c r="K366" t="s">
        <v>474</v>
      </c>
      <c r="M366" t="s">
        <v>475</v>
      </c>
      <c r="N366" t="s">
        <v>708</v>
      </c>
      <c r="O366" t="s">
        <v>477</v>
      </c>
      <c r="P366" t="s">
        <v>471</v>
      </c>
      <c r="Q366" t="s">
        <v>477</v>
      </c>
      <c r="R366" t="s">
        <v>479</v>
      </c>
      <c r="S366" t="s">
        <v>469</v>
      </c>
      <c r="W366" t="s">
        <v>742</v>
      </c>
      <c r="X366" t="s">
        <v>629</v>
      </c>
      <c r="Y366" t="s">
        <v>482</v>
      </c>
      <c r="AC366" t="s">
        <v>483</v>
      </c>
      <c r="AG366" t="s">
        <v>455</v>
      </c>
      <c r="AH366" t="s">
        <v>1175</v>
      </c>
    </row>
    <row r="367" spans="1:34" x14ac:dyDescent="0.3">
      <c r="A367">
        <v>92144</v>
      </c>
      <c r="B367">
        <v>21</v>
      </c>
      <c r="C367" t="s">
        <v>452</v>
      </c>
      <c r="D367" t="s">
        <v>464</v>
      </c>
      <c r="E367">
        <v>21</v>
      </c>
      <c r="F367" t="s">
        <v>465</v>
      </c>
      <c r="G367" t="s">
        <v>1176</v>
      </c>
      <c r="H367" t="s">
        <v>467</v>
      </c>
      <c r="I367" t="s">
        <v>663</v>
      </c>
      <c r="J367" t="s">
        <v>469</v>
      </c>
      <c r="K367" t="s">
        <v>474</v>
      </c>
      <c r="M367" t="s">
        <v>475</v>
      </c>
      <c r="N367" t="s">
        <v>476</v>
      </c>
      <c r="O367" t="s">
        <v>477</v>
      </c>
      <c r="P367" t="s">
        <v>476</v>
      </c>
      <c r="Q367" t="s">
        <v>477</v>
      </c>
      <c r="R367" t="s">
        <v>479</v>
      </c>
      <c r="S367" t="s">
        <v>469</v>
      </c>
      <c r="W367" t="s">
        <v>732</v>
      </c>
      <c r="X367" t="s">
        <v>629</v>
      </c>
      <c r="Y367" t="s">
        <v>482</v>
      </c>
      <c r="AC367" t="s">
        <v>483</v>
      </c>
      <c r="AG367" t="s">
        <v>455</v>
      </c>
      <c r="AH367" t="s">
        <v>1177</v>
      </c>
    </row>
    <row r="368" spans="1:34" x14ac:dyDescent="0.3">
      <c r="A368">
        <v>92144</v>
      </c>
      <c r="B368">
        <v>22</v>
      </c>
      <c r="C368" t="s">
        <v>452</v>
      </c>
      <c r="D368" t="s">
        <v>464</v>
      </c>
      <c r="E368">
        <v>22</v>
      </c>
      <c r="F368" t="s">
        <v>465</v>
      </c>
      <c r="G368" t="s">
        <v>1178</v>
      </c>
      <c r="H368" t="s">
        <v>467</v>
      </c>
      <c r="I368" t="s">
        <v>1179</v>
      </c>
      <c r="J368" t="s">
        <v>469</v>
      </c>
      <c r="K368" t="s">
        <v>474</v>
      </c>
      <c r="M368" t="s">
        <v>475</v>
      </c>
      <c r="N368" t="s">
        <v>571</v>
      </c>
      <c r="O368" t="s">
        <v>477</v>
      </c>
      <c r="P368" t="s">
        <v>476</v>
      </c>
      <c r="Q368" t="s">
        <v>477</v>
      </c>
      <c r="R368" t="s">
        <v>479</v>
      </c>
      <c r="S368" t="s">
        <v>469</v>
      </c>
      <c r="W368" t="s">
        <v>499</v>
      </c>
      <c r="X368" t="s">
        <v>629</v>
      </c>
      <c r="Y368" t="s">
        <v>482</v>
      </c>
      <c r="AC368" t="s">
        <v>483</v>
      </c>
      <c r="AG368" t="s">
        <v>455</v>
      </c>
      <c r="AH368" t="s">
        <v>1180</v>
      </c>
    </row>
    <row r="369" spans="1:34" x14ac:dyDescent="0.3">
      <c r="A369">
        <v>92144</v>
      </c>
      <c r="B369">
        <v>23</v>
      </c>
      <c r="C369" t="s">
        <v>452</v>
      </c>
      <c r="D369" t="s">
        <v>490</v>
      </c>
      <c r="E369">
        <v>23</v>
      </c>
      <c r="F369" t="s">
        <v>465</v>
      </c>
      <c r="G369" t="s">
        <v>537</v>
      </c>
      <c r="H369" t="s">
        <v>467</v>
      </c>
      <c r="I369" t="s">
        <v>1113</v>
      </c>
      <c r="J369" t="s">
        <v>469</v>
      </c>
      <c r="K369" t="s">
        <v>474</v>
      </c>
      <c r="M369" t="s">
        <v>493</v>
      </c>
      <c r="N369" t="s">
        <v>887</v>
      </c>
      <c r="O369" t="s">
        <v>477</v>
      </c>
      <c r="R369" t="s">
        <v>479</v>
      </c>
      <c r="S369" t="s">
        <v>469</v>
      </c>
      <c r="V369" t="s">
        <v>945</v>
      </c>
      <c r="W369" t="s">
        <v>836</v>
      </c>
      <c r="X369" t="s">
        <v>629</v>
      </c>
      <c r="Y369" t="s">
        <v>482</v>
      </c>
      <c r="AC369" t="s">
        <v>483</v>
      </c>
      <c r="AG369" t="s">
        <v>455</v>
      </c>
      <c r="AH369" t="s">
        <v>1181</v>
      </c>
    </row>
    <row r="370" spans="1:34" x14ac:dyDescent="0.3">
      <c r="A370">
        <v>92144</v>
      </c>
      <c r="B370">
        <v>24</v>
      </c>
      <c r="C370" t="s">
        <v>452</v>
      </c>
      <c r="D370" t="s">
        <v>490</v>
      </c>
      <c r="E370">
        <v>24</v>
      </c>
      <c r="F370" t="s">
        <v>465</v>
      </c>
      <c r="G370" t="s">
        <v>1182</v>
      </c>
      <c r="H370" t="s">
        <v>467</v>
      </c>
      <c r="I370" t="s">
        <v>1113</v>
      </c>
      <c r="J370" t="s">
        <v>469</v>
      </c>
      <c r="K370" t="s">
        <v>474</v>
      </c>
      <c r="M370" t="s">
        <v>493</v>
      </c>
      <c r="N370" t="s">
        <v>1183</v>
      </c>
      <c r="O370" t="s">
        <v>477</v>
      </c>
      <c r="R370" t="s">
        <v>479</v>
      </c>
      <c r="S370" t="s">
        <v>469</v>
      </c>
      <c r="V370" t="s">
        <v>916</v>
      </c>
      <c r="W370" t="s">
        <v>874</v>
      </c>
      <c r="X370" t="s">
        <v>629</v>
      </c>
      <c r="Y370" t="s">
        <v>482</v>
      </c>
      <c r="AC370" t="s">
        <v>483</v>
      </c>
      <c r="AG370" t="s">
        <v>455</v>
      </c>
      <c r="AH370" t="s">
        <v>1184</v>
      </c>
    </row>
    <row r="371" spans="1:34" x14ac:dyDescent="0.3">
      <c r="A371">
        <v>92144</v>
      </c>
      <c r="B371">
        <v>25</v>
      </c>
      <c r="C371" t="s">
        <v>452</v>
      </c>
      <c r="D371" t="s">
        <v>490</v>
      </c>
      <c r="E371">
        <v>25</v>
      </c>
      <c r="F371" t="s">
        <v>465</v>
      </c>
      <c r="G371" t="s">
        <v>1185</v>
      </c>
      <c r="H371" t="s">
        <v>467</v>
      </c>
      <c r="I371" t="s">
        <v>949</v>
      </c>
      <c r="J371" t="s">
        <v>469</v>
      </c>
      <c r="K371" t="s">
        <v>474</v>
      </c>
      <c r="M371" t="s">
        <v>493</v>
      </c>
      <c r="N371" t="s">
        <v>515</v>
      </c>
      <c r="O371" t="s">
        <v>477</v>
      </c>
      <c r="R371" t="s">
        <v>479</v>
      </c>
      <c r="S371" t="s">
        <v>469</v>
      </c>
      <c r="V371" t="s">
        <v>614</v>
      </c>
      <c r="W371" t="s">
        <v>564</v>
      </c>
      <c r="X371" t="s">
        <v>629</v>
      </c>
      <c r="Y371" t="s">
        <v>598</v>
      </c>
      <c r="AC371" t="s">
        <v>483</v>
      </c>
      <c r="AG371" t="s">
        <v>458</v>
      </c>
    </row>
    <row r="372" spans="1:34" x14ac:dyDescent="0.3">
      <c r="A372">
        <v>92144</v>
      </c>
      <c r="B372">
        <v>26</v>
      </c>
      <c r="C372" t="s">
        <v>452</v>
      </c>
      <c r="D372" t="s">
        <v>490</v>
      </c>
      <c r="E372">
        <v>26</v>
      </c>
      <c r="F372" t="s">
        <v>465</v>
      </c>
      <c r="G372" t="s">
        <v>1186</v>
      </c>
      <c r="H372" t="s">
        <v>467</v>
      </c>
      <c r="I372" t="s">
        <v>1187</v>
      </c>
      <c r="J372" t="s">
        <v>469</v>
      </c>
      <c r="K372" t="s">
        <v>474</v>
      </c>
      <c r="M372" t="s">
        <v>493</v>
      </c>
      <c r="N372" t="s">
        <v>1188</v>
      </c>
      <c r="O372" t="s">
        <v>477</v>
      </c>
      <c r="R372" t="s">
        <v>479</v>
      </c>
      <c r="S372" t="s">
        <v>469</v>
      </c>
      <c r="V372" t="s">
        <v>506</v>
      </c>
      <c r="W372" t="s">
        <v>1189</v>
      </c>
      <c r="X372" t="s">
        <v>629</v>
      </c>
      <c r="Y372" t="s">
        <v>482</v>
      </c>
      <c r="AC372" t="s">
        <v>483</v>
      </c>
      <c r="AG372" t="s">
        <v>455</v>
      </c>
      <c r="AH372" t="s">
        <v>1190</v>
      </c>
    </row>
    <row r="373" spans="1:34" x14ac:dyDescent="0.3">
      <c r="A373">
        <v>92144</v>
      </c>
      <c r="B373">
        <v>27</v>
      </c>
      <c r="C373" t="s">
        <v>452</v>
      </c>
      <c r="D373" t="s">
        <v>490</v>
      </c>
      <c r="E373">
        <v>27</v>
      </c>
      <c r="F373" t="s">
        <v>465</v>
      </c>
      <c r="G373" t="s">
        <v>645</v>
      </c>
      <c r="H373" t="s">
        <v>467</v>
      </c>
      <c r="I373" t="s">
        <v>905</v>
      </c>
      <c r="J373" t="s">
        <v>469</v>
      </c>
      <c r="K373" t="s">
        <v>474</v>
      </c>
      <c r="M373" t="s">
        <v>493</v>
      </c>
      <c r="N373" t="s">
        <v>500</v>
      </c>
      <c r="O373" t="s">
        <v>477</v>
      </c>
      <c r="R373" t="s">
        <v>479</v>
      </c>
      <c r="S373" t="s">
        <v>469</v>
      </c>
      <c r="V373" t="s">
        <v>800</v>
      </c>
      <c r="W373" t="s">
        <v>913</v>
      </c>
      <c r="X373" t="s">
        <v>629</v>
      </c>
      <c r="Y373" t="s">
        <v>598</v>
      </c>
      <c r="AC373" t="s">
        <v>483</v>
      </c>
      <c r="AG373" t="s">
        <v>458</v>
      </c>
    </row>
    <row r="374" spans="1:34" x14ac:dyDescent="0.3">
      <c r="A374">
        <v>92144</v>
      </c>
      <c r="B374">
        <v>28</v>
      </c>
      <c r="C374" t="s">
        <v>452</v>
      </c>
      <c r="D374" t="s">
        <v>490</v>
      </c>
      <c r="E374">
        <v>28</v>
      </c>
      <c r="F374" t="s">
        <v>465</v>
      </c>
      <c r="G374" t="s">
        <v>1191</v>
      </c>
      <c r="H374" t="s">
        <v>467</v>
      </c>
      <c r="I374" t="s">
        <v>614</v>
      </c>
      <c r="J374" t="s">
        <v>469</v>
      </c>
      <c r="K374" t="s">
        <v>474</v>
      </c>
      <c r="M374" t="s">
        <v>493</v>
      </c>
      <c r="N374" t="s">
        <v>1192</v>
      </c>
      <c r="O374" t="s">
        <v>477</v>
      </c>
      <c r="R374" t="s">
        <v>479</v>
      </c>
      <c r="S374" t="s">
        <v>469</v>
      </c>
      <c r="V374" t="s">
        <v>627</v>
      </c>
      <c r="W374" t="s">
        <v>735</v>
      </c>
      <c r="X374" t="s">
        <v>629</v>
      </c>
      <c r="Y374" t="s">
        <v>598</v>
      </c>
      <c r="AC374" t="s">
        <v>483</v>
      </c>
      <c r="AG374" t="s">
        <v>458</v>
      </c>
    </row>
    <row r="375" spans="1:34" x14ac:dyDescent="0.3">
      <c r="A375">
        <v>92144</v>
      </c>
      <c r="B375">
        <v>29</v>
      </c>
      <c r="C375" t="s">
        <v>452</v>
      </c>
      <c r="D375" t="s">
        <v>490</v>
      </c>
      <c r="E375">
        <v>29</v>
      </c>
      <c r="F375" t="s">
        <v>465</v>
      </c>
      <c r="G375" t="s">
        <v>580</v>
      </c>
      <c r="H375" t="s">
        <v>467</v>
      </c>
      <c r="I375" t="s">
        <v>843</v>
      </c>
      <c r="J375" t="s">
        <v>469</v>
      </c>
      <c r="K375" t="s">
        <v>474</v>
      </c>
      <c r="M375" t="s">
        <v>493</v>
      </c>
      <c r="N375" t="s">
        <v>509</v>
      </c>
      <c r="O375" t="s">
        <v>477</v>
      </c>
      <c r="R375" t="s">
        <v>479</v>
      </c>
      <c r="S375" t="s">
        <v>469</v>
      </c>
      <c r="V375" t="s">
        <v>499</v>
      </c>
      <c r="W375" t="s">
        <v>558</v>
      </c>
      <c r="X375" t="s">
        <v>629</v>
      </c>
      <c r="Y375" t="s">
        <v>482</v>
      </c>
      <c r="AC375" t="s">
        <v>483</v>
      </c>
      <c r="AG375" t="s">
        <v>455</v>
      </c>
      <c r="AH375" t="s">
        <v>1193</v>
      </c>
    </row>
    <row r="376" spans="1:34" x14ac:dyDescent="0.3">
      <c r="A376">
        <v>92144</v>
      </c>
      <c r="B376">
        <v>30</v>
      </c>
      <c r="C376" t="s">
        <v>471</v>
      </c>
      <c r="D376" t="s">
        <v>453</v>
      </c>
      <c r="E376">
        <v>30</v>
      </c>
      <c r="W376" t="s">
        <v>859</v>
      </c>
      <c r="AG376" t="s">
        <v>455</v>
      </c>
      <c r="AH376" t="s">
        <v>1194</v>
      </c>
    </row>
    <row r="377" spans="1:34" x14ac:dyDescent="0.3">
      <c r="A377">
        <v>92144</v>
      </c>
      <c r="B377">
        <v>31</v>
      </c>
      <c r="C377" t="s">
        <v>471</v>
      </c>
      <c r="D377" t="s">
        <v>453</v>
      </c>
      <c r="E377">
        <v>31</v>
      </c>
      <c r="W377" t="s">
        <v>454</v>
      </c>
      <c r="AG377" t="s">
        <v>458</v>
      </c>
    </row>
    <row r="378" spans="1:34" x14ac:dyDescent="0.3">
      <c r="A378">
        <v>92144</v>
      </c>
      <c r="B378">
        <v>32</v>
      </c>
      <c r="C378" t="s">
        <v>471</v>
      </c>
      <c r="D378" t="s">
        <v>453</v>
      </c>
      <c r="E378">
        <v>32</v>
      </c>
      <c r="W378" t="s">
        <v>675</v>
      </c>
      <c r="AG378" t="s">
        <v>455</v>
      </c>
      <c r="AH378" t="s">
        <v>1195</v>
      </c>
    </row>
    <row r="379" spans="1:34" x14ac:dyDescent="0.3">
      <c r="A379">
        <v>92144</v>
      </c>
      <c r="B379">
        <v>33</v>
      </c>
      <c r="C379" t="s">
        <v>471</v>
      </c>
      <c r="D379" t="s">
        <v>453</v>
      </c>
      <c r="E379">
        <v>33</v>
      </c>
      <c r="W379" t="s">
        <v>853</v>
      </c>
      <c r="AG379" t="s">
        <v>458</v>
      </c>
    </row>
    <row r="380" spans="1:34" x14ac:dyDescent="0.3">
      <c r="A380">
        <v>92144</v>
      </c>
      <c r="B380">
        <v>34</v>
      </c>
      <c r="C380" t="s">
        <v>471</v>
      </c>
      <c r="D380" t="s">
        <v>453</v>
      </c>
      <c r="E380">
        <v>34</v>
      </c>
      <c r="W380" t="s">
        <v>860</v>
      </c>
      <c r="AG380" t="s">
        <v>455</v>
      </c>
      <c r="AH380" t="s">
        <v>1196</v>
      </c>
    </row>
    <row r="381" spans="1:34" x14ac:dyDescent="0.3">
      <c r="A381">
        <v>92144</v>
      </c>
      <c r="B381">
        <v>35</v>
      </c>
      <c r="C381" t="s">
        <v>471</v>
      </c>
      <c r="D381" t="s">
        <v>453</v>
      </c>
      <c r="E381">
        <v>35</v>
      </c>
      <c r="W381" t="s">
        <v>459</v>
      </c>
      <c r="AG381" t="s">
        <v>455</v>
      </c>
      <c r="AH381" t="s">
        <v>1197</v>
      </c>
    </row>
    <row r="382" spans="1:34" x14ac:dyDescent="0.3">
      <c r="A382">
        <v>92144</v>
      </c>
      <c r="B382">
        <v>36</v>
      </c>
      <c r="C382" t="s">
        <v>471</v>
      </c>
      <c r="D382" t="s">
        <v>464</v>
      </c>
      <c r="E382">
        <v>36</v>
      </c>
      <c r="F382" t="s">
        <v>465</v>
      </c>
      <c r="G382" t="s">
        <v>1198</v>
      </c>
      <c r="H382" t="s">
        <v>467</v>
      </c>
      <c r="I382" t="s">
        <v>663</v>
      </c>
      <c r="J382" t="s">
        <v>469</v>
      </c>
      <c r="K382" t="s">
        <v>474</v>
      </c>
      <c r="M382" t="s">
        <v>493</v>
      </c>
      <c r="N382" t="s">
        <v>468</v>
      </c>
      <c r="O382" t="s">
        <v>477</v>
      </c>
      <c r="R382" t="s">
        <v>479</v>
      </c>
      <c r="S382" t="s">
        <v>469</v>
      </c>
      <c r="W382" t="s">
        <v>1199</v>
      </c>
      <c r="X382" t="s">
        <v>629</v>
      </c>
      <c r="Y382" t="s">
        <v>482</v>
      </c>
      <c r="AC382" t="s">
        <v>483</v>
      </c>
      <c r="AG382" t="s">
        <v>455</v>
      </c>
      <c r="AH382" t="s">
        <v>1200</v>
      </c>
    </row>
    <row r="383" spans="1:34" x14ac:dyDescent="0.3">
      <c r="A383">
        <v>92144</v>
      </c>
      <c r="B383">
        <v>37</v>
      </c>
      <c r="C383" t="s">
        <v>471</v>
      </c>
      <c r="D383" t="s">
        <v>464</v>
      </c>
      <c r="E383">
        <v>37</v>
      </c>
      <c r="F383" t="s">
        <v>465</v>
      </c>
      <c r="G383" t="s">
        <v>1003</v>
      </c>
      <c r="H383" t="s">
        <v>467</v>
      </c>
      <c r="I383" t="s">
        <v>1201</v>
      </c>
      <c r="J383" t="s">
        <v>469</v>
      </c>
      <c r="K383" t="s">
        <v>474</v>
      </c>
      <c r="M383" t="s">
        <v>475</v>
      </c>
      <c r="N383" t="s">
        <v>905</v>
      </c>
      <c r="O383" t="s">
        <v>477</v>
      </c>
      <c r="P383" t="s">
        <v>708</v>
      </c>
      <c r="Q383" t="s">
        <v>477</v>
      </c>
      <c r="R383" t="s">
        <v>479</v>
      </c>
      <c r="S383" t="s">
        <v>469</v>
      </c>
      <c r="W383" t="s">
        <v>620</v>
      </c>
      <c r="X383" t="s">
        <v>629</v>
      </c>
      <c r="Y383" t="s">
        <v>482</v>
      </c>
      <c r="AC383" t="s">
        <v>483</v>
      </c>
      <c r="AG383" t="s">
        <v>455</v>
      </c>
      <c r="AH383" t="s">
        <v>1202</v>
      </c>
    </row>
    <row r="384" spans="1:34" x14ac:dyDescent="0.3">
      <c r="A384">
        <v>92144</v>
      </c>
      <c r="B384">
        <v>38</v>
      </c>
      <c r="C384" t="s">
        <v>471</v>
      </c>
      <c r="D384" t="s">
        <v>464</v>
      </c>
      <c r="E384">
        <v>38</v>
      </c>
      <c r="F384" t="s">
        <v>465</v>
      </c>
      <c r="G384" t="s">
        <v>1203</v>
      </c>
      <c r="H384" t="s">
        <v>467</v>
      </c>
      <c r="I384" t="s">
        <v>784</v>
      </c>
      <c r="J384" t="s">
        <v>469</v>
      </c>
      <c r="K384" t="s">
        <v>474</v>
      </c>
      <c r="M384" t="s">
        <v>475</v>
      </c>
      <c r="N384" t="s">
        <v>878</v>
      </c>
      <c r="O384" t="s">
        <v>477</v>
      </c>
      <c r="P384" t="s">
        <v>600</v>
      </c>
      <c r="Q384" t="s">
        <v>477</v>
      </c>
      <c r="R384" t="s">
        <v>479</v>
      </c>
      <c r="S384" t="s">
        <v>469</v>
      </c>
      <c r="W384" t="s">
        <v>760</v>
      </c>
      <c r="X384" t="s">
        <v>629</v>
      </c>
      <c r="Y384" t="s">
        <v>482</v>
      </c>
      <c r="AC384" t="s">
        <v>483</v>
      </c>
      <c r="AG384" t="s">
        <v>455</v>
      </c>
      <c r="AH384" t="s">
        <v>1204</v>
      </c>
    </row>
    <row r="385" spans="1:34" x14ac:dyDescent="0.3">
      <c r="A385">
        <v>92144</v>
      </c>
      <c r="B385">
        <v>39</v>
      </c>
      <c r="C385" t="s">
        <v>471</v>
      </c>
      <c r="D385" t="s">
        <v>490</v>
      </c>
      <c r="E385">
        <v>39</v>
      </c>
      <c r="F385" t="s">
        <v>465</v>
      </c>
      <c r="G385" t="s">
        <v>1205</v>
      </c>
      <c r="H385" t="s">
        <v>467</v>
      </c>
      <c r="I385" t="s">
        <v>1206</v>
      </c>
      <c r="J385" t="s">
        <v>469</v>
      </c>
      <c r="K385" t="s">
        <v>474</v>
      </c>
      <c r="M385" t="s">
        <v>493</v>
      </c>
      <c r="N385" t="s">
        <v>646</v>
      </c>
      <c r="O385" t="s">
        <v>477</v>
      </c>
      <c r="R385" t="s">
        <v>479</v>
      </c>
      <c r="S385" t="s">
        <v>469</v>
      </c>
      <c r="V385" t="s">
        <v>468</v>
      </c>
      <c r="W385" t="s">
        <v>548</v>
      </c>
      <c r="X385" t="s">
        <v>629</v>
      </c>
      <c r="Y385" t="s">
        <v>482</v>
      </c>
      <c r="AC385" t="s">
        <v>968</v>
      </c>
      <c r="AG385" t="s">
        <v>455</v>
      </c>
      <c r="AH385" t="s">
        <v>1207</v>
      </c>
    </row>
    <row r="386" spans="1:34" x14ac:dyDescent="0.3">
      <c r="A386">
        <v>92144</v>
      </c>
      <c r="B386">
        <v>40</v>
      </c>
      <c r="C386" t="s">
        <v>471</v>
      </c>
      <c r="D386" t="s">
        <v>490</v>
      </c>
      <c r="E386">
        <v>40</v>
      </c>
      <c r="F386" t="s">
        <v>465</v>
      </c>
      <c r="G386" t="s">
        <v>1208</v>
      </c>
      <c r="H386" t="s">
        <v>467</v>
      </c>
      <c r="I386" t="s">
        <v>1209</v>
      </c>
      <c r="J386" t="s">
        <v>469</v>
      </c>
      <c r="K386" t="s">
        <v>474</v>
      </c>
      <c r="M386" t="s">
        <v>493</v>
      </c>
      <c r="N386" t="s">
        <v>526</v>
      </c>
      <c r="O386" t="s">
        <v>477</v>
      </c>
      <c r="R386" t="s">
        <v>479</v>
      </c>
      <c r="S386" t="s">
        <v>469</v>
      </c>
      <c r="V386" t="s">
        <v>544</v>
      </c>
      <c r="W386" t="s">
        <v>589</v>
      </c>
      <c r="X386" t="s">
        <v>629</v>
      </c>
      <c r="Y386" t="s">
        <v>482</v>
      </c>
      <c r="AC386" t="s">
        <v>483</v>
      </c>
      <c r="AG386" t="s">
        <v>455</v>
      </c>
      <c r="AH386" t="s">
        <v>1210</v>
      </c>
    </row>
    <row r="387" spans="1:34" x14ac:dyDescent="0.3">
      <c r="A387">
        <v>92144</v>
      </c>
      <c r="B387">
        <v>41</v>
      </c>
      <c r="C387" t="s">
        <v>471</v>
      </c>
      <c r="D387" t="s">
        <v>490</v>
      </c>
      <c r="E387">
        <v>41</v>
      </c>
      <c r="F387" t="s">
        <v>465</v>
      </c>
      <c r="G387" t="s">
        <v>1198</v>
      </c>
      <c r="H387" t="s">
        <v>467</v>
      </c>
      <c r="I387" t="s">
        <v>855</v>
      </c>
      <c r="J387" t="s">
        <v>469</v>
      </c>
      <c r="K387" t="s">
        <v>474</v>
      </c>
      <c r="M387" t="s">
        <v>493</v>
      </c>
      <c r="N387" t="s">
        <v>796</v>
      </c>
      <c r="O387" t="s">
        <v>477</v>
      </c>
      <c r="R387" t="s">
        <v>479</v>
      </c>
      <c r="S387" t="s">
        <v>469</v>
      </c>
      <c r="V387" t="s">
        <v>589</v>
      </c>
      <c r="W387" t="s">
        <v>1158</v>
      </c>
      <c r="X387" t="s">
        <v>629</v>
      </c>
      <c r="Y387" t="s">
        <v>482</v>
      </c>
      <c r="AC387" t="s">
        <v>483</v>
      </c>
      <c r="AG387" t="s">
        <v>458</v>
      </c>
    </row>
    <row r="388" spans="1:34" x14ac:dyDescent="0.3">
      <c r="A388">
        <v>92144</v>
      </c>
      <c r="B388">
        <v>42</v>
      </c>
      <c r="C388" t="s">
        <v>471</v>
      </c>
      <c r="D388" t="s">
        <v>490</v>
      </c>
      <c r="E388">
        <v>42</v>
      </c>
      <c r="F388" t="s">
        <v>579</v>
      </c>
      <c r="G388" t="s">
        <v>1211</v>
      </c>
      <c r="H388" t="s">
        <v>467</v>
      </c>
      <c r="I388" t="s">
        <v>541</v>
      </c>
      <c r="J388" t="s">
        <v>469</v>
      </c>
      <c r="K388" t="s">
        <v>474</v>
      </c>
      <c r="M388" t="s">
        <v>493</v>
      </c>
      <c r="N388" t="s">
        <v>796</v>
      </c>
      <c r="O388" t="s">
        <v>477</v>
      </c>
      <c r="R388" t="s">
        <v>479</v>
      </c>
      <c r="S388" t="s">
        <v>469</v>
      </c>
      <c r="W388" t="s">
        <v>648</v>
      </c>
      <c r="X388" t="s">
        <v>629</v>
      </c>
      <c r="Y388" t="s">
        <v>482</v>
      </c>
      <c r="AC388" t="s">
        <v>584</v>
      </c>
      <c r="AD388" t="s">
        <v>514</v>
      </c>
      <c r="AE388" t="s">
        <v>477</v>
      </c>
      <c r="AF388" t="s">
        <v>537</v>
      </c>
      <c r="AG388" t="s">
        <v>458</v>
      </c>
    </row>
    <row r="389" spans="1:34" x14ac:dyDescent="0.3">
      <c r="A389">
        <v>92144</v>
      </c>
      <c r="B389">
        <v>43</v>
      </c>
      <c r="C389" t="s">
        <v>471</v>
      </c>
      <c r="D389" t="s">
        <v>490</v>
      </c>
      <c r="E389">
        <v>43</v>
      </c>
      <c r="F389" t="s">
        <v>465</v>
      </c>
      <c r="G389" t="s">
        <v>1212</v>
      </c>
      <c r="H389" t="s">
        <v>467</v>
      </c>
      <c r="I389" t="s">
        <v>593</v>
      </c>
      <c r="J389" t="s">
        <v>469</v>
      </c>
      <c r="K389" t="s">
        <v>474</v>
      </c>
      <c r="M389" t="s">
        <v>493</v>
      </c>
      <c r="N389" t="s">
        <v>735</v>
      </c>
      <c r="O389" t="s">
        <v>477</v>
      </c>
      <c r="R389" t="s">
        <v>479</v>
      </c>
      <c r="S389" t="s">
        <v>469</v>
      </c>
      <c r="V389" t="s">
        <v>913</v>
      </c>
      <c r="W389" t="s">
        <v>581</v>
      </c>
      <c r="X389" t="s">
        <v>629</v>
      </c>
      <c r="Y389" t="s">
        <v>482</v>
      </c>
      <c r="AC389" t="s">
        <v>483</v>
      </c>
      <c r="AG389" t="s">
        <v>455</v>
      </c>
      <c r="AH389" t="s">
        <v>1213</v>
      </c>
    </row>
    <row r="390" spans="1:34" x14ac:dyDescent="0.3">
      <c r="A390">
        <v>92144</v>
      </c>
      <c r="B390">
        <v>44</v>
      </c>
      <c r="C390" t="s">
        <v>471</v>
      </c>
      <c r="D390" t="s">
        <v>546</v>
      </c>
      <c r="E390">
        <v>44</v>
      </c>
      <c r="F390" t="s">
        <v>465</v>
      </c>
      <c r="G390" t="s">
        <v>558</v>
      </c>
      <c r="H390" t="s">
        <v>467</v>
      </c>
      <c r="I390" t="s">
        <v>1189</v>
      </c>
      <c r="J390" t="s">
        <v>469</v>
      </c>
      <c r="K390" t="s">
        <v>474</v>
      </c>
      <c r="M390" t="s">
        <v>493</v>
      </c>
      <c r="N390" t="s">
        <v>1214</v>
      </c>
      <c r="O390" t="s">
        <v>477</v>
      </c>
      <c r="R390" t="s">
        <v>479</v>
      </c>
      <c r="S390" t="s">
        <v>469</v>
      </c>
      <c r="V390" t="s">
        <v>575</v>
      </c>
      <c r="W390" t="s">
        <v>920</v>
      </c>
      <c r="X390" t="s">
        <v>629</v>
      </c>
      <c r="Y390" t="s">
        <v>482</v>
      </c>
      <c r="AC390" t="s">
        <v>483</v>
      </c>
      <c r="AG390" t="s">
        <v>455</v>
      </c>
      <c r="AH390" t="s">
        <v>1215</v>
      </c>
    </row>
    <row r="391" spans="1:34" x14ac:dyDescent="0.3">
      <c r="A391">
        <v>92144</v>
      </c>
      <c r="B391">
        <v>45</v>
      </c>
      <c r="C391" t="s">
        <v>471</v>
      </c>
      <c r="D391" t="s">
        <v>546</v>
      </c>
      <c r="E391">
        <v>45</v>
      </c>
      <c r="F391" t="s">
        <v>465</v>
      </c>
      <c r="G391" t="s">
        <v>1185</v>
      </c>
      <c r="H391" t="s">
        <v>467</v>
      </c>
      <c r="I391" t="s">
        <v>1216</v>
      </c>
      <c r="J391" t="s">
        <v>469</v>
      </c>
      <c r="K391" t="s">
        <v>474</v>
      </c>
      <c r="M391" t="s">
        <v>493</v>
      </c>
      <c r="N391" t="s">
        <v>1217</v>
      </c>
      <c r="O391" t="s">
        <v>477</v>
      </c>
      <c r="R391" t="s">
        <v>479</v>
      </c>
      <c r="S391" t="s">
        <v>469</v>
      </c>
      <c r="V391" t="s">
        <v>544</v>
      </c>
      <c r="W391" t="s">
        <v>642</v>
      </c>
      <c r="X391" t="s">
        <v>629</v>
      </c>
      <c r="Y391" t="s">
        <v>482</v>
      </c>
      <c r="AC391" t="s">
        <v>483</v>
      </c>
      <c r="AG391" t="s">
        <v>455</v>
      </c>
      <c r="AH391" t="s">
        <v>1218</v>
      </c>
    </row>
    <row r="392" spans="1:34" x14ac:dyDescent="0.3">
      <c r="A392">
        <v>92144</v>
      </c>
      <c r="B392">
        <v>46</v>
      </c>
      <c r="C392" t="s">
        <v>471</v>
      </c>
      <c r="D392" t="s">
        <v>546</v>
      </c>
      <c r="E392">
        <v>46</v>
      </c>
      <c r="F392" t="s">
        <v>465</v>
      </c>
      <c r="G392" t="s">
        <v>1028</v>
      </c>
      <c r="H392" t="s">
        <v>467</v>
      </c>
      <c r="I392" t="s">
        <v>735</v>
      </c>
      <c r="J392" t="s">
        <v>469</v>
      </c>
      <c r="K392" t="s">
        <v>474</v>
      </c>
      <c r="M392" t="s">
        <v>493</v>
      </c>
      <c r="N392" t="s">
        <v>1219</v>
      </c>
      <c r="O392" t="s">
        <v>477</v>
      </c>
      <c r="R392" t="s">
        <v>479</v>
      </c>
      <c r="S392" t="s">
        <v>469</v>
      </c>
      <c r="V392" t="s">
        <v>593</v>
      </c>
      <c r="W392" t="s">
        <v>744</v>
      </c>
      <c r="X392" t="s">
        <v>629</v>
      </c>
      <c r="Y392" t="s">
        <v>482</v>
      </c>
      <c r="AC392" t="s">
        <v>483</v>
      </c>
      <c r="AG392" t="s">
        <v>455</v>
      </c>
      <c r="AH392" t="s">
        <v>1220</v>
      </c>
    </row>
    <row r="393" spans="1:34" x14ac:dyDescent="0.3">
      <c r="A393">
        <v>92144</v>
      </c>
      <c r="B393">
        <v>47</v>
      </c>
      <c r="C393" t="s">
        <v>471</v>
      </c>
      <c r="D393" t="s">
        <v>546</v>
      </c>
      <c r="E393">
        <v>47</v>
      </c>
      <c r="F393" t="s">
        <v>465</v>
      </c>
      <c r="G393" t="s">
        <v>1221</v>
      </c>
      <c r="H393" t="s">
        <v>467</v>
      </c>
      <c r="I393" t="s">
        <v>833</v>
      </c>
      <c r="J393" t="s">
        <v>469</v>
      </c>
      <c r="K393" t="s">
        <v>474</v>
      </c>
      <c r="M393" t="s">
        <v>493</v>
      </c>
      <c r="N393" t="s">
        <v>1222</v>
      </c>
      <c r="O393" t="s">
        <v>477</v>
      </c>
      <c r="R393" t="s">
        <v>479</v>
      </c>
      <c r="S393" t="s">
        <v>469</v>
      </c>
      <c r="V393" t="s">
        <v>874</v>
      </c>
      <c r="W393" t="s">
        <v>508</v>
      </c>
      <c r="X393" t="s">
        <v>629</v>
      </c>
      <c r="Y393" t="s">
        <v>482</v>
      </c>
      <c r="AC393" t="s">
        <v>483</v>
      </c>
      <c r="AG393" t="s">
        <v>455</v>
      </c>
      <c r="AH393" t="s">
        <v>1223</v>
      </c>
    </row>
    <row r="394" spans="1:34" x14ac:dyDescent="0.3">
      <c r="A394">
        <v>92144</v>
      </c>
      <c r="B394">
        <v>48</v>
      </c>
      <c r="C394" t="s">
        <v>471</v>
      </c>
      <c r="D394" t="s">
        <v>546</v>
      </c>
      <c r="E394">
        <v>48</v>
      </c>
      <c r="F394" t="s">
        <v>465</v>
      </c>
      <c r="G394" t="s">
        <v>1224</v>
      </c>
      <c r="H394" t="s">
        <v>467</v>
      </c>
      <c r="I394" t="s">
        <v>1225</v>
      </c>
      <c r="J394" t="s">
        <v>469</v>
      </c>
      <c r="K394" t="s">
        <v>474</v>
      </c>
      <c r="M394" t="s">
        <v>493</v>
      </c>
      <c r="N394" t="s">
        <v>577</v>
      </c>
      <c r="O394" t="s">
        <v>477</v>
      </c>
      <c r="R394" t="s">
        <v>479</v>
      </c>
      <c r="S394" t="s">
        <v>469</v>
      </c>
      <c r="V394" t="s">
        <v>576</v>
      </c>
      <c r="W394" t="s">
        <v>542</v>
      </c>
      <c r="X394" t="s">
        <v>629</v>
      </c>
      <c r="Y394" t="s">
        <v>598</v>
      </c>
      <c r="AC394" t="s">
        <v>483</v>
      </c>
      <c r="AG394" t="s">
        <v>455</v>
      </c>
      <c r="AH394" t="s">
        <v>1226</v>
      </c>
    </row>
    <row r="395" spans="1:34" x14ac:dyDescent="0.3">
      <c r="A395">
        <v>92144</v>
      </c>
      <c r="B395">
        <v>49</v>
      </c>
      <c r="C395" t="s">
        <v>471</v>
      </c>
      <c r="D395" t="s">
        <v>546</v>
      </c>
      <c r="E395">
        <v>49</v>
      </c>
      <c r="F395" t="s">
        <v>465</v>
      </c>
      <c r="G395" t="s">
        <v>1227</v>
      </c>
      <c r="H395" t="s">
        <v>467</v>
      </c>
      <c r="I395" t="s">
        <v>1228</v>
      </c>
      <c r="J395" t="s">
        <v>469</v>
      </c>
      <c r="K395" t="s">
        <v>474</v>
      </c>
      <c r="M395" t="s">
        <v>493</v>
      </c>
      <c r="N395" t="s">
        <v>1229</v>
      </c>
      <c r="O395" t="s">
        <v>477</v>
      </c>
      <c r="R395" t="s">
        <v>479</v>
      </c>
      <c r="S395" t="s">
        <v>469</v>
      </c>
      <c r="V395" t="s">
        <v>913</v>
      </c>
      <c r="W395" t="s">
        <v>552</v>
      </c>
      <c r="X395" t="s">
        <v>629</v>
      </c>
      <c r="Y395" t="s">
        <v>598</v>
      </c>
      <c r="AC395" t="s">
        <v>483</v>
      </c>
      <c r="AG395" t="s">
        <v>455</v>
      </c>
      <c r="AH395" t="s">
        <v>1230</v>
      </c>
    </row>
    <row r="396" spans="1:34" x14ac:dyDescent="0.3">
      <c r="A396">
        <v>83614</v>
      </c>
      <c r="B396">
        <v>1</v>
      </c>
      <c r="C396" t="s">
        <v>452</v>
      </c>
      <c r="D396" t="s">
        <v>453</v>
      </c>
      <c r="E396">
        <v>1</v>
      </c>
      <c r="W396" t="s">
        <v>899</v>
      </c>
      <c r="AG396" t="s">
        <v>455</v>
      </c>
      <c r="AH396" t="s">
        <v>1231</v>
      </c>
    </row>
    <row r="397" spans="1:34" x14ac:dyDescent="0.3">
      <c r="A397">
        <v>83614</v>
      </c>
      <c r="B397">
        <v>2</v>
      </c>
      <c r="C397" t="s">
        <v>452</v>
      </c>
      <c r="D397" t="s">
        <v>453</v>
      </c>
      <c r="E397">
        <v>2</v>
      </c>
      <c r="W397" t="s">
        <v>452</v>
      </c>
      <c r="AG397" t="s">
        <v>455</v>
      </c>
      <c r="AH397" t="s">
        <v>1232</v>
      </c>
    </row>
    <row r="398" spans="1:34" x14ac:dyDescent="0.3">
      <c r="A398">
        <v>83614</v>
      </c>
      <c r="B398">
        <v>3</v>
      </c>
      <c r="C398" t="s">
        <v>452</v>
      </c>
      <c r="D398" t="s">
        <v>453</v>
      </c>
      <c r="E398">
        <v>3</v>
      </c>
      <c r="W398" t="s">
        <v>893</v>
      </c>
      <c r="AG398" t="s">
        <v>458</v>
      </c>
    </row>
    <row r="399" spans="1:34" x14ac:dyDescent="0.3">
      <c r="A399">
        <v>83614</v>
      </c>
      <c r="B399">
        <v>4</v>
      </c>
      <c r="C399" t="s">
        <v>452</v>
      </c>
      <c r="D399" t="s">
        <v>453</v>
      </c>
      <c r="E399">
        <v>4</v>
      </c>
      <c r="W399" t="s">
        <v>860</v>
      </c>
      <c r="AG399" t="s">
        <v>458</v>
      </c>
    </row>
    <row r="400" spans="1:34" x14ac:dyDescent="0.3">
      <c r="A400">
        <v>83614</v>
      </c>
      <c r="B400">
        <v>5</v>
      </c>
      <c r="C400" t="s">
        <v>452</v>
      </c>
      <c r="D400" t="s">
        <v>453</v>
      </c>
      <c r="E400">
        <v>5</v>
      </c>
      <c r="W400" t="s">
        <v>452</v>
      </c>
      <c r="AG400" t="s">
        <v>458</v>
      </c>
    </row>
    <row r="401" spans="1:34" x14ac:dyDescent="0.3">
      <c r="A401">
        <v>83614</v>
      </c>
      <c r="B401">
        <v>6</v>
      </c>
      <c r="C401" t="s">
        <v>452</v>
      </c>
      <c r="D401" t="s">
        <v>453</v>
      </c>
      <c r="E401">
        <v>6</v>
      </c>
      <c r="W401" t="s">
        <v>860</v>
      </c>
      <c r="AG401" t="s">
        <v>455</v>
      </c>
      <c r="AH401" t="s">
        <v>1233</v>
      </c>
    </row>
    <row r="402" spans="1:34" x14ac:dyDescent="0.3">
      <c r="A402">
        <v>83614</v>
      </c>
      <c r="B402">
        <v>7</v>
      </c>
      <c r="C402" t="s">
        <v>452</v>
      </c>
      <c r="D402" t="s">
        <v>453</v>
      </c>
      <c r="E402">
        <v>7</v>
      </c>
      <c r="W402" t="s">
        <v>457</v>
      </c>
      <c r="AG402" t="s">
        <v>455</v>
      </c>
      <c r="AH402" t="s">
        <v>1234</v>
      </c>
    </row>
    <row r="403" spans="1:34" x14ac:dyDescent="0.3">
      <c r="A403">
        <v>83614</v>
      </c>
      <c r="B403">
        <v>8</v>
      </c>
      <c r="C403" t="s">
        <v>452</v>
      </c>
      <c r="D403" t="s">
        <v>453</v>
      </c>
      <c r="E403">
        <v>8</v>
      </c>
      <c r="W403" t="s">
        <v>457</v>
      </c>
      <c r="AG403" t="s">
        <v>458</v>
      </c>
    </row>
    <row r="404" spans="1:34" x14ac:dyDescent="0.3">
      <c r="A404">
        <v>83614</v>
      </c>
      <c r="B404">
        <v>9</v>
      </c>
      <c r="C404" t="s">
        <v>452</v>
      </c>
      <c r="D404" t="s">
        <v>453</v>
      </c>
      <c r="E404">
        <v>9</v>
      </c>
      <c r="W404" t="s">
        <v>860</v>
      </c>
      <c r="AG404" t="s">
        <v>455</v>
      </c>
      <c r="AH404" t="s">
        <v>1235</v>
      </c>
    </row>
    <row r="405" spans="1:34" x14ac:dyDescent="0.3">
      <c r="A405">
        <v>83614</v>
      </c>
      <c r="B405">
        <v>10</v>
      </c>
      <c r="C405" t="s">
        <v>452</v>
      </c>
      <c r="D405" t="s">
        <v>453</v>
      </c>
      <c r="E405">
        <v>10</v>
      </c>
      <c r="W405" t="s">
        <v>922</v>
      </c>
      <c r="AG405" t="s">
        <v>455</v>
      </c>
      <c r="AH405" t="s">
        <v>1236</v>
      </c>
    </row>
    <row r="406" spans="1:34" x14ac:dyDescent="0.3">
      <c r="A406">
        <v>83614</v>
      </c>
      <c r="B406">
        <v>11</v>
      </c>
      <c r="C406" t="s">
        <v>452</v>
      </c>
      <c r="D406" t="s">
        <v>464</v>
      </c>
      <c r="E406">
        <v>11</v>
      </c>
      <c r="F406" t="s">
        <v>465</v>
      </c>
      <c r="G406" t="s">
        <v>532</v>
      </c>
      <c r="H406" t="s">
        <v>467</v>
      </c>
      <c r="I406" t="s">
        <v>492</v>
      </c>
      <c r="J406" t="s">
        <v>469</v>
      </c>
      <c r="K406" t="s">
        <v>474</v>
      </c>
      <c r="M406" t="s">
        <v>493</v>
      </c>
      <c r="N406" t="s">
        <v>1237</v>
      </c>
      <c r="O406" t="s">
        <v>477</v>
      </c>
      <c r="R406" t="s">
        <v>479</v>
      </c>
      <c r="S406" t="s">
        <v>469</v>
      </c>
      <c r="W406" t="s">
        <v>874</v>
      </c>
      <c r="X406" t="s">
        <v>629</v>
      </c>
      <c r="Y406" t="s">
        <v>482</v>
      </c>
      <c r="AC406" t="s">
        <v>483</v>
      </c>
      <c r="AG406" t="s">
        <v>455</v>
      </c>
      <c r="AH406" t="s">
        <v>1238</v>
      </c>
    </row>
    <row r="407" spans="1:34" x14ac:dyDescent="0.3">
      <c r="A407">
        <v>83614</v>
      </c>
      <c r="B407">
        <v>12</v>
      </c>
      <c r="C407" t="s">
        <v>452</v>
      </c>
      <c r="D407" t="s">
        <v>464</v>
      </c>
      <c r="E407">
        <v>12</v>
      </c>
      <c r="F407" t="s">
        <v>465</v>
      </c>
      <c r="G407" t="s">
        <v>1239</v>
      </c>
      <c r="H407" t="s">
        <v>467</v>
      </c>
      <c r="I407" t="s">
        <v>675</v>
      </c>
      <c r="J407" t="s">
        <v>469</v>
      </c>
      <c r="K407" t="s">
        <v>474</v>
      </c>
      <c r="M407" t="s">
        <v>493</v>
      </c>
      <c r="N407" t="s">
        <v>1240</v>
      </c>
      <c r="O407" t="s">
        <v>477</v>
      </c>
      <c r="R407" t="s">
        <v>479</v>
      </c>
      <c r="S407" t="s">
        <v>469</v>
      </c>
      <c r="W407" t="s">
        <v>568</v>
      </c>
      <c r="X407" t="s">
        <v>629</v>
      </c>
      <c r="Y407" t="s">
        <v>482</v>
      </c>
      <c r="AC407" t="s">
        <v>483</v>
      </c>
      <c r="AG407" t="s">
        <v>455</v>
      </c>
      <c r="AH407" t="s">
        <v>1241</v>
      </c>
    </row>
    <row r="408" spans="1:34" x14ac:dyDescent="0.3">
      <c r="A408">
        <v>83614</v>
      </c>
      <c r="B408">
        <v>13</v>
      </c>
      <c r="C408" t="s">
        <v>452</v>
      </c>
      <c r="D408" t="s">
        <v>490</v>
      </c>
      <c r="E408">
        <v>13</v>
      </c>
      <c r="F408" t="s">
        <v>465</v>
      </c>
      <c r="G408" t="s">
        <v>614</v>
      </c>
      <c r="H408" t="s">
        <v>467</v>
      </c>
      <c r="I408" t="s">
        <v>518</v>
      </c>
      <c r="J408" t="s">
        <v>469</v>
      </c>
      <c r="K408" t="s">
        <v>474</v>
      </c>
      <c r="M408" t="s">
        <v>493</v>
      </c>
      <c r="N408" t="s">
        <v>1242</v>
      </c>
      <c r="O408" t="s">
        <v>477</v>
      </c>
      <c r="R408" t="s">
        <v>479</v>
      </c>
      <c r="S408" t="s">
        <v>469</v>
      </c>
      <c r="V408" t="s">
        <v>558</v>
      </c>
      <c r="W408" t="s">
        <v>760</v>
      </c>
      <c r="X408" t="s">
        <v>629</v>
      </c>
      <c r="Y408" t="s">
        <v>482</v>
      </c>
      <c r="AC408" t="s">
        <v>483</v>
      </c>
      <c r="AG408" t="s">
        <v>455</v>
      </c>
      <c r="AH408" t="s">
        <v>1243</v>
      </c>
    </row>
    <row r="409" spans="1:34" x14ac:dyDescent="0.3">
      <c r="A409">
        <v>83614</v>
      </c>
      <c r="B409">
        <v>14</v>
      </c>
      <c r="C409" t="s">
        <v>452</v>
      </c>
      <c r="D409" t="s">
        <v>546</v>
      </c>
      <c r="E409">
        <v>14</v>
      </c>
      <c r="F409" t="s">
        <v>465</v>
      </c>
      <c r="G409" t="s">
        <v>593</v>
      </c>
      <c r="H409" t="s">
        <v>467</v>
      </c>
      <c r="I409" t="s">
        <v>1244</v>
      </c>
      <c r="J409" t="s">
        <v>469</v>
      </c>
      <c r="K409" t="s">
        <v>474</v>
      </c>
      <c r="M409" t="s">
        <v>493</v>
      </c>
      <c r="N409" t="s">
        <v>752</v>
      </c>
      <c r="O409" t="s">
        <v>477</v>
      </c>
      <c r="R409" t="s">
        <v>479</v>
      </c>
      <c r="S409" t="s">
        <v>469</v>
      </c>
      <c r="V409" t="s">
        <v>913</v>
      </c>
      <c r="W409" t="s">
        <v>1245</v>
      </c>
      <c r="X409" t="s">
        <v>629</v>
      </c>
      <c r="Y409" t="s">
        <v>482</v>
      </c>
      <c r="AC409" t="s">
        <v>483</v>
      </c>
      <c r="AG409" t="s">
        <v>455</v>
      </c>
      <c r="AH409" t="s">
        <v>1246</v>
      </c>
    </row>
    <row r="410" spans="1:34" x14ac:dyDescent="0.3">
      <c r="A410">
        <v>83614</v>
      </c>
      <c r="B410">
        <v>15</v>
      </c>
      <c r="C410" t="s">
        <v>514</v>
      </c>
      <c r="D410" t="s">
        <v>453</v>
      </c>
      <c r="E410">
        <v>15</v>
      </c>
      <c r="W410" t="s">
        <v>454</v>
      </c>
      <c r="AG410" t="s">
        <v>455</v>
      </c>
      <c r="AH410" t="s">
        <v>1247</v>
      </c>
    </row>
    <row r="411" spans="1:34" x14ac:dyDescent="0.3">
      <c r="A411">
        <v>83614</v>
      </c>
      <c r="B411">
        <v>16</v>
      </c>
      <c r="C411" t="s">
        <v>514</v>
      </c>
      <c r="D411" t="s">
        <v>453</v>
      </c>
      <c r="E411">
        <v>16</v>
      </c>
      <c r="W411" t="s">
        <v>853</v>
      </c>
      <c r="AG411" t="s">
        <v>455</v>
      </c>
      <c r="AH411" t="s">
        <v>1248</v>
      </c>
    </row>
    <row r="412" spans="1:34" x14ac:dyDescent="0.3">
      <c r="A412">
        <v>83614</v>
      </c>
      <c r="B412">
        <v>17</v>
      </c>
      <c r="C412" t="s">
        <v>514</v>
      </c>
      <c r="D412" t="s">
        <v>453</v>
      </c>
      <c r="E412">
        <v>17</v>
      </c>
      <c r="W412" t="s">
        <v>457</v>
      </c>
      <c r="AG412" t="s">
        <v>458</v>
      </c>
    </row>
    <row r="413" spans="1:34" x14ac:dyDescent="0.3">
      <c r="A413">
        <v>83614</v>
      </c>
      <c r="B413">
        <v>18</v>
      </c>
      <c r="C413" t="s">
        <v>514</v>
      </c>
      <c r="D413" t="s">
        <v>453</v>
      </c>
      <c r="E413">
        <v>18</v>
      </c>
      <c r="W413" t="s">
        <v>860</v>
      </c>
      <c r="AG413" t="s">
        <v>458</v>
      </c>
    </row>
    <row r="414" spans="1:34" x14ac:dyDescent="0.3">
      <c r="A414">
        <v>83614</v>
      </c>
      <c r="B414">
        <v>19</v>
      </c>
      <c r="C414" t="s">
        <v>514</v>
      </c>
      <c r="D414" t="s">
        <v>464</v>
      </c>
      <c r="E414">
        <v>19</v>
      </c>
      <c r="F414" t="s">
        <v>465</v>
      </c>
      <c r="G414" t="s">
        <v>648</v>
      </c>
      <c r="H414" t="s">
        <v>467</v>
      </c>
      <c r="I414" t="s">
        <v>1249</v>
      </c>
      <c r="J414" t="s">
        <v>469</v>
      </c>
      <c r="K414" t="s">
        <v>474</v>
      </c>
      <c r="M414" t="s">
        <v>475</v>
      </c>
      <c r="N414" t="s">
        <v>486</v>
      </c>
      <c r="O414" t="s">
        <v>477</v>
      </c>
      <c r="P414" t="s">
        <v>880</v>
      </c>
      <c r="Q414" t="s">
        <v>477</v>
      </c>
      <c r="R414" t="s">
        <v>479</v>
      </c>
      <c r="S414" t="s">
        <v>469</v>
      </c>
      <c r="W414" t="s">
        <v>614</v>
      </c>
      <c r="X414" t="s">
        <v>629</v>
      </c>
      <c r="Y414" t="s">
        <v>482</v>
      </c>
      <c r="AC414" t="s">
        <v>483</v>
      </c>
      <c r="AG414" t="s">
        <v>455</v>
      </c>
      <c r="AH414" t="s">
        <v>1250</v>
      </c>
    </row>
    <row r="415" spans="1:34" x14ac:dyDescent="0.3">
      <c r="A415">
        <v>83614</v>
      </c>
      <c r="B415">
        <v>20</v>
      </c>
      <c r="C415" t="s">
        <v>514</v>
      </c>
      <c r="D415" t="s">
        <v>464</v>
      </c>
      <c r="E415">
        <v>20</v>
      </c>
      <c r="F415" t="s">
        <v>465</v>
      </c>
      <c r="G415" t="s">
        <v>594</v>
      </c>
      <c r="H415" t="s">
        <v>467</v>
      </c>
      <c r="I415" t="s">
        <v>1251</v>
      </c>
      <c r="J415" t="s">
        <v>469</v>
      </c>
      <c r="K415" t="s">
        <v>474</v>
      </c>
      <c r="M415" t="s">
        <v>475</v>
      </c>
      <c r="N415" t="s">
        <v>615</v>
      </c>
      <c r="O415" t="s">
        <v>477</v>
      </c>
      <c r="P415" t="s">
        <v>742</v>
      </c>
      <c r="Q415" t="s">
        <v>477</v>
      </c>
      <c r="R415" t="s">
        <v>479</v>
      </c>
      <c r="S415" t="s">
        <v>469</v>
      </c>
      <c r="W415" t="s">
        <v>832</v>
      </c>
      <c r="X415" t="s">
        <v>629</v>
      </c>
      <c r="Y415" t="s">
        <v>482</v>
      </c>
      <c r="AC415" t="s">
        <v>483</v>
      </c>
      <c r="AG415" t="s">
        <v>458</v>
      </c>
    </row>
    <row r="416" spans="1:34" x14ac:dyDescent="0.3">
      <c r="A416">
        <v>83614</v>
      </c>
      <c r="B416">
        <v>21</v>
      </c>
      <c r="C416" t="s">
        <v>514</v>
      </c>
      <c r="D416" t="s">
        <v>464</v>
      </c>
      <c r="E416">
        <v>21</v>
      </c>
      <c r="F416" t="s">
        <v>465</v>
      </c>
      <c r="G416" t="s">
        <v>1252</v>
      </c>
      <c r="H416" t="s">
        <v>467</v>
      </c>
      <c r="I416" t="s">
        <v>1179</v>
      </c>
      <c r="J416" t="s">
        <v>469</v>
      </c>
      <c r="K416" t="s">
        <v>474</v>
      </c>
      <c r="M416" t="s">
        <v>475</v>
      </c>
      <c r="N416" t="s">
        <v>788</v>
      </c>
      <c r="O416" t="s">
        <v>477</v>
      </c>
      <c r="P416" t="s">
        <v>534</v>
      </c>
      <c r="Q416" t="s">
        <v>477</v>
      </c>
      <c r="R416" t="s">
        <v>479</v>
      </c>
      <c r="S416" t="s">
        <v>469</v>
      </c>
      <c r="W416" t="s">
        <v>1253</v>
      </c>
      <c r="X416" t="s">
        <v>629</v>
      </c>
      <c r="Y416" t="s">
        <v>482</v>
      </c>
      <c r="AC416" t="s">
        <v>483</v>
      </c>
      <c r="AG416" t="s">
        <v>455</v>
      </c>
      <c r="AH416" t="s">
        <v>1254</v>
      </c>
    </row>
    <row r="417" spans="1:34" x14ac:dyDescent="0.3">
      <c r="A417">
        <v>83614</v>
      </c>
      <c r="B417">
        <v>22</v>
      </c>
      <c r="C417" t="s">
        <v>514</v>
      </c>
      <c r="D417" t="s">
        <v>464</v>
      </c>
      <c r="E417">
        <v>22</v>
      </c>
      <c r="F417" t="s">
        <v>465</v>
      </c>
      <c r="G417" t="s">
        <v>1255</v>
      </c>
      <c r="H417" t="s">
        <v>467</v>
      </c>
      <c r="I417" t="s">
        <v>492</v>
      </c>
      <c r="J417" t="s">
        <v>469</v>
      </c>
      <c r="K417" t="s">
        <v>474</v>
      </c>
      <c r="M417" t="s">
        <v>475</v>
      </c>
      <c r="N417" t="s">
        <v>1240</v>
      </c>
      <c r="O417" t="s">
        <v>477</v>
      </c>
      <c r="P417" t="s">
        <v>468</v>
      </c>
      <c r="Q417" t="s">
        <v>477</v>
      </c>
      <c r="R417" t="s">
        <v>479</v>
      </c>
      <c r="S417" t="s">
        <v>469</v>
      </c>
      <c r="W417" t="s">
        <v>735</v>
      </c>
      <c r="X417" t="s">
        <v>629</v>
      </c>
      <c r="Y417" t="s">
        <v>482</v>
      </c>
      <c r="AC417" t="s">
        <v>483</v>
      </c>
      <c r="AG417" t="s">
        <v>455</v>
      </c>
      <c r="AH417" t="s">
        <v>1256</v>
      </c>
    </row>
    <row r="418" spans="1:34" x14ac:dyDescent="0.3">
      <c r="A418">
        <v>83614</v>
      </c>
      <c r="B418">
        <v>23</v>
      </c>
      <c r="C418" t="s">
        <v>514</v>
      </c>
      <c r="D418" t="s">
        <v>464</v>
      </c>
      <c r="E418">
        <v>23</v>
      </c>
      <c r="F418" t="s">
        <v>465</v>
      </c>
      <c r="G418" t="s">
        <v>981</v>
      </c>
      <c r="H418" t="s">
        <v>467</v>
      </c>
      <c r="I418" t="s">
        <v>1141</v>
      </c>
      <c r="J418" t="s">
        <v>469</v>
      </c>
      <c r="K418" t="s">
        <v>474</v>
      </c>
      <c r="M418" t="s">
        <v>475</v>
      </c>
      <c r="N418" t="s">
        <v>487</v>
      </c>
      <c r="O418" t="s">
        <v>477</v>
      </c>
      <c r="P418" t="s">
        <v>487</v>
      </c>
      <c r="Q418" t="s">
        <v>477</v>
      </c>
      <c r="R418" t="s">
        <v>479</v>
      </c>
      <c r="S418" t="s">
        <v>469</v>
      </c>
      <c r="W418" t="s">
        <v>1257</v>
      </c>
      <c r="X418" t="s">
        <v>629</v>
      </c>
      <c r="Y418" t="s">
        <v>482</v>
      </c>
      <c r="AC418" t="s">
        <v>483</v>
      </c>
      <c r="AG418" t="s">
        <v>458</v>
      </c>
    </row>
    <row r="419" spans="1:34" x14ac:dyDescent="0.3">
      <c r="A419">
        <v>83614</v>
      </c>
      <c r="B419">
        <v>24</v>
      </c>
      <c r="C419" t="s">
        <v>514</v>
      </c>
      <c r="D419" t="s">
        <v>464</v>
      </c>
      <c r="E419">
        <v>24</v>
      </c>
      <c r="F419" t="s">
        <v>465</v>
      </c>
      <c r="G419" t="s">
        <v>1069</v>
      </c>
      <c r="H419" t="s">
        <v>467</v>
      </c>
      <c r="I419" t="s">
        <v>568</v>
      </c>
      <c r="J419" t="s">
        <v>469</v>
      </c>
      <c r="K419" t="s">
        <v>474</v>
      </c>
      <c r="M419" t="s">
        <v>475</v>
      </c>
      <c r="N419" t="s">
        <v>719</v>
      </c>
      <c r="O419" t="s">
        <v>477</v>
      </c>
      <c r="P419" t="s">
        <v>945</v>
      </c>
      <c r="Q419" t="s">
        <v>477</v>
      </c>
      <c r="R419" t="s">
        <v>479</v>
      </c>
      <c r="S419" t="s">
        <v>469</v>
      </c>
      <c r="W419" t="s">
        <v>627</v>
      </c>
      <c r="X419" t="s">
        <v>629</v>
      </c>
      <c r="Y419" t="s">
        <v>482</v>
      </c>
      <c r="AC419" t="s">
        <v>483</v>
      </c>
      <c r="AG419" t="s">
        <v>458</v>
      </c>
    </row>
    <row r="420" spans="1:34" x14ac:dyDescent="0.3">
      <c r="A420">
        <v>83614</v>
      </c>
      <c r="B420">
        <v>25</v>
      </c>
      <c r="C420" t="s">
        <v>514</v>
      </c>
      <c r="D420" t="s">
        <v>464</v>
      </c>
      <c r="E420">
        <v>25</v>
      </c>
      <c r="F420" t="s">
        <v>465</v>
      </c>
      <c r="G420" t="s">
        <v>1258</v>
      </c>
      <c r="H420" t="s">
        <v>467</v>
      </c>
      <c r="I420" t="s">
        <v>524</v>
      </c>
      <c r="J420" t="s">
        <v>469</v>
      </c>
      <c r="K420" t="s">
        <v>474</v>
      </c>
      <c r="M420" t="s">
        <v>475</v>
      </c>
      <c r="N420" t="s">
        <v>486</v>
      </c>
      <c r="O420" t="s">
        <v>477</v>
      </c>
      <c r="P420" t="s">
        <v>486</v>
      </c>
      <c r="Q420" t="s">
        <v>477</v>
      </c>
      <c r="R420" t="s">
        <v>479</v>
      </c>
      <c r="S420" t="s">
        <v>469</v>
      </c>
      <c r="W420" t="s">
        <v>558</v>
      </c>
      <c r="X420" t="s">
        <v>629</v>
      </c>
      <c r="Y420" t="s">
        <v>611</v>
      </c>
      <c r="AC420" t="s">
        <v>483</v>
      </c>
      <c r="AG420" t="s">
        <v>455</v>
      </c>
      <c r="AH420" t="s">
        <v>1259</v>
      </c>
    </row>
    <row r="421" spans="1:34" x14ac:dyDescent="0.3">
      <c r="A421">
        <v>83614</v>
      </c>
      <c r="B421">
        <v>26</v>
      </c>
      <c r="C421" t="s">
        <v>514</v>
      </c>
      <c r="D421" t="s">
        <v>464</v>
      </c>
      <c r="E421">
        <v>26</v>
      </c>
      <c r="F421" t="s">
        <v>465</v>
      </c>
      <c r="G421" t="s">
        <v>1260</v>
      </c>
      <c r="H421" t="s">
        <v>467</v>
      </c>
      <c r="I421" t="s">
        <v>880</v>
      </c>
      <c r="J421" t="s">
        <v>469</v>
      </c>
      <c r="K421" t="s">
        <v>474</v>
      </c>
      <c r="M421" t="s">
        <v>475</v>
      </c>
      <c r="N421" t="s">
        <v>593</v>
      </c>
      <c r="O421" t="s">
        <v>477</v>
      </c>
      <c r="P421" t="s">
        <v>874</v>
      </c>
      <c r="Q421" t="s">
        <v>477</v>
      </c>
      <c r="R421" t="s">
        <v>479</v>
      </c>
      <c r="S421" t="s">
        <v>469</v>
      </c>
      <c r="W421" t="s">
        <v>593</v>
      </c>
      <c r="X421" t="s">
        <v>629</v>
      </c>
      <c r="Y421" t="s">
        <v>482</v>
      </c>
      <c r="AC421" t="s">
        <v>483</v>
      </c>
      <c r="AG421" t="s">
        <v>458</v>
      </c>
    </row>
    <row r="422" spans="1:34" x14ac:dyDescent="0.3">
      <c r="A422">
        <v>83614</v>
      </c>
      <c r="B422">
        <v>27</v>
      </c>
      <c r="C422" t="s">
        <v>514</v>
      </c>
      <c r="D422" t="s">
        <v>464</v>
      </c>
      <c r="E422">
        <v>27</v>
      </c>
      <c r="F422" t="s">
        <v>465</v>
      </c>
      <c r="G422" t="s">
        <v>1261</v>
      </c>
      <c r="H422" t="s">
        <v>467</v>
      </c>
      <c r="I422" t="s">
        <v>486</v>
      </c>
      <c r="J422" t="s">
        <v>469</v>
      </c>
      <c r="K422" t="s">
        <v>474</v>
      </c>
      <c r="M422" t="s">
        <v>475</v>
      </c>
      <c r="N422" t="s">
        <v>593</v>
      </c>
      <c r="O422" t="s">
        <v>477</v>
      </c>
      <c r="P422" t="s">
        <v>593</v>
      </c>
      <c r="Q422" t="s">
        <v>477</v>
      </c>
      <c r="R422" t="s">
        <v>479</v>
      </c>
      <c r="S422" t="s">
        <v>469</v>
      </c>
      <c r="W422" t="s">
        <v>552</v>
      </c>
      <c r="X422" t="s">
        <v>629</v>
      </c>
      <c r="Y422" t="s">
        <v>598</v>
      </c>
      <c r="AC422" t="s">
        <v>483</v>
      </c>
      <c r="AG422" t="s">
        <v>458</v>
      </c>
    </row>
    <row r="423" spans="1:34" x14ac:dyDescent="0.3">
      <c r="A423">
        <v>83614</v>
      </c>
      <c r="B423">
        <v>28</v>
      </c>
      <c r="C423" t="s">
        <v>514</v>
      </c>
      <c r="D423" t="s">
        <v>464</v>
      </c>
      <c r="E423">
        <v>28</v>
      </c>
      <c r="F423" t="s">
        <v>465</v>
      </c>
      <c r="G423" t="s">
        <v>1262</v>
      </c>
      <c r="H423" t="s">
        <v>467</v>
      </c>
      <c r="I423" t="s">
        <v>571</v>
      </c>
      <c r="J423" t="s">
        <v>469</v>
      </c>
      <c r="K423" t="s">
        <v>474</v>
      </c>
      <c r="M423" t="s">
        <v>475</v>
      </c>
      <c r="N423" t="s">
        <v>615</v>
      </c>
      <c r="O423" t="s">
        <v>477</v>
      </c>
      <c r="P423" t="s">
        <v>541</v>
      </c>
      <c r="Q423" t="s">
        <v>477</v>
      </c>
      <c r="R423" t="s">
        <v>479</v>
      </c>
      <c r="S423" t="s">
        <v>469</v>
      </c>
      <c r="W423" t="s">
        <v>534</v>
      </c>
      <c r="X423" t="s">
        <v>629</v>
      </c>
      <c r="Y423" t="s">
        <v>598</v>
      </c>
      <c r="AC423" t="s">
        <v>483</v>
      </c>
      <c r="AG423" t="s">
        <v>458</v>
      </c>
    </row>
    <row r="424" spans="1:34" x14ac:dyDescent="0.3">
      <c r="A424">
        <v>83614</v>
      </c>
      <c r="B424">
        <v>29</v>
      </c>
      <c r="C424" t="s">
        <v>514</v>
      </c>
      <c r="D424" t="s">
        <v>464</v>
      </c>
      <c r="E424">
        <v>29</v>
      </c>
      <c r="F424" t="s">
        <v>465</v>
      </c>
      <c r="G424" t="s">
        <v>1144</v>
      </c>
      <c r="H424" t="s">
        <v>467</v>
      </c>
      <c r="I424" t="s">
        <v>1263</v>
      </c>
      <c r="J424" t="s">
        <v>469</v>
      </c>
      <c r="K424" t="s">
        <v>474</v>
      </c>
      <c r="M424" t="s">
        <v>475</v>
      </c>
      <c r="N424" t="s">
        <v>644</v>
      </c>
      <c r="O424" t="s">
        <v>477</v>
      </c>
      <c r="P424" t="s">
        <v>644</v>
      </c>
      <c r="Q424" t="s">
        <v>477</v>
      </c>
      <c r="R424" t="s">
        <v>479</v>
      </c>
      <c r="S424" t="s">
        <v>469</v>
      </c>
      <c r="W424" t="s">
        <v>548</v>
      </c>
      <c r="X424" t="s">
        <v>629</v>
      </c>
      <c r="Y424" t="s">
        <v>482</v>
      </c>
      <c r="AC424" t="s">
        <v>483</v>
      </c>
      <c r="AG424" t="s">
        <v>455</v>
      </c>
      <c r="AH424" t="s">
        <v>1264</v>
      </c>
    </row>
    <row r="425" spans="1:34" x14ac:dyDescent="0.3">
      <c r="A425">
        <v>83614</v>
      </c>
      <c r="B425">
        <v>30</v>
      </c>
      <c r="C425" t="s">
        <v>514</v>
      </c>
      <c r="D425" t="s">
        <v>464</v>
      </c>
      <c r="E425">
        <v>30</v>
      </c>
      <c r="F425" t="s">
        <v>465</v>
      </c>
      <c r="G425" t="s">
        <v>1265</v>
      </c>
      <c r="H425" t="s">
        <v>467</v>
      </c>
      <c r="I425" t="s">
        <v>853</v>
      </c>
      <c r="J425" t="s">
        <v>469</v>
      </c>
      <c r="K425" t="s">
        <v>474</v>
      </c>
      <c r="M425" t="s">
        <v>475</v>
      </c>
      <c r="N425" t="s">
        <v>916</v>
      </c>
      <c r="O425" t="s">
        <v>477</v>
      </c>
      <c r="P425" t="s">
        <v>518</v>
      </c>
      <c r="Q425" t="s">
        <v>477</v>
      </c>
      <c r="R425" t="s">
        <v>479</v>
      </c>
      <c r="S425" t="s">
        <v>469</v>
      </c>
      <c r="W425" t="s">
        <v>499</v>
      </c>
      <c r="X425" t="s">
        <v>629</v>
      </c>
      <c r="Y425" t="s">
        <v>482</v>
      </c>
      <c r="AC425" t="s">
        <v>483</v>
      </c>
      <c r="AG425" t="s">
        <v>458</v>
      </c>
    </row>
    <row r="426" spans="1:34" x14ac:dyDescent="0.3">
      <c r="A426">
        <v>83614</v>
      </c>
      <c r="B426">
        <v>31</v>
      </c>
      <c r="C426" t="s">
        <v>514</v>
      </c>
      <c r="D426" t="s">
        <v>464</v>
      </c>
      <c r="E426">
        <v>31</v>
      </c>
      <c r="F426" t="s">
        <v>465</v>
      </c>
      <c r="G426" t="s">
        <v>948</v>
      </c>
      <c r="H426" t="s">
        <v>467</v>
      </c>
      <c r="I426" t="s">
        <v>1023</v>
      </c>
      <c r="J426" t="s">
        <v>469</v>
      </c>
      <c r="K426" t="s">
        <v>474</v>
      </c>
      <c r="M426" t="s">
        <v>475</v>
      </c>
      <c r="N426" t="s">
        <v>832</v>
      </c>
      <c r="O426" t="s">
        <v>477</v>
      </c>
      <c r="P426" t="s">
        <v>615</v>
      </c>
      <c r="Q426" t="s">
        <v>477</v>
      </c>
      <c r="R426" t="s">
        <v>479</v>
      </c>
      <c r="S426" t="s">
        <v>469</v>
      </c>
      <c r="W426" t="s">
        <v>914</v>
      </c>
      <c r="X426" t="s">
        <v>629</v>
      </c>
      <c r="Y426" t="s">
        <v>482</v>
      </c>
      <c r="AC426" t="s">
        <v>968</v>
      </c>
      <c r="AG426" t="s">
        <v>455</v>
      </c>
      <c r="AH426" t="s">
        <v>1266</v>
      </c>
    </row>
    <row r="427" spans="1:34" x14ac:dyDescent="0.3">
      <c r="A427">
        <v>83614</v>
      </c>
      <c r="B427">
        <v>32</v>
      </c>
      <c r="C427" t="s">
        <v>514</v>
      </c>
      <c r="D427" t="s">
        <v>490</v>
      </c>
      <c r="E427">
        <v>32</v>
      </c>
      <c r="F427" t="s">
        <v>465</v>
      </c>
      <c r="G427" t="s">
        <v>635</v>
      </c>
      <c r="H427" t="s">
        <v>467</v>
      </c>
      <c r="I427" t="s">
        <v>860</v>
      </c>
      <c r="J427" t="s">
        <v>469</v>
      </c>
      <c r="K427" t="s">
        <v>474</v>
      </c>
      <c r="M427" t="s">
        <v>493</v>
      </c>
      <c r="N427" t="s">
        <v>1006</v>
      </c>
      <c r="O427" t="s">
        <v>477</v>
      </c>
      <c r="R427" t="s">
        <v>479</v>
      </c>
      <c r="S427" t="s">
        <v>469</v>
      </c>
      <c r="V427" t="s">
        <v>1257</v>
      </c>
      <c r="W427" t="s">
        <v>509</v>
      </c>
      <c r="X427" t="s">
        <v>629</v>
      </c>
      <c r="Y427" t="s">
        <v>482</v>
      </c>
      <c r="AC427" t="s">
        <v>483</v>
      </c>
      <c r="AG427" t="s">
        <v>455</v>
      </c>
      <c r="AH427" t="s">
        <v>1267</v>
      </c>
    </row>
    <row r="428" spans="1:34" x14ac:dyDescent="0.3">
      <c r="A428">
        <v>83614</v>
      </c>
      <c r="B428">
        <v>33</v>
      </c>
      <c r="C428" t="s">
        <v>514</v>
      </c>
      <c r="D428" t="s">
        <v>490</v>
      </c>
      <c r="E428">
        <v>33</v>
      </c>
      <c r="F428" t="s">
        <v>465</v>
      </c>
      <c r="G428" t="s">
        <v>1268</v>
      </c>
      <c r="H428" t="s">
        <v>467</v>
      </c>
      <c r="I428" t="s">
        <v>949</v>
      </c>
      <c r="J428" t="s">
        <v>469</v>
      </c>
      <c r="K428" t="s">
        <v>474</v>
      </c>
      <c r="M428" t="s">
        <v>493</v>
      </c>
      <c r="N428" t="s">
        <v>856</v>
      </c>
      <c r="O428" t="s">
        <v>477</v>
      </c>
      <c r="R428" t="s">
        <v>479</v>
      </c>
      <c r="S428" t="s">
        <v>469</v>
      </c>
      <c r="V428" t="s">
        <v>564</v>
      </c>
      <c r="W428" t="s">
        <v>480</v>
      </c>
      <c r="X428" t="s">
        <v>629</v>
      </c>
      <c r="Y428" t="s">
        <v>482</v>
      </c>
      <c r="AC428" t="s">
        <v>483</v>
      </c>
      <c r="AG428" t="s">
        <v>455</v>
      </c>
      <c r="AH428" t="s">
        <v>1269</v>
      </c>
    </row>
    <row r="429" spans="1:34" x14ac:dyDescent="0.3">
      <c r="A429">
        <v>83614</v>
      </c>
      <c r="B429">
        <v>34</v>
      </c>
      <c r="C429" t="s">
        <v>514</v>
      </c>
      <c r="D429" t="s">
        <v>490</v>
      </c>
      <c r="E429">
        <v>34</v>
      </c>
      <c r="F429" t="s">
        <v>465</v>
      </c>
      <c r="G429" t="s">
        <v>726</v>
      </c>
      <c r="H429" t="s">
        <v>467</v>
      </c>
      <c r="I429" t="s">
        <v>644</v>
      </c>
      <c r="J429" t="s">
        <v>469</v>
      </c>
      <c r="K429" t="s">
        <v>474</v>
      </c>
      <c r="M429" t="s">
        <v>493</v>
      </c>
      <c r="N429" t="s">
        <v>987</v>
      </c>
      <c r="O429" t="s">
        <v>477</v>
      </c>
      <c r="R429" t="s">
        <v>479</v>
      </c>
      <c r="S429" t="s">
        <v>469</v>
      </c>
      <c r="V429" t="s">
        <v>735</v>
      </c>
      <c r="W429" t="s">
        <v>509</v>
      </c>
      <c r="X429" t="s">
        <v>629</v>
      </c>
      <c r="Y429" t="s">
        <v>482</v>
      </c>
      <c r="AC429" t="s">
        <v>483</v>
      </c>
      <c r="AG429" t="s">
        <v>455</v>
      </c>
      <c r="AH429" t="s">
        <v>1270</v>
      </c>
    </row>
    <row r="430" spans="1:34" x14ac:dyDescent="0.3">
      <c r="A430">
        <v>83614</v>
      </c>
      <c r="B430">
        <v>35</v>
      </c>
      <c r="C430" t="s">
        <v>514</v>
      </c>
      <c r="D430" t="s">
        <v>490</v>
      </c>
      <c r="E430">
        <v>35</v>
      </c>
      <c r="F430" t="s">
        <v>465</v>
      </c>
      <c r="G430" t="s">
        <v>1271</v>
      </c>
      <c r="H430" t="s">
        <v>467</v>
      </c>
      <c r="I430" t="s">
        <v>865</v>
      </c>
      <c r="J430" t="s">
        <v>469</v>
      </c>
      <c r="K430" t="s">
        <v>474</v>
      </c>
      <c r="M430" t="s">
        <v>493</v>
      </c>
      <c r="N430" t="s">
        <v>1225</v>
      </c>
      <c r="O430" t="s">
        <v>477</v>
      </c>
      <c r="R430" t="s">
        <v>457</v>
      </c>
      <c r="S430" t="s">
        <v>469</v>
      </c>
      <c r="V430" t="s">
        <v>514</v>
      </c>
      <c r="W430" t="s">
        <v>552</v>
      </c>
      <c r="X430" t="s">
        <v>629</v>
      </c>
      <c r="Y430" t="s">
        <v>482</v>
      </c>
      <c r="AC430" t="s">
        <v>483</v>
      </c>
      <c r="AG430" t="s">
        <v>455</v>
      </c>
      <c r="AH430" t="s">
        <v>1272</v>
      </c>
    </row>
    <row r="431" spans="1:34" x14ac:dyDescent="0.3">
      <c r="A431">
        <v>83614</v>
      </c>
      <c r="B431">
        <v>36</v>
      </c>
      <c r="C431" t="s">
        <v>514</v>
      </c>
      <c r="D431" t="s">
        <v>490</v>
      </c>
      <c r="E431">
        <v>36</v>
      </c>
      <c r="F431" t="s">
        <v>465</v>
      </c>
      <c r="G431" t="s">
        <v>1273</v>
      </c>
      <c r="H431" t="s">
        <v>467</v>
      </c>
      <c r="I431" t="s">
        <v>574</v>
      </c>
      <c r="J431" t="s">
        <v>469</v>
      </c>
      <c r="K431" t="s">
        <v>474</v>
      </c>
      <c r="M431" t="s">
        <v>493</v>
      </c>
      <c r="N431" t="s">
        <v>526</v>
      </c>
      <c r="O431" t="s">
        <v>477</v>
      </c>
      <c r="R431" t="s">
        <v>479</v>
      </c>
      <c r="S431" t="s">
        <v>469</v>
      </c>
      <c r="V431" t="s">
        <v>558</v>
      </c>
      <c r="W431" t="s">
        <v>513</v>
      </c>
      <c r="X431" t="s">
        <v>629</v>
      </c>
      <c r="Y431" t="s">
        <v>598</v>
      </c>
      <c r="AC431" t="s">
        <v>483</v>
      </c>
      <c r="AG431" t="s">
        <v>455</v>
      </c>
      <c r="AH431" t="s">
        <v>1274</v>
      </c>
    </row>
    <row r="432" spans="1:34" x14ac:dyDescent="0.3">
      <c r="A432">
        <v>83614</v>
      </c>
      <c r="B432">
        <v>37</v>
      </c>
      <c r="C432" t="s">
        <v>514</v>
      </c>
      <c r="D432" t="s">
        <v>490</v>
      </c>
      <c r="E432">
        <v>37</v>
      </c>
      <c r="F432" t="s">
        <v>579</v>
      </c>
      <c r="G432" t="s">
        <v>1275</v>
      </c>
      <c r="H432" t="s">
        <v>467</v>
      </c>
      <c r="I432" t="s">
        <v>600</v>
      </c>
      <c r="J432" t="s">
        <v>469</v>
      </c>
      <c r="K432" t="s">
        <v>474</v>
      </c>
      <c r="M432" t="s">
        <v>493</v>
      </c>
      <c r="N432" t="s">
        <v>1276</v>
      </c>
      <c r="O432" t="s">
        <v>477</v>
      </c>
      <c r="R432" t="s">
        <v>479</v>
      </c>
      <c r="S432" t="s">
        <v>469</v>
      </c>
      <c r="W432" t="s">
        <v>620</v>
      </c>
      <c r="X432" t="s">
        <v>629</v>
      </c>
      <c r="Y432" t="s">
        <v>482</v>
      </c>
      <c r="AC432" t="s">
        <v>584</v>
      </c>
      <c r="AD432" t="s">
        <v>480</v>
      </c>
      <c r="AE432" t="s">
        <v>477</v>
      </c>
      <c r="AF432" t="s">
        <v>537</v>
      </c>
      <c r="AG432" t="s">
        <v>458</v>
      </c>
    </row>
    <row r="433" spans="1:34" x14ac:dyDescent="0.3">
      <c r="A433">
        <v>83614</v>
      </c>
      <c r="B433">
        <v>38</v>
      </c>
      <c r="C433" t="s">
        <v>514</v>
      </c>
      <c r="D433" t="s">
        <v>490</v>
      </c>
      <c r="E433">
        <v>38</v>
      </c>
      <c r="F433" t="s">
        <v>465</v>
      </c>
      <c r="G433" t="s">
        <v>759</v>
      </c>
      <c r="H433" t="s">
        <v>467</v>
      </c>
      <c r="I433" t="s">
        <v>732</v>
      </c>
      <c r="J433" t="s">
        <v>469</v>
      </c>
      <c r="K433" t="s">
        <v>474</v>
      </c>
      <c r="M433" t="s">
        <v>493</v>
      </c>
      <c r="N433" t="s">
        <v>1277</v>
      </c>
      <c r="O433" t="s">
        <v>477</v>
      </c>
      <c r="R433" t="s">
        <v>479</v>
      </c>
      <c r="S433" t="s">
        <v>469</v>
      </c>
      <c r="V433" t="s">
        <v>870</v>
      </c>
      <c r="W433" t="s">
        <v>1228</v>
      </c>
      <c r="X433" t="s">
        <v>629</v>
      </c>
      <c r="Y433" t="s">
        <v>598</v>
      </c>
      <c r="AC433" t="s">
        <v>483</v>
      </c>
      <c r="AG433" t="s">
        <v>455</v>
      </c>
      <c r="AH433" t="s">
        <v>1278</v>
      </c>
    </row>
    <row r="434" spans="1:34" x14ac:dyDescent="0.3">
      <c r="A434">
        <v>83614</v>
      </c>
      <c r="B434">
        <v>39</v>
      </c>
      <c r="C434" t="s">
        <v>514</v>
      </c>
      <c r="D434" t="s">
        <v>490</v>
      </c>
      <c r="E434">
        <v>39</v>
      </c>
      <c r="F434" t="s">
        <v>465</v>
      </c>
      <c r="G434" t="s">
        <v>1279</v>
      </c>
      <c r="H434" t="s">
        <v>467</v>
      </c>
      <c r="I434" t="s">
        <v>512</v>
      </c>
      <c r="J434" t="s">
        <v>469</v>
      </c>
      <c r="K434" t="s">
        <v>474</v>
      </c>
      <c r="M434" t="s">
        <v>493</v>
      </c>
      <c r="N434" t="s">
        <v>767</v>
      </c>
      <c r="O434" t="s">
        <v>477</v>
      </c>
      <c r="R434" t="s">
        <v>479</v>
      </c>
      <c r="S434" t="s">
        <v>469</v>
      </c>
      <c r="V434" t="s">
        <v>558</v>
      </c>
      <c r="W434" t="s">
        <v>1102</v>
      </c>
      <c r="X434" t="s">
        <v>629</v>
      </c>
      <c r="Y434" t="s">
        <v>482</v>
      </c>
      <c r="AC434" t="s">
        <v>483</v>
      </c>
      <c r="AG434" t="s">
        <v>455</v>
      </c>
      <c r="AH434" t="s">
        <v>1280</v>
      </c>
    </row>
    <row r="435" spans="1:34" x14ac:dyDescent="0.3">
      <c r="A435">
        <v>83614</v>
      </c>
      <c r="B435">
        <v>40</v>
      </c>
      <c r="C435" t="s">
        <v>514</v>
      </c>
      <c r="D435" t="s">
        <v>490</v>
      </c>
      <c r="E435">
        <v>40</v>
      </c>
      <c r="F435" t="s">
        <v>465</v>
      </c>
      <c r="G435" t="s">
        <v>1281</v>
      </c>
      <c r="H435" t="s">
        <v>467</v>
      </c>
      <c r="I435" t="s">
        <v>800</v>
      </c>
      <c r="J435" t="s">
        <v>469</v>
      </c>
      <c r="K435" t="s">
        <v>474</v>
      </c>
      <c r="M435" t="s">
        <v>493</v>
      </c>
      <c r="N435" t="s">
        <v>810</v>
      </c>
      <c r="O435" t="s">
        <v>477</v>
      </c>
      <c r="R435" t="s">
        <v>479</v>
      </c>
      <c r="S435" t="s">
        <v>469</v>
      </c>
      <c r="V435" t="s">
        <v>564</v>
      </c>
      <c r="W435" t="s">
        <v>1102</v>
      </c>
      <c r="X435" t="s">
        <v>629</v>
      </c>
      <c r="Y435" t="s">
        <v>482</v>
      </c>
      <c r="AC435" t="s">
        <v>483</v>
      </c>
      <c r="AG435" t="s">
        <v>458</v>
      </c>
    </row>
    <row r="436" spans="1:34" x14ac:dyDescent="0.3">
      <c r="A436">
        <v>83614</v>
      </c>
      <c r="B436">
        <v>41</v>
      </c>
      <c r="C436" t="s">
        <v>514</v>
      </c>
      <c r="D436" t="s">
        <v>490</v>
      </c>
      <c r="E436">
        <v>41</v>
      </c>
      <c r="F436" t="s">
        <v>465</v>
      </c>
      <c r="G436" t="s">
        <v>817</v>
      </c>
      <c r="H436" t="s">
        <v>467</v>
      </c>
      <c r="I436" t="s">
        <v>1108</v>
      </c>
      <c r="J436" t="s">
        <v>469</v>
      </c>
      <c r="K436" t="s">
        <v>474</v>
      </c>
      <c r="M436" t="s">
        <v>493</v>
      </c>
      <c r="N436" t="s">
        <v>1282</v>
      </c>
      <c r="O436" t="s">
        <v>477</v>
      </c>
      <c r="R436" t="s">
        <v>479</v>
      </c>
      <c r="S436" t="s">
        <v>469</v>
      </c>
      <c r="V436" t="s">
        <v>544</v>
      </c>
      <c r="W436" t="s">
        <v>552</v>
      </c>
      <c r="X436" t="s">
        <v>629</v>
      </c>
      <c r="Y436" t="s">
        <v>482</v>
      </c>
      <c r="AC436" t="s">
        <v>483</v>
      </c>
      <c r="AG436" t="s">
        <v>458</v>
      </c>
    </row>
    <row r="437" spans="1:34" x14ac:dyDescent="0.3">
      <c r="A437">
        <v>83614</v>
      </c>
      <c r="B437">
        <v>42</v>
      </c>
      <c r="C437" t="s">
        <v>514</v>
      </c>
      <c r="D437" t="s">
        <v>490</v>
      </c>
      <c r="E437">
        <v>42</v>
      </c>
      <c r="F437" t="s">
        <v>465</v>
      </c>
      <c r="G437" t="s">
        <v>1087</v>
      </c>
      <c r="H437" t="s">
        <v>467</v>
      </c>
      <c r="I437" t="s">
        <v>906</v>
      </c>
      <c r="J437" t="s">
        <v>469</v>
      </c>
      <c r="K437" t="s">
        <v>474</v>
      </c>
      <c r="M437" t="s">
        <v>493</v>
      </c>
      <c r="N437" t="s">
        <v>1228</v>
      </c>
      <c r="O437" t="s">
        <v>477</v>
      </c>
      <c r="R437" t="s">
        <v>479</v>
      </c>
      <c r="S437" t="s">
        <v>469</v>
      </c>
      <c r="V437" t="s">
        <v>576</v>
      </c>
      <c r="W437" t="s">
        <v>1102</v>
      </c>
      <c r="X437" t="s">
        <v>629</v>
      </c>
      <c r="Y437" t="s">
        <v>482</v>
      </c>
      <c r="AC437" t="s">
        <v>483</v>
      </c>
      <c r="AG437" t="s">
        <v>458</v>
      </c>
    </row>
    <row r="438" spans="1:34" x14ac:dyDescent="0.3">
      <c r="A438">
        <v>83614</v>
      </c>
      <c r="B438">
        <v>43</v>
      </c>
      <c r="C438" t="s">
        <v>514</v>
      </c>
      <c r="D438" t="s">
        <v>490</v>
      </c>
      <c r="E438">
        <v>43</v>
      </c>
      <c r="F438" t="s">
        <v>465</v>
      </c>
      <c r="G438" t="s">
        <v>1283</v>
      </c>
      <c r="H438" t="s">
        <v>467</v>
      </c>
      <c r="I438" t="s">
        <v>1284</v>
      </c>
      <c r="J438" t="s">
        <v>469</v>
      </c>
      <c r="K438" t="s">
        <v>474</v>
      </c>
      <c r="M438" t="s">
        <v>493</v>
      </c>
      <c r="N438" t="s">
        <v>844</v>
      </c>
      <c r="O438" t="s">
        <v>477</v>
      </c>
      <c r="R438" t="s">
        <v>479</v>
      </c>
      <c r="S438" t="s">
        <v>469</v>
      </c>
      <c r="V438" t="s">
        <v>913</v>
      </c>
      <c r="W438" t="s">
        <v>552</v>
      </c>
      <c r="X438" t="s">
        <v>629</v>
      </c>
      <c r="Y438" t="s">
        <v>482</v>
      </c>
      <c r="AC438" t="s">
        <v>483</v>
      </c>
      <c r="AG438" t="s">
        <v>458</v>
      </c>
    </row>
    <row r="439" spans="1:34" x14ac:dyDescent="0.3">
      <c r="A439">
        <v>83614</v>
      </c>
      <c r="B439">
        <v>44</v>
      </c>
      <c r="C439" t="s">
        <v>514</v>
      </c>
      <c r="D439" t="s">
        <v>490</v>
      </c>
      <c r="E439">
        <v>44</v>
      </c>
      <c r="F439" t="s">
        <v>465</v>
      </c>
      <c r="G439" t="s">
        <v>1285</v>
      </c>
      <c r="H439" t="s">
        <v>467</v>
      </c>
      <c r="I439" t="s">
        <v>518</v>
      </c>
      <c r="J439" t="s">
        <v>469</v>
      </c>
      <c r="K439" t="s">
        <v>474</v>
      </c>
      <c r="M439" t="s">
        <v>493</v>
      </c>
      <c r="N439" t="s">
        <v>500</v>
      </c>
      <c r="O439" t="s">
        <v>477</v>
      </c>
      <c r="R439" t="s">
        <v>479</v>
      </c>
      <c r="S439" t="s">
        <v>469</v>
      </c>
      <c r="W439" t="s">
        <v>564</v>
      </c>
      <c r="X439" t="s">
        <v>629</v>
      </c>
      <c r="Y439" t="s">
        <v>482</v>
      </c>
      <c r="AC439" t="s">
        <v>483</v>
      </c>
      <c r="AG439" t="s">
        <v>455</v>
      </c>
      <c r="AH439" t="s">
        <v>1286</v>
      </c>
    </row>
    <row r="440" spans="1:34" x14ac:dyDescent="0.3">
      <c r="A440">
        <v>83614</v>
      </c>
      <c r="B440">
        <v>45</v>
      </c>
      <c r="C440" t="s">
        <v>514</v>
      </c>
      <c r="D440" t="s">
        <v>546</v>
      </c>
      <c r="E440">
        <v>45</v>
      </c>
      <c r="F440" t="s">
        <v>465</v>
      </c>
      <c r="G440" t="s">
        <v>631</v>
      </c>
      <c r="H440" t="s">
        <v>467</v>
      </c>
      <c r="I440" t="s">
        <v>1287</v>
      </c>
      <c r="J440" t="s">
        <v>469</v>
      </c>
      <c r="K440" t="s">
        <v>474</v>
      </c>
      <c r="M440" t="s">
        <v>493</v>
      </c>
      <c r="N440" t="s">
        <v>1288</v>
      </c>
      <c r="O440" t="s">
        <v>477</v>
      </c>
      <c r="R440" t="s">
        <v>479</v>
      </c>
      <c r="S440" t="s">
        <v>469</v>
      </c>
      <c r="V440" t="s">
        <v>1257</v>
      </c>
      <c r="W440" t="s">
        <v>480</v>
      </c>
      <c r="X440" t="s">
        <v>629</v>
      </c>
      <c r="Y440" t="s">
        <v>1289</v>
      </c>
      <c r="AC440" t="s">
        <v>483</v>
      </c>
      <c r="AG440" t="s">
        <v>455</v>
      </c>
      <c r="AH440" t="s">
        <v>1290</v>
      </c>
    </row>
    <row r="441" spans="1:34" x14ac:dyDescent="0.3">
      <c r="A441">
        <v>83614</v>
      </c>
      <c r="B441">
        <v>46</v>
      </c>
      <c r="C441" t="s">
        <v>514</v>
      </c>
      <c r="D441" t="s">
        <v>546</v>
      </c>
      <c r="E441">
        <v>46</v>
      </c>
      <c r="F441" t="s">
        <v>465</v>
      </c>
      <c r="G441" t="s">
        <v>517</v>
      </c>
      <c r="H441" t="s">
        <v>467</v>
      </c>
      <c r="I441" t="s">
        <v>742</v>
      </c>
      <c r="J441" t="s">
        <v>469</v>
      </c>
      <c r="K441" t="s">
        <v>474</v>
      </c>
      <c r="M441" t="s">
        <v>493</v>
      </c>
      <c r="N441" t="s">
        <v>1291</v>
      </c>
      <c r="O441" t="s">
        <v>477</v>
      </c>
      <c r="R441" t="s">
        <v>479</v>
      </c>
      <c r="S441" t="s">
        <v>469</v>
      </c>
      <c r="V441" t="s">
        <v>589</v>
      </c>
      <c r="W441" t="s">
        <v>551</v>
      </c>
      <c r="X441" t="s">
        <v>629</v>
      </c>
      <c r="Y441" t="s">
        <v>482</v>
      </c>
      <c r="AC441" t="s">
        <v>483</v>
      </c>
      <c r="AG441" t="s">
        <v>455</v>
      </c>
      <c r="AH441" t="s">
        <v>1292</v>
      </c>
    </row>
    <row r="442" spans="1:34" x14ac:dyDescent="0.3">
      <c r="A442">
        <v>83614</v>
      </c>
      <c r="B442">
        <v>47</v>
      </c>
      <c r="C442" t="s">
        <v>514</v>
      </c>
      <c r="D442" t="s">
        <v>546</v>
      </c>
      <c r="E442">
        <v>47</v>
      </c>
      <c r="F442" t="s">
        <v>465</v>
      </c>
      <c r="G442" t="s">
        <v>1293</v>
      </c>
      <c r="H442" t="s">
        <v>467</v>
      </c>
      <c r="I442" t="s">
        <v>548</v>
      </c>
      <c r="J442" t="s">
        <v>469</v>
      </c>
      <c r="K442" t="s">
        <v>474</v>
      </c>
      <c r="M442" t="s">
        <v>493</v>
      </c>
      <c r="N442" t="s">
        <v>1294</v>
      </c>
      <c r="O442" t="s">
        <v>477</v>
      </c>
      <c r="R442" t="s">
        <v>479</v>
      </c>
      <c r="S442" t="s">
        <v>469</v>
      </c>
      <c r="V442" t="s">
        <v>1257</v>
      </c>
      <c r="W442" t="s">
        <v>480</v>
      </c>
      <c r="X442" t="s">
        <v>629</v>
      </c>
      <c r="Y442" t="s">
        <v>482</v>
      </c>
      <c r="AC442" t="s">
        <v>483</v>
      </c>
      <c r="AG442" t="s">
        <v>455</v>
      </c>
      <c r="AH442" t="s">
        <v>1295</v>
      </c>
    </row>
    <row r="443" spans="1:34" x14ac:dyDescent="0.3">
      <c r="A443">
        <v>83614</v>
      </c>
      <c r="B443">
        <v>48</v>
      </c>
      <c r="C443" t="s">
        <v>514</v>
      </c>
      <c r="D443" t="s">
        <v>546</v>
      </c>
      <c r="E443">
        <v>48</v>
      </c>
      <c r="F443" t="s">
        <v>465</v>
      </c>
      <c r="G443" t="s">
        <v>1296</v>
      </c>
      <c r="H443" t="s">
        <v>467</v>
      </c>
      <c r="I443" t="s">
        <v>832</v>
      </c>
      <c r="J443" t="s">
        <v>469</v>
      </c>
      <c r="K443" t="s">
        <v>474</v>
      </c>
      <c r="M443" t="s">
        <v>493</v>
      </c>
      <c r="N443" t="s">
        <v>1229</v>
      </c>
      <c r="O443" t="s">
        <v>477</v>
      </c>
      <c r="R443" t="s">
        <v>479</v>
      </c>
      <c r="S443" t="s">
        <v>469</v>
      </c>
      <c r="V443" t="s">
        <v>648</v>
      </c>
      <c r="W443" t="s">
        <v>551</v>
      </c>
      <c r="X443" t="s">
        <v>629</v>
      </c>
      <c r="Y443" t="s">
        <v>482</v>
      </c>
      <c r="AC443" t="s">
        <v>483</v>
      </c>
      <c r="AG443" t="s">
        <v>458</v>
      </c>
    </row>
    <row r="444" spans="1:34" x14ac:dyDescent="0.3">
      <c r="A444">
        <v>83614</v>
      </c>
      <c r="B444">
        <v>49</v>
      </c>
      <c r="C444" t="s">
        <v>471</v>
      </c>
      <c r="D444" t="s">
        <v>453</v>
      </c>
      <c r="E444">
        <v>49</v>
      </c>
      <c r="W444" t="s">
        <v>853</v>
      </c>
      <c r="AG444" t="s">
        <v>455</v>
      </c>
      <c r="AH444" t="s">
        <v>1297</v>
      </c>
    </row>
    <row r="445" spans="1:34" x14ac:dyDescent="0.3">
      <c r="A445">
        <v>83614</v>
      </c>
      <c r="B445">
        <v>50</v>
      </c>
      <c r="C445" t="s">
        <v>471</v>
      </c>
      <c r="D445" t="s">
        <v>453</v>
      </c>
      <c r="E445">
        <v>50</v>
      </c>
      <c r="W445" t="s">
        <v>452</v>
      </c>
      <c r="AG445" t="s">
        <v>455</v>
      </c>
      <c r="AH445" t="s">
        <v>1298</v>
      </c>
    </row>
    <row r="446" spans="1:34" x14ac:dyDescent="0.3">
      <c r="A446">
        <v>83614</v>
      </c>
      <c r="B446">
        <v>51</v>
      </c>
      <c r="C446" t="s">
        <v>471</v>
      </c>
      <c r="D446" t="s">
        <v>453</v>
      </c>
      <c r="E446">
        <v>51</v>
      </c>
      <c r="W446" t="s">
        <v>452</v>
      </c>
      <c r="AG446" t="s">
        <v>455</v>
      </c>
      <c r="AH446" t="s">
        <v>1299</v>
      </c>
    </row>
    <row r="447" spans="1:34" x14ac:dyDescent="0.3">
      <c r="A447">
        <v>83614</v>
      </c>
      <c r="B447">
        <v>52</v>
      </c>
      <c r="C447" t="s">
        <v>471</v>
      </c>
      <c r="D447" t="s">
        <v>464</v>
      </c>
      <c r="E447">
        <v>52</v>
      </c>
      <c r="F447" t="s">
        <v>465</v>
      </c>
      <c r="G447" t="s">
        <v>1262</v>
      </c>
      <c r="H447" t="s">
        <v>467</v>
      </c>
      <c r="I447" t="s">
        <v>880</v>
      </c>
      <c r="J447" t="s">
        <v>469</v>
      </c>
      <c r="K447" t="s">
        <v>474</v>
      </c>
      <c r="M447" t="s">
        <v>475</v>
      </c>
      <c r="N447" t="s">
        <v>1300</v>
      </c>
      <c r="O447" t="s">
        <v>477</v>
      </c>
      <c r="R447" t="s">
        <v>479</v>
      </c>
      <c r="S447" t="s">
        <v>469</v>
      </c>
      <c r="W447" t="s">
        <v>552</v>
      </c>
      <c r="X447" t="s">
        <v>629</v>
      </c>
      <c r="Y447" t="s">
        <v>482</v>
      </c>
      <c r="AC447" t="s">
        <v>483</v>
      </c>
      <c r="AG447" t="s">
        <v>455</v>
      </c>
      <c r="AH447" t="s">
        <v>1301</v>
      </c>
    </row>
    <row r="448" spans="1:34" x14ac:dyDescent="0.3">
      <c r="A448">
        <v>83614</v>
      </c>
      <c r="B448">
        <v>53</v>
      </c>
      <c r="C448" t="s">
        <v>471</v>
      </c>
      <c r="D448" t="s">
        <v>464</v>
      </c>
      <c r="E448">
        <v>53</v>
      </c>
      <c r="F448" t="s">
        <v>465</v>
      </c>
      <c r="G448" t="s">
        <v>1178</v>
      </c>
      <c r="H448" t="s">
        <v>467</v>
      </c>
      <c r="I448" t="s">
        <v>457</v>
      </c>
      <c r="J448" t="s">
        <v>469</v>
      </c>
      <c r="K448" t="s">
        <v>470</v>
      </c>
      <c r="L448" t="s">
        <v>514</v>
      </c>
      <c r="AG448" t="s">
        <v>455</v>
      </c>
      <c r="AH448" t="s">
        <v>1302</v>
      </c>
    </row>
    <row r="449" spans="1:35" x14ac:dyDescent="0.3">
      <c r="A449">
        <v>83614</v>
      </c>
      <c r="B449">
        <v>54</v>
      </c>
      <c r="C449" t="s">
        <v>471</v>
      </c>
      <c r="D449" t="s">
        <v>464</v>
      </c>
      <c r="E449">
        <v>54</v>
      </c>
      <c r="F449" t="s">
        <v>465</v>
      </c>
      <c r="G449" t="s">
        <v>1303</v>
      </c>
      <c r="H449" t="s">
        <v>467</v>
      </c>
      <c r="I449" t="s">
        <v>1304</v>
      </c>
      <c r="J449" t="s">
        <v>469</v>
      </c>
      <c r="K449" t="s">
        <v>470</v>
      </c>
      <c r="L449" t="s">
        <v>593</v>
      </c>
      <c r="AG449" t="s">
        <v>458</v>
      </c>
    </row>
    <row r="450" spans="1:35" x14ac:dyDescent="0.3">
      <c r="A450">
        <v>83614</v>
      </c>
      <c r="B450">
        <v>55</v>
      </c>
      <c r="C450" t="s">
        <v>471</v>
      </c>
      <c r="D450" t="s">
        <v>490</v>
      </c>
      <c r="E450">
        <v>55</v>
      </c>
      <c r="F450" t="s">
        <v>465</v>
      </c>
      <c r="G450" t="s">
        <v>480</v>
      </c>
      <c r="H450" t="s">
        <v>467</v>
      </c>
      <c r="I450" t="s">
        <v>627</v>
      </c>
      <c r="J450" t="s">
        <v>469</v>
      </c>
      <c r="K450" t="s">
        <v>474</v>
      </c>
      <c r="M450" t="s">
        <v>493</v>
      </c>
      <c r="N450" t="s">
        <v>488</v>
      </c>
      <c r="O450" t="s">
        <v>477</v>
      </c>
      <c r="R450" t="s">
        <v>479</v>
      </c>
      <c r="S450" t="s">
        <v>469</v>
      </c>
      <c r="V450" t="s">
        <v>544</v>
      </c>
      <c r="W450" t="s">
        <v>1102</v>
      </c>
      <c r="X450" t="s">
        <v>629</v>
      </c>
      <c r="Y450" t="s">
        <v>598</v>
      </c>
      <c r="AC450" t="s">
        <v>584</v>
      </c>
      <c r="AG450" t="s">
        <v>455</v>
      </c>
      <c r="AH450" t="s">
        <v>1305</v>
      </c>
    </row>
    <row r="451" spans="1:35" x14ac:dyDescent="0.3">
      <c r="A451">
        <v>83614</v>
      </c>
      <c r="B451">
        <v>56</v>
      </c>
      <c r="C451" t="s">
        <v>471</v>
      </c>
      <c r="D451" t="s">
        <v>490</v>
      </c>
      <c r="E451">
        <v>56</v>
      </c>
      <c r="F451" t="s">
        <v>465</v>
      </c>
      <c r="G451" t="s">
        <v>803</v>
      </c>
      <c r="H451" t="s">
        <v>467</v>
      </c>
      <c r="I451" t="s">
        <v>1306</v>
      </c>
      <c r="J451" t="s">
        <v>469</v>
      </c>
      <c r="K451" t="s">
        <v>474</v>
      </c>
      <c r="M451" t="s">
        <v>493</v>
      </c>
      <c r="N451" t="s">
        <v>513</v>
      </c>
      <c r="O451" t="s">
        <v>477</v>
      </c>
      <c r="R451" t="s">
        <v>479</v>
      </c>
      <c r="S451" t="s">
        <v>469</v>
      </c>
      <c r="V451" t="s">
        <v>524</v>
      </c>
      <c r="W451" t="s">
        <v>538</v>
      </c>
      <c r="X451" t="s">
        <v>629</v>
      </c>
      <c r="Y451" t="s">
        <v>482</v>
      </c>
      <c r="AC451" t="s">
        <v>483</v>
      </c>
      <c r="AG451" t="s">
        <v>455</v>
      </c>
      <c r="AH451" t="s">
        <v>1307</v>
      </c>
    </row>
    <row r="452" spans="1:35" x14ac:dyDescent="0.3">
      <c r="A452">
        <v>83614</v>
      </c>
      <c r="B452">
        <v>57</v>
      </c>
      <c r="C452" t="s">
        <v>471</v>
      </c>
      <c r="D452" t="s">
        <v>490</v>
      </c>
      <c r="E452">
        <v>57</v>
      </c>
      <c r="F452" t="s">
        <v>465</v>
      </c>
      <c r="G452" t="s">
        <v>1308</v>
      </c>
      <c r="H452" t="s">
        <v>467</v>
      </c>
      <c r="I452" t="s">
        <v>615</v>
      </c>
      <c r="J452" t="s">
        <v>469</v>
      </c>
      <c r="K452" t="s">
        <v>474</v>
      </c>
      <c r="M452" t="s">
        <v>493</v>
      </c>
      <c r="N452" t="s">
        <v>1309</v>
      </c>
      <c r="O452" t="s">
        <v>477</v>
      </c>
      <c r="R452" t="s">
        <v>479</v>
      </c>
      <c r="S452" t="s">
        <v>469</v>
      </c>
      <c r="V452" t="s">
        <v>1102</v>
      </c>
      <c r="W452" t="s">
        <v>480</v>
      </c>
      <c r="X452" t="s">
        <v>629</v>
      </c>
      <c r="Y452" t="s">
        <v>482</v>
      </c>
      <c r="AC452" t="s">
        <v>483</v>
      </c>
      <c r="AG452" t="s">
        <v>458</v>
      </c>
    </row>
    <row r="453" spans="1:35" x14ac:dyDescent="0.3">
      <c r="A453">
        <v>83614</v>
      </c>
      <c r="B453">
        <v>58</v>
      </c>
      <c r="C453" t="s">
        <v>471</v>
      </c>
      <c r="D453" t="s">
        <v>490</v>
      </c>
      <c r="E453">
        <v>58</v>
      </c>
      <c r="F453" t="s">
        <v>465</v>
      </c>
      <c r="G453" t="s">
        <v>1310</v>
      </c>
      <c r="H453" t="s">
        <v>467</v>
      </c>
      <c r="I453" t="s">
        <v>865</v>
      </c>
      <c r="J453" t="s">
        <v>469</v>
      </c>
      <c r="K453" t="s">
        <v>474</v>
      </c>
      <c r="M453" t="s">
        <v>493</v>
      </c>
      <c r="N453" t="s">
        <v>1311</v>
      </c>
      <c r="O453" t="s">
        <v>477</v>
      </c>
      <c r="R453" t="s">
        <v>479</v>
      </c>
      <c r="S453" t="s">
        <v>469</v>
      </c>
      <c r="V453" t="s">
        <v>1300</v>
      </c>
      <c r="W453" t="s">
        <v>551</v>
      </c>
      <c r="X453" t="s">
        <v>629</v>
      </c>
      <c r="Y453" t="s">
        <v>611</v>
      </c>
      <c r="AC453" t="s">
        <v>483</v>
      </c>
      <c r="AG453" t="s">
        <v>455</v>
      </c>
      <c r="AH453" t="s">
        <v>1312</v>
      </c>
    </row>
    <row r="454" spans="1:35" x14ac:dyDescent="0.3">
      <c r="A454">
        <v>83614</v>
      </c>
      <c r="B454">
        <v>59</v>
      </c>
      <c r="C454" t="s">
        <v>471</v>
      </c>
      <c r="D454" t="s">
        <v>490</v>
      </c>
      <c r="E454">
        <v>59</v>
      </c>
      <c r="F454" t="s">
        <v>465</v>
      </c>
      <c r="G454" t="s">
        <v>617</v>
      </c>
      <c r="H454" t="s">
        <v>467</v>
      </c>
      <c r="I454" t="s">
        <v>471</v>
      </c>
      <c r="J454" t="s">
        <v>469</v>
      </c>
      <c r="K454" t="s">
        <v>474</v>
      </c>
      <c r="M454" t="s">
        <v>493</v>
      </c>
      <c r="N454" t="s">
        <v>661</v>
      </c>
      <c r="O454" t="s">
        <v>477</v>
      </c>
      <c r="R454" t="s">
        <v>479</v>
      </c>
      <c r="S454" t="s">
        <v>469</v>
      </c>
      <c r="V454" t="s">
        <v>760</v>
      </c>
      <c r="W454" t="s">
        <v>542</v>
      </c>
      <c r="X454" t="s">
        <v>629</v>
      </c>
      <c r="Y454" t="s">
        <v>598</v>
      </c>
      <c r="AC454" t="s">
        <v>483</v>
      </c>
      <c r="AG454" t="s">
        <v>458</v>
      </c>
    </row>
    <row r="455" spans="1:35" x14ac:dyDescent="0.3">
      <c r="A455">
        <v>83614</v>
      </c>
      <c r="B455">
        <v>60</v>
      </c>
      <c r="C455" t="s">
        <v>471</v>
      </c>
      <c r="D455" t="s">
        <v>490</v>
      </c>
      <c r="E455">
        <v>60</v>
      </c>
      <c r="F455" t="s">
        <v>465</v>
      </c>
      <c r="G455" t="s">
        <v>645</v>
      </c>
      <c r="H455" t="s">
        <v>467</v>
      </c>
      <c r="I455" t="s">
        <v>623</v>
      </c>
      <c r="J455" t="s">
        <v>469</v>
      </c>
      <c r="K455" t="s">
        <v>474</v>
      </c>
      <c r="M455" t="s">
        <v>493</v>
      </c>
      <c r="N455" t="s">
        <v>1313</v>
      </c>
      <c r="O455" t="s">
        <v>477</v>
      </c>
      <c r="R455" t="s">
        <v>479</v>
      </c>
      <c r="S455" t="s">
        <v>469</v>
      </c>
      <c r="V455" t="s">
        <v>735</v>
      </c>
      <c r="W455" t="s">
        <v>538</v>
      </c>
      <c r="X455" t="s">
        <v>629</v>
      </c>
      <c r="Y455" t="s">
        <v>482</v>
      </c>
      <c r="AC455" t="s">
        <v>483</v>
      </c>
      <c r="AG455" t="s">
        <v>458</v>
      </c>
    </row>
    <row r="456" spans="1:35" x14ac:dyDescent="0.3">
      <c r="A456">
        <v>83614</v>
      </c>
      <c r="B456">
        <v>61</v>
      </c>
      <c r="C456" t="s">
        <v>471</v>
      </c>
      <c r="D456" t="s">
        <v>490</v>
      </c>
      <c r="E456">
        <v>61</v>
      </c>
      <c r="F456" t="s">
        <v>465</v>
      </c>
      <c r="G456" t="s">
        <v>1314</v>
      </c>
      <c r="H456" t="s">
        <v>467</v>
      </c>
      <c r="I456" t="s">
        <v>518</v>
      </c>
      <c r="J456" t="s">
        <v>469</v>
      </c>
      <c r="K456" t="s">
        <v>474</v>
      </c>
      <c r="M456" t="s">
        <v>493</v>
      </c>
      <c r="N456" t="s">
        <v>1102</v>
      </c>
      <c r="O456" t="s">
        <v>477</v>
      </c>
      <c r="R456" t="s">
        <v>479</v>
      </c>
      <c r="S456" t="s">
        <v>469</v>
      </c>
      <c r="V456" t="s">
        <v>735</v>
      </c>
      <c r="W456" t="s">
        <v>538</v>
      </c>
      <c r="X456" t="s">
        <v>629</v>
      </c>
      <c r="Y456" t="s">
        <v>482</v>
      </c>
      <c r="AC456" t="s">
        <v>483</v>
      </c>
      <c r="AG456" t="s">
        <v>458</v>
      </c>
    </row>
    <row r="457" spans="1:35" x14ac:dyDescent="0.3">
      <c r="A457">
        <v>83614</v>
      </c>
      <c r="B457">
        <v>62</v>
      </c>
      <c r="C457" t="s">
        <v>471</v>
      </c>
      <c r="D457" t="s">
        <v>490</v>
      </c>
      <c r="E457">
        <v>62</v>
      </c>
      <c r="F457" t="s">
        <v>465</v>
      </c>
      <c r="G457" t="s">
        <v>1315</v>
      </c>
      <c r="H457" t="s">
        <v>467</v>
      </c>
      <c r="I457" t="s">
        <v>519</v>
      </c>
      <c r="J457" t="s">
        <v>469</v>
      </c>
      <c r="K457" t="s">
        <v>474</v>
      </c>
      <c r="M457" t="s">
        <v>493</v>
      </c>
      <c r="N457" t="s">
        <v>515</v>
      </c>
      <c r="O457" t="s">
        <v>477</v>
      </c>
      <c r="R457" t="s">
        <v>479</v>
      </c>
      <c r="S457" t="s">
        <v>469</v>
      </c>
      <c r="V457" t="s">
        <v>534</v>
      </c>
      <c r="W457" t="s">
        <v>1036</v>
      </c>
      <c r="X457" t="s">
        <v>629</v>
      </c>
      <c r="Y457" t="s">
        <v>598</v>
      </c>
      <c r="AC457" t="s">
        <v>483</v>
      </c>
      <c r="AG457" t="s">
        <v>455</v>
      </c>
      <c r="AH457" t="s">
        <v>1316</v>
      </c>
    </row>
    <row r="458" spans="1:35" x14ac:dyDescent="0.3">
      <c r="A458">
        <v>83614</v>
      </c>
      <c r="B458">
        <v>63</v>
      </c>
      <c r="C458" t="s">
        <v>471</v>
      </c>
      <c r="D458" t="s">
        <v>546</v>
      </c>
      <c r="E458">
        <v>63</v>
      </c>
      <c r="F458" t="s">
        <v>465</v>
      </c>
      <c r="G458" t="s">
        <v>532</v>
      </c>
      <c r="H458" t="s">
        <v>467</v>
      </c>
      <c r="I458" t="s">
        <v>494</v>
      </c>
      <c r="J458" t="s">
        <v>469</v>
      </c>
      <c r="K458" t="s">
        <v>474</v>
      </c>
      <c r="M458" t="s">
        <v>493</v>
      </c>
      <c r="N458" t="s">
        <v>1317</v>
      </c>
      <c r="O458" t="s">
        <v>477</v>
      </c>
      <c r="R458" t="s">
        <v>479</v>
      </c>
      <c r="S458" t="s">
        <v>469</v>
      </c>
      <c r="V458" t="s">
        <v>564</v>
      </c>
      <c r="W458" t="s">
        <v>1318</v>
      </c>
      <c r="X458" t="s">
        <v>629</v>
      </c>
      <c r="Y458" t="s">
        <v>482</v>
      </c>
      <c r="AC458" t="s">
        <v>483</v>
      </c>
      <c r="AG458" t="s">
        <v>455</v>
      </c>
      <c r="AH458" t="s">
        <v>1319</v>
      </c>
    </row>
    <row r="459" spans="1:35" x14ac:dyDescent="0.3">
      <c r="A459">
        <v>83614</v>
      </c>
      <c r="B459">
        <v>64</v>
      </c>
      <c r="C459" t="s">
        <v>471</v>
      </c>
      <c r="D459" t="s">
        <v>546</v>
      </c>
      <c r="E459">
        <v>64</v>
      </c>
      <c r="F459" t="s">
        <v>465</v>
      </c>
      <c r="G459" t="s">
        <v>1320</v>
      </c>
      <c r="H459" t="s">
        <v>467</v>
      </c>
      <c r="I459" t="s">
        <v>1321</v>
      </c>
      <c r="J459" t="s">
        <v>469</v>
      </c>
      <c r="K459" t="s">
        <v>474</v>
      </c>
      <c r="M459" t="s">
        <v>493</v>
      </c>
      <c r="N459" t="s">
        <v>1322</v>
      </c>
      <c r="O459" t="s">
        <v>477</v>
      </c>
      <c r="R459" t="s">
        <v>479</v>
      </c>
      <c r="S459" t="s">
        <v>469</v>
      </c>
      <c r="V459" t="s">
        <v>589</v>
      </c>
      <c r="W459" t="s">
        <v>515</v>
      </c>
      <c r="X459" t="s">
        <v>629</v>
      </c>
      <c r="Y459" t="s">
        <v>482</v>
      </c>
      <c r="AC459" t="s">
        <v>483</v>
      </c>
      <c r="AG459" t="s">
        <v>455</v>
      </c>
      <c r="AH459" t="s">
        <v>1323</v>
      </c>
    </row>
    <row r="460" spans="1:35" x14ac:dyDescent="0.3">
      <c r="A460">
        <v>83614</v>
      </c>
      <c r="B460">
        <v>65</v>
      </c>
      <c r="C460" t="s">
        <v>471</v>
      </c>
      <c r="D460" t="s">
        <v>546</v>
      </c>
      <c r="E460">
        <v>65</v>
      </c>
      <c r="F460" t="s">
        <v>465</v>
      </c>
      <c r="G460" t="s">
        <v>822</v>
      </c>
      <c r="H460" t="s">
        <v>467</v>
      </c>
      <c r="I460" t="s">
        <v>1324</v>
      </c>
      <c r="J460" t="s">
        <v>469</v>
      </c>
      <c r="K460" t="s">
        <v>474</v>
      </c>
      <c r="M460" t="s">
        <v>493</v>
      </c>
      <c r="N460" t="s">
        <v>1325</v>
      </c>
      <c r="O460" t="s">
        <v>477</v>
      </c>
      <c r="R460" t="s">
        <v>479</v>
      </c>
      <c r="S460" t="s">
        <v>469</v>
      </c>
      <c r="V460" t="s">
        <v>913</v>
      </c>
      <c r="W460" t="s">
        <v>480</v>
      </c>
      <c r="X460" t="s">
        <v>629</v>
      </c>
      <c r="Y460" t="s">
        <v>482</v>
      </c>
      <c r="AC460" t="s">
        <v>483</v>
      </c>
      <c r="AG460" t="s">
        <v>458</v>
      </c>
    </row>
    <row r="461" spans="1:35" x14ac:dyDescent="0.3">
      <c r="A461">
        <v>83614</v>
      </c>
      <c r="B461">
        <v>66</v>
      </c>
      <c r="C461" t="s">
        <v>471</v>
      </c>
      <c r="D461" t="s">
        <v>546</v>
      </c>
      <c r="E461">
        <v>66</v>
      </c>
      <c r="F461" t="s">
        <v>465</v>
      </c>
      <c r="G461" t="s">
        <v>1001</v>
      </c>
      <c r="H461" t="s">
        <v>467</v>
      </c>
      <c r="I461" t="s">
        <v>468</v>
      </c>
      <c r="J461" t="s">
        <v>469</v>
      </c>
      <c r="K461" t="s">
        <v>474</v>
      </c>
      <c r="M461" t="s">
        <v>493</v>
      </c>
      <c r="N461" t="s">
        <v>583</v>
      </c>
      <c r="O461" t="s">
        <v>477</v>
      </c>
      <c r="R461" t="s">
        <v>479</v>
      </c>
      <c r="S461" t="s">
        <v>469</v>
      </c>
      <c r="V461" t="s">
        <v>735</v>
      </c>
      <c r="W461" t="s">
        <v>537</v>
      </c>
      <c r="X461" t="s">
        <v>629</v>
      </c>
      <c r="Y461" t="s">
        <v>482</v>
      </c>
      <c r="AC461" t="s">
        <v>483</v>
      </c>
      <c r="AG461" t="s">
        <v>458</v>
      </c>
    </row>
    <row r="462" spans="1:35" x14ac:dyDescent="0.3">
      <c r="A462">
        <v>83614</v>
      </c>
      <c r="B462">
        <v>67</v>
      </c>
      <c r="C462" t="s">
        <v>519</v>
      </c>
      <c r="D462" t="s">
        <v>453</v>
      </c>
      <c r="E462">
        <v>67</v>
      </c>
      <c r="W462" t="s">
        <v>860</v>
      </c>
      <c r="AG462" t="s">
        <v>455</v>
      </c>
      <c r="AH462" t="s">
        <v>1326</v>
      </c>
      <c r="AI462">
        <v>760</v>
      </c>
    </row>
    <row r="463" spans="1:35" x14ac:dyDescent="0.3">
      <c r="A463">
        <v>83614</v>
      </c>
      <c r="B463">
        <v>68</v>
      </c>
      <c r="C463" t="s">
        <v>519</v>
      </c>
      <c r="D463" t="s">
        <v>453</v>
      </c>
      <c r="E463">
        <v>68</v>
      </c>
      <c r="W463" t="s">
        <v>899</v>
      </c>
      <c r="AG463" t="s">
        <v>458</v>
      </c>
    </row>
    <row r="464" spans="1:35" x14ac:dyDescent="0.3">
      <c r="A464">
        <v>83614</v>
      </c>
      <c r="B464">
        <v>69</v>
      </c>
      <c r="C464" t="s">
        <v>519</v>
      </c>
      <c r="D464" t="s">
        <v>453</v>
      </c>
      <c r="E464">
        <v>69</v>
      </c>
      <c r="W464" t="s">
        <v>859</v>
      </c>
      <c r="AG464" t="s">
        <v>458</v>
      </c>
    </row>
    <row r="465" spans="1:35" x14ac:dyDescent="0.3">
      <c r="A465">
        <v>83614</v>
      </c>
      <c r="B465">
        <v>70</v>
      </c>
      <c r="C465" t="s">
        <v>519</v>
      </c>
      <c r="D465" t="s">
        <v>453</v>
      </c>
      <c r="E465">
        <v>70</v>
      </c>
      <c r="W465" t="s">
        <v>899</v>
      </c>
      <c r="AG465" t="s">
        <v>458</v>
      </c>
    </row>
    <row r="466" spans="1:35" x14ac:dyDescent="0.3">
      <c r="A466">
        <v>83614</v>
      </c>
      <c r="B466">
        <v>71</v>
      </c>
      <c r="C466" t="s">
        <v>519</v>
      </c>
      <c r="D466" t="s">
        <v>453</v>
      </c>
      <c r="E466">
        <v>71</v>
      </c>
      <c r="W466" t="s">
        <v>922</v>
      </c>
      <c r="AG466" t="s">
        <v>458</v>
      </c>
    </row>
    <row r="467" spans="1:35" x14ac:dyDescent="0.3">
      <c r="A467">
        <v>83614</v>
      </c>
      <c r="B467">
        <v>72</v>
      </c>
      <c r="C467" t="s">
        <v>519</v>
      </c>
      <c r="D467" t="s">
        <v>453</v>
      </c>
      <c r="E467">
        <v>72</v>
      </c>
      <c r="W467" t="s">
        <v>899</v>
      </c>
      <c r="AG467" t="s">
        <v>455</v>
      </c>
      <c r="AH467" t="s">
        <v>1327</v>
      </c>
    </row>
    <row r="468" spans="1:35" x14ac:dyDescent="0.3">
      <c r="A468">
        <v>83614</v>
      </c>
      <c r="B468">
        <v>73</v>
      </c>
      <c r="C468" t="s">
        <v>519</v>
      </c>
      <c r="D468" t="s">
        <v>453</v>
      </c>
      <c r="E468">
        <v>73</v>
      </c>
      <c r="W468" t="s">
        <v>860</v>
      </c>
      <c r="AG468" t="s">
        <v>455</v>
      </c>
      <c r="AH468" t="s">
        <v>1328</v>
      </c>
    </row>
    <row r="469" spans="1:35" x14ac:dyDescent="0.3">
      <c r="A469">
        <v>83614</v>
      </c>
      <c r="B469">
        <v>74</v>
      </c>
      <c r="C469" t="s">
        <v>519</v>
      </c>
      <c r="D469" t="s">
        <v>464</v>
      </c>
      <c r="E469">
        <v>74</v>
      </c>
      <c r="F469" t="s">
        <v>465</v>
      </c>
      <c r="G469" t="s">
        <v>617</v>
      </c>
      <c r="H469" t="s">
        <v>467</v>
      </c>
      <c r="I469" t="s">
        <v>524</v>
      </c>
      <c r="J469" t="s">
        <v>469</v>
      </c>
      <c r="K469" t="s">
        <v>474</v>
      </c>
      <c r="M469" t="s">
        <v>493</v>
      </c>
      <c r="N469" t="s">
        <v>874</v>
      </c>
      <c r="O469" t="s">
        <v>477</v>
      </c>
      <c r="R469" t="s">
        <v>479</v>
      </c>
      <c r="S469" t="s">
        <v>469</v>
      </c>
      <c r="W469" t="s">
        <v>519</v>
      </c>
      <c r="X469" t="s">
        <v>629</v>
      </c>
      <c r="Y469" t="s">
        <v>598</v>
      </c>
      <c r="AC469" t="s">
        <v>483</v>
      </c>
      <c r="AG469" t="s">
        <v>455</v>
      </c>
      <c r="AH469" t="s">
        <v>1329</v>
      </c>
    </row>
    <row r="470" spans="1:35" x14ac:dyDescent="0.3">
      <c r="A470">
        <v>83614</v>
      </c>
      <c r="B470">
        <v>75</v>
      </c>
      <c r="C470" t="s">
        <v>519</v>
      </c>
      <c r="D470" t="s">
        <v>490</v>
      </c>
      <c r="E470">
        <v>75</v>
      </c>
      <c r="F470" t="s">
        <v>465</v>
      </c>
      <c r="G470" t="s">
        <v>1330</v>
      </c>
      <c r="H470" t="s">
        <v>467</v>
      </c>
      <c r="I470" t="s">
        <v>524</v>
      </c>
      <c r="J470" t="s">
        <v>469</v>
      </c>
      <c r="K470" t="s">
        <v>474</v>
      </c>
      <c r="M470" t="s">
        <v>493</v>
      </c>
      <c r="N470" t="s">
        <v>925</v>
      </c>
      <c r="O470" t="s">
        <v>477</v>
      </c>
      <c r="R470" t="s">
        <v>479</v>
      </c>
      <c r="S470" t="s">
        <v>469</v>
      </c>
      <c r="V470" t="s">
        <v>571</v>
      </c>
      <c r="W470" t="s">
        <v>593</v>
      </c>
      <c r="X470" t="s">
        <v>629</v>
      </c>
      <c r="Y470" t="s">
        <v>482</v>
      </c>
      <c r="AC470" t="s">
        <v>483</v>
      </c>
      <c r="AG470" t="s">
        <v>455</v>
      </c>
      <c r="AH470" t="s">
        <v>1331</v>
      </c>
    </row>
    <row r="471" spans="1:35" x14ac:dyDescent="0.3">
      <c r="A471">
        <v>83614</v>
      </c>
      <c r="B471">
        <v>76</v>
      </c>
      <c r="C471" t="s">
        <v>519</v>
      </c>
      <c r="D471" t="s">
        <v>490</v>
      </c>
      <c r="E471">
        <v>76</v>
      </c>
      <c r="F471" t="s">
        <v>465</v>
      </c>
      <c r="G471" t="s">
        <v>1176</v>
      </c>
      <c r="H471" t="s">
        <v>467</v>
      </c>
      <c r="I471" t="s">
        <v>788</v>
      </c>
      <c r="J471" t="s">
        <v>469</v>
      </c>
      <c r="K471" t="s">
        <v>470</v>
      </c>
      <c r="L471" t="s">
        <v>514</v>
      </c>
      <c r="AG471" t="s">
        <v>455</v>
      </c>
      <c r="AH471" t="s">
        <v>1332</v>
      </c>
    </row>
    <row r="472" spans="1:35" x14ac:dyDescent="0.3">
      <c r="A472">
        <v>81214</v>
      </c>
      <c r="B472">
        <v>1</v>
      </c>
      <c r="C472" t="s">
        <v>452</v>
      </c>
      <c r="D472" t="s">
        <v>453</v>
      </c>
      <c r="E472">
        <v>1</v>
      </c>
      <c r="W472" t="s">
        <v>1124</v>
      </c>
      <c r="AG472" t="s">
        <v>455</v>
      </c>
      <c r="AH472" t="s">
        <v>1333</v>
      </c>
      <c r="AI472" t="s">
        <v>98</v>
      </c>
    </row>
    <row r="473" spans="1:35" x14ac:dyDescent="0.3">
      <c r="A473">
        <v>81214</v>
      </c>
      <c r="B473">
        <v>2</v>
      </c>
      <c r="C473" t="s">
        <v>452</v>
      </c>
      <c r="D473" t="s">
        <v>453</v>
      </c>
      <c r="E473">
        <v>2</v>
      </c>
      <c r="W473" t="s">
        <v>619</v>
      </c>
      <c r="AG473" t="s">
        <v>458</v>
      </c>
      <c r="AI473" t="s">
        <v>98</v>
      </c>
    </row>
    <row r="474" spans="1:35" x14ac:dyDescent="0.3">
      <c r="A474">
        <v>81214</v>
      </c>
      <c r="B474">
        <v>3</v>
      </c>
      <c r="C474" t="s">
        <v>452</v>
      </c>
      <c r="D474" t="s">
        <v>453</v>
      </c>
      <c r="E474">
        <v>3</v>
      </c>
      <c r="W474" t="s">
        <v>1334</v>
      </c>
      <c r="AG474" t="s">
        <v>455</v>
      </c>
      <c r="AH474" t="s">
        <v>1335</v>
      </c>
      <c r="AI474" t="s">
        <v>98</v>
      </c>
    </row>
    <row r="475" spans="1:35" x14ac:dyDescent="0.3">
      <c r="A475">
        <v>81214</v>
      </c>
      <c r="B475">
        <v>4</v>
      </c>
      <c r="C475" t="s">
        <v>452</v>
      </c>
      <c r="D475" t="s">
        <v>453</v>
      </c>
      <c r="E475">
        <v>4</v>
      </c>
      <c r="W475" t="s">
        <v>1336</v>
      </c>
      <c r="AG475" t="s">
        <v>455</v>
      </c>
      <c r="AH475" t="s">
        <v>1337</v>
      </c>
      <c r="AI475" t="s">
        <v>1054</v>
      </c>
    </row>
    <row r="476" spans="1:35" x14ac:dyDescent="0.3">
      <c r="A476">
        <v>81214</v>
      </c>
      <c r="B476">
        <v>5</v>
      </c>
      <c r="C476" t="s">
        <v>452</v>
      </c>
      <c r="D476" t="s">
        <v>453</v>
      </c>
      <c r="E476">
        <v>5</v>
      </c>
      <c r="W476" t="s">
        <v>1338</v>
      </c>
      <c r="AG476" t="s">
        <v>455</v>
      </c>
      <c r="AH476" t="s">
        <v>1339</v>
      </c>
      <c r="AI476" t="s">
        <v>1054</v>
      </c>
    </row>
    <row r="477" spans="1:35" x14ac:dyDescent="0.3">
      <c r="A477">
        <v>81214</v>
      </c>
      <c r="B477">
        <v>6</v>
      </c>
      <c r="C477" t="s">
        <v>452</v>
      </c>
      <c r="D477" t="s">
        <v>453</v>
      </c>
      <c r="E477">
        <v>6</v>
      </c>
      <c r="W477" t="s">
        <v>1340</v>
      </c>
      <c r="AG477" t="s">
        <v>455</v>
      </c>
      <c r="AH477" t="s">
        <v>1341</v>
      </c>
      <c r="AI477" t="s">
        <v>1054</v>
      </c>
    </row>
    <row r="478" spans="1:35" x14ac:dyDescent="0.3">
      <c r="A478">
        <v>81214</v>
      </c>
      <c r="B478">
        <v>7</v>
      </c>
      <c r="C478" t="s">
        <v>452</v>
      </c>
      <c r="D478" t="s">
        <v>453</v>
      </c>
      <c r="E478">
        <v>7</v>
      </c>
      <c r="W478" t="s">
        <v>1342</v>
      </c>
      <c r="AG478" t="s">
        <v>455</v>
      </c>
      <c r="AH478" t="s">
        <v>1343</v>
      </c>
      <c r="AI478" t="s">
        <v>1054</v>
      </c>
    </row>
    <row r="479" spans="1:35" x14ac:dyDescent="0.3">
      <c r="A479">
        <v>81214</v>
      </c>
      <c r="B479">
        <v>8</v>
      </c>
      <c r="C479" t="s">
        <v>452</v>
      </c>
      <c r="D479" t="s">
        <v>453</v>
      </c>
      <c r="E479">
        <v>8</v>
      </c>
      <c r="W479" t="s">
        <v>769</v>
      </c>
      <c r="AG479" t="s">
        <v>455</v>
      </c>
      <c r="AH479" t="s">
        <v>1344</v>
      </c>
      <c r="AI479" t="s">
        <v>1054</v>
      </c>
    </row>
    <row r="480" spans="1:35" x14ac:dyDescent="0.3">
      <c r="A480">
        <v>81214</v>
      </c>
      <c r="B480">
        <v>9</v>
      </c>
      <c r="C480" t="s">
        <v>452</v>
      </c>
      <c r="D480" t="s">
        <v>453</v>
      </c>
      <c r="E480">
        <v>9</v>
      </c>
      <c r="W480" t="s">
        <v>1127</v>
      </c>
      <c r="AG480" t="s">
        <v>458</v>
      </c>
      <c r="AH480" t="s">
        <v>98</v>
      </c>
      <c r="AI480" t="s">
        <v>98</v>
      </c>
    </row>
    <row r="481" spans="1:35" x14ac:dyDescent="0.3">
      <c r="A481">
        <v>81214</v>
      </c>
      <c r="B481">
        <v>10</v>
      </c>
      <c r="C481" t="s">
        <v>452</v>
      </c>
      <c r="D481" t="s">
        <v>453</v>
      </c>
      <c r="E481">
        <v>10</v>
      </c>
      <c r="W481" t="s">
        <v>1127</v>
      </c>
      <c r="AG481" t="s">
        <v>455</v>
      </c>
      <c r="AH481" t="s">
        <v>1345</v>
      </c>
      <c r="AI481" t="s">
        <v>98</v>
      </c>
    </row>
    <row r="482" spans="1:35" x14ac:dyDescent="0.3">
      <c r="A482">
        <v>81214</v>
      </c>
      <c r="B482">
        <v>11</v>
      </c>
      <c r="C482" t="s">
        <v>452</v>
      </c>
      <c r="D482" t="s">
        <v>464</v>
      </c>
      <c r="E482">
        <v>11</v>
      </c>
      <c r="F482" t="s">
        <v>465</v>
      </c>
      <c r="G482" t="s">
        <v>1106</v>
      </c>
      <c r="H482" t="s">
        <v>467</v>
      </c>
      <c r="I482" t="s">
        <v>689</v>
      </c>
      <c r="J482" t="s">
        <v>469</v>
      </c>
      <c r="K482" t="s">
        <v>474</v>
      </c>
      <c r="M482" t="s">
        <v>493</v>
      </c>
      <c r="N482" t="s">
        <v>544</v>
      </c>
      <c r="O482" t="s">
        <v>477</v>
      </c>
      <c r="P482" t="s">
        <v>484</v>
      </c>
      <c r="Q482" t="s">
        <v>477</v>
      </c>
      <c r="R482" t="s">
        <v>479</v>
      </c>
      <c r="S482" t="s">
        <v>469</v>
      </c>
      <c r="W482" t="s">
        <v>542</v>
      </c>
      <c r="X482" t="s">
        <v>481</v>
      </c>
      <c r="Y482" t="s">
        <v>482</v>
      </c>
      <c r="AC482" t="s">
        <v>483</v>
      </c>
      <c r="AF482" t="s">
        <v>484</v>
      </c>
      <c r="AG482" t="s">
        <v>455</v>
      </c>
      <c r="AH482" t="s">
        <v>1346</v>
      </c>
      <c r="AI482" t="s">
        <v>98</v>
      </c>
    </row>
    <row r="483" spans="1:35" x14ac:dyDescent="0.3">
      <c r="A483">
        <v>81214</v>
      </c>
      <c r="B483">
        <v>12</v>
      </c>
      <c r="C483" t="s">
        <v>452</v>
      </c>
      <c r="D483" t="s">
        <v>464</v>
      </c>
      <c r="E483">
        <v>12</v>
      </c>
      <c r="F483" t="s">
        <v>465</v>
      </c>
      <c r="G483" t="s">
        <v>780</v>
      </c>
      <c r="H483" t="s">
        <v>467</v>
      </c>
      <c r="I483" t="s">
        <v>459</v>
      </c>
      <c r="J483" t="s">
        <v>469</v>
      </c>
      <c r="K483" t="s">
        <v>474</v>
      </c>
      <c r="M483" t="s">
        <v>475</v>
      </c>
      <c r="N483" t="s">
        <v>519</v>
      </c>
      <c r="O483" t="s">
        <v>477</v>
      </c>
      <c r="P483" t="s">
        <v>906</v>
      </c>
      <c r="Q483" t="s">
        <v>477</v>
      </c>
      <c r="R483" t="s">
        <v>479</v>
      </c>
      <c r="S483" t="s">
        <v>469</v>
      </c>
      <c r="W483" t="s">
        <v>558</v>
      </c>
      <c r="X483" t="s">
        <v>481</v>
      </c>
      <c r="Y483" t="s">
        <v>482</v>
      </c>
      <c r="AC483" t="s">
        <v>483</v>
      </c>
      <c r="AF483" t="s">
        <v>484</v>
      </c>
      <c r="AG483" t="s">
        <v>458</v>
      </c>
      <c r="AH483" t="s">
        <v>98</v>
      </c>
      <c r="AI483" t="s">
        <v>98</v>
      </c>
    </row>
    <row r="484" spans="1:35" x14ac:dyDescent="0.3">
      <c r="A484">
        <v>81214</v>
      </c>
      <c r="B484">
        <v>13</v>
      </c>
      <c r="C484" t="s">
        <v>452</v>
      </c>
      <c r="D484" t="s">
        <v>490</v>
      </c>
      <c r="E484">
        <v>13</v>
      </c>
      <c r="F484" t="s">
        <v>465</v>
      </c>
      <c r="G484" t="s">
        <v>538</v>
      </c>
      <c r="H484" t="s">
        <v>467</v>
      </c>
      <c r="I484" t="s">
        <v>1347</v>
      </c>
      <c r="J484" t="s">
        <v>469</v>
      </c>
      <c r="K484" t="s">
        <v>474</v>
      </c>
      <c r="M484" t="s">
        <v>493</v>
      </c>
      <c r="N484" t="s">
        <v>735</v>
      </c>
      <c r="O484" t="s">
        <v>477</v>
      </c>
      <c r="R484" t="s">
        <v>479</v>
      </c>
      <c r="S484" t="s">
        <v>469</v>
      </c>
      <c r="T484" t="s">
        <v>500</v>
      </c>
      <c r="U484" t="s">
        <v>593</v>
      </c>
      <c r="V484" t="s">
        <v>564</v>
      </c>
      <c r="W484" t="s">
        <v>515</v>
      </c>
      <c r="X484" t="s">
        <v>481</v>
      </c>
      <c r="Y484" t="s">
        <v>482</v>
      </c>
      <c r="AC484" t="s">
        <v>483</v>
      </c>
      <c r="AF484" t="s">
        <v>484</v>
      </c>
      <c r="AG484" t="s">
        <v>455</v>
      </c>
      <c r="AH484" t="s">
        <v>1348</v>
      </c>
      <c r="AI484" t="s">
        <v>98</v>
      </c>
    </row>
    <row r="485" spans="1:35" x14ac:dyDescent="0.3">
      <c r="A485">
        <v>81214</v>
      </c>
      <c r="B485">
        <v>14</v>
      </c>
      <c r="C485" t="s">
        <v>452</v>
      </c>
      <c r="D485" t="s">
        <v>490</v>
      </c>
      <c r="E485">
        <v>14</v>
      </c>
      <c r="F485" t="s">
        <v>465</v>
      </c>
      <c r="G485" t="s">
        <v>505</v>
      </c>
      <c r="H485" t="s">
        <v>467</v>
      </c>
      <c r="I485" t="s">
        <v>519</v>
      </c>
      <c r="J485" t="s">
        <v>469</v>
      </c>
      <c r="K485" t="s">
        <v>474</v>
      </c>
      <c r="M485" t="s">
        <v>493</v>
      </c>
      <c r="N485" t="s">
        <v>653</v>
      </c>
      <c r="O485" t="s">
        <v>477</v>
      </c>
      <c r="R485" t="s">
        <v>479</v>
      </c>
      <c r="S485" t="s">
        <v>469</v>
      </c>
      <c r="T485" t="s">
        <v>796</v>
      </c>
      <c r="U485" t="s">
        <v>614</v>
      </c>
      <c r="V485" t="s">
        <v>515</v>
      </c>
      <c r="W485" t="s">
        <v>527</v>
      </c>
      <c r="X485" t="s">
        <v>481</v>
      </c>
      <c r="Y485" t="s">
        <v>482</v>
      </c>
      <c r="AC485" t="s">
        <v>483</v>
      </c>
      <c r="AF485" t="s">
        <v>484</v>
      </c>
      <c r="AG485" t="s">
        <v>458</v>
      </c>
      <c r="AH485" t="s">
        <v>98</v>
      </c>
      <c r="AI485" t="s">
        <v>98</v>
      </c>
    </row>
    <row r="486" spans="1:35" x14ac:dyDescent="0.3">
      <c r="A486">
        <v>81214</v>
      </c>
      <c r="B486">
        <v>15</v>
      </c>
      <c r="C486" t="s">
        <v>452</v>
      </c>
      <c r="D486" t="s">
        <v>490</v>
      </c>
      <c r="E486">
        <v>15</v>
      </c>
      <c r="F486" t="s">
        <v>465</v>
      </c>
      <c r="G486" t="s">
        <v>707</v>
      </c>
      <c r="H486" t="s">
        <v>467</v>
      </c>
      <c r="I486" t="s">
        <v>906</v>
      </c>
      <c r="J486" t="s">
        <v>469</v>
      </c>
      <c r="K486" t="s">
        <v>474</v>
      </c>
      <c r="M486" t="s">
        <v>493</v>
      </c>
      <c r="N486" t="s">
        <v>1349</v>
      </c>
      <c r="O486" t="s">
        <v>477</v>
      </c>
      <c r="R486" t="s">
        <v>479</v>
      </c>
      <c r="S486" t="s">
        <v>469</v>
      </c>
      <c r="T486" t="s">
        <v>552</v>
      </c>
      <c r="U486" t="s">
        <v>519</v>
      </c>
      <c r="V486" t="s">
        <v>515</v>
      </c>
      <c r="W486" t="s">
        <v>527</v>
      </c>
      <c r="X486" t="s">
        <v>481</v>
      </c>
      <c r="Y486" t="s">
        <v>482</v>
      </c>
      <c r="AC486" t="s">
        <v>483</v>
      </c>
      <c r="AF486" t="s">
        <v>484</v>
      </c>
      <c r="AG486" t="s">
        <v>455</v>
      </c>
      <c r="AH486" t="s">
        <v>1350</v>
      </c>
      <c r="AI486" t="s">
        <v>98</v>
      </c>
    </row>
    <row r="487" spans="1:35" x14ac:dyDescent="0.3">
      <c r="A487">
        <v>81214</v>
      </c>
      <c r="B487">
        <v>16</v>
      </c>
      <c r="C487" t="s">
        <v>452</v>
      </c>
      <c r="D487" t="s">
        <v>490</v>
      </c>
      <c r="E487">
        <v>16</v>
      </c>
      <c r="F487" t="s">
        <v>465</v>
      </c>
      <c r="G487" t="s">
        <v>896</v>
      </c>
      <c r="H487" t="s">
        <v>467</v>
      </c>
      <c r="I487" t="s">
        <v>574</v>
      </c>
      <c r="J487" t="s">
        <v>469</v>
      </c>
      <c r="K487" t="s">
        <v>474</v>
      </c>
      <c r="M487" t="s">
        <v>493</v>
      </c>
      <c r="N487" t="s">
        <v>498</v>
      </c>
      <c r="O487" t="s">
        <v>477</v>
      </c>
      <c r="R487" t="s">
        <v>479</v>
      </c>
      <c r="S487" t="s">
        <v>469</v>
      </c>
      <c r="T487" t="s">
        <v>515</v>
      </c>
      <c r="U487" t="s">
        <v>593</v>
      </c>
      <c r="V487" t="s">
        <v>537</v>
      </c>
      <c r="W487" t="s">
        <v>665</v>
      </c>
      <c r="X487" t="s">
        <v>481</v>
      </c>
      <c r="Y487" t="s">
        <v>482</v>
      </c>
      <c r="AC487" t="s">
        <v>483</v>
      </c>
      <c r="AF487" t="s">
        <v>484</v>
      </c>
      <c r="AG487" t="s">
        <v>458</v>
      </c>
      <c r="AH487" t="s">
        <v>98</v>
      </c>
      <c r="AI487" t="s">
        <v>98</v>
      </c>
    </row>
    <row r="488" spans="1:35" x14ac:dyDescent="0.3">
      <c r="A488">
        <v>81214</v>
      </c>
      <c r="B488">
        <v>17</v>
      </c>
      <c r="C488" t="s">
        <v>452</v>
      </c>
      <c r="D488" t="s">
        <v>490</v>
      </c>
      <c r="E488">
        <v>17</v>
      </c>
      <c r="F488" t="s">
        <v>465</v>
      </c>
      <c r="G488" t="s">
        <v>1111</v>
      </c>
      <c r="H488" t="s">
        <v>467</v>
      </c>
      <c r="I488" t="s">
        <v>558</v>
      </c>
      <c r="J488" t="s">
        <v>469</v>
      </c>
      <c r="K488" t="s">
        <v>474</v>
      </c>
      <c r="M488" t="s">
        <v>493</v>
      </c>
      <c r="N488" t="s">
        <v>851</v>
      </c>
      <c r="O488" t="s">
        <v>477</v>
      </c>
      <c r="R488" t="s">
        <v>479</v>
      </c>
      <c r="S488" t="s">
        <v>469</v>
      </c>
      <c r="T488" t="s">
        <v>572</v>
      </c>
      <c r="U488" t="s">
        <v>558</v>
      </c>
      <c r="V488" t="s">
        <v>722</v>
      </c>
      <c r="W488" t="s">
        <v>565</v>
      </c>
      <c r="X488" t="s">
        <v>481</v>
      </c>
      <c r="Y488" t="s">
        <v>482</v>
      </c>
      <c r="AC488" t="s">
        <v>483</v>
      </c>
      <c r="AF488" t="s">
        <v>484</v>
      </c>
      <c r="AG488" t="s">
        <v>458</v>
      </c>
      <c r="AH488" t="s">
        <v>98</v>
      </c>
      <c r="AI488" t="s">
        <v>98</v>
      </c>
    </row>
    <row r="489" spans="1:35" x14ac:dyDescent="0.3">
      <c r="A489">
        <v>81214</v>
      </c>
      <c r="B489">
        <v>18</v>
      </c>
      <c r="C489" t="s">
        <v>452</v>
      </c>
      <c r="D489" t="s">
        <v>490</v>
      </c>
      <c r="E489">
        <v>18</v>
      </c>
      <c r="F489" t="s">
        <v>465</v>
      </c>
      <c r="G489" t="s">
        <v>1069</v>
      </c>
      <c r="H489" t="s">
        <v>467</v>
      </c>
      <c r="I489" t="s">
        <v>788</v>
      </c>
      <c r="J489" t="s">
        <v>469</v>
      </c>
      <c r="K489" t="s">
        <v>474</v>
      </c>
      <c r="M489" t="s">
        <v>493</v>
      </c>
      <c r="N489" t="s">
        <v>1351</v>
      </c>
      <c r="O489" t="s">
        <v>477</v>
      </c>
      <c r="R489" t="s">
        <v>479</v>
      </c>
      <c r="S489" t="s">
        <v>469</v>
      </c>
      <c r="T489" t="s">
        <v>515</v>
      </c>
      <c r="U489" t="s">
        <v>614</v>
      </c>
      <c r="V489" t="s">
        <v>537</v>
      </c>
      <c r="W489" t="s">
        <v>722</v>
      </c>
      <c r="X489" t="s">
        <v>481</v>
      </c>
      <c r="Y489" t="s">
        <v>482</v>
      </c>
      <c r="AC489" t="s">
        <v>483</v>
      </c>
      <c r="AF489" t="s">
        <v>484</v>
      </c>
      <c r="AG489" t="s">
        <v>458</v>
      </c>
      <c r="AH489" t="s">
        <v>1054</v>
      </c>
      <c r="AI489" t="s">
        <v>98</v>
      </c>
    </row>
    <row r="490" spans="1:35" x14ac:dyDescent="0.3">
      <c r="A490">
        <v>81214</v>
      </c>
      <c r="B490">
        <v>19</v>
      </c>
      <c r="C490" t="s">
        <v>452</v>
      </c>
      <c r="D490" t="s">
        <v>490</v>
      </c>
      <c r="E490">
        <v>19</v>
      </c>
      <c r="F490" t="s">
        <v>465</v>
      </c>
      <c r="G490" t="s">
        <v>791</v>
      </c>
      <c r="H490" t="s">
        <v>467</v>
      </c>
      <c r="I490" t="s">
        <v>519</v>
      </c>
      <c r="J490" t="s">
        <v>469</v>
      </c>
      <c r="K490" t="s">
        <v>474</v>
      </c>
      <c r="M490" t="s">
        <v>493</v>
      </c>
      <c r="N490" t="s">
        <v>575</v>
      </c>
      <c r="O490" t="s">
        <v>477</v>
      </c>
      <c r="R490" t="s">
        <v>479</v>
      </c>
      <c r="S490" t="s">
        <v>469</v>
      </c>
      <c r="T490" t="s">
        <v>488</v>
      </c>
      <c r="U490" t="s">
        <v>519</v>
      </c>
      <c r="V490" t="s">
        <v>480</v>
      </c>
      <c r="W490" t="s">
        <v>520</v>
      </c>
      <c r="X490" t="s">
        <v>481</v>
      </c>
      <c r="Y490" t="s">
        <v>482</v>
      </c>
      <c r="AC490" t="s">
        <v>483</v>
      </c>
      <c r="AF490" t="s">
        <v>484</v>
      </c>
      <c r="AG490" t="s">
        <v>458</v>
      </c>
      <c r="AH490" t="s">
        <v>98</v>
      </c>
      <c r="AI490" t="s">
        <v>98</v>
      </c>
    </row>
    <row r="491" spans="1:35" x14ac:dyDescent="0.3">
      <c r="A491">
        <v>81214</v>
      </c>
      <c r="B491">
        <v>20</v>
      </c>
      <c r="C491" t="s">
        <v>452</v>
      </c>
      <c r="D491" t="s">
        <v>490</v>
      </c>
      <c r="E491">
        <v>20</v>
      </c>
      <c r="F491" t="s">
        <v>465</v>
      </c>
      <c r="G491" t="s">
        <v>985</v>
      </c>
      <c r="H491" t="s">
        <v>467</v>
      </c>
      <c r="I491" t="s">
        <v>519</v>
      </c>
      <c r="J491" t="s">
        <v>469</v>
      </c>
      <c r="K491" t="s">
        <v>474</v>
      </c>
      <c r="M491" t="s">
        <v>493</v>
      </c>
      <c r="N491" t="s">
        <v>634</v>
      </c>
      <c r="O491" t="s">
        <v>477</v>
      </c>
      <c r="R491" t="s">
        <v>479</v>
      </c>
      <c r="S491" t="s">
        <v>469</v>
      </c>
      <c r="T491" t="s">
        <v>572</v>
      </c>
      <c r="U491" t="s">
        <v>614</v>
      </c>
      <c r="V491" t="s">
        <v>515</v>
      </c>
      <c r="W491" t="s">
        <v>583</v>
      </c>
      <c r="X491" t="s">
        <v>481</v>
      </c>
      <c r="Y491" t="s">
        <v>482</v>
      </c>
      <c r="AC491" t="s">
        <v>483</v>
      </c>
      <c r="AF491" t="s">
        <v>484</v>
      </c>
      <c r="AG491" t="s">
        <v>455</v>
      </c>
      <c r="AH491" t="s">
        <v>1352</v>
      </c>
      <c r="AI491" t="s">
        <v>98</v>
      </c>
    </row>
    <row r="492" spans="1:35" x14ac:dyDescent="0.3">
      <c r="A492">
        <v>81214</v>
      </c>
      <c r="B492">
        <v>21</v>
      </c>
      <c r="C492" t="s">
        <v>452</v>
      </c>
      <c r="D492" t="s">
        <v>490</v>
      </c>
      <c r="E492">
        <v>21</v>
      </c>
      <c r="F492" t="s">
        <v>465</v>
      </c>
      <c r="G492" t="s">
        <v>681</v>
      </c>
      <c r="H492" t="s">
        <v>467</v>
      </c>
      <c r="I492" t="s">
        <v>1353</v>
      </c>
      <c r="J492" t="s">
        <v>469</v>
      </c>
      <c r="K492" t="s">
        <v>474</v>
      </c>
      <c r="M492" t="s">
        <v>493</v>
      </c>
      <c r="N492" t="s">
        <v>515</v>
      </c>
      <c r="O492" t="s">
        <v>477</v>
      </c>
      <c r="R492" t="s">
        <v>479</v>
      </c>
      <c r="S492" t="s">
        <v>469</v>
      </c>
      <c r="T492" t="s">
        <v>509</v>
      </c>
      <c r="U492" t="s">
        <v>471</v>
      </c>
      <c r="V492" t="s">
        <v>542</v>
      </c>
      <c r="W492" t="s">
        <v>488</v>
      </c>
      <c r="X492" t="s">
        <v>481</v>
      </c>
      <c r="Y492" t="s">
        <v>482</v>
      </c>
      <c r="AC492" t="s">
        <v>483</v>
      </c>
      <c r="AF492" t="s">
        <v>484</v>
      </c>
      <c r="AG492" t="s">
        <v>455</v>
      </c>
      <c r="AH492" t="s">
        <v>1354</v>
      </c>
      <c r="AI492" t="s">
        <v>98</v>
      </c>
    </row>
    <row r="493" spans="1:35" x14ac:dyDescent="0.3">
      <c r="A493">
        <v>81214</v>
      </c>
      <c r="B493">
        <v>22</v>
      </c>
      <c r="C493" t="s">
        <v>452</v>
      </c>
      <c r="D493" t="s">
        <v>490</v>
      </c>
      <c r="E493">
        <v>22</v>
      </c>
      <c r="F493" t="s">
        <v>465</v>
      </c>
      <c r="G493" t="s">
        <v>759</v>
      </c>
      <c r="H493" t="s">
        <v>467</v>
      </c>
      <c r="I493" t="s">
        <v>614</v>
      </c>
      <c r="J493" t="s">
        <v>469</v>
      </c>
      <c r="K493" t="s">
        <v>474</v>
      </c>
      <c r="M493" t="s">
        <v>493</v>
      </c>
      <c r="N493" t="s">
        <v>1102</v>
      </c>
      <c r="O493" t="s">
        <v>477</v>
      </c>
      <c r="R493" t="s">
        <v>479</v>
      </c>
      <c r="S493" t="s">
        <v>469</v>
      </c>
      <c r="T493" t="s">
        <v>494</v>
      </c>
      <c r="U493" t="s">
        <v>519</v>
      </c>
      <c r="V493" t="s">
        <v>564</v>
      </c>
      <c r="W493" t="s">
        <v>515</v>
      </c>
      <c r="X493" t="s">
        <v>481</v>
      </c>
      <c r="Y493" t="s">
        <v>482</v>
      </c>
      <c r="AC493" t="s">
        <v>483</v>
      </c>
      <c r="AF493" t="s">
        <v>484</v>
      </c>
      <c r="AG493" t="s">
        <v>455</v>
      </c>
      <c r="AH493" t="s">
        <v>1355</v>
      </c>
      <c r="AI493" t="s">
        <v>98</v>
      </c>
    </row>
    <row r="494" spans="1:35" x14ac:dyDescent="0.3">
      <c r="A494">
        <v>81214</v>
      </c>
      <c r="B494">
        <v>23</v>
      </c>
      <c r="C494" t="s">
        <v>452</v>
      </c>
      <c r="D494" t="s">
        <v>546</v>
      </c>
      <c r="E494">
        <v>23</v>
      </c>
      <c r="F494" t="s">
        <v>465</v>
      </c>
      <c r="G494" t="s">
        <v>573</v>
      </c>
      <c r="H494" t="s">
        <v>467</v>
      </c>
      <c r="I494" t="s">
        <v>589</v>
      </c>
      <c r="J494" t="s">
        <v>469</v>
      </c>
      <c r="K494" t="s">
        <v>474</v>
      </c>
      <c r="M494" t="s">
        <v>493</v>
      </c>
      <c r="N494" t="s">
        <v>1356</v>
      </c>
      <c r="O494" t="s">
        <v>477</v>
      </c>
      <c r="R494" t="s">
        <v>479</v>
      </c>
      <c r="S494" t="s">
        <v>469</v>
      </c>
      <c r="T494" t="s">
        <v>578</v>
      </c>
      <c r="U494" t="s">
        <v>614</v>
      </c>
      <c r="V494" t="s">
        <v>545</v>
      </c>
      <c r="W494" t="s">
        <v>491</v>
      </c>
      <c r="X494" t="s">
        <v>481</v>
      </c>
      <c r="Y494" t="s">
        <v>482</v>
      </c>
      <c r="AC494" t="s">
        <v>483</v>
      </c>
      <c r="AF494" t="s">
        <v>484</v>
      </c>
      <c r="AG494" t="s">
        <v>455</v>
      </c>
      <c r="AH494" t="s">
        <v>1357</v>
      </c>
      <c r="AI494" t="s">
        <v>98</v>
      </c>
    </row>
    <row r="495" spans="1:35" x14ac:dyDescent="0.3">
      <c r="A495">
        <v>81214</v>
      </c>
      <c r="B495">
        <v>24</v>
      </c>
      <c r="C495" t="s">
        <v>452</v>
      </c>
      <c r="D495" t="s">
        <v>546</v>
      </c>
      <c r="E495">
        <v>24</v>
      </c>
      <c r="F495" t="s">
        <v>465</v>
      </c>
      <c r="G495" t="s">
        <v>1358</v>
      </c>
      <c r="H495" t="s">
        <v>467</v>
      </c>
      <c r="I495" t="s">
        <v>760</v>
      </c>
      <c r="J495" t="s">
        <v>469</v>
      </c>
      <c r="K495" t="s">
        <v>474</v>
      </c>
      <c r="M495" t="s">
        <v>493</v>
      </c>
      <c r="N495" t="s">
        <v>683</v>
      </c>
      <c r="O495" t="s">
        <v>477</v>
      </c>
      <c r="R495" t="s">
        <v>479</v>
      </c>
      <c r="S495" t="s">
        <v>469</v>
      </c>
      <c r="T495" t="s">
        <v>527</v>
      </c>
      <c r="U495" t="s">
        <v>593</v>
      </c>
      <c r="V495" t="s">
        <v>537</v>
      </c>
      <c r="W495" t="s">
        <v>528</v>
      </c>
      <c r="X495" t="s">
        <v>481</v>
      </c>
      <c r="Y495" t="s">
        <v>482</v>
      </c>
      <c r="AC495" t="s">
        <v>483</v>
      </c>
      <c r="AF495" t="s">
        <v>484</v>
      </c>
      <c r="AG495" t="s">
        <v>455</v>
      </c>
      <c r="AH495" t="s">
        <v>1359</v>
      </c>
      <c r="AI495" t="s">
        <v>98</v>
      </c>
    </row>
    <row r="496" spans="1:35" x14ac:dyDescent="0.3">
      <c r="A496">
        <v>81214</v>
      </c>
      <c r="B496">
        <v>25</v>
      </c>
      <c r="C496" t="s">
        <v>452</v>
      </c>
      <c r="D496" t="s">
        <v>546</v>
      </c>
      <c r="E496">
        <v>25</v>
      </c>
      <c r="F496" t="s">
        <v>465</v>
      </c>
      <c r="G496" t="s">
        <v>1038</v>
      </c>
      <c r="H496" t="s">
        <v>467</v>
      </c>
      <c r="I496" t="s">
        <v>1360</v>
      </c>
      <c r="J496" t="s">
        <v>469</v>
      </c>
      <c r="K496" t="s">
        <v>474</v>
      </c>
      <c r="M496" t="s">
        <v>493</v>
      </c>
      <c r="N496" t="s">
        <v>1229</v>
      </c>
      <c r="O496" t="s">
        <v>477</v>
      </c>
      <c r="R496" t="s">
        <v>479</v>
      </c>
      <c r="S496" t="s">
        <v>469</v>
      </c>
      <c r="T496" t="s">
        <v>583</v>
      </c>
      <c r="U496" t="s">
        <v>519</v>
      </c>
      <c r="V496" t="s">
        <v>527</v>
      </c>
      <c r="W496" t="s">
        <v>577</v>
      </c>
      <c r="X496" t="s">
        <v>481</v>
      </c>
      <c r="Y496" t="s">
        <v>482</v>
      </c>
      <c r="AC496" t="s">
        <v>483</v>
      </c>
      <c r="AF496" t="s">
        <v>484</v>
      </c>
      <c r="AG496" t="s">
        <v>458</v>
      </c>
      <c r="AH496" t="s">
        <v>98</v>
      </c>
      <c r="AI496" t="s">
        <v>98</v>
      </c>
    </row>
    <row r="497" spans="1:34" x14ac:dyDescent="0.3">
      <c r="A497">
        <v>106142</v>
      </c>
      <c r="B497">
        <v>1</v>
      </c>
      <c r="C497" t="s">
        <v>452</v>
      </c>
      <c r="D497" t="s">
        <v>453</v>
      </c>
      <c r="E497">
        <v>1</v>
      </c>
      <c r="W497" t="s">
        <v>675</v>
      </c>
      <c r="AG497" t="s">
        <v>455</v>
      </c>
      <c r="AH497" t="s">
        <v>1361</v>
      </c>
    </row>
    <row r="498" spans="1:34" x14ac:dyDescent="0.3">
      <c r="A498">
        <v>106142</v>
      </c>
      <c r="B498">
        <v>2</v>
      </c>
      <c r="C498" t="s">
        <v>452</v>
      </c>
      <c r="D498" t="s">
        <v>453</v>
      </c>
      <c r="E498">
        <v>2</v>
      </c>
      <c r="W498" t="s">
        <v>479</v>
      </c>
      <c r="AG498" t="s">
        <v>455</v>
      </c>
      <c r="AH498" t="s">
        <v>1362</v>
      </c>
    </row>
    <row r="499" spans="1:34" x14ac:dyDescent="0.3">
      <c r="A499">
        <v>106142</v>
      </c>
      <c r="B499">
        <v>3</v>
      </c>
      <c r="C499" t="s">
        <v>452</v>
      </c>
      <c r="D499" t="s">
        <v>464</v>
      </c>
      <c r="E499">
        <v>3</v>
      </c>
      <c r="F499" t="s">
        <v>465</v>
      </c>
      <c r="G499" t="s">
        <v>520</v>
      </c>
      <c r="H499" t="s">
        <v>467</v>
      </c>
      <c r="I499" t="s">
        <v>847</v>
      </c>
      <c r="J499" t="s">
        <v>469</v>
      </c>
      <c r="K499" t="s">
        <v>474</v>
      </c>
      <c r="M499" t="s">
        <v>475</v>
      </c>
      <c r="N499" t="s">
        <v>708</v>
      </c>
      <c r="O499" t="s">
        <v>477</v>
      </c>
      <c r="P499" t="s">
        <v>506</v>
      </c>
      <c r="Q499" t="s">
        <v>477</v>
      </c>
      <c r="R499" t="s">
        <v>479</v>
      </c>
      <c r="S499" t="s">
        <v>469</v>
      </c>
      <c r="W499" t="s">
        <v>870</v>
      </c>
      <c r="X499" t="s">
        <v>629</v>
      </c>
      <c r="Y499" t="s">
        <v>482</v>
      </c>
      <c r="AC499" t="s">
        <v>483</v>
      </c>
      <c r="AG499" t="s">
        <v>455</v>
      </c>
      <c r="AH499" t="s">
        <v>1363</v>
      </c>
    </row>
    <row r="500" spans="1:34" x14ac:dyDescent="0.3">
      <c r="A500">
        <v>106142</v>
      </c>
      <c r="B500">
        <v>4</v>
      </c>
      <c r="C500" t="s">
        <v>452</v>
      </c>
      <c r="D500" t="s">
        <v>464</v>
      </c>
      <c r="E500">
        <v>4</v>
      </c>
      <c r="F500" t="s">
        <v>465</v>
      </c>
      <c r="G500" t="s">
        <v>577</v>
      </c>
      <c r="H500" t="s">
        <v>467</v>
      </c>
      <c r="I500" t="s">
        <v>478</v>
      </c>
      <c r="J500" t="s">
        <v>469</v>
      </c>
      <c r="K500" t="s">
        <v>474</v>
      </c>
      <c r="M500" t="s">
        <v>475</v>
      </c>
      <c r="N500" t="s">
        <v>905</v>
      </c>
      <c r="O500" t="s">
        <v>477</v>
      </c>
      <c r="P500" t="s">
        <v>506</v>
      </c>
      <c r="Q500" t="s">
        <v>477</v>
      </c>
      <c r="R500" t="s">
        <v>479</v>
      </c>
      <c r="S500" t="s">
        <v>469</v>
      </c>
      <c r="W500" t="s">
        <v>1240</v>
      </c>
      <c r="X500" t="s">
        <v>629</v>
      </c>
      <c r="Y500" t="s">
        <v>598</v>
      </c>
      <c r="AC500" t="s">
        <v>483</v>
      </c>
      <c r="AG500" t="s">
        <v>458</v>
      </c>
    </row>
    <row r="501" spans="1:34" x14ac:dyDescent="0.3">
      <c r="A501">
        <v>106142</v>
      </c>
      <c r="B501">
        <v>5</v>
      </c>
      <c r="C501" t="s">
        <v>452</v>
      </c>
      <c r="D501" t="s">
        <v>464</v>
      </c>
      <c r="E501">
        <v>5</v>
      </c>
      <c r="F501" t="s">
        <v>465</v>
      </c>
      <c r="G501" t="s">
        <v>1114</v>
      </c>
      <c r="H501" t="s">
        <v>467</v>
      </c>
      <c r="I501" t="s">
        <v>1364</v>
      </c>
      <c r="J501" t="s">
        <v>469</v>
      </c>
      <c r="K501" t="s">
        <v>474</v>
      </c>
      <c r="M501" t="s">
        <v>475</v>
      </c>
      <c r="N501" t="s">
        <v>905</v>
      </c>
      <c r="O501" t="s">
        <v>477</v>
      </c>
      <c r="P501" t="s">
        <v>499</v>
      </c>
      <c r="Q501" t="s">
        <v>477</v>
      </c>
      <c r="R501" t="s">
        <v>479</v>
      </c>
      <c r="S501" t="s">
        <v>469</v>
      </c>
      <c r="W501" t="s">
        <v>614</v>
      </c>
      <c r="X501" t="s">
        <v>629</v>
      </c>
      <c r="Y501" t="s">
        <v>482</v>
      </c>
      <c r="AC501" t="s">
        <v>483</v>
      </c>
      <c r="AG501" t="s">
        <v>458</v>
      </c>
    </row>
    <row r="502" spans="1:34" x14ac:dyDescent="0.3">
      <c r="A502">
        <v>106142</v>
      </c>
      <c r="B502">
        <v>6</v>
      </c>
      <c r="C502" t="s">
        <v>452</v>
      </c>
      <c r="D502" t="s">
        <v>464</v>
      </c>
      <c r="E502">
        <v>6</v>
      </c>
      <c r="F502" t="s">
        <v>465</v>
      </c>
      <c r="G502" t="s">
        <v>1310</v>
      </c>
      <c r="H502" t="s">
        <v>467</v>
      </c>
      <c r="I502" t="s">
        <v>473</v>
      </c>
      <c r="J502" t="s">
        <v>469</v>
      </c>
      <c r="K502" t="s">
        <v>474</v>
      </c>
      <c r="M502" t="s">
        <v>475</v>
      </c>
      <c r="N502" t="s">
        <v>855</v>
      </c>
      <c r="O502" t="s">
        <v>477</v>
      </c>
      <c r="P502" t="s">
        <v>499</v>
      </c>
      <c r="Q502" t="s">
        <v>477</v>
      </c>
      <c r="R502" t="s">
        <v>479</v>
      </c>
      <c r="S502" t="s">
        <v>469</v>
      </c>
      <c r="W502" t="s">
        <v>788</v>
      </c>
      <c r="X502" t="s">
        <v>629</v>
      </c>
      <c r="Y502" t="s">
        <v>482</v>
      </c>
      <c r="AC502" t="s">
        <v>483</v>
      </c>
      <c r="AG502" t="s">
        <v>458</v>
      </c>
    </row>
    <row r="503" spans="1:34" x14ac:dyDescent="0.3">
      <c r="A503">
        <v>106142</v>
      </c>
      <c r="B503">
        <v>7</v>
      </c>
      <c r="C503" t="s">
        <v>452</v>
      </c>
      <c r="D503" t="s">
        <v>464</v>
      </c>
      <c r="E503">
        <v>7</v>
      </c>
      <c r="F503" t="s">
        <v>465</v>
      </c>
      <c r="G503" t="s">
        <v>1365</v>
      </c>
      <c r="H503" t="s">
        <v>467</v>
      </c>
      <c r="I503" t="s">
        <v>571</v>
      </c>
      <c r="J503" t="s">
        <v>469</v>
      </c>
      <c r="K503" t="s">
        <v>474</v>
      </c>
      <c r="M503" t="s">
        <v>475</v>
      </c>
      <c r="N503" t="s">
        <v>571</v>
      </c>
      <c r="O503" t="s">
        <v>477</v>
      </c>
      <c r="P503" t="s">
        <v>478</v>
      </c>
      <c r="Q503" t="s">
        <v>477</v>
      </c>
      <c r="R503" t="s">
        <v>479</v>
      </c>
      <c r="S503" t="s">
        <v>469</v>
      </c>
      <c r="W503" t="s">
        <v>800</v>
      </c>
      <c r="X503" t="s">
        <v>629</v>
      </c>
      <c r="Y503" t="s">
        <v>482</v>
      </c>
      <c r="AC503" t="s">
        <v>483</v>
      </c>
      <c r="AG503" t="s">
        <v>455</v>
      </c>
      <c r="AH503" t="s">
        <v>1366</v>
      </c>
    </row>
    <row r="504" spans="1:34" x14ac:dyDescent="0.3">
      <c r="A504">
        <v>106142</v>
      </c>
      <c r="B504">
        <v>8</v>
      </c>
      <c r="C504" t="s">
        <v>452</v>
      </c>
      <c r="D504" t="s">
        <v>464</v>
      </c>
      <c r="E504">
        <v>8</v>
      </c>
      <c r="F504" t="s">
        <v>465</v>
      </c>
      <c r="G504" t="s">
        <v>1367</v>
      </c>
      <c r="H504" t="s">
        <v>467</v>
      </c>
      <c r="I504" t="s">
        <v>473</v>
      </c>
      <c r="J504" t="s">
        <v>469</v>
      </c>
      <c r="K504" t="s">
        <v>474</v>
      </c>
      <c r="M504" t="s">
        <v>475</v>
      </c>
      <c r="N504" t="s">
        <v>939</v>
      </c>
      <c r="O504" t="s">
        <v>477</v>
      </c>
      <c r="P504" t="s">
        <v>939</v>
      </c>
      <c r="Q504" t="s">
        <v>477</v>
      </c>
      <c r="R504" t="s">
        <v>479</v>
      </c>
      <c r="S504" t="s">
        <v>469</v>
      </c>
      <c r="W504" t="s">
        <v>742</v>
      </c>
      <c r="X504" t="s">
        <v>629</v>
      </c>
      <c r="Y504" t="s">
        <v>482</v>
      </c>
      <c r="AC504" t="s">
        <v>483</v>
      </c>
      <c r="AG504" t="s">
        <v>455</v>
      </c>
      <c r="AH504" t="s">
        <v>1368</v>
      </c>
    </row>
    <row r="505" spans="1:34" x14ac:dyDescent="0.3">
      <c r="A505">
        <v>106142</v>
      </c>
      <c r="B505">
        <v>9</v>
      </c>
      <c r="C505" t="s">
        <v>452</v>
      </c>
      <c r="D505" t="s">
        <v>464</v>
      </c>
      <c r="E505">
        <v>9</v>
      </c>
      <c r="F505" t="s">
        <v>465</v>
      </c>
      <c r="G505" t="s">
        <v>570</v>
      </c>
      <c r="H505" t="s">
        <v>467</v>
      </c>
      <c r="I505" t="s">
        <v>784</v>
      </c>
      <c r="J505" t="s">
        <v>469</v>
      </c>
      <c r="K505" t="s">
        <v>474</v>
      </c>
      <c r="M505" t="s">
        <v>475</v>
      </c>
      <c r="N505" t="s">
        <v>906</v>
      </c>
      <c r="O505" t="s">
        <v>477</v>
      </c>
      <c r="P505" t="s">
        <v>916</v>
      </c>
      <c r="Q505" t="s">
        <v>477</v>
      </c>
      <c r="R505" t="s">
        <v>479</v>
      </c>
      <c r="S505" t="s">
        <v>469</v>
      </c>
      <c r="W505" t="s">
        <v>468</v>
      </c>
      <c r="X505" t="s">
        <v>629</v>
      </c>
      <c r="Y505" t="s">
        <v>482</v>
      </c>
      <c r="AC505" t="s">
        <v>483</v>
      </c>
      <c r="AG505" t="s">
        <v>458</v>
      </c>
    </row>
    <row r="506" spans="1:34" x14ac:dyDescent="0.3">
      <c r="A506">
        <v>106142</v>
      </c>
      <c r="B506">
        <v>10</v>
      </c>
      <c r="C506" t="s">
        <v>452</v>
      </c>
      <c r="D506" t="s">
        <v>464</v>
      </c>
      <c r="E506">
        <v>10</v>
      </c>
      <c r="F506" t="s">
        <v>465</v>
      </c>
      <c r="G506" t="s">
        <v>573</v>
      </c>
      <c r="H506" t="s">
        <v>467</v>
      </c>
      <c r="I506" t="s">
        <v>524</v>
      </c>
      <c r="J506" t="s">
        <v>469</v>
      </c>
      <c r="K506" t="s">
        <v>474</v>
      </c>
      <c r="M506" t="s">
        <v>475</v>
      </c>
      <c r="N506" t="s">
        <v>870</v>
      </c>
      <c r="O506" t="s">
        <v>477</v>
      </c>
      <c r="P506" t="s">
        <v>788</v>
      </c>
      <c r="Q506" t="s">
        <v>477</v>
      </c>
      <c r="R506" t="s">
        <v>479</v>
      </c>
      <c r="S506" t="s">
        <v>469</v>
      </c>
      <c r="W506" t="s">
        <v>627</v>
      </c>
      <c r="X506" t="s">
        <v>629</v>
      </c>
      <c r="Y506" t="s">
        <v>482</v>
      </c>
      <c r="AC506" t="s">
        <v>483</v>
      </c>
      <c r="AG506" t="s">
        <v>458</v>
      </c>
    </row>
    <row r="507" spans="1:34" x14ac:dyDescent="0.3">
      <c r="A507">
        <v>106142</v>
      </c>
      <c r="B507">
        <v>11</v>
      </c>
      <c r="C507" t="s">
        <v>452</v>
      </c>
      <c r="D507" t="s">
        <v>464</v>
      </c>
      <c r="E507">
        <v>11</v>
      </c>
      <c r="F507" t="s">
        <v>465</v>
      </c>
      <c r="G507" t="s">
        <v>1369</v>
      </c>
      <c r="H507" t="s">
        <v>467</v>
      </c>
      <c r="I507" t="s">
        <v>1370</v>
      </c>
      <c r="J507" t="s">
        <v>469</v>
      </c>
      <c r="K507" t="s">
        <v>474</v>
      </c>
      <c r="M507" t="s">
        <v>475</v>
      </c>
      <c r="N507" t="s">
        <v>614</v>
      </c>
      <c r="O507" t="s">
        <v>477</v>
      </c>
      <c r="P507" t="s">
        <v>832</v>
      </c>
      <c r="Q507" t="s">
        <v>477</v>
      </c>
      <c r="R507" t="s">
        <v>479</v>
      </c>
      <c r="S507" t="s">
        <v>469</v>
      </c>
      <c r="W507" t="s">
        <v>627</v>
      </c>
      <c r="X507" t="s">
        <v>629</v>
      </c>
      <c r="Y507" t="s">
        <v>482</v>
      </c>
      <c r="AC507" t="s">
        <v>483</v>
      </c>
      <c r="AG507" t="s">
        <v>458</v>
      </c>
    </row>
    <row r="508" spans="1:34" x14ac:dyDescent="0.3">
      <c r="A508">
        <v>106142</v>
      </c>
      <c r="B508">
        <v>12</v>
      </c>
      <c r="C508" t="s">
        <v>452</v>
      </c>
      <c r="D508" t="s">
        <v>464</v>
      </c>
      <c r="E508">
        <v>12</v>
      </c>
      <c r="F508" t="s">
        <v>465</v>
      </c>
      <c r="G508" t="s">
        <v>1371</v>
      </c>
      <c r="H508" t="s">
        <v>467</v>
      </c>
      <c r="I508" t="s">
        <v>708</v>
      </c>
      <c r="J508" t="s">
        <v>469</v>
      </c>
      <c r="K508" t="s">
        <v>474</v>
      </c>
      <c r="M508" t="s">
        <v>475</v>
      </c>
      <c r="N508" t="s">
        <v>905</v>
      </c>
      <c r="O508" t="s">
        <v>477</v>
      </c>
      <c r="P508" t="s">
        <v>499</v>
      </c>
      <c r="Q508" t="s">
        <v>477</v>
      </c>
      <c r="R508" t="s">
        <v>479</v>
      </c>
      <c r="S508" t="s">
        <v>469</v>
      </c>
      <c r="W508" t="s">
        <v>870</v>
      </c>
      <c r="X508" t="s">
        <v>629</v>
      </c>
      <c r="Y508" t="s">
        <v>482</v>
      </c>
      <c r="AC508" t="s">
        <v>483</v>
      </c>
      <c r="AG508" t="s">
        <v>458</v>
      </c>
    </row>
    <row r="509" spans="1:34" x14ac:dyDescent="0.3">
      <c r="A509">
        <v>106142</v>
      </c>
      <c r="B509">
        <v>13</v>
      </c>
      <c r="C509" t="s">
        <v>452</v>
      </c>
      <c r="D509" t="s">
        <v>464</v>
      </c>
      <c r="E509">
        <v>13</v>
      </c>
      <c r="F509" t="s">
        <v>465</v>
      </c>
      <c r="G509" t="s">
        <v>1090</v>
      </c>
      <c r="H509" t="s">
        <v>467</v>
      </c>
      <c r="I509" t="s">
        <v>880</v>
      </c>
      <c r="J509" t="s">
        <v>469</v>
      </c>
      <c r="K509" t="s">
        <v>474</v>
      </c>
      <c r="M509" t="s">
        <v>475</v>
      </c>
      <c r="N509" t="s">
        <v>593</v>
      </c>
      <c r="O509" t="s">
        <v>477</v>
      </c>
      <c r="P509" t="s">
        <v>865</v>
      </c>
      <c r="Q509" t="s">
        <v>477</v>
      </c>
      <c r="R509" t="s">
        <v>479</v>
      </c>
      <c r="S509" t="s">
        <v>469</v>
      </c>
      <c r="W509" t="s">
        <v>1199</v>
      </c>
      <c r="X509" t="s">
        <v>629</v>
      </c>
      <c r="Y509" t="s">
        <v>598</v>
      </c>
      <c r="AC509" t="s">
        <v>483</v>
      </c>
      <c r="AG509" t="s">
        <v>458</v>
      </c>
    </row>
    <row r="510" spans="1:34" x14ac:dyDescent="0.3">
      <c r="A510">
        <v>106142</v>
      </c>
      <c r="B510">
        <v>14</v>
      </c>
      <c r="C510" t="s">
        <v>452</v>
      </c>
      <c r="D510" t="s">
        <v>490</v>
      </c>
      <c r="E510">
        <v>14</v>
      </c>
      <c r="F510" t="s">
        <v>465</v>
      </c>
      <c r="G510" t="s">
        <v>735</v>
      </c>
      <c r="H510" t="s">
        <v>467</v>
      </c>
      <c r="I510" t="s">
        <v>1372</v>
      </c>
      <c r="J510" t="s">
        <v>469</v>
      </c>
      <c r="K510" t="s">
        <v>474</v>
      </c>
      <c r="M510" t="s">
        <v>493</v>
      </c>
      <c r="N510" t="s">
        <v>744</v>
      </c>
      <c r="O510" t="s">
        <v>477</v>
      </c>
      <c r="R510" t="s">
        <v>479</v>
      </c>
      <c r="S510" t="s">
        <v>469</v>
      </c>
      <c r="V510" t="s">
        <v>479</v>
      </c>
      <c r="W510" t="s">
        <v>648</v>
      </c>
      <c r="X510" t="s">
        <v>629</v>
      </c>
      <c r="Y510" t="s">
        <v>598</v>
      </c>
      <c r="AC510" t="s">
        <v>483</v>
      </c>
      <c r="AG510" t="s">
        <v>455</v>
      </c>
      <c r="AH510" t="s">
        <v>1373</v>
      </c>
    </row>
    <row r="511" spans="1:34" x14ac:dyDescent="0.3">
      <c r="A511">
        <v>106142</v>
      </c>
      <c r="B511">
        <v>15</v>
      </c>
      <c r="C511" t="s">
        <v>452</v>
      </c>
      <c r="D511" t="s">
        <v>490</v>
      </c>
      <c r="E511">
        <v>15</v>
      </c>
      <c r="F511" t="s">
        <v>465</v>
      </c>
      <c r="G511" t="s">
        <v>1308</v>
      </c>
      <c r="H511" t="s">
        <v>467</v>
      </c>
      <c r="I511" t="s">
        <v>795</v>
      </c>
      <c r="J511" t="s">
        <v>469</v>
      </c>
      <c r="K511" t="s">
        <v>474</v>
      </c>
      <c r="M511" t="s">
        <v>493</v>
      </c>
      <c r="N511" t="s">
        <v>1225</v>
      </c>
      <c r="O511" t="s">
        <v>477</v>
      </c>
      <c r="R511" t="s">
        <v>479</v>
      </c>
      <c r="S511" t="s">
        <v>469</v>
      </c>
      <c r="V511" t="s">
        <v>906</v>
      </c>
      <c r="W511" t="s">
        <v>836</v>
      </c>
      <c r="X511" t="s">
        <v>629</v>
      </c>
      <c r="Y511" t="s">
        <v>482</v>
      </c>
      <c r="AC511" t="s">
        <v>483</v>
      </c>
      <c r="AG511" t="s">
        <v>455</v>
      </c>
      <c r="AH511" t="s">
        <v>1374</v>
      </c>
    </row>
    <row r="512" spans="1:34" x14ac:dyDescent="0.3">
      <c r="A512">
        <v>106142</v>
      </c>
      <c r="B512">
        <v>16</v>
      </c>
      <c r="C512" t="s">
        <v>452</v>
      </c>
      <c r="D512" t="s">
        <v>490</v>
      </c>
      <c r="E512">
        <v>16</v>
      </c>
      <c r="F512" t="s">
        <v>465</v>
      </c>
      <c r="G512" t="s">
        <v>1375</v>
      </c>
      <c r="H512" t="s">
        <v>467</v>
      </c>
      <c r="I512" t="s">
        <v>499</v>
      </c>
      <c r="J512" t="s">
        <v>469</v>
      </c>
      <c r="K512" t="s">
        <v>474</v>
      </c>
      <c r="M512" t="s">
        <v>493</v>
      </c>
      <c r="N512" t="s">
        <v>925</v>
      </c>
      <c r="O512" t="s">
        <v>477</v>
      </c>
      <c r="R512" t="s">
        <v>479</v>
      </c>
      <c r="S512" t="s">
        <v>469</v>
      </c>
      <c r="V512" t="s">
        <v>550</v>
      </c>
      <c r="W512" t="s">
        <v>623</v>
      </c>
      <c r="X512" t="s">
        <v>629</v>
      </c>
      <c r="Y512" t="s">
        <v>482</v>
      </c>
      <c r="AC512" t="s">
        <v>483</v>
      </c>
      <c r="AG512" t="s">
        <v>455</v>
      </c>
      <c r="AH512" t="s">
        <v>1376</v>
      </c>
    </row>
    <row r="513" spans="1:34" x14ac:dyDescent="0.3">
      <c r="A513">
        <v>106142</v>
      </c>
      <c r="B513">
        <v>17</v>
      </c>
      <c r="C513" t="s">
        <v>452</v>
      </c>
      <c r="D513" t="s">
        <v>490</v>
      </c>
      <c r="E513">
        <v>17</v>
      </c>
      <c r="F513" t="s">
        <v>465</v>
      </c>
      <c r="G513" t="s">
        <v>1377</v>
      </c>
      <c r="H513" t="s">
        <v>467</v>
      </c>
      <c r="I513" t="s">
        <v>1378</v>
      </c>
      <c r="J513" t="s">
        <v>469</v>
      </c>
      <c r="K513" t="s">
        <v>474</v>
      </c>
      <c r="M513" t="s">
        <v>493</v>
      </c>
      <c r="N513" t="s">
        <v>1349</v>
      </c>
      <c r="O513" t="s">
        <v>477</v>
      </c>
      <c r="R513" t="s">
        <v>479</v>
      </c>
      <c r="S513" t="s">
        <v>469</v>
      </c>
      <c r="V513" t="s">
        <v>853</v>
      </c>
      <c r="W513" t="s">
        <v>627</v>
      </c>
      <c r="X513" t="s">
        <v>629</v>
      </c>
      <c r="Y513" t="s">
        <v>598</v>
      </c>
      <c r="AC513" t="s">
        <v>483</v>
      </c>
      <c r="AG513" t="s">
        <v>455</v>
      </c>
      <c r="AH513" t="s">
        <v>1379</v>
      </c>
    </row>
    <row r="514" spans="1:34" x14ac:dyDescent="0.3">
      <c r="A514">
        <v>106142</v>
      </c>
      <c r="B514">
        <v>18</v>
      </c>
      <c r="C514" t="s">
        <v>452</v>
      </c>
      <c r="D514" t="s">
        <v>490</v>
      </c>
      <c r="E514">
        <v>18</v>
      </c>
      <c r="F514" t="s">
        <v>465</v>
      </c>
      <c r="G514" t="s">
        <v>1380</v>
      </c>
      <c r="H514" t="s">
        <v>467</v>
      </c>
      <c r="I514" t="s">
        <v>627</v>
      </c>
      <c r="J514" t="s">
        <v>469</v>
      </c>
      <c r="K514" t="s">
        <v>474</v>
      </c>
      <c r="M514" t="s">
        <v>493</v>
      </c>
      <c r="N514" t="s">
        <v>1051</v>
      </c>
      <c r="O514" t="s">
        <v>477</v>
      </c>
      <c r="R514" t="s">
        <v>479</v>
      </c>
      <c r="S514" t="s">
        <v>469</v>
      </c>
      <c r="V514" t="s">
        <v>478</v>
      </c>
      <c r="W514" t="s">
        <v>593</v>
      </c>
      <c r="X514" t="s">
        <v>629</v>
      </c>
      <c r="Y514" t="s">
        <v>598</v>
      </c>
      <c r="AC514" t="s">
        <v>483</v>
      </c>
      <c r="AG514" t="s">
        <v>458</v>
      </c>
    </row>
    <row r="515" spans="1:34" x14ac:dyDescent="0.3">
      <c r="A515">
        <v>106142</v>
      </c>
      <c r="B515">
        <v>19</v>
      </c>
      <c r="C515" t="s">
        <v>452</v>
      </c>
      <c r="D515" t="s">
        <v>490</v>
      </c>
      <c r="E515">
        <v>19</v>
      </c>
      <c r="F515" t="s">
        <v>465</v>
      </c>
      <c r="G515" t="s">
        <v>1381</v>
      </c>
      <c r="H515" t="s">
        <v>467</v>
      </c>
      <c r="I515" t="s">
        <v>593</v>
      </c>
      <c r="J515" t="s">
        <v>469</v>
      </c>
      <c r="K515" t="s">
        <v>474</v>
      </c>
      <c r="M515" t="s">
        <v>493</v>
      </c>
      <c r="N515" t="s">
        <v>564</v>
      </c>
      <c r="O515" t="s">
        <v>477</v>
      </c>
      <c r="R515" t="s">
        <v>479</v>
      </c>
      <c r="S515" t="s">
        <v>469</v>
      </c>
      <c r="V515" t="s">
        <v>880</v>
      </c>
      <c r="W515" t="s">
        <v>541</v>
      </c>
      <c r="X515" t="s">
        <v>629</v>
      </c>
      <c r="Y515" t="s">
        <v>482</v>
      </c>
      <c r="AC515" t="s">
        <v>483</v>
      </c>
      <c r="AG515" t="s">
        <v>458</v>
      </c>
    </row>
    <row r="516" spans="1:34" x14ac:dyDescent="0.3">
      <c r="A516">
        <v>106142</v>
      </c>
      <c r="B516">
        <v>20</v>
      </c>
      <c r="C516" t="s">
        <v>452</v>
      </c>
      <c r="D516" t="s">
        <v>490</v>
      </c>
      <c r="E516">
        <v>20</v>
      </c>
      <c r="F516" t="s">
        <v>465</v>
      </c>
      <c r="G516" t="s">
        <v>570</v>
      </c>
      <c r="H516" t="s">
        <v>467</v>
      </c>
      <c r="I516" t="s">
        <v>945</v>
      </c>
      <c r="J516" t="s">
        <v>469</v>
      </c>
      <c r="K516" t="s">
        <v>474</v>
      </c>
      <c r="M516" t="s">
        <v>493</v>
      </c>
      <c r="N516" t="s">
        <v>595</v>
      </c>
      <c r="O516" t="s">
        <v>477</v>
      </c>
      <c r="R516" t="s">
        <v>479</v>
      </c>
      <c r="S516" t="s">
        <v>469</v>
      </c>
      <c r="V516" t="s">
        <v>847</v>
      </c>
      <c r="W516" t="s">
        <v>627</v>
      </c>
      <c r="X516" t="s">
        <v>629</v>
      </c>
      <c r="Y516" t="s">
        <v>482</v>
      </c>
      <c r="AC516" t="s">
        <v>483</v>
      </c>
      <c r="AG516" t="s">
        <v>458</v>
      </c>
    </row>
    <row r="517" spans="1:34" x14ac:dyDescent="0.3">
      <c r="A517">
        <v>106142</v>
      </c>
      <c r="B517">
        <v>21</v>
      </c>
      <c r="C517" t="s">
        <v>452</v>
      </c>
      <c r="D517" t="s">
        <v>546</v>
      </c>
      <c r="E517">
        <v>21</v>
      </c>
      <c r="F517" t="s">
        <v>465</v>
      </c>
      <c r="G517" t="s">
        <v>1382</v>
      </c>
      <c r="H517" t="s">
        <v>467</v>
      </c>
      <c r="I517" t="s">
        <v>600</v>
      </c>
      <c r="J517" t="s">
        <v>469</v>
      </c>
      <c r="K517" t="s">
        <v>474</v>
      </c>
      <c r="M517" t="s">
        <v>493</v>
      </c>
      <c r="N517" t="s">
        <v>1383</v>
      </c>
      <c r="O517" t="s">
        <v>477</v>
      </c>
      <c r="R517" t="s">
        <v>457</v>
      </c>
      <c r="S517" t="s">
        <v>469</v>
      </c>
      <c r="V517" t="s">
        <v>853</v>
      </c>
      <c r="W517" t="s">
        <v>1242</v>
      </c>
      <c r="X517" t="s">
        <v>629</v>
      </c>
      <c r="Y517" t="s">
        <v>482</v>
      </c>
      <c r="AC517" t="s">
        <v>483</v>
      </c>
      <c r="AG517" t="s">
        <v>455</v>
      </c>
      <c r="AH517" t="s">
        <v>1384</v>
      </c>
    </row>
    <row r="518" spans="1:34" x14ac:dyDescent="0.3">
      <c r="A518">
        <v>106142</v>
      </c>
      <c r="B518">
        <v>22</v>
      </c>
      <c r="C518" t="s">
        <v>452</v>
      </c>
      <c r="D518" t="s">
        <v>546</v>
      </c>
      <c r="E518">
        <v>22</v>
      </c>
      <c r="F518" t="s">
        <v>465</v>
      </c>
      <c r="G518" t="s">
        <v>626</v>
      </c>
      <c r="H518" t="s">
        <v>467</v>
      </c>
      <c r="I518" t="s">
        <v>586</v>
      </c>
      <c r="J518" t="s">
        <v>469</v>
      </c>
      <c r="K518" t="s">
        <v>474</v>
      </c>
      <c r="M518" t="s">
        <v>493</v>
      </c>
      <c r="N518" t="s">
        <v>1385</v>
      </c>
      <c r="O518" t="s">
        <v>477</v>
      </c>
      <c r="R518" t="s">
        <v>479</v>
      </c>
      <c r="S518" t="s">
        <v>469</v>
      </c>
      <c r="V518" t="s">
        <v>479</v>
      </c>
      <c r="W518" t="s">
        <v>1242</v>
      </c>
      <c r="X518" t="s">
        <v>629</v>
      </c>
      <c r="Y518" t="s">
        <v>598</v>
      </c>
      <c r="AC518" t="s">
        <v>483</v>
      </c>
      <c r="AG518" t="s">
        <v>458</v>
      </c>
    </row>
    <row r="519" spans="1:34" x14ac:dyDescent="0.3">
      <c r="A519">
        <v>106142</v>
      </c>
      <c r="B519">
        <v>23</v>
      </c>
      <c r="C519" t="s">
        <v>514</v>
      </c>
      <c r="D519" t="s">
        <v>453</v>
      </c>
      <c r="E519">
        <v>23</v>
      </c>
      <c r="W519" t="s">
        <v>893</v>
      </c>
      <c r="AG519" t="s">
        <v>455</v>
      </c>
      <c r="AH519" t="s">
        <v>1386</v>
      </c>
    </row>
    <row r="520" spans="1:34" x14ac:dyDescent="0.3">
      <c r="A520">
        <v>106142</v>
      </c>
      <c r="B520">
        <v>24</v>
      </c>
      <c r="C520" t="s">
        <v>514</v>
      </c>
      <c r="D520" t="s">
        <v>453</v>
      </c>
      <c r="E520">
        <v>24</v>
      </c>
      <c r="W520" t="s">
        <v>452</v>
      </c>
      <c r="AG520" t="s">
        <v>455</v>
      </c>
      <c r="AH520" t="s">
        <v>1387</v>
      </c>
    </row>
    <row r="521" spans="1:34" x14ac:dyDescent="0.3">
      <c r="A521">
        <v>106142</v>
      </c>
      <c r="B521">
        <v>25</v>
      </c>
      <c r="C521" t="s">
        <v>514</v>
      </c>
      <c r="D521" t="s">
        <v>453</v>
      </c>
      <c r="E521">
        <v>25</v>
      </c>
      <c r="W521" t="s">
        <v>922</v>
      </c>
      <c r="AG521" t="s">
        <v>455</v>
      </c>
      <c r="AH521" t="s">
        <v>1388</v>
      </c>
    </row>
    <row r="522" spans="1:34" x14ac:dyDescent="0.3">
      <c r="A522">
        <v>106142</v>
      </c>
      <c r="B522">
        <v>26</v>
      </c>
      <c r="C522" t="s">
        <v>514</v>
      </c>
      <c r="D522" t="s">
        <v>464</v>
      </c>
      <c r="E522">
        <v>26</v>
      </c>
      <c r="F522" t="s">
        <v>465</v>
      </c>
      <c r="G522" t="s">
        <v>520</v>
      </c>
      <c r="H522" t="s">
        <v>467</v>
      </c>
      <c r="I522" t="s">
        <v>880</v>
      </c>
      <c r="J522" t="s">
        <v>469</v>
      </c>
      <c r="K522" t="s">
        <v>474</v>
      </c>
      <c r="M522" t="s">
        <v>475</v>
      </c>
      <c r="N522" t="s">
        <v>732</v>
      </c>
      <c r="O522" t="s">
        <v>477</v>
      </c>
      <c r="P522" t="s">
        <v>644</v>
      </c>
      <c r="Q522" t="s">
        <v>477</v>
      </c>
      <c r="R522" t="s">
        <v>479</v>
      </c>
      <c r="S522" t="s">
        <v>469</v>
      </c>
      <c r="W522" t="s">
        <v>836</v>
      </c>
      <c r="X522" t="s">
        <v>629</v>
      </c>
      <c r="Y522" t="s">
        <v>482</v>
      </c>
      <c r="AC522" t="s">
        <v>483</v>
      </c>
      <c r="AG522" t="s">
        <v>455</v>
      </c>
      <c r="AH522" t="s">
        <v>1389</v>
      </c>
    </row>
    <row r="523" spans="1:34" x14ac:dyDescent="0.3">
      <c r="A523">
        <v>106142</v>
      </c>
      <c r="B523">
        <v>27</v>
      </c>
      <c r="C523" t="s">
        <v>514</v>
      </c>
      <c r="D523" t="s">
        <v>464</v>
      </c>
      <c r="E523">
        <v>27</v>
      </c>
      <c r="F523" t="s">
        <v>465</v>
      </c>
      <c r="G523" t="s">
        <v>1390</v>
      </c>
      <c r="H523" t="s">
        <v>467</v>
      </c>
      <c r="I523" t="s">
        <v>478</v>
      </c>
      <c r="J523" t="s">
        <v>469</v>
      </c>
      <c r="K523" t="s">
        <v>474</v>
      </c>
      <c r="M523" t="s">
        <v>475</v>
      </c>
      <c r="N523" t="s">
        <v>471</v>
      </c>
      <c r="O523" t="s">
        <v>477</v>
      </c>
      <c r="P523" t="s">
        <v>708</v>
      </c>
      <c r="Q523" t="s">
        <v>477</v>
      </c>
      <c r="R523" t="s">
        <v>479</v>
      </c>
      <c r="S523" t="s">
        <v>469</v>
      </c>
      <c r="W523" t="s">
        <v>906</v>
      </c>
      <c r="X523" t="s">
        <v>629</v>
      </c>
      <c r="Y523" t="s">
        <v>598</v>
      </c>
      <c r="AC523" t="s">
        <v>483</v>
      </c>
      <c r="AG523" t="s">
        <v>455</v>
      </c>
      <c r="AH523" t="s">
        <v>1391</v>
      </c>
    </row>
    <row r="524" spans="1:34" x14ac:dyDescent="0.3">
      <c r="A524">
        <v>106142</v>
      </c>
      <c r="B524">
        <v>28</v>
      </c>
      <c r="C524" t="s">
        <v>514</v>
      </c>
      <c r="D524" t="s">
        <v>464</v>
      </c>
      <c r="E524">
        <v>28</v>
      </c>
      <c r="F524" t="s">
        <v>465</v>
      </c>
      <c r="G524" t="s">
        <v>1392</v>
      </c>
      <c r="H524" t="s">
        <v>467</v>
      </c>
      <c r="I524" t="s">
        <v>1364</v>
      </c>
      <c r="J524" t="s">
        <v>469</v>
      </c>
      <c r="K524" t="s">
        <v>474</v>
      </c>
      <c r="M524" t="s">
        <v>475</v>
      </c>
      <c r="N524" t="s">
        <v>620</v>
      </c>
      <c r="O524" t="s">
        <v>477</v>
      </c>
      <c r="P524" t="s">
        <v>732</v>
      </c>
      <c r="Q524" t="s">
        <v>477</v>
      </c>
      <c r="R524" t="s">
        <v>479</v>
      </c>
      <c r="S524" t="s">
        <v>469</v>
      </c>
      <c r="W524" t="s">
        <v>878</v>
      </c>
      <c r="X524" t="s">
        <v>629</v>
      </c>
      <c r="Y524" t="s">
        <v>482</v>
      </c>
      <c r="AC524" t="s">
        <v>483</v>
      </c>
      <c r="AG524" t="s">
        <v>455</v>
      </c>
      <c r="AH524" t="s">
        <v>1393</v>
      </c>
    </row>
    <row r="525" spans="1:34" x14ac:dyDescent="0.3">
      <c r="A525">
        <v>106142</v>
      </c>
      <c r="B525">
        <v>29</v>
      </c>
      <c r="C525" t="s">
        <v>514</v>
      </c>
      <c r="D525" t="s">
        <v>464</v>
      </c>
      <c r="E525">
        <v>29</v>
      </c>
      <c r="F525" t="s">
        <v>465</v>
      </c>
      <c r="G525" t="s">
        <v>846</v>
      </c>
      <c r="H525" t="s">
        <v>467</v>
      </c>
      <c r="I525" t="s">
        <v>847</v>
      </c>
      <c r="J525" t="s">
        <v>469</v>
      </c>
      <c r="K525" t="s">
        <v>474</v>
      </c>
      <c r="M525" t="s">
        <v>475</v>
      </c>
      <c r="N525" t="s">
        <v>795</v>
      </c>
      <c r="O525" t="s">
        <v>477</v>
      </c>
      <c r="P525" t="s">
        <v>855</v>
      </c>
      <c r="Q525" t="s">
        <v>477</v>
      </c>
      <c r="R525" t="s">
        <v>479</v>
      </c>
      <c r="S525" t="s">
        <v>469</v>
      </c>
      <c r="W525" t="s">
        <v>623</v>
      </c>
      <c r="X525" t="s">
        <v>629</v>
      </c>
      <c r="Y525" t="s">
        <v>598</v>
      </c>
      <c r="AC525" t="s">
        <v>483</v>
      </c>
      <c r="AG525" t="s">
        <v>455</v>
      </c>
      <c r="AH525" t="s">
        <v>1394</v>
      </c>
    </row>
    <row r="526" spans="1:34" x14ac:dyDescent="0.3">
      <c r="A526">
        <v>106142</v>
      </c>
      <c r="B526">
        <v>30</v>
      </c>
      <c r="C526" t="s">
        <v>514</v>
      </c>
      <c r="D526" t="s">
        <v>464</v>
      </c>
      <c r="E526">
        <v>30</v>
      </c>
      <c r="F526" t="s">
        <v>465</v>
      </c>
      <c r="G526" t="s">
        <v>850</v>
      </c>
      <c r="H526" t="s">
        <v>467</v>
      </c>
      <c r="I526" t="s">
        <v>478</v>
      </c>
      <c r="J526" t="s">
        <v>469</v>
      </c>
      <c r="K526" t="s">
        <v>474</v>
      </c>
      <c r="M526" t="s">
        <v>475</v>
      </c>
      <c r="N526" t="s">
        <v>486</v>
      </c>
      <c r="O526" t="s">
        <v>477</v>
      </c>
      <c r="P526" t="s">
        <v>476</v>
      </c>
      <c r="Q526" t="s">
        <v>477</v>
      </c>
      <c r="R526" t="s">
        <v>479</v>
      </c>
      <c r="S526" t="s">
        <v>469</v>
      </c>
      <c r="W526" t="s">
        <v>519</v>
      </c>
      <c r="X526" t="s">
        <v>629</v>
      </c>
      <c r="Y526" t="s">
        <v>482</v>
      </c>
      <c r="AC526" t="s">
        <v>483</v>
      </c>
      <c r="AG526" t="s">
        <v>458</v>
      </c>
    </row>
    <row r="527" spans="1:34" x14ac:dyDescent="0.3">
      <c r="A527">
        <v>106142</v>
      </c>
      <c r="B527">
        <v>31</v>
      </c>
      <c r="C527" t="s">
        <v>514</v>
      </c>
      <c r="D527" t="s">
        <v>464</v>
      </c>
      <c r="E527">
        <v>31</v>
      </c>
      <c r="F527" t="s">
        <v>465</v>
      </c>
      <c r="G527" t="s">
        <v>1395</v>
      </c>
      <c r="H527" t="s">
        <v>467</v>
      </c>
      <c r="I527" t="s">
        <v>568</v>
      </c>
      <c r="J527" t="s">
        <v>469</v>
      </c>
      <c r="K527" t="s">
        <v>474</v>
      </c>
      <c r="M527" t="s">
        <v>475</v>
      </c>
      <c r="N527" t="s">
        <v>708</v>
      </c>
      <c r="O527" t="s">
        <v>477</v>
      </c>
      <c r="P527" t="s">
        <v>499</v>
      </c>
      <c r="Q527" t="s">
        <v>477</v>
      </c>
      <c r="R527" t="s">
        <v>479</v>
      </c>
      <c r="S527" t="s">
        <v>469</v>
      </c>
      <c r="W527" t="s">
        <v>620</v>
      </c>
      <c r="X527" t="s">
        <v>629</v>
      </c>
      <c r="Y527" t="s">
        <v>482</v>
      </c>
      <c r="AC527" t="s">
        <v>483</v>
      </c>
      <c r="AG527" t="s">
        <v>458</v>
      </c>
    </row>
    <row r="528" spans="1:34" x14ac:dyDescent="0.3">
      <c r="A528">
        <v>106142</v>
      </c>
      <c r="B528">
        <v>32</v>
      </c>
      <c r="C528" t="s">
        <v>514</v>
      </c>
      <c r="D528" t="s">
        <v>464</v>
      </c>
      <c r="E528">
        <v>32</v>
      </c>
      <c r="F528" t="s">
        <v>465</v>
      </c>
      <c r="G528" t="s">
        <v>1396</v>
      </c>
      <c r="H528" t="s">
        <v>467</v>
      </c>
      <c r="I528" t="s">
        <v>1397</v>
      </c>
      <c r="J528" t="s">
        <v>469</v>
      </c>
      <c r="K528" t="s">
        <v>474</v>
      </c>
      <c r="M528" t="s">
        <v>475</v>
      </c>
      <c r="N528" t="s">
        <v>874</v>
      </c>
      <c r="O528" t="s">
        <v>477</v>
      </c>
      <c r="P528" t="s">
        <v>487</v>
      </c>
      <c r="Q528" t="s">
        <v>477</v>
      </c>
      <c r="R528" t="s">
        <v>479</v>
      </c>
      <c r="S528" t="s">
        <v>469</v>
      </c>
      <c r="W528" t="s">
        <v>623</v>
      </c>
      <c r="X528" t="s">
        <v>629</v>
      </c>
      <c r="Y528" t="s">
        <v>482</v>
      </c>
      <c r="AC528" t="s">
        <v>483</v>
      </c>
      <c r="AG528" t="s">
        <v>458</v>
      </c>
    </row>
    <row r="529" spans="1:34" x14ac:dyDescent="0.3">
      <c r="A529">
        <v>106142</v>
      </c>
      <c r="B529">
        <v>33</v>
      </c>
      <c r="C529" t="s">
        <v>514</v>
      </c>
      <c r="D529" t="s">
        <v>464</v>
      </c>
      <c r="E529">
        <v>33</v>
      </c>
      <c r="F529" t="s">
        <v>465</v>
      </c>
      <c r="G529" t="s">
        <v>1315</v>
      </c>
      <c r="H529" t="s">
        <v>467</v>
      </c>
      <c r="I529" t="s">
        <v>708</v>
      </c>
      <c r="J529" t="s">
        <v>469</v>
      </c>
      <c r="K529" t="s">
        <v>474</v>
      </c>
      <c r="M529" t="s">
        <v>475</v>
      </c>
      <c r="N529" t="s">
        <v>574</v>
      </c>
      <c r="O529" t="s">
        <v>477</v>
      </c>
      <c r="P529" t="s">
        <v>574</v>
      </c>
      <c r="Q529" t="s">
        <v>477</v>
      </c>
      <c r="R529" t="s">
        <v>479</v>
      </c>
      <c r="S529" t="s">
        <v>469</v>
      </c>
      <c r="W529" t="s">
        <v>732</v>
      </c>
      <c r="X529" t="s">
        <v>629</v>
      </c>
      <c r="Y529" t="s">
        <v>482</v>
      </c>
      <c r="AC529" t="s">
        <v>483</v>
      </c>
      <c r="AG529" t="s">
        <v>458</v>
      </c>
    </row>
    <row r="530" spans="1:34" x14ac:dyDescent="0.3">
      <c r="A530">
        <v>106142</v>
      </c>
      <c r="B530">
        <v>34</v>
      </c>
      <c r="C530" t="s">
        <v>514</v>
      </c>
      <c r="D530" t="s">
        <v>464</v>
      </c>
      <c r="E530">
        <v>34</v>
      </c>
      <c r="F530" t="s">
        <v>465</v>
      </c>
      <c r="G530" t="s">
        <v>1398</v>
      </c>
      <c r="H530" t="s">
        <v>467</v>
      </c>
      <c r="I530" t="s">
        <v>1113</v>
      </c>
      <c r="J530" t="s">
        <v>469</v>
      </c>
      <c r="K530" t="s">
        <v>474</v>
      </c>
      <c r="M530" t="s">
        <v>475</v>
      </c>
      <c r="N530" t="s">
        <v>874</v>
      </c>
      <c r="O530" t="s">
        <v>477</v>
      </c>
      <c r="P530" t="s">
        <v>627</v>
      </c>
      <c r="Q530" t="s">
        <v>477</v>
      </c>
      <c r="R530" t="s">
        <v>479</v>
      </c>
      <c r="S530" t="s">
        <v>469</v>
      </c>
      <c r="W530" t="s">
        <v>620</v>
      </c>
      <c r="X530" t="s">
        <v>629</v>
      </c>
      <c r="Y530" t="s">
        <v>482</v>
      </c>
      <c r="AC530" t="s">
        <v>483</v>
      </c>
      <c r="AG530" t="s">
        <v>458</v>
      </c>
    </row>
    <row r="531" spans="1:34" x14ac:dyDescent="0.3">
      <c r="A531">
        <v>106142</v>
      </c>
      <c r="B531">
        <v>35</v>
      </c>
      <c r="C531" t="s">
        <v>514</v>
      </c>
      <c r="D531" t="s">
        <v>490</v>
      </c>
      <c r="E531">
        <v>35</v>
      </c>
      <c r="F531" t="s">
        <v>465</v>
      </c>
      <c r="G531" t="s">
        <v>527</v>
      </c>
      <c r="H531" t="s">
        <v>467</v>
      </c>
      <c r="I531" t="s">
        <v>593</v>
      </c>
      <c r="J531" t="s">
        <v>469</v>
      </c>
      <c r="K531" t="s">
        <v>474</v>
      </c>
      <c r="M531" t="s">
        <v>493</v>
      </c>
      <c r="N531" t="s">
        <v>508</v>
      </c>
      <c r="O531" t="s">
        <v>477</v>
      </c>
      <c r="R531" t="s">
        <v>479</v>
      </c>
      <c r="S531" t="s">
        <v>469</v>
      </c>
      <c r="V531" t="s">
        <v>478</v>
      </c>
      <c r="W531" t="s">
        <v>548</v>
      </c>
      <c r="X531" t="s">
        <v>629</v>
      </c>
      <c r="Y531" t="s">
        <v>482</v>
      </c>
      <c r="AC531" t="s">
        <v>483</v>
      </c>
      <c r="AG531" t="s">
        <v>455</v>
      </c>
      <c r="AH531" t="s">
        <v>1399</v>
      </c>
    </row>
    <row r="532" spans="1:34" x14ac:dyDescent="0.3">
      <c r="A532">
        <v>106142</v>
      </c>
      <c r="B532">
        <v>36</v>
      </c>
      <c r="C532" t="s">
        <v>514</v>
      </c>
      <c r="D532" t="s">
        <v>490</v>
      </c>
      <c r="E532">
        <v>36</v>
      </c>
      <c r="F532" t="s">
        <v>465</v>
      </c>
      <c r="G532" t="s">
        <v>1252</v>
      </c>
      <c r="H532" t="s">
        <v>467</v>
      </c>
      <c r="I532" t="s">
        <v>1284</v>
      </c>
      <c r="J532" t="s">
        <v>469</v>
      </c>
      <c r="K532" t="s">
        <v>474</v>
      </c>
      <c r="M532" t="s">
        <v>493</v>
      </c>
      <c r="N532" t="s">
        <v>796</v>
      </c>
      <c r="O532" t="s">
        <v>477</v>
      </c>
      <c r="R532" t="s">
        <v>479</v>
      </c>
      <c r="S532" t="s">
        <v>469</v>
      </c>
      <c r="V532" t="s">
        <v>514</v>
      </c>
      <c r="W532" t="s">
        <v>874</v>
      </c>
      <c r="X532" t="s">
        <v>629</v>
      </c>
      <c r="Y532" t="s">
        <v>598</v>
      </c>
      <c r="AC532" t="s">
        <v>483</v>
      </c>
      <c r="AG532" t="s">
        <v>455</v>
      </c>
      <c r="AH532" t="s">
        <v>1400</v>
      </c>
    </row>
    <row r="533" spans="1:34" x14ac:dyDescent="0.3">
      <c r="A533">
        <v>106142</v>
      </c>
      <c r="B533">
        <v>37</v>
      </c>
      <c r="C533" t="s">
        <v>514</v>
      </c>
      <c r="D533" t="s">
        <v>490</v>
      </c>
      <c r="E533">
        <v>37</v>
      </c>
      <c r="F533" t="s">
        <v>465</v>
      </c>
      <c r="G533" t="s">
        <v>1255</v>
      </c>
      <c r="H533" t="s">
        <v>467</v>
      </c>
      <c r="I533" t="s">
        <v>636</v>
      </c>
      <c r="J533" t="s">
        <v>469</v>
      </c>
      <c r="K533" t="s">
        <v>474</v>
      </c>
      <c r="M533" t="s">
        <v>493</v>
      </c>
      <c r="N533" t="s">
        <v>564</v>
      </c>
      <c r="O533" t="s">
        <v>477</v>
      </c>
      <c r="R533" t="s">
        <v>479</v>
      </c>
      <c r="S533" t="s">
        <v>469</v>
      </c>
      <c r="V533" t="s">
        <v>874</v>
      </c>
      <c r="W533" t="s">
        <v>760</v>
      </c>
      <c r="X533" t="s">
        <v>629</v>
      </c>
      <c r="Y533" t="s">
        <v>482</v>
      </c>
      <c r="AC533" t="s">
        <v>483</v>
      </c>
      <c r="AG533" t="s">
        <v>458</v>
      </c>
    </row>
    <row r="534" spans="1:34" x14ac:dyDescent="0.3">
      <c r="A534">
        <v>106142</v>
      </c>
      <c r="B534">
        <v>38</v>
      </c>
      <c r="C534" t="s">
        <v>514</v>
      </c>
      <c r="D534" t="s">
        <v>490</v>
      </c>
      <c r="E534">
        <v>38</v>
      </c>
      <c r="F534" t="s">
        <v>465</v>
      </c>
      <c r="G534" t="s">
        <v>1401</v>
      </c>
      <c r="H534" t="s">
        <v>467</v>
      </c>
      <c r="I534" t="s">
        <v>853</v>
      </c>
      <c r="J534" t="s">
        <v>469</v>
      </c>
      <c r="K534" t="s">
        <v>474</v>
      </c>
      <c r="M534" t="s">
        <v>493</v>
      </c>
      <c r="N534" t="s">
        <v>646</v>
      </c>
      <c r="O534" t="s">
        <v>477</v>
      </c>
      <c r="R534" t="s">
        <v>479</v>
      </c>
      <c r="S534" t="s">
        <v>469</v>
      </c>
      <c r="V534" t="s">
        <v>878</v>
      </c>
      <c r="W534" t="s">
        <v>788</v>
      </c>
      <c r="X534" t="s">
        <v>629</v>
      </c>
      <c r="Y534" t="s">
        <v>482</v>
      </c>
      <c r="AC534" t="s">
        <v>483</v>
      </c>
      <c r="AG534" t="s">
        <v>455</v>
      </c>
      <c r="AH534" t="s">
        <v>1402</v>
      </c>
    </row>
    <row r="535" spans="1:34" x14ac:dyDescent="0.3">
      <c r="A535">
        <v>106142</v>
      </c>
      <c r="B535">
        <v>39</v>
      </c>
      <c r="C535" t="s">
        <v>514</v>
      </c>
      <c r="D535" t="s">
        <v>490</v>
      </c>
      <c r="E535">
        <v>39</v>
      </c>
      <c r="F535" t="s">
        <v>465</v>
      </c>
      <c r="G535" t="s">
        <v>573</v>
      </c>
      <c r="H535" t="s">
        <v>467</v>
      </c>
      <c r="I535" t="s">
        <v>574</v>
      </c>
      <c r="J535" t="s">
        <v>469</v>
      </c>
      <c r="K535" t="s">
        <v>474</v>
      </c>
      <c r="M535" t="s">
        <v>493</v>
      </c>
      <c r="N535" t="s">
        <v>844</v>
      </c>
      <c r="O535" t="s">
        <v>477</v>
      </c>
      <c r="R535" t="s">
        <v>479</v>
      </c>
      <c r="S535" t="s">
        <v>469</v>
      </c>
      <c r="V535" t="s">
        <v>514</v>
      </c>
      <c r="W535" t="s">
        <v>620</v>
      </c>
      <c r="X535" t="s">
        <v>629</v>
      </c>
      <c r="Y535" t="s">
        <v>598</v>
      </c>
      <c r="AC535" t="s">
        <v>483</v>
      </c>
      <c r="AG535" t="s">
        <v>455</v>
      </c>
      <c r="AH535" t="s">
        <v>1403</v>
      </c>
    </row>
    <row r="536" spans="1:34" x14ac:dyDescent="0.3">
      <c r="A536">
        <v>106142</v>
      </c>
      <c r="B536">
        <v>40</v>
      </c>
      <c r="C536" t="s">
        <v>514</v>
      </c>
      <c r="D536" t="s">
        <v>490</v>
      </c>
      <c r="E536">
        <v>40</v>
      </c>
      <c r="F536" t="s">
        <v>465</v>
      </c>
      <c r="G536" t="s">
        <v>1281</v>
      </c>
      <c r="H536" t="s">
        <v>467</v>
      </c>
      <c r="I536" t="s">
        <v>800</v>
      </c>
      <c r="J536" t="s">
        <v>469</v>
      </c>
      <c r="K536" t="s">
        <v>470</v>
      </c>
      <c r="L536" t="s">
        <v>514</v>
      </c>
      <c r="AG536" t="s">
        <v>458</v>
      </c>
    </row>
    <row r="537" spans="1:34" x14ac:dyDescent="0.3">
      <c r="A537">
        <v>106142</v>
      </c>
      <c r="B537">
        <v>41</v>
      </c>
      <c r="C537" t="s">
        <v>514</v>
      </c>
      <c r="D537" t="s">
        <v>490</v>
      </c>
      <c r="E537">
        <v>41</v>
      </c>
      <c r="F537" t="s">
        <v>465</v>
      </c>
      <c r="G537" t="s">
        <v>948</v>
      </c>
      <c r="H537" t="s">
        <v>467</v>
      </c>
      <c r="I537" t="s">
        <v>708</v>
      </c>
      <c r="J537" t="s">
        <v>469</v>
      </c>
      <c r="K537" t="s">
        <v>474</v>
      </c>
      <c r="M537" t="s">
        <v>493</v>
      </c>
      <c r="N537" t="s">
        <v>508</v>
      </c>
      <c r="O537" t="s">
        <v>477</v>
      </c>
      <c r="R537" t="s">
        <v>479</v>
      </c>
      <c r="S537" t="s">
        <v>469</v>
      </c>
      <c r="V537" t="s">
        <v>492</v>
      </c>
      <c r="W537" t="s">
        <v>760</v>
      </c>
      <c r="X537" t="s">
        <v>629</v>
      </c>
      <c r="Y537" t="s">
        <v>482</v>
      </c>
      <c r="AC537" t="s">
        <v>483</v>
      </c>
      <c r="AG537" t="s">
        <v>458</v>
      </c>
    </row>
    <row r="538" spans="1:34" x14ac:dyDescent="0.3">
      <c r="A538">
        <v>106142</v>
      </c>
      <c r="B538">
        <v>42</v>
      </c>
      <c r="C538" t="s">
        <v>519</v>
      </c>
      <c r="D538" t="s">
        <v>453</v>
      </c>
      <c r="E538">
        <v>42</v>
      </c>
      <c r="W538" t="s">
        <v>860</v>
      </c>
      <c r="AG538" t="s">
        <v>455</v>
      </c>
      <c r="AH538" t="s">
        <v>1404</v>
      </c>
    </row>
    <row r="539" spans="1:34" x14ac:dyDescent="0.3">
      <c r="A539">
        <v>106142</v>
      </c>
      <c r="B539">
        <v>43</v>
      </c>
      <c r="C539" t="s">
        <v>519</v>
      </c>
      <c r="D539" t="s">
        <v>453</v>
      </c>
      <c r="E539">
        <v>43</v>
      </c>
      <c r="W539" t="s">
        <v>922</v>
      </c>
      <c r="AG539" t="s">
        <v>458</v>
      </c>
    </row>
    <row r="540" spans="1:34" x14ac:dyDescent="0.3">
      <c r="A540">
        <v>106142</v>
      </c>
      <c r="B540">
        <v>44</v>
      </c>
      <c r="C540" t="s">
        <v>519</v>
      </c>
      <c r="D540" t="s">
        <v>453</v>
      </c>
      <c r="E540">
        <v>44</v>
      </c>
      <c r="W540" t="s">
        <v>859</v>
      </c>
      <c r="AG540" t="s">
        <v>458</v>
      </c>
    </row>
    <row r="541" spans="1:34" x14ac:dyDescent="0.3">
      <c r="A541">
        <v>106142</v>
      </c>
      <c r="B541">
        <v>45</v>
      </c>
      <c r="C541" t="s">
        <v>519</v>
      </c>
      <c r="D541" t="s">
        <v>453</v>
      </c>
      <c r="E541">
        <v>45</v>
      </c>
      <c r="W541" t="s">
        <v>899</v>
      </c>
      <c r="AG541" t="s">
        <v>458</v>
      </c>
    </row>
    <row r="542" spans="1:34" x14ac:dyDescent="0.3">
      <c r="A542">
        <v>106142</v>
      </c>
      <c r="B542">
        <v>46</v>
      </c>
      <c r="C542" t="s">
        <v>519</v>
      </c>
      <c r="D542" t="s">
        <v>453</v>
      </c>
      <c r="E542">
        <v>46</v>
      </c>
      <c r="W542" t="s">
        <v>858</v>
      </c>
      <c r="AG542" t="s">
        <v>458</v>
      </c>
    </row>
    <row r="543" spans="1:34" x14ac:dyDescent="0.3">
      <c r="A543">
        <v>106142</v>
      </c>
      <c r="B543">
        <v>47</v>
      </c>
      <c r="C543" t="s">
        <v>519</v>
      </c>
      <c r="D543" t="s">
        <v>453</v>
      </c>
      <c r="E543">
        <v>47</v>
      </c>
      <c r="W543" t="s">
        <v>452</v>
      </c>
      <c r="AG543" t="s">
        <v>458</v>
      </c>
    </row>
    <row r="544" spans="1:34" x14ac:dyDescent="0.3">
      <c r="A544">
        <v>106142</v>
      </c>
      <c r="B544">
        <v>48</v>
      </c>
      <c r="C544" t="s">
        <v>519</v>
      </c>
      <c r="D544" t="s">
        <v>453</v>
      </c>
      <c r="E544">
        <v>48</v>
      </c>
      <c r="W544" t="s">
        <v>858</v>
      </c>
      <c r="AG544" t="s">
        <v>458</v>
      </c>
    </row>
    <row r="545" spans="1:34" x14ac:dyDescent="0.3">
      <c r="A545">
        <v>129631</v>
      </c>
      <c r="B545">
        <v>1</v>
      </c>
      <c r="C545" t="s">
        <v>519</v>
      </c>
      <c r="D545" t="s">
        <v>546</v>
      </c>
      <c r="E545">
        <v>1</v>
      </c>
      <c r="F545" t="s">
        <v>465</v>
      </c>
      <c r="G545" t="s">
        <v>484</v>
      </c>
      <c r="H545" t="s">
        <v>467</v>
      </c>
      <c r="I545" t="s">
        <v>679</v>
      </c>
      <c r="J545" t="s">
        <v>469</v>
      </c>
      <c r="K545" t="s">
        <v>474</v>
      </c>
      <c r="M545" t="s">
        <v>493</v>
      </c>
      <c r="N545" t="s">
        <v>1405</v>
      </c>
      <c r="O545" t="s">
        <v>477</v>
      </c>
      <c r="R545" t="s">
        <v>479</v>
      </c>
      <c r="S545" t="s">
        <v>469</v>
      </c>
      <c r="W545" t="s">
        <v>558</v>
      </c>
      <c r="X545" t="s">
        <v>629</v>
      </c>
      <c r="Y545" t="s">
        <v>482</v>
      </c>
      <c r="AC545" t="s">
        <v>483</v>
      </c>
      <c r="AG545" t="s">
        <v>455</v>
      </c>
      <c r="AH545" t="s">
        <v>1406</v>
      </c>
    </row>
    <row r="546" spans="1:34" x14ac:dyDescent="0.3">
      <c r="A546">
        <v>120441</v>
      </c>
      <c r="B546">
        <v>1</v>
      </c>
      <c r="C546" t="s">
        <v>471</v>
      </c>
      <c r="D546" t="s">
        <v>453</v>
      </c>
      <c r="E546">
        <v>1</v>
      </c>
      <c r="W546" t="s">
        <v>922</v>
      </c>
      <c r="AG546" t="s">
        <v>455</v>
      </c>
      <c r="AH546" t="s">
        <v>1407</v>
      </c>
    </row>
    <row r="547" spans="1:34" x14ac:dyDescent="0.3">
      <c r="A547">
        <v>120441</v>
      </c>
      <c r="B547">
        <v>2</v>
      </c>
      <c r="C547" t="s">
        <v>471</v>
      </c>
      <c r="D547" t="s">
        <v>453</v>
      </c>
      <c r="E547">
        <v>2</v>
      </c>
      <c r="W547" t="s">
        <v>899</v>
      </c>
      <c r="AG547" t="s">
        <v>455</v>
      </c>
      <c r="AH547" t="s">
        <v>1408</v>
      </c>
    </row>
    <row r="548" spans="1:34" x14ac:dyDescent="0.3">
      <c r="A548">
        <v>120441</v>
      </c>
      <c r="B548">
        <v>3</v>
      </c>
      <c r="C548" t="s">
        <v>471</v>
      </c>
      <c r="D548" t="s">
        <v>464</v>
      </c>
      <c r="E548">
        <v>3</v>
      </c>
      <c r="F548" t="s">
        <v>465</v>
      </c>
      <c r="G548" t="s">
        <v>484</v>
      </c>
      <c r="H548" t="s">
        <v>467</v>
      </c>
      <c r="I548" t="s">
        <v>784</v>
      </c>
      <c r="J548" t="s">
        <v>469</v>
      </c>
      <c r="K548" t="s">
        <v>474</v>
      </c>
      <c r="M548" t="s">
        <v>475</v>
      </c>
      <c r="N548" t="s">
        <v>571</v>
      </c>
      <c r="O548" t="s">
        <v>477</v>
      </c>
      <c r="P548" t="s">
        <v>476</v>
      </c>
      <c r="Q548" t="s">
        <v>477</v>
      </c>
      <c r="R548" t="s">
        <v>479</v>
      </c>
      <c r="S548" t="s">
        <v>469</v>
      </c>
      <c r="W548" t="s">
        <v>916</v>
      </c>
      <c r="X548" t="s">
        <v>629</v>
      </c>
      <c r="Y548" t="s">
        <v>482</v>
      </c>
      <c r="AC548" t="s">
        <v>483</v>
      </c>
      <c r="AG548" t="s">
        <v>455</v>
      </c>
      <c r="AH548" t="s">
        <v>1409</v>
      </c>
    </row>
    <row r="549" spans="1:34" x14ac:dyDescent="0.3">
      <c r="A549">
        <v>120441</v>
      </c>
      <c r="B549">
        <v>4</v>
      </c>
      <c r="C549" t="s">
        <v>471</v>
      </c>
      <c r="D549" t="s">
        <v>464</v>
      </c>
      <c r="E549">
        <v>4</v>
      </c>
      <c r="F549" t="s">
        <v>465</v>
      </c>
      <c r="G549" t="s">
        <v>1410</v>
      </c>
      <c r="H549" t="s">
        <v>467</v>
      </c>
      <c r="I549" t="s">
        <v>471</v>
      </c>
      <c r="J549" t="s">
        <v>469</v>
      </c>
      <c r="K549" t="s">
        <v>474</v>
      </c>
      <c r="M549" t="s">
        <v>475</v>
      </c>
      <c r="N549" t="s">
        <v>788</v>
      </c>
      <c r="O549" t="s">
        <v>477</v>
      </c>
      <c r="P549" t="s">
        <v>623</v>
      </c>
      <c r="Q549" t="s">
        <v>477</v>
      </c>
      <c r="R549" t="s">
        <v>479</v>
      </c>
      <c r="S549" t="s">
        <v>469</v>
      </c>
      <c r="W549" t="s">
        <v>558</v>
      </c>
      <c r="X549" t="s">
        <v>629</v>
      </c>
      <c r="Y549" t="s">
        <v>482</v>
      </c>
      <c r="AC549" t="s">
        <v>483</v>
      </c>
      <c r="AG549" t="s">
        <v>455</v>
      </c>
      <c r="AH549" t="s">
        <v>1411</v>
      </c>
    </row>
    <row r="550" spans="1:34" x14ac:dyDescent="0.3">
      <c r="A550">
        <v>120441</v>
      </c>
      <c r="B550">
        <v>5</v>
      </c>
      <c r="C550" t="s">
        <v>471</v>
      </c>
      <c r="D550" t="s">
        <v>464</v>
      </c>
      <c r="E550">
        <v>5</v>
      </c>
      <c r="F550" t="s">
        <v>465</v>
      </c>
      <c r="G550" t="s">
        <v>1221</v>
      </c>
      <c r="H550" t="s">
        <v>467</v>
      </c>
      <c r="I550" t="s">
        <v>853</v>
      </c>
      <c r="J550" t="s">
        <v>469</v>
      </c>
      <c r="K550" t="s">
        <v>474</v>
      </c>
      <c r="M550" t="s">
        <v>475</v>
      </c>
      <c r="N550" t="s">
        <v>939</v>
      </c>
      <c r="O550" t="s">
        <v>477</v>
      </c>
      <c r="P550" t="s">
        <v>486</v>
      </c>
      <c r="Q550" t="s">
        <v>477</v>
      </c>
      <c r="R550" t="s">
        <v>479</v>
      </c>
      <c r="S550" t="s">
        <v>469</v>
      </c>
      <c r="W550" t="s">
        <v>855</v>
      </c>
      <c r="X550" t="s">
        <v>629</v>
      </c>
      <c r="Y550" t="s">
        <v>482</v>
      </c>
      <c r="AC550" t="s">
        <v>483</v>
      </c>
      <c r="AG550" t="s">
        <v>455</v>
      </c>
      <c r="AH550" t="s">
        <v>1412</v>
      </c>
    </row>
    <row r="551" spans="1:34" x14ac:dyDescent="0.3">
      <c r="A551">
        <v>120441</v>
      </c>
      <c r="B551">
        <v>6</v>
      </c>
      <c r="C551" t="s">
        <v>471</v>
      </c>
      <c r="D551" t="s">
        <v>490</v>
      </c>
      <c r="E551">
        <v>6</v>
      </c>
      <c r="F551" t="s">
        <v>465</v>
      </c>
      <c r="G551" t="s">
        <v>509</v>
      </c>
      <c r="H551" t="s">
        <v>467</v>
      </c>
      <c r="I551" t="s">
        <v>878</v>
      </c>
      <c r="J551" t="s">
        <v>469</v>
      </c>
      <c r="K551" t="s">
        <v>474</v>
      </c>
      <c r="M551" t="s">
        <v>493</v>
      </c>
      <c r="N551" t="s">
        <v>721</v>
      </c>
      <c r="O551" t="s">
        <v>477</v>
      </c>
      <c r="R551" t="s">
        <v>479</v>
      </c>
      <c r="S551" t="s">
        <v>469</v>
      </c>
      <c r="V551" t="s">
        <v>534</v>
      </c>
      <c r="W551" t="s">
        <v>840</v>
      </c>
      <c r="X551" t="s">
        <v>629</v>
      </c>
      <c r="Y551" t="s">
        <v>482</v>
      </c>
      <c r="AC551" t="s">
        <v>483</v>
      </c>
      <c r="AG551" t="s">
        <v>455</v>
      </c>
      <c r="AH551" t="s">
        <v>1413</v>
      </c>
    </row>
    <row r="552" spans="1:34" x14ac:dyDescent="0.3">
      <c r="A552">
        <v>120441</v>
      </c>
      <c r="B552">
        <v>7</v>
      </c>
      <c r="C552" t="s">
        <v>471</v>
      </c>
      <c r="D552" t="s">
        <v>490</v>
      </c>
      <c r="E552">
        <v>7</v>
      </c>
      <c r="F552" t="s">
        <v>465</v>
      </c>
      <c r="G552" t="s">
        <v>643</v>
      </c>
      <c r="H552" t="s">
        <v>467</v>
      </c>
      <c r="I552" t="s">
        <v>514</v>
      </c>
      <c r="J552" t="s">
        <v>469</v>
      </c>
      <c r="K552" t="s">
        <v>474</v>
      </c>
      <c r="M552" t="s">
        <v>493</v>
      </c>
      <c r="N552" t="s">
        <v>509</v>
      </c>
      <c r="O552" t="s">
        <v>477</v>
      </c>
      <c r="R552" t="s">
        <v>478</v>
      </c>
      <c r="S552" t="s">
        <v>469</v>
      </c>
      <c r="V552" t="s">
        <v>558</v>
      </c>
      <c r="W552" t="s">
        <v>576</v>
      </c>
      <c r="X552" t="s">
        <v>629</v>
      </c>
      <c r="Y552" t="s">
        <v>598</v>
      </c>
      <c r="AC552" t="s">
        <v>483</v>
      </c>
      <c r="AG552" t="s">
        <v>455</v>
      </c>
      <c r="AH552" t="s">
        <v>1414</v>
      </c>
    </row>
    <row r="553" spans="1:34" x14ac:dyDescent="0.3">
      <c r="A553">
        <v>120441</v>
      </c>
      <c r="B553">
        <v>8</v>
      </c>
      <c r="C553" t="s">
        <v>471</v>
      </c>
      <c r="D553" t="s">
        <v>490</v>
      </c>
      <c r="E553">
        <v>8</v>
      </c>
      <c r="F553" t="s">
        <v>465</v>
      </c>
      <c r="G553" t="s">
        <v>1415</v>
      </c>
      <c r="H553" t="s">
        <v>467</v>
      </c>
      <c r="I553" t="s">
        <v>800</v>
      </c>
      <c r="J553" t="s">
        <v>469</v>
      </c>
      <c r="K553" t="s">
        <v>474</v>
      </c>
      <c r="M553" t="s">
        <v>493</v>
      </c>
      <c r="N553" t="s">
        <v>531</v>
      </c>
      <c r="O553" t="s">
        <v>477</v>
      </c>
      <c r="R553" t="s">
        <v>479</v>
      </c>
      <c r="S553" t="s">
        <v>469</v>
      </c>
      <c r="V553" t="s">
        <v>832</v>
      </c>
      <c r="W553" t="s">
        <v>534</v>
      </c>
      <c r="X553" t="s">
        <v>629</v>
      </c>
      <c r="Y553" t="s">
        <v>482</v>
      </c>
      <c r="AC553" t="s">
        <v>483</v>
      </c>
      <c r="AG553" t="s">
        <v>455</v>
      </c>
      <c r="AH553" t="s">
        <v>1416</v>
      </c>
    </row>
    <row r="554" spans="1:34" x14ac:dyDescent="0.3">
      <c r="A554">
        <v>120441</v>
      </c>
      <c r="B554">
        <v>9</v>
      </c>
      <c r="C554" t="s">
        <v>471</v>
      </c>
      <c r="D554" t="s">
        <v>490</v>
      </c>
      <c r="E554">
        <v>9</v>
      </c>
      <c r="F554" t="s">
        <v>465</v>
      </c>
      <c r="G554" t="s">
        <v>645</v>
      </c>
      <c r="H554" t="s">
        <v>467</v>
      </c>
      <c r="I554" t="s">
        <v>512</v>
      </c>
      <c r="J554" t="s">
        <v>469</v>
      </c>
      <c r="K554" t="s">
        <v>474</v>
      </c>
      <c r="M554" t="s">
        <v>493</v>
      </c>
      <c r="N554" t="s">
        <v>509</v>
      </c>
      <c r="O554" t="s">
        <v>477</v>
      </c>
      <c r="R554" t="s">
        <v>479</v>
      </c>
      <c r="S554" t="s">
        <v>469</v>
      </c>
      <c r="V554" t="s">
        <v>648</v>
      </c>
      <c r="W554" t="s">
        <v>538</v>
      </c>
      <c r="X554" t="s">
        <v>629</v>
      </c>
      <c r="Y554" t="s">
        <v>482</v>
      </c>
      <c r="AC554" t="s">
        <v>483</v>
      </c>
      <c r="AG554" t="s">
        <v>455</v>
      </c>
      <c r="AH554" t="s">
        <v>1417</v>
      </c>
    </row>
    <row r="555" spans="1:34" x14ac:dyDescent="0.3">
      <c r="A555">
        <v>120441</v>
      </c>
      <c r="B555">
        <v>10</v>
      </c>
      <c r="C555" t="s">
        <v>471</v>
      </c>
      <c r="D555" t="s">
        <v>490</v>
      </c>
      <c r="E555">
        <v>10</v>
      </c>
      <c r="F555" t="s">
        <v>465</v>
      </c>
      <c r="G555" t="s">
        <v>1418</v>
      </c>
      <c r="H555" t="s">
        <v>467</v>
      </c>
      <c r="I555" t="s">
        <v>788</v>
      </c>
      <c r="J555" t="s">
        <v>469</v>
      </c>
      <c r="K555" t="s">
        <v>474</v>
      </c>
      <c r="M555" t="s">
        <v>493</v>
      </c>
      <c r="N555" t="s">
        <v>552</v>
      </c>
      <c r="O555" t="s">
        <v>477</v>
      </c>
      <c r="R555" t="s">
        <v>479</v>
      </c>
      <c r="S555" t="s">
        <v>469</v>
      </c>
      <c r="V555" t="s">
        <v>679</v>
      </c>
      <c r="W555" t="s">
        <v>1245</v>
      </c>
      <c r="X555" t="s">
        <v>629</v>
      </c>
      <c r="Y555" t="s">
        <v>482</v>
      </c>
      <c r="AC555" t="s">
        <v>483</v>
      </c>
      <c r="AG555" t="s">
        <v>455</v>
      </c>
      <c r="AH555" t="s">
        <v>1419</v>
      </c>
    </row>
    <row r="556" spans="1:34" x14ac:dyDescent="0.3">
      <c r="A556">
        <v>120441</v>
      </c>
      <c r="B556">
        <v>11</v>
      </c>
      <c r="C556" t="s">
        <v>471</v>
      </c>
      <c r="D556" t="s">
        <v>490</v>
      </c>
      <c r="E556">
        <v>11</v>
      </c>
      <c r="F556" t="s">
        <v>465</v>
      </c>
      <c r="G556" t="s">
        <v>1271</v>
      </c>
      <c r="H556" t="s">
        <v>467</v>
      </c>
      <c r="I556" t="s">
        <v>843</v>
      </c>
      <c r="J556" t="s">
        <v>469</v>
      </c>
      <c r="K556" t="s">
        <v>474</v>
      </c>
      <c r="M556" t="s">
        <v>493</v>
      </c>
      <c r="N556" t="s">
        <v>556</v>
      </c>
      <c r="O556" t="s">
        <v>477</v>
      </c>
      <c r="R556" t="s">
        <v>479</v>
      </c>
      <c r="S556" t="s">
        <v>469</v>
      </c>
      <c r="V556" t="s">
        <v>544</v>
      </c>
      <c r="W556" t="s">
        <v>552</v>
      </c>
      <c r="X556" t="s">
        <v>629</v>
      </c>
      <c r="Y556" t="s">
        <v>482</v>
      </c>
      <c r="AC556" t="s">
        <v>483</v>
      </c>
      <c r="AG556" t="s">
        <v>455</v>
      </c>
      <c r="AH556" t="s">
        <v>1420</v>
      </c>
    </row>
    <row r="557" spans="1:34" x14ac:dyDescent="0.3">
      <c r="A557">
        <v>120441</v>
      </c>
      <c r="B557">
        <v>12</v>
      </c>
      <c r="C557" t="s">
        <v>471</v>
      </c>
      <c r="D557" t="s">
        <v>490</v>
      </c>
      <c r="E557">
        <v>12</v>
      </c>
      <c r="F557" t="s">
        <v>465</v>
      </c>
      <c r="G557" t="s">
        <v>1421</v>
      </c>
      <c r="H557" t="s">
        <v>467</v>
      </c>
      <c r="I557" t="s">
        <v>558</v>
      </c>
      <c r="J557" t="s">
        <v>469</v>
      </c>
      <c r="K557" t="s">
        <v>474</v>
      </c>
      <c r="M557" t="s">
        <v>493</v>
      </c>
      <c r="N557" t="s">
        <v>500</v>
      </c>
      <c r="O557" t="s">
        <v>477</v>
      </c>
      <c r="R557" t="s">
        <v>479</v>
      </c>
      <c r="S557" t="s">
        <v>469</v>
      </c>
      <c r="V557" t="s">
        <v>558</v>
      </c>
      <c r="W557" t="s">
        <v>892</v>
      </c>
      <c r="X557" t="s">
        <v>629</v>
      </c>
      <c r="Y557" t="s">
        <v>482</v>
      </c>
      <c r="AC557" t="s">
        <v>483</v>
      </c>
      <c r="AG557" t="s">
        <v>455</v>
      </c>
      <c r="AH557" t="s">
        <v>1422</v>
      </c>
    </row>
    <row r="558" spans="1:34" x14ac:dyDescent="0.3">
      <c r="A558">
        <v>120441</v>
      </c>
      <c r="B558">
        <v>13</v>
      </c>
      <c r="C558" t="s">
        <v>471</v>
      </c>
      <c r="D558" t="s">
        <v>490</v>
      </c>
      <c r="E558">
        <v>13</v>
      </c>
      <c r="F558" t="s">
        <v>465</v>
      </c>
      <c r="G558" t="s">
        <v>1423</v>
      </c>
      <c r="H558" t="s">
        <v>467</v>
      </c>
      <c r="I558" t="s">
        <v>644</v>
      </c>
      <c r="J558" t="s">
        <v>469</v>
      </c>
      <c r="K558" t="s">
        <v>474</v>
      </c>
      <c r="M558" t="s">
        <v>493</v>
      </c>
      <c r="N558" t="s">
        <v>520</v>
      </c>
      <c r="O558" t="s">
        <v>477</v>
      </c>
      <c r="R558" t="s">
        <v>479</v>
      </c>
      <c r="S558" t="s">
        <v>469</v>
      </c>
      <c r="V558" t="s">
        <v>564</v>
      </c>
      <c r="W558" t="s">
        <v>515</v>
      </c>
      <c r="X558" t="s">
        <v>629</v>
      </c>
      <c r="Y558" t="s">
        <v>598</v>
      </c>
      <c r="AC558" t="s">
        <v>483</v>
      </c>
      <c r="AG558" t="s">
        <v>455</v>
      </c>
      <c r="AH558" t="s">
        <v>1424</v>
      </c>
    </row>
    <row r="559" spans="1:34" x14ac:dyDescent="0.3">
      <c r="A559">
        <v>120441</v>
      </c>
      <c r="B559">
        <v>14</v>
      </c>
      <c r="C559" t="s">
        <v>471</v>
      </c>
      <c r="D559" t="s">
        <v>490</v>
      </c>
      <c r="E559">
        <v>14</v>
      </c>
      <c r="F559" t="s">
        <v>465</v>
      </c>
      <c r="G559" t="s">
        <v>540</v>
      </c>
      <c r="H559" t="s">
        <v>467</v>
      </c>
      <c r="I559" t="s">
        <v>512</v>
      </c>
      <c r="J559" t="s">
        <v>469</v>
      </c>
      <c r="K559" t="s">
        <v>474</v>
      </c>
      <c r="M559" t="s">
        <v>493</v>
      </c>
      <c r="N559" t="s">
        <v>1425</v>
      </c>
      <c r="O559" t="s">
        <v>477</v>
      </c>
      <c r="R559" t="s">
        <v>479</v>
      </c>
      <c r="S559" t="s">
        <v>469</v>
      </c>
      <c r="W559" t="s">
        <v>552</v>
      </c>
      <c r="X559" t="s">
        <v>629</v>
      </c>
      <c r="Y559" t="s">
        <v>482</v>
      </c>
      <c r="AC559" t="s">
        <v>483</v>
      </c>
      <c r="AG559" t="s">
        <v>455</v>
      </c>
      <c r="AH559" t="s">
        <v>1426</v>
      </c>
    </row>
    <row r="560" spans="1:34" x14ac:dyDescent="0.3">
      <c r="A560">
        <v>120441</v>
      </c>
      <c r="B560">
        <v>15</v>
      </c>
      <c r="C560" t="s">
        <v>471</v>
      </c>
      <c r="D560" t="s">
        <v>546</v>
      </c>
      <c r="E560">
        <v>15</v>
      </c>
      <c r="F560" t="s">
        <v>465</v>
      </c>
      <c r="G560" t="s">
        <v>1427</v>
      </c>
      <c r="H560" t="s">
        <v>467</v>
      </c>
      <c r="I560" t="s">
        <v>512</v>
      </c>
      <c r="J560" t="s">
        <v>469</v>
      </c>
      <c r="K560" t="s">
        <v>474</v>
      </c>
      <c r="M560" t="s">
        <v>493</v>
      </c>
      <c r="N560" t="s">
        <v>1428</v>
      </c>
      <c r="O560" t="s">
        <v>477</v>
      </c>
      <c r="R560" t="s">
        <v>479</v>
      </c>
      <c r="S560" t="s">
        <v>469</v>
      </c>
      <c r="V560" t="s">
        <v>844</v>
      </c>
      <c r="W560" t="s">
        <v>551</v>
      </c>
      <c r="X560" t="s">
        <v>629</v>
      </c>
      <c r="Y560" t="s">
        <v>598</v>
      </c>
      <c r="AC560" t="s">
        <v>483</v>
      </c>
      <c r="AG560" t="s">
        <v>455</v>
      </c>
      <c r="AH560" t="s">
        <v>1429</v>
      </c>
    </row>
    <row r="561" spans="1:34" x14ac:dyDescent="0.3">
      <c r="A561">
        <v>120441</v>
      </c>
      <c r="B561">
        <v>16</v>
      </c>
      <c r="C561" t="s">
        <v>519</v>
      </c>
      <c r="D561" t="s">
        <v>453</v>
      </c>
      <c r="E561">
        <v>16</v>
      </c>
      <c r="W561" t="s">
        <v>859</v>
      </c>
      <c r="AG561" t="s">
        <v>455</v>
      </c>
      <c r="AH561" t="s">
        <v>1430</v>
      </c>
    </row>
    <row r="562" spans="1:34" x14ac:dyDescent="0.3">
      <c r="A562">
        <v>120441</v>
      </c>
      <c r="B562">
        <v>17</v>
      </c>
      <c r="C562" t="s">
        <v>519</v>
      </c>
      <c r="D562" t="s">
        <v>453</v>
      </c>
      <c r="E562">
        <v>17</v>
      </c>
      <c r="W562" t="s">
        <v>858</v>
      </c>
      <c r="AG562" t="s">
        <v>455</v>
      </c>
      <c r="AH562" t="s">
        <v>1431</v>
      </c>
    </row>
    <row r="563" spans="1:34" x14ac:dyDescent="0.3">
      <c r="A563">
        <v>120441</v>
      </c>
      <c r="B563">
        <v>18</v>
      </c>
      <c r="C563" t="s">
        <v>519</v>
      </c>
      <c r="D563" t="s">
        <v>453</v>
      </c>
      <c r="E563">
        <v>18</v>
      </c>
      <c r="W563" t="s">
        <v>860</v>
      </c>
      <c r="AG563" t="s">
        <v>458</v>
      </c>
    </row>
    <row r="564" spans="1:34" x14ac:dyDescent="0.3">
      <c r="A564">
        <v>120441</v>
      </c>
      <c r="B564">
        <v>19</v>
      </c>
      <c r="C564" t="s">
        <v>519</v>
      </c>
      <c r="D564" t="s">
        <v>453</v>
      </c>
      <c r="E564">
        <v>19</v>
      </c>
      <c r="W564" t="s">
        <v>454</v>
      </c>
      <c r="AG564" t="s">
        <v>455</v>
      </c>
      <c r="AH564" t="s">
        <v>1432</v>
      </c>
    </row>
    <row r="565" spans="1:34" x14ac:dyDescent="0.3">
      <c r="A565">
        <v>120441</v>
      </c>
      <c r="B565">
        <v>20</v>
      </c>
      <c r="C565" t="s">
        <v>519</v>
      </c>
      <c r="D565" t="s">
        <v>453</v>
      </c>
      <c r="E565">
        <v>20</v>
      </c>
      <c r="W565" t="s">
        <v>454</v>
      </c>
      <c r="AG565" t="s">
        <v>458</v>
      </c>
    </row>
    <row r="566" spans="1:34" x14ac:dyDescent="0.3">
      <c r="A566">
        <v>120441</v>
      </c>
      <c r="B566">
        <v>21</v>
      </c>
      <c r="C566" t="s">
        <v>519</v>
      </c>
      <c r="D566" t="s">
        <v>453</v>
      </c>
      <c r="E566">
        <v>21</v>
      </c>
      <c r="W566" t="s">
        <v>899</v>
      </c>
      <c r="AG566" t="s">
        <v>455</v>
      </c>
      <c r="AH566" t="s">
        <v>1433</v>
      </c>
    </row>
    <row r="567" spans="1:34" x14ac:dyDescent="0.3">
      <c r="A567">
        <v>120441</v>
      </c>
      <c r="B567">
        <v>22</v>
      </c>
      <c r="C567" t="s">
        <v>519</v>
      </c>
      <c r="D567" t="s">
        <v>464</v>
      </c>
      <c r="E567">
        <v>22</v>
      </c>
      <c r="F567" t="s">
        <v>465</v>
      </c>
      <c r="G567" t="s">
        <v>594</v>
      </c>
      <c r="H567" t="s">
        <v>467</v>
      </c>
      <c r="I567" t="s">
        <v>457</v>
      </c>
      <c r="J567" t="s">
        <v>469</v>
      </c>
      <c r="K567" t="s">
        <v>474</v>
      </c>
      <c r="M567" t="s">
        <v>475</v>
      </c>
      <c r="N567" t="s">
        <v>620</v>
      </c>
      <c r="O567" t="s">
        <v>477</v>
      </c>
      <c r="P567" t="s">
        <v>878</v>
      </c>
      <c r="Q567" t="s">
        <v>477</v>
      </c>
      <c r="R567" t="s">
        <v>479</v>
      </c>
      <c r="S567" t="s">
        <v>469</v>
      </c>
      <c r="W567" t="s">
        <v>614</v>
      </c>
      <c r="X567" t="s">
        <v>629</v>
      </c>
      <c r="Y567" t="s">
        <v>482</v>
      </c>
      <c r="AC567" t="s">
        <v>483</v>
      </c>
      <c r="AG567" t="s">
        <v>455</v>
      </c>
      <c r="AH567" t="s">
        <v>1434</v>
      </c>
    </row>
    <row r="568" spans="1:34" x14ac:dyDescent="0.3">
      <c r="A568">
        <v>120441</v>
      </c>
      <c r="B568">
        <v>23</v>
      </c>
      <c r="C568" t="s">
        <v>519</v>
      </c>
      <c r="D568" t="s">
        <v>464</v>
      </c>
      <c r="E568">
        <v>23</v>
      </c>
      <c r="F568" t="s">
        <v>465</v>
      </c>
      <c r="G568" t="s">
        <v>953</v>
      </c>
      <c r="H568" t="s">
        <v>467</v>
      </c>
      <c r="I568" t="s">
        <v>1435</v>
      </c>
      <c r="J568" t="s">
        <v>469</v>
      </c>
      <c r="K568" t="s">
        <v>474</v>
      </c>
      <c r="M568" t="s">
        <v>475</v>
      </c>
      <c r="N568" t="s">
        <v>916</v>
      </c>
      <c r="O568" t="s">
        <v>477</v>
      </c>
      <c r="P568" t="s">
        <v>519</v>
      </c>
      <c r="Q568" t="s">
        <v>477</v>
      </c>
      <c r="R568" t="s">
        <v>479</v>
      </c>
      <c r="S568" t="s">
        <v>469</v>
      </c>
      <c r="W568" t="s">
        <v>840</v>
      </c>
      <c r="X568" t="s">
        <v>629</v>
      </c>
      <c r="Y568" t="s">
        <v>598</v>
      </c>
      <c r="AC568" t="s">
        <v>483</v>
      </c>
      <c r="AG568" t="s">
        <v>455</v>
      </c>
      <c r="AH568" t="s">
        <v>1436</v>
      </c>
    </row>
    <row r="569" spans="1:34" x14ac:dyDescent="0.3">
      <c r="A569">
        <v>120441</v>
      </c>
      <c r="B569">
        <v>24</v>
      </c>
      <c r="C569" t="s">
        <v>519</v>
      </c>
      <c r="D569" t="s">
        <v>464</v>
      </c>
      <c r="E569">
        <v>24</v>
      </c>
      <c r="F569" t="s">
        <v>465</v>
      </c>
      <c r="G569" t="s">
        <v>1255</v>
      </c>
      <c r="H569" t="s">
        <v>467</v>
      </c>
      <c r="I569" t="s">
        <v>1397</v>
      </c>
      <c r="J569" t="s">
        <v>469</v>
      </c>
      <c r="K569" t="s">
        <v>470</v>
      </c>
      <c r="L569" t="s">
        <v>514</v>
      </c>
      <c r="AG569" t="s">
        <v>458</v>
      </c>
    </row>
    <row r="570" spans="1:34" x14ac:dyDescent="0.3">
      <c r="A570">
        <v>120441</v>
      </c>
      <c r="B570">
        <v>25</v>
      </c>
      <c r="C570" t="s">
        <v>519</v>
      </c>
      <c r="D570" t="s">
        <v>464</v>
      </c>
      <c r="E570">
        <v>25</v>
      </c>
      <c r="F570" t="s">
        <v>465</v>
      </c>
      <c r="G570" t="s">
        <v>1293</v>
      </c>
      <c r="H570" t="s">
        <v>467</v>
      </c>
      <c r="I570" t="s">
        <v>708</v>
      </c>
      <c r="J570" t="s">
        <v>469</v>
      </c>
      <c r="K570" t="s">
        <v>474</v>
      </c>
      <c r="M570" t="s">
        <v>493</v>
      </c>
      <c r="N570" t="s">
        <v>1257</v>
      </c>
      <c r="O570" t="s">
        <v>477</v>
      </c>
      <c r="R570" t="s">
        <v>479</v>
      </c>
      <c r="S570" t="s">
        <v>469</v>
      </c>
      <c r="W570" t="s">
        <v>552</v>
      </c>
      <c r="X570" t="s">
        <v>629</v>
      </c>
      <c r="Y570" t="s">
        <v>482</v>
      </c>
      <c r="AC570" t="s">
        <v>483</v>
      </c>
      <c r="AG570" t="s">
        <v>458</v>
      </c>
    </row>
    <row r="571" spans="1:34" x14ac:dyDescent="0.3">
      <c r="A571">
        <v>120441</v>
      </c>
      <c r="B571">
        <v>26</v>
      </c>
      <c r="C571" t="s">
        <v>519</v>
      </c>
      <c r="D571" t="s">
        <v>464</v>
      </c>
      <c r="E571">
        <v>26</v>
      </c>
      <c r="F571" t="s">
        <v>465</v>
      </c>
      <c r="G571" t="s">
        <v>1437</v>
      </c>
      <c r="H571" t="s">
        <v>467</v>
      </c>
      <c r="I571" t="s">
        <v>568</v>
      </c>
      <c r="J571" t="s">
        <v>469</v>
      </c>
      <c r="K571" t="s">
        <v>474</v>
      </c>
      <c r="M571" t="s">
        <v>475</v>
      </c>
      <c r="N571" t="s">
        <v>795</v>
      </c>
      <c r="O571" t="s">
        <v>477</v>
      </c>
      <c r="P571" t="s">
        <v>906</v>
      </c>
      <c r="Q571" t="s">
        <v>477</v>
      </c>
      <c r="R571" t="s">
        <v>479</v>
      </c>
      <c r="S571" t="s">
        <v>469</v>
      </c>
      <c r="W571" t="s">
        <v>558</v>
      </c>
      <c r="X571" t="s">
        <v>629</v>
      </c>
      <c r="Y571" t="s">
        <v>598</v>
      </c>
      <c r="AC571" t="s">
        <v>483</v>
      </c>
      <c r="AG571" t="s">
        <v>458</v>
      </c>
    </row>
    <row r="572" spans="1:34" x14ac:dyDescent="0.3">
      <c r="A572">
        <v>120441</v>
      </c>
      <c r="B572">
        <v>27</v>
      </c>
      <c r="C572" t="s">
        <v>519</v>
      </c>
      <c r="D572" t="s">
        <v>464</v>
      </c>
      <c r="E572">
        <v>27</v>
      </c>
      <c r="F572" t="s">
        <v>465</v>
      </c>
      <c r="G572" t="s">
        <v>838</v>
      </c>
      <c r="H572" t="s">
        <v>467</v>
      </c>
      <c r="I572" t="s">
        <v>524</v>
      </c>
      <c r="J572" t="s">
        <v>469</v>
      </c>
      <c r="K572" t="s">
        <v>474</v>
      </c>
      <c r="M572" t="s">
        <v>475</v>
      </c>
      <c r="N572" t="s">
        <v>906</v>
      </c>
      <c r="O572" t="s">
        <v>477</v>
      </c>
      <c r="P572" t="s">
        <v>906</v>
      </c>
      <c r="Q572" t="s">
        <v>477</v>
      </c>
      <c r="R572" t="s">
        <v>479</v>
      </c>
      <c r="S572" t="s">
        <v>469</v>
      </c>
      <c r="W572" t="s">
        <v>558</v>
      </c>
      <c r="X572" t="s">
        <v>629</v>
      </c>
      <c r="Y572" t="s">
        <v>482</v>
      </c>
      <c r="AC572" t="s">
        <v>483</v>
      </c>
      <c r="AG572" t="s">
        <v>455</v>
      </c>
      <c r="AH572" t="s">
        <v>1438</v>
      </c>
    </row>
    <row r="573" spans="1:34" x14ac:dyDescent="0.3">
      <c r="A573">
        <v>120441</v>
      </c>
      <c r="B573">
        <v>28</v>
      </c>
      <c r="C573" t="s">
        <v>519</v>
      </c>
      <c r="D573" t="s">
        <v>490</v>
      </c>
      <c r="E573">
        <v>28</v>
      </c>
      <c r="F573" t="s">
        <v>465</v>
      </c>
      <c r="G573" t="s">
        <v>1415</v>
      </c>
      <c r="H573" t="s">
        <v>467</v>
      </c>
      <c r="I573" t="s">
        <v>1439</v>
      </c>
      <c r="J573" t="s">
        <v>469</v>
      </c>
      <c r="K573" t="s">
        <v>474</v>
      </c>
      <c r="M573" t="s">
        <v>493</v>
      </c>
      <c r="N573" t="s">
        <v>735</v>
      </c>
      <c r="O573" t="s">
        <v>477</v>
      </c>
      <c r="R573" t="s">
        <v>479</v>
      </c>
      <c r="S573" t="s">
        <v>469</v>
      </c>
      <c r="V573" t="s">
        <v>514</v>
      </c>
      <c r="W573" t="s">
        <v>614</v>
      </c>
      <c r="X573" t="s">
        <v>629</v>
      </c>
      <c r="Y573" t="s">
        <v>598</v>
      </c>
      <c r="AC573" t="s">
        <v>599</v>
      </c>
      <c r="AG573" t="s">
        <v>455</v>
      </c>
      <c r="AH573" t="s">
        <v>1440</v>
      </c>
    </row>
    <row r="574" spans="1:34" x14ac:dyDescent="0.3">
      <c r="A574">
        <v>129322</v>
      </c>
      <c r="B574">
        <v>1</v>
      </c>
      <c r="C574" t="s">
        <v>519</v>
      </c>
      <c r="D574" t="s">
        <v>453</v>
      </c>
      <c r="E574">
        <v>1</v>
      </c>
      <c r="W574" t="s">
        <v>452</v>
      </c>
      <c r="AG574" t="s">
        <v>455</v>
      </c>
      <c r="AH574" t="s">
        <v>1441</v>
      </c>
    </row>
    <row r="575" spans="1:34" x14ac:dyDescent="0.3">
      <c r="A575">
        <v>129322</v>
      </c>
      <c r="B575">
        <v>2</v>
      </c>
      <c r="C575" t="s">
        <v>519</v>
      </c>
      <c r="D575" t="s">
        <v>453</v>
      </c>
      <c r="E575">
        <v>2</v>
      </c>
      <c r="W575" t="s">
        <v>860</v>
      </c>
      <c r="AG575" t="s">
        <v>455</v>
      </c>
      <c r="AH575" t="s">
        <v>1442</v>
      </c>
    </row>
    <row r="576" spans="1:34" x14ac:dyDescent="0.3">
      <c r="A576">
        <v>129322</v>
      </c>
      <c r="B576">
        <v>3</v>
      </c>
      <c r="C576" t="s">
        <v>519</v>
      </c>
      <c r="D576" t="s">
        <v>453</v>
      </c>
      <c r="E576">
        <v>3</v>
      </c>
      <c r="W576" t="s">
        <v>922</v>
      </c>
      <c r="AG576" t="s">
        <v>458</v>
      </c>
    </row>
    <row r="577" spans="1:34" x14ac:dyDescent="0.3">
      <c r="A577">
        <v>129322</v>
      </c>
      <c r="B577">
        <v>4</v>
      </c>
      <c r="C577" t="s">
        <v>519</v>
      </c>
      <c r="D577" t="s">
        <v>453</v>
      </c>
      <c r="E577">
        <v>4</v>
      </c>
      <c r="W577" t="s">
        <v>922</v>
      </c>
      <c r="AG577" t="s">
        <v>455</v>
      </c>
      <c r="AH577">
        <v>983</v>
      </c>
    </row>
    <row r="578" spans="1:34" x14ac:dyDescent="0.3">
      <c r="A578">
        <v>129322</v>
      </c>
      <c r="B578">
        <v>5</v>
      </c>
      <c r="C578" t="s">
        <v>519</v>
      </c>
      <c r="D578" t="s">
        <v>464</v>
      </c>
      <c r="E578">
        <v>5</v>
      </c>
      <c r="F578" t="s">
        <v>465</v>
      </c>
      <c r="G578" t="s">
        <v>1275</v>
      </c>
      <c r="H578" t="s">
        <v>467</v>
      </c>
      <c r="I578" t="s">
        <v>471</v>
      </c>
      <c r="J578" t="s">
        <v>469</v>
      </c>
      <c r="K578" t="s">
        <v>474</v>
      </c>
      <c r="M578" t="s">
        <v>493</v>
      </c>
      <c r="N578" t="s">
        <v>840</v>
      </c>
      <c r="O578" t="s">
        <v>477</v>
      </c>
      <c r="R578" t="s">
        <v>479</v>
      </c>
      <c r="S578" t="s">
        <v>469</v>
      </c>
      <c r="W578" t="s">
        <v>623</v>
      </c>
      <c r="X578" t="s">
        <v>629</v>
      </c>
      <c r="Y578" t="s">
        <v>482</v>
      </c>
      <c r="AC578" t="s">
        <v>483</v>
      </c>
      <c r="AG578" t="s">
        <v>455</v>
      </c>
      <c r="AH578" t="s">
        <v>1443</v>
      </c>
    </row>
    <row r="579" spans="1:34" x14ac:dyDescent="0.3">
      <c r="A579">
        <v>129322</v>
      </c>
      <c r="B579">
        <v>6</v>
      </c>
      <c r="C579" t="s">
        <v>519</v>
      </c>
      <c r="D579" t="s">
        <v>464</v>
      </c>
      <c r="E579">
        <v>6</v>
      </c>
      <c r="F579" t="s">
        <v>465</v>
      </c>
      <c r="G579" t="s">
        <v>822</v>
      </c>
      <c r="H579" t="s">
        <v>467</v>
      </c>
      <c r="I579" t="s">
        <v>1364</v>
      </c>
      <c r="J579" t="s">
        <v>469</v>
      </c>
      <c r="K579" t="s">
        <v>474</v>
      </c>
      <c r="M579" t="s">
        <v>493</v>
      </c>
      <c r="N579" t="s">
        <v>840</v>
      </c>
      <c r="O579" t="s">
        <v>477</v>
      </c>
      <c r="R579" t="s">
        <v>479</v>
      </c>
      <c r="S579" t="s">
        <v>469</v>
      </c>
      <c r="W579" t="s">
        <v>620</v>
      </c>
      <c r="X579" t="s">
        <v>629</v>
      </c>
      <c r="Y579" t="s">
        <v>482</v>
      </c>
      <c r="AC579" t="s">
        <v>483</v>
      </c>
      <c r="AG579" t="s">
        <v>455</v>
      </c>
      <c r="AH579" t="s">
        <v>1444</v>
      </c>
    </row>
    <row r="580" spans="1:34" x14ac:dyDescent="0.3">
      <c r="A580">
        <v>129322</v>
      </c>
      <c r="B580">
        <v>7</v>
      </c>
      <c r="C580" t="s">
        <v>519</v>
      </c>
      <c r="D580" t="s">
        <v>464</v>
      </c>
      <c r="E580">
        <v>7</v>
      </c>
      <c r="F580" t="s">
        <v>465</v>
      </c>
      <c r="G580" t="s">
        <v>1445</v>
      </c>
      <c r="H580" t="s">
        <v>467</v>
      </c>
      <c r="I580" t="s">
        <v>571</v>
      </c>
      <c r="J580" t="s">
        <v>469</v>
      </c>
      <c r="K580" t="s">
        <v>474</v>
      </c>
      <c r="M580" t="s">
        <v>475</v>
      </c>
      <c r="N580" t="s">
        <v>561</v>
      </c>
      <c r="O580" t="s">
        <v>477</v>
      </c>
      <c r="P580" t="s">
        <v>906</v>
      </c>
      <c r="Q580" t="s">
        <v>477</v>
      </c>
      <c r="R580" t="s">
        <v>479</v>
      </c>
      <c r="S580" t="s">
        <v>469</v>
      </c>
      <c r="W580" t="s">
        <v>593</v>
      </c>
      <c r="X580" t="s">
        <v>629</v>
      </c>
      <c r="Y580" t="s">
        <v>598</v>
      </c>
      <c r="AC580" t="s">
        <v>483</v>
      </c>
      <c r="AG580" t="s">
        <v>455</v>
      </c>
      <c r="AH580" t="s">
        <v>1446</v>
      </c>
    </row>
    <row r="581" spans="1:34" x14ac:dyDescent="0.3">
      <c r="A581">
        <v>129322</v>
      </c>
      <c r="B581">
        <v>8</v>
      </c>
      <c r="C581" t="s">
        <v>519</v>
      </c>
      <c r="D581" t="s">
        <v>490</v>
      </c>
      <c r="E581">
        <v>8</v>
      </c>
      <c r="F581" t="s">
        <v>465</v>
      </c>
      <c r="G581" t="s">
        <v>953</v>
      </c>
      <c r="H581" t="s">
        <v>467</v>
      </c>
      <c r="I581" t="s">
        <v>742</v>
      </c>
      <c r="J581" t="s">
        <v>469</v>
      </c>
      <c r="K581" t="s">
        <v>474</v>
      </c>
      <c r="M581" t="s">
        <v>493</v>
      </c>
      <c r="N581" t="s">
        <v>803</v>
      </c>
      <c r="O581" t="s">
        <v>477</v>
      </c>
      <c r="R581" t="s">
        <v>479</v>
      </c>
      <c r="S581" t="s">
        <v>469</v>
      </c>
      <c r="V581" t="s">
        <v>558</v>
      </c>
      <c r="W581" t="s">
        <v>552</v>
      </c>
      <c r="X581" t="s">
        <v>629</v>
      </c>
      <c r="Y581" t="s">
        <v>598</v>
      </c>
      <c r="AC581" t="s">
        <v>483</v>
      </c>
      <c r="AG581" t="s">
        <v>455</v>
      </c>
      <c r="AH581" t="s">
        <v>1447</v>
      </c>
    </row>
    <row r="582" spans="1:34" x14ac:dyDescent="0.3">
      <c r="A582">
        <v>129322</v>
      </c>
      <c r="B582">
        <v>9</v>
      </c>
      <c r="C582" t="s">
        <v>519</v>
      </c>
      <c r="D582" t="s">
        <v>490</v>
      </c>
      <c r="E582">
        <v>9</v>
      </c>
      <c r="F582" t="s">
        <v>465</v>
      </c>
      <c r="G582" t="s">
        <v>850</v>
      </c>
      <c r="H582" t="s">
        <v>467</v>
      </c>
      <c r="I582" t="s">
        <v>518</v>
      </c>
      <c r="J582" t="s">
        <v>469</v>
      </c>
      <c r="K582" t="s">
        <v>474</v>
      </c>
      <c r="M582" t="s">
        <v>493</v>
      </c>
      <c r="N582" t="s">
        <v>575</v>
      </c>
      <c r="O582" t="s">
        <v>477</v>
      </c>
      <c r="R582" t="s">
        <v>479</v>
      </c>
      <c r="S582" t="s">
        <v>469</v>
      </c>
      <c r="W582" t="s">
        <v>558</v>
      </c>
      <c r="X582" t="s">
        <v>629</v>
      </c>
      <c r="Y582" t="s">
        <v>482</v>
      </c>
      <c r="AC582" t="s">
        <v>483</v>
      </c>
      <c r="AG582" t="s">
        <v>455</v>
      </c>
      <c r="AH582" t="s">
        <v>1448</v>
      </c>
    </row>
    <row r="583" spans="1:34" x14ac:dyDescent="0.3">
      <c r="A583">
        <v>129322</v>
      </c>
      <c r="B583">
        <v>10</v>
      </c>
      <c r="C583" t="s">
        <v>519</v>
      </c>
      <c r="D583" t="s">
        <v>490</v>
      </c>
      <c r="E583">
        <v>10</v>
      </c>
      <c r="F583" t="s">
        <v>465</v>
      </c>
      <c r="G583" t="s">
        <v>1449</v>
      </c>
      <c r="H583" t="s">
        <v>467</v>
      </c>
      <c r="I583" t="s">
        <v>719</v>
      </c>
      <c r="J583" t="s">
        <v>469</v>
      </c>
      <c r="K583" t="s">
        <v>474</v>
      </c>
      <c r="M583" t="s">
        <v>493</v>
      </c>
      <c r="N583" t="s">
        <v>586</v>
      </c>
      <c r="O583" t="s">
        <v>477</v>
      </c>
      <c r="R583" t="s">
        <v>479</v>
      </c>
      <c r="S583" t="s">
        <v>469</v>
      </c>
      <c r="V583" t="s">
        <v>913</v>
      </c>
      <c r="W583" t="s">
        <v>648</v>
      </c>
      <c r="X583" t="s">
        <v>629</v>
      </c>
      <c r="Y583" t="s">
        <v>482</v>
      </c>
      <c r="AC583" t="s">
        <v>483</v>
      </c>
      <c r="AG583" t="s">
        <v>455</v>
      </c>
      <c r="AH583" t="s">
        <v>1450</v>
      </c>
    </row>
    <row r="584" spans="1:34" x14ac:dyDescent="0.3">
      <c r="A584">
        <v>129322</v>
      </c>
      <c r="B584">
        <v>11</v>
      </c>
      <c r="C584" t="s">
        <v>519</v>
      </c>
      <c r="D584" t="s">
        <v>490</v>
      </c>
      <c r="E584">
        <v>11</v>
      </c>
      <c r="F584" t="s">
        <v>465</v>
      </c>
      <c r="G584" t="s">
        <v>1451</v>
      </c>
      <c r="H584" t="s">
        <v>467</v>
      </c>
      <c r="I584" t="s">
        <v>518</v>
      </c>
      <c r="J584" t="s">
        <v>469</v>
      </c>
      <c r="K584" t="s">
        <v>474</v>
      </c>
      <c r="M584" t="s">
        <v>493</v>
      </c>
      <c r="N584" t="s">
        <v>1452</v>
      </c>
      <c r="O584" t="s">
        <v>477</v>
      </c>
      <c r="R584" t="s">
        <v>479</v>
      </c>
      <c r="S584" t="s">
        <v>469</v>
      </c>
      <c r="W584" t="s">
        <v>1102</v>
      </c>
      <c r="X584" t="s">
        <v>629</v>
      </c>
      <c r="Y584" t="s">
        <v>482</v>
      </c>
      <c r="AC584" t="s">
        <v>483</v>
      </c>
      <c r="AG584" t="s">
        <v>455</v>
      </c>
      <c r="AH584" t="s">
        <v>1453</v>
      </c>
    </row>
    <row r="585" spans="1:34" x14ac:dyDescent="0.3">
      <c r="A585">
        <v>129322</v>
      </c>
      <c r="B585">
        <v>12</v>
      </c>
      <c r="C585" t="s">
        <v>519</v>
      </c>
      <c r="D585" t="s">
        <v>490</v>
      </c>
      <c r="E585">
        <v>12</v>
      </c>
      <c r="F585" t="s">
        <v>465</v>
      </c>
      <c r="G585" t="s">
        <v>1454</v>
      </c>
      <c r="H585" t="s">
        <v>467</v>
      </c>
      <c r="I585" t="s">
        <v>534</v>
      </c>
      <c r="J585" t="s">
        <v>469</v>
      </c>
      <c r="K585" t="s">
        <v>474</v>
      </c>
      <c r="M585" t="s">
        <v>493</v>
      </c>
      <c r="N585" t="s">
        <v>803</v>
      </c>
      <c r="O585" t="s">
        <v>477</v>
      </c>
      <c r="R585" t="s">
        <v>479</v>
      </c>
      <c r="S585" t="s">
        <v>469</v>
      </c>
      <c r="W585" t="s">
        <v>544</v>
      </c>
      <c r="X585" t="s">
        <v>629</v>
      </c>
      <c r="Y585" t="s">
        <v>482</v>
      </c>
      <c r="AC585" t="s">
        <v>483</v>
      </c>
      <c r="AG585" t="s">
        <v>458</v>
      </c>
    </row>
    <row r="586" spans="1:34" x14ac:dyDescent="0.3">
      <c r="A586">
        <v>129322</v>
      </c>
      <c r="B586">
        <v>13</v>
      </c>
      <c r="C586" t="s">
        <v>519</v>
      </c>
      <c r="D586" t="s">
        <v>490</v>
      </c>
      <c r="E586">
        <v>13</v>
      </c>
      <c r="F586" t="s">
        <v>465</v>
      </c>
      <c r="G586" t="s">
        <v>626</v>
      </c>
      <c r="H586" t="s">
        <v>467</v>
      </c>
      <c r="I586" t="s">
        <v>880</v>
      </c>
      <c r="J586" t="s">
        <v>469</v>
      </c>
      <c r="K586" t="s">
        <v>474</v>
      </c>
      <c r="M586" t="s">
        <v>493</v>
      </c>
      <c r="N586" t="s">
        <v>1216</v>
      </c>
      <c r="O586" t="s">
        <v>477</v>
      </c>
      <c r="R586" t="s">
        <v>479</v>
      </c>
      <c r="S586" t="s">
        <v>469</v>
      </c>
      <c r="V586" t="s">
        <v>593</v>
      </c>
      <c r="W586" t="s">
        <v>544</v>
      </c>
      <c r="X586" t="s">
        <v>629</v>
      </c>
      <c r="Y586" t="s">
        <v>482</v>
      </c>
      <c r="AC586" t="s">
        <v>483</v>
      </c>
      <c r="AG586" t="s">
        <v>455</v>
      </c>
      <c r="AH586" t="s">
        <v>1455</v>
      </c>
    </row>
    <row r="587" spans="1:34" x14ac:dyDescent="0.3">
      <c r="A587">
        <v>129322</v>
      </c>
      <c r="B587">
        <v>14</v>
      </c>
      <c r="C587" t="s">
        <v>519</v>
      </c>
      <c r="D587" t="s">
        <v>490</v>
      </c>
      <c r="E587">
        <v>14</v>
      </c>
      <c r="F587" t="s">
        <v>465</v>
      </c>
      <c r="G587" t="s">
        <v>1445</v>
      </c>
      <c r="H587" t="s">
        <v>467</v>
      </c>
      <c r="I587" t="s">
        <v>476</v>
      </c>
      <c r="J587" t="s">
        <v>469</v>
      </c>
      <c r="K587" t="s">
        <v>474</v>
      </c>
      <c r="M587" t="s">
        <v>493</v>
      </c>
      <c r="N587" t="s">
        <v>844</v>
      </c>
      <c r="O587" t="s">
        <v>477</v>
      </c>
      <c r="R587" t="s">
        <v>479</v>
      </c>
      <c r="S587" t="s">
        <v>469</v>
      </c>
      <c r="V587" t="s">
        <v>832</v>
      </c>
      <c r="W587" t="s">
        <v>558</v>
      </c>
      <c r="X587" t="s">
        <v>629</v>
      </c>
      <c r="Y587" t="s">
        <v>598</v>
      </c>
      <c r="AC587" t="s">
        <v>483</v>
      </c>
      <c r="AG587" t="s">
        <v>455</v>
      </c>
      <c r="AH587" t="s">
        <v>1456</v>
      </c>
    </row>
    <row r="588" spans="1:34" x14ac:dyDescent="0.3">
      <c r="A588">
        <v>129322</v>
      </c>
      <c r="B588">
        <v>15</v>
      </c>
      <c r="C588" t="s">
        <v>519</v>
      </c>
      <c r="D588" t="s">
        <v>546</v>
      </c>
      <c r="E588">
        <v>15</v>
      </c>
      <c r="F588" t="s">
        <v>465</v>
      </c>
      <c r="G588" t="s">
        <v>519</v>
      </c>
      <c r="H588" t="s">
        <v>467</v>
      </c>
      <c r="I588" t="s">
        <v>589</v>
      </c>
      <c r="J588" t="s">
        <v>469</v>
      </c>
      <c r="K588" t="s">
        <v>474</v>
      </c>
      <c r="M588" t="s">
        <v>493</v>
      </c>
      <c r="N588" t="s">
        <v>1222</v>
      </c>
      <c r="O588" t="s">
        <v>477</v>
      </c>
      <c r="R588" t="s">
        <v>479</v>
      </c>
      <c r="S588" t="s">
        <v>469</v>
      </c>
      <c r="W588" t="s">
        <v>1242</v>
      </c>
      <c r="X588" t="s">
        <v>629</v>
      </c>
      <c r="Y588" t="s">
        <v>482</v>
      </c>
      <c r="AC588" t="s">
        <v>483</v>
      </c>
      <c r="AG588" t="s">
        <v>455</v>
      </c>
      <c r="AH588" t="s">
        <v>1457</v>
      </c>
    </row>
    <row r="589" spans="1:34" x14ac:dyDescent="0.3">
      <c r="A589">
        <v>129322</v>
      </c>
      <c r="B589">
        <v>16</v>
      </c>
      <c r="C589" t="s">
        <v>519</v>
      </c>
      <c r="D589" t="s">
        <v>546</v>
      </c>
      <c r="E589">
        <v>16</v>
      </c>
      <c r="F589" t="s">
        <v>465</v>
      </c>
      <c r="G589" t="s">
        <v>502</v>
      </c>
      <c r="H589" t="s">
        <v>467</v>
      </c>
      <c r="I589" t="s">
        <v>1300</v>
      </c>
      <c r="J589" t="s">
        <v>469</v>
      </c>
      <c r="K589" t="s">
        <v>474</v>
      </c>
      <c r="M589" t="s">
        <v>493</v>
      </c>
      <c r="N589" t="s">
        <v>1458</v>
      </c>
      <c r="O589" t="s">
        <v>477</v>
      </c>
      <c r="R589" t="s">
        <v>479</v>
      </c>
      <c r="S589" t="s">
        <v>469</v>
      </c>
      <c r="W589" t="s">
        <v>513</v>
      </c>
      <c r="X589" t="s">
        <v>629</v>
      </c>
      <c r="Y589" t="s">
        <v>482</v>
      </c>
      <c r="AC589" t="s">
        <v>483</v>
      </c>
      <c r="AG589" t="s">
        <v>458</v>
      </c>
    </row>
    <row r="590" spans="1:34" x14ac:dyDescent="0.3">
      <c r="A590">
        <v>129322</v>
      </c>
      <c r="B590">
        <v>17</v>
      </c>
      <c r="C590" t="s">
        <v>519</v>
      </c>
      <c r="D590" t="s">
        <v>546</v>
      </c>
      <c r="E590">
        <v>17</v>
      </c>
      <c r="F590" t="s">
        <v>465</v>
      </c>
      <c r="G590" t="s">
        <v>578</v>
      </c>
      <c r="H590" t="s">
        <v>467</v>
      </c>
      <c r="I590" t="s">
        <v>1183</v>
      </c>
      <c r="J590" t="s">
        <v>469</v>
      </c>
      <c r="K590" t="s">
        <v>474</v>
      </c>
      <c r="M590" t="s">
        <v>493</v>
      </c>
      <c r="N590" t="s">
        <v>1459</v>
      </c>
      <c r="O590" t="s">
        <v>477</v>
      </c>
      <c r="R590" t="s">
        <v>479</v>
      </c>
      <c r="S590" t="s">
        <v>469</v>
      </c>
      <c r="W590" t="s">
        <v>564</v>
      </c>
      <c r="X590" t="s">
        <v>629</v>
      </c>
      <c r="Y590" t="s">
        <v>482</v>
      </c>
      <c r="AC590" t="s">
        <v>483</v>
      </c>
      <c r="AG590" t="s">
        <v>458</v>
      </c>
    </row>
    <row r="591" spans="1:34" x14ac:dyDescent="0.3">
      <c r="A591">
        <v>129322</v>
      </c>
      <c r="B591">
        <v>18</v>
      </c>
      <c r="C591" t="s">
        <v>519</v>
      </c>
      <c r="D591" t="s">
        <v>546</v>
      </c>
      <c r="E591">
        <v>18</v>
      </c>
      <c r="F591" t="s">
        <v>465</v>
      </c>
      <c r="G591" t="s">
        <v>1460</v>
      </c>
      <c r="H591" t="s">
        <v>467</v>
      </c>
      <c r="I591" t="s">
        <v>471</v>
      </c>
      <c r="J591" t="s">
        <v>469</v>
      </c>
      <c r="K591" t="s">
        <v>474</v>
      </c>
      <c r="M591" t="s">
        <v>493</v>
      </c>
      <c r="N591" t="s">
        <v>1461</v>
      </c>
      <c r="O591" t="s">
        <v>477</v>
      </c>
      <c r="R591" t="s">
        <v>479</v>
      </c>
      <c r="S591" t="s">
        <v>469</v>
      </c>
      <c r="W591" t="s">
        <v>564</v>
      </c>
      <c r="X591" t="s">
        <v>629</v>
      </c>
      <c r="Y591" t="s">
        <v>482</v>
      </c>
      <c r="AC591" t="s">
        <v>483</v>
      </c>
      <c r="AG591" t="s">
        <v>458</v>
      </c>
    </row>
    <row r="592" spans="1:34" x14ac:dyDescent="0.3">
      <c r="A592">
        <v>129322</v>
      </c>
      <c r="B592">
        <v>19</v>
      </c>
      <c r="C592" t="s">
        <v>519</v>
      </c>
      <c r="D592" t="s">
        <v>546</v>
      </c>
      <c r="E592">
        <v>19</v>
      </c>
      <c r="F592" t="s">
        <v>465</v>
      </c>
      <c r="G592" t="s">
        <v>635</v>
      </c>
      <c r="H592" t="s">
        <v>467</v>
      </c>
      <c r="I592" t="s">
        <v>1349</v>
      </c>
      <c r="J592" t="s">
        <v>469</v>
      </c>
      <c r="K592" t="s">
        <v>474</v>
      </c>
      <c r="M592" t="s">
        <v>493</v>
      </c>
      <c r="N592" t="s">
        <v>1462</v>
      </c>
      <c r="O592" t="s">
        <v>477</v>
      </c>
      <c r="R592" t="s">
        <v>479</v>
      </c>
      <c r="S592" t="s">
        <v>469</v>
      </c>
      <c r="W592" t="s">
        <v>648</v>
      </c>
      <c r="X592" t="s">
        <v>629</v>
      </c>
      <c r="Y592" t="s">
        <v>482</v>
      </c>
      <c r="AC592" t="s">
        <v>483</v>
      </c>
      <c r="AG592" t="s">
        <v>458</v>
      </c>
    </row>
    <row r="593" spans="1:34" x14ac:dyDescent="0.3">
      <c r="A593">
        <v>129322</v>
      </c>
      <c r="B593">
        <v>20</v>
      </c>
      <c r="C593" t="s">
        <v>519</v>
      </c>
      <c r="D593" t="s">
        <v>546</v>
      </c>
      <c r="E593">
        <v>20</v>
      </c>
      <c r="F593" t="s">
        <v>465</v>
      </c>
      <c r="G593" t="s">
        <v>869</v>
      </c>
      <c r="H593" t="s">
        <v>467</v>
      </c>
      <c r="I593" t="s">
        <v>887</v>
      </c>
      <c r="J593" t="s">
        <v>469</v>
      </c>
      <c r="K593" t="s">
        <v>474</v>
      </c>
      <c r="M593" t="s">
        <v>493</v>
      </c>
      <c r="N593" t="s">
        <v>1463</v>
      </c>
      <c r="O593" t="s">
        <v>477</v>
      </c>
      <c r="R593" t="s">
        <v>479</v>
      </c>
      <c r="S593" t="s">
        <v>469</v>
      </c>
      <c r="W593" t="s">
        <v>564</v>
      </c>
      <c r="X593" t="s">
        <v>629</v>
      </c>
      <c r="Y593" t="s">
        <v>482</v>
      </c>
      <c r="AC593" t="s">
        <v>483</v>
      </c>
      <c r="AG593" t="s">
        <v>458</v>
      </c>
    </row>
    <row r="594" spans="1:34" x14ac:dyDescent="0.3">
      <c r="A594">
        <v>129322</v>
      </c>
      <c r="B594">
        <v>21</v>
      </c>
      <c r="C594" t="s">
        <v>519</v>
      </c>
      <c r="D594" t="s">
        <v>546</v>
      </c>
      <c r="E594">
        <v>21</v>
      </c>
      <c r="F594" t="s">
        <v>465</v>
      </c>
      <c r="G594" t="s">
        <v>846</v>
      </c>
      <c r="H594" t="s">
        <v>467</v>
      </c>
      <c r="I594" t="s">
        <v>1464</v>
      </c>
      <c r="J594" t="s">
        <v>469</v>
      </c>
      <c r="K594" t="s">
        <v>474</v>
      </c>
      <c r="M594" t="s">
        <v>493</v>
      </c>
      <c r="N594" t="s">
        <v>1465</v>
      </c>
      <c r="O594" t="s">
        <v>477</v>
      </c>
      <c r="R594" t="s">
        <v>479</v>
      </c>
      <c r="S594" t="s">
        <v>469</v>
      </c>
      <c r="W594" t="s">
        <v>735</v>
      </c>
      <c r="X594" t="s">
        <v>629</v>
      </c>
      <c r="Y594" t="s">
        <v>482</v>
      </c>
      <c r="AC594" t="s">
        <v>483</v>
      </c>
      <c r="AG594" t="s">
        <v>458</v>
      </c>
    </row>
    <row r="595" spans="1:34" x14ac:dyDescent="0.3">
      <c r="A595">
        <v>129322</v>
      </c>
      <c r="B595">
        <v>22</v>
      </c>
      <c r="C595" t="s">
        <v>519</v>
      </c>
      <c r="D595" t="s">
        <v>546</v>
      </c>
      <c r="E595">
        <v>22</v>
      </c>
      <c r="F595" t="s">
        <v>465</v>
      </c>
      <c r="G595" t="s">
        <v>1224</v>
      </c>
      <c r="H595" t="s">
        <v>467</v>
      </c>
      <c r="I595" t="s">
        <v>586</v>
      </c>
      <c r="J595" t="s">
        <v>469</v>
      </c>
      <c r="K595" t="s">
        <v>474</v>
      </c>
      <c r="M595" t="s">
        <v>493</v>
      </c>
      <c r="N595" t="s">
        <v>1466</v>
      </c>
      <c r="O595" t="s">
        <v>477</v>
      </c>
      <c r="R595" t="s">
        <v>479</v>
      </c>
      <c r="S595" t="s">
        <v>469</v>
      </c>
      <c r="V595" t="s">
        <v>551</v>
      </c>
      <c r="W595" t="s">
        <v>488</v>
      </c>
      <c r="X595" t="s">
        <v>629</v>
      </c>
      <c r="Y595" t="s">
        <v>598</v>
      </c>
      <c r="AC595" t="s">
        <v>483</v>
      </c>
      <c r="AG595" t="s">
        <v>455</v>
      </c>
      <c r="AH595" t="s">
        <v>1467</v>
      </c>
    </row>
    <row r="596" spans="1:34" x14ac:dyDescent="0.3">
      <c r="A596">
        <v>129322</v>
      </c>
      <c r="B596">
        <v>23</v>
      </c>
      <c r="C596" t="s">
        <v>614</v>
      </c>
      <c r="D596" t="s">
        <v>453</v>
      </c>
      <c r="E596">
        <v>23</v>
      </c>
      <c r="W596" t="s">
        <v>454</v>
      </c>
      <c r="AG596" t="s">
        <v>455</v>
      </c>
      <c r="AH596" t="s">
        <v>1468</v>
      </c>
    </row>
    <row r="597" spans="1:34" x14ac:dyDescent="0.3">
      <c r="A597">
        <v>129322</v>
      </c>
      <c r="B597">
        <v>24</v>
      </c>
      <c r="C597" t="s">
        <v>614</v>
      </c>
      <c r="D597" t="s">
        <v>453</v>
      </c>
      <c r="E597">
        <v>24</v>
      </c>
      <c r="W597" t="s">
        <v>860</v>
      </c>
      <c r="AG597" t="s">
        <v>455</v>
      </c>
      <c r="AH597" t="s">
        <v>1469</v>
      </c>
    </row>
    <row r="598" spans="1:34" x14ac:dyDescent="0.3">
      <c r="A598">
        <v>129322</v>
      </c>
      <c r="B598">
        <v>25</v>
      </c>
      <c r="C598" t="s">
        <v>614</v>
      </c>
      <c r="D598" t="s">
        <v>453</v>
      </c>
      <c r="E598">
        <v>25</v>
      </c>
      <c r="W598" t="s">
        <v>922</v>
      </c>
      <c r="AG598" t="s">
        <v>458</v>
      </c>
    </row>
    <row r="599" spans="1:34" x14ac:dyDescent="0.3">
      <c r="A599">
        <v>129322</v>
      </c>
      <c r="B599">
        <v>26</v>
      </c>
      <c r="C599" t="s">
        <v>614</v>
      </c>
      <c r="D599" t="s">
        <v>464</v>
      </c>
      <c r="E599">
        <v>26</v>
      </c>
      <c r="F599" t="s">
        <v>465</v>
      </c>
      <c r="G599" t="s">
        <v>1114</v>
      </c>
      <c r="H599" t="s">
        <v>467</v>
      </c>
      <c r="I599" t="s">
        <v>1141</v>
      </c>
      <c r="J599" t="s">
        <v>469</v>
      </c>
      <c r="K599" t="s">
        <v>474</v>
      </c>
      <c r="M599" t="s">
        <v>475</v>
      </c>
      <c r="N599" t="s">
        <v>620</v>
      </c>
      <c r="O599" t="s">
        <v>477</v>
      </c>
      <c r="P599" t="s">
        <v>574</v>
      </c>
      <c r="Q599" t="s">
        <v>477</v>
      </c>
      <c r="R599" t="s">
        <v>479</v>
      </c>
      <c r="S599" t="s">
        <v>469</v>
      </c>
      <c r="W599" t="s">
        <v>534</v>
      </c>
      <c r="X599" t="s">
        <v>629</v>
      </c>
      <c r="Y599" t="s">
        <v>611</v>
      </c>
      <c r="AC599" t="s">
        <v>483</v>
      </c>
      <c r="AG599" t="s">
        <v>455</v>
      </c>
      <c r="AH599" t="s">
        <v>1470</v>
      </c>
    </row>
    <row r="600" spans="1:34" x14ac:dyDescent="0.3">
      <c r="A600">
        <v>129322</v>
      </c>
      <c r="B600">
        <v>27</v>
      </c>
      <c r="C600" t="s">
        <v>614</v>
      </c>
      <c r="D600" t="s">
        <v>464</v>
      </c>
      <c r="E600">
        <v>27</v>
      </c>
      <c r="F600" t="s">
        <v>465</v>
      </c>
      <c r="G600" t="s">
        <v>590</v>
      </c>
      <c r="H600" t="s">
        <v>467</v>
      </c>
      <c r="I600" t="s">
        <v>473</v>
      </c>
      <c r="J600" t="s">
        <v>469</v>
      </c>
      <c r="K600" t="s">
        <v>474</v>
      </c>
      <c r="M600" t="s">
        <v>493</v>
      </c>
      <c r="N600" t="s">
        <v>1471</v>
      </c>
      <c r="O600" t="s">
        <v>477</v>
      </c>
      <c r="R600" t="s">
        <v>847</v>
      </c>
      <c r="S600" t="s">
        <v>469</v>
      </c>
      <c r="W600" t="s">
        <v>840</v>
      </c>
      <c r="X600" t="s">
        <v>629</v>
      </c>
      <c r="Y600" t="s">
        <v>482</v>
      </c>
      <c r="AC600" t="s">
        <v>483</v>
      </c>
      <c r="AG600" t="s">
        <v>455</v>
      </c>
      <c r="AH600" t="s">
        <v>1472</v>
      </c>
    </row>
    <row r="601" spans="1:34" x14ac:dyDescent="0.3">
      <c r="A601">
        <v>129322</v>
      </c>
      <c r="B601">
        <v>28</v>
      </c>
      <c r="C601" t="s">
        <v>614</v>
      </c>
      <c r="D601" t="s">
        <v>464</v>
      </c>
      <c r="E601">
        <v>28</v>
      </c>
      <c r="F601" t="s">
        <v>465</v>
      </c>
      <c r="G601" t="s">
        <v>912</v>
      </c>
      <c r="H601" t="s">
        <v>467</v>
      </c>
      <c r="I601" t="s">
        <v>1019</v>
      </c>
      <c r="J601" t="s">
        <v>469</v>
      </c>
      <c r="K601" t="s">
        <v>474</v>
      </c>
      <c r="M601" t="s">
        <v>475</v>
      </c>
      <c r="N601" t="s">
        <v>476</v>
      </c>
      <c r="O601" t="s">
        <v>477</v>
      </c>
      <c r="P601" t="s">
        <v>486</v>
      </c>
      <c r="Q601" t="s">
        <v>477</v>
      </c>
      <c r="R601" t="s">
        <v>479</v>
      </c>
      <c r="S601" t="s">
        <v>469</v>
      </c>
      <c r="W601" t="s">
        <v>519</v>
      </c>
      <c r="X601" t="s">
        <v>629</v>
      </c>
      <c r="Y601" t="s">
        <v>482</v>
      </c>
      <c r="AC601" t="s">
        <v>483</v>
      </c>
      <c r="AG601" t="s">
        <v>455</v>
      </c>
      <c r="AH601" t="s">
        <v>1473</v>
      </c>
    </row>
    <row r="602" spans="1:34" x14ac:dyDescent="0.3">
      <c r="A602">
        <v>129322</v>
      </c>
      <c r="B602">
        <v>29</v>
      </c>
      <c r="C602" t="s">
        <v>614</v>
      </c>
      <c r="D602" t="s">
        <v>490</v>
      </c>
      <c r="E602">
        <v>29</v>
      </c>
      <c r="F602" t="s">
        <v>465</v>
      </c>
      <c r="G602" t="s">
        <v>509</v>
      </c>
      <c r="H602" t="s">
        <v>467</v>
      </c>
      <c r="I602" t="s">
        <v>487</v>
      </c>
      <c r="J602" t="s">
        <v>469</v>
      </c>
      <c r="K602" t="s">
        <v>474</v>
      </c>
      <c r="M602" t="s">
        <v>493</v>
      </c>
      <c r="N602" t="s">
        <v>735</v>
      </c>
      <c r="O602" t="s">
        <v>477</v>
      </c>
      <c r="R602" t="s">
        <v>479</v>
      </c>
      <c r="S602" t="s">
        <v>469</v>
      </c>
      <c r="W602" t="s">
        <v>542</v>
      </c>
      <c r="X602" t="s">
        <v>629</v>
      </c>
      <c r="Y602" t="s">
        <v>482</v>
      </c>
      <c r="AC602" t="s">
        <v>483</v>
      </c>
      <c r="AG602" t="s">
        <v>455</v>
      </c>
      <c r="AH602" t="s">
        <v>1474</v>
      </c>
    </row>
    <row r="603" spans="1:34" x14ac:dyDescent="0.3">
      <c r="A603">
        <v>129322</v>
      </c>
      <c r="B603">
        <v>30</v>
      </c>
      <c r="C603" t="s">
        <v>614</v>
      </c>
      <c r="D603" t="s">
        <v>490</v>
      </c>
      <c r="E603">
        <v>30</v>
      </c>
      <c r="F603" t="s">
        <v>465</v>
      </c>
      <c r="G603" t="s">
        <v>1475</v>
      </c>
      <c r="H603" t="s">
        <v>467</v>
      </c>
      <c r="I603" t="s">
        <v>788</v>
      </c>
      <c r="J603" t="s">
        <v>469</v>
      </c>
      <c r="K603" t="s">
        <v>474</v>
      </c>
      <c r="M603" t="s">
        <v>493</v>
      </c>
      <c r="N603" t="s">
        <v>1476</v>
      </c>
      <c r="O603" t="s">
        <v>477</v>
      </c>
      <c r="R603" t="s">
        <v>479</v>
      </c>
      <c r="S603" t="s">
        <v>469</v>
      </c>
      <c r="W603" t="s">
        <v>544</v>
      </c>
      <c r="X603" t="s">
        <v>629</v>
      </c>
      <c r="Y603" t="s">
        <v>482</v>
      </c>
      <c r="AC603" t="s">
        <v>483</v>
      </c>
      <c r="AG603" t="s">
        <v>455</v>
      </c>
      <c r="AH603" t="s">
        <v>1477</v>
      </c>
    </row>
    <row r="604" spans="1:34" x14ac:dyDescent="0.3">
      <c r="A604">
        <v>129322</v>
      </c>
      <c r="B604">
        <v>31</v>
      </c>
      <c r="C604" t="s">
        <v>614</v>
      </c>
      <c r="D604" t="s">
        <v>490</v>
      </c>
      <c r="E604">
        <v>31</v>
      </c>
      <c r="F604" t="s">
        <v>465</v>
      </c>
      <c r="G604" t="s">
        <v>1478</v>
      </c>
      <c r="H604" t="s">
        <v>467</v>
      </c>
      <c r="I604" t="s">
        <v>568</v>
      </c>
      <c r="J604" t="s">
        <v>469</v>
      </c>
      <c r="K604" t="s">
        <v>474</v>
      </c>
      <c r="M604" t="s">
        <v>493</v>
      </c>
      <c r="N604" t="s">
        <v>792</v>
      </c>
      <c r="O604" t="s">
        <v>477</v>
      </c>
      <c r="R604" t="s">
        <v>479</v>
      </c>
      <c r="S604" t="s">
        <v>469</v>
      </c>
      <c r="W604" t="s">
        <v>519</v>
      </c>
      <c r="X604" t="s">
        <v>629</v>
      </c>
      <c r="Y604" t="s">
        <v>598</v>
      </c>
      <c r="AC604" t="s">
        <v>584</v>
      </c>
      <c r="AG604" t="s">
        <v>455</v>
      </c>
      <c r="AH604" t="s">
        <v>1479</v>
      </c>
    </row>
    <row r="605" spans="1:34" x14ac:dyDescent="0.3">
      <c r="A605">
        <v>129322</v>
      </c>
      <c r="B605">
        <v>32</v>
      </c>
      <c r="C605" t="s">
        <v>614</v>
      </c>
      <c r="D605" t="s">
        <v>490</v>
      </c>
      <c r="E605">
        <v>32</v>
      </c>
      <c r="F605" t="s">
        <v>465</v>
      </c>
      <c r="G605" t="s">
        <v>1480</v>
      </c>
      <c r="H605" t="s">
        <v>467</v>
      </c>
      <c r="I605" t="s">
        <v>479</v>
      </c>
      <c r="J605" t="s">
        <v>469</v>
      </c>
      <c r="K605" t="s">
        <v>474</v>
      </c>
      <c r="M605" t="s">
        <v>493</v>
      </c>
      <c r="N605" t="s">
        <v>1481</v>
      </c>
      <c r="O605" t="s">
        <v>477</v>
      </c>
      <c r="R605" t="s">
        <v>479</v>
      </c>
      <c r="S605" t="s">
        <v>469</v>
      </c>
      <c r="W605" t="s">
        <v>735</v>
      </c>
      <c r="X605" t="s">
        <v>629</v>
      </c>
      <c r="Y605" t="s">
        <v>482</v>
      </c>
      <c r="AC605" t="s">
        <v>483</v>
      </c>
      <c r="AG605" t="s">
        <v>458</v>
      </c>
    </row>
    <row r="606" spans="1:34" x14ac:dyDescent="0.3">
      <c r="A606">
        <v>129322</v>
      </c>
      <c r="B606">
        <v>33</v>
      </c>
      <c r="C606" t="s">
        <v>614</v>
      </c>
      <c r="D606" t="s">
        <v>546</v>
      </c>
      <c r="E606">
        <v>33</v>
      </c>
      <c r="F606" t="s">
        <v>465</v>
      </c>
      <c r="G606" t="s">
        <v>471</v>
      </c>
      <c r="H606" t="s">
        <v>467</v>
      </c>
      <c r="I606" t="s">
        <v>1014</v>
      </c>
      <c r="J606" t="s">
        <v>469</v>
      </c>
      <c r="K606" t="s">
        <v>474</v>
      </c>
      <c r="M606" t="s">
        <v>493</v>
      </c>
      <c r="N606" t="s">
        <v>1482</v>
      </c>
      <c r="O606" t="s">
        <v>477</v>
      </c>
      <c r="R606" t="s">
        <v>479</v>
      </c>
      <c r="S606" t="s">
        <v>469</v>
      </c>
      <c r="W606" t="s">
        <v>480</v>
      </c>
      <c r="X606" t="s">
        <v>629</v>
      </c>
      <c r="Y606" t="s">
        <v>482</v>
      </c>
      <c r="AC606" t="s">
        <v>483</v>
      </c>
      <c r="AG606" t="s">
        <v>455</v>
      </c>
      <c r="AH606">
        <v>1003</v>
      </c>
    </row>
    <row r="607" spans="1:34" x14ac:dyDescent="0.3">
      <c r="A607">
        <v>129322</v>
      </c>
      <c r="B607">
        <v>34</v>
      </c>
      <c r="C607" t="s">
        <v>614</v>
      </c>
      <c r="D607" t="s">
        <v>546</v>
      </c>
      <c r="E607">
        <v>34</v>
      </c>
      <c r="F607" t="s">
        <v>465</v>
      </c>
      <c r="G607" t="s">
        <v>480</v>
      </c>
      <c r="H607" t="s">
        <v>467</v>
      </c>
      <c r="I607" t="s">
        <v>1225</v>
      </c>
      <c r="J607" t="s">
        <v>469</v>
      </c>
      <c r="K607" t="s">
        <v>474</v>
      </c>
      <c r="M607" t="s">
        <v>493</v>
      </c>
      <c r="N607" t="s">
        <v>1483</v>
      </c>
      <c r="O607" t="s">
        <v>477</v>
      </c>
      <c r="R607" t="s">
        <v>479</v>
      </c>
      <c r="S607" t="s">
        <v>469</v>
      </c>
      <c r="W607" t="s">
        <v>488</v>
      </c>
      <c r="X607" t="s">
        <v>629</v>
      </c>
      <c r="Y607" t="s">
        <v>482</v>
      </c>
      <c r="AC607" t="s">
        <v>483</v>
      </c>
      <c r="AG607" t="s">
        <v>458</v>
      </c>
    </row>
    <row r="608" spans="1:34" x14ac:dyDescent="0.3">
      <c r="A608">
        <v>129322</v>
      </c>
      <c r="B608">
        <v>35</v>
      </c>
      <c r="C608" t="s">
        <v>614</v>
      </c>
      <c r="D608" t="s">
        <v>546</v>
      </c>
      <c r="E608">
        <v>35</v>
      </c>
      <c r="F608" t="s">
        <v>465</v>
      </c>
      <c r="G608" t="s">
        <v>498</v>
      </c>
      <c r="H608" t="s">
        <v>467</v>
      </c>
      <c r="I608" t="s">
        <v>1240</v>
      </c>
      <c r="J608" t="s">
        <v>469</v>
      </c>
      <c r="K608" t="s">
        <v>474</v>
      </c>
      <c r="M608" t="s">
        <v>493</v>
      </c>
      <c r="N608" t="s">
        <v>1482</v>
      </c>
      <c r="O608" t="s">
        <v>477</v>
      </c>
      <c r="R608" t="s">
        <v>479</v>
      </c>
      <c r="S608" t="s">
        <v>469</v>
      </c>
      <c r="W608" t="s">
        <v>537</v>
      </c>
      <c r="X608" t="s">
        <v>629</v>
      </c>
      <c r="Y608" t="s">
        <v>482</v>
      </c>
      <c r="AC608" t="s">
        <v>483</v>
      </c>
      <c r="AG608" t="s">
        <v>458</v>
      </c>
    </row>
    <row r="609" spans="1:35" x14ac:dyDescent="0.3">
      <c r="A609">
        <v>129322</v>
      </c>
      <c r="B609">
        <v>36</v>
      </c>
      <c r="C609" t="s">
        <v>614</v>
      </c>
      <c r="D609" t="s">
        <v>546</v>
      </c>
      <c r="E609">
        <v>36</v>
      </c>
      <c r="F609" t="s">
        <v>465</v>
      </c>
      <c r="G609" t="s">
        <v>528</v>
      </c>
      <c r="H609" t="s">
        <v>467</v>
      </c>
      <c r="I609" t="s">
        <v>865</v>
      </c>
      <c r="J609" t="s">
        <v>469</v>
      </c>
      <c r="K609" t="s">
        <v>474</v>
      </c>
      <c r="M609" t="s">
        <v>493</v>
      </c>
      <c r="N609" t="s">
        <v>1484</v>
      </c>
      <c r="O609" t="s">
        <v>477</v>
      </c>
      <c r="R609" t="s">
        <v>479</v>
      </c>
      <c r="S609" t="s">
        <v>469</v>
      </c>
      <c r="W609" t="s">
        <v>552</v>
      </c>
      <c r="X609" t="s">
        <v>629</v>
      </c>
      <c r="Y609" t="s">
        <v>482</v>
      </c>
      <c r="AC609" t="s">
        <v>483</v>
      </c>
      <c r="AG609" t="s">
        <v>458</v>
      </c>
    </row>
    <row r="610" spans="1:35" x14ac:dyDescent="0.3">
      <c r="A610">
        <v>129322</v>
      </c>
      <c r="B610">
        <v>37</v>
      </c>
      <c r="C610" t="s">
        <v>614</v>
      </c>
      <c r="D610" t="s">
        <v>546</v>
      </c>
      <c r="E610">
        <v>37</v>
      </c>
      <c r="F610" t="s">
        <v>465</v>
      </c>
      <c r="G610" t="s">
        <v>1040</v>
      </c>
      <c r="H610" t="s">
        <v>467</v>
      </c>
      <c r="I610" t="s">
        <v>581</v>
      </c>
      <c r="J610" t="s">
        <v>469</v>
      </c>
      <c r="K610" t="s">
        <v>474</v>
      </c>
      <c r="M610" t="s">
        <v>493</v>
      </c>
      <c r="N610" t="s">
        <v>1485</v>
      </c>
      <c r="O610" t="s">
        <v>477</v>
      </c>
      <c r="R610" t="s">
        <v>479</v>
      </c>
      <c r="S610" t="s">
        <v>469</v>
      </c>
      <c r="W610" t="s">
        <v>735</v>
      </c>
      <c r="X610" t="s">
        <v>629</v>
      </c>
      <c r="Y610" t="s">
        <v>482</v>
      </c>
      <c r="AC610" t="s">
        <v>483</v>
      </c>
      <c r="AG610" t="s">
        <v>458</v>
      </c>
    </row>
    <row r="611" spans="1:35" x14ac:dyDescent="0.3">
      <c r="A611">
        <v>129322</v>
      </c>
      <c r="B611">
        <v>38</v>
      </c>
      <c r="C611" t="s">
        <v>614</v>
      </c>
      <c r="D611" t="s">
        <v>546</v>
      </c>
      <c r="E611">
        <v>38</v>
      </c>
      <c r="F611" t="s">
        <v>465</v>
      </c>
      <c r="G611" t="s">
        <v>864</v>
      </c>
      <c r="H611" t="s">
        <v>467</v>
      </c>
      <c r="I611" t="s">
        <v>880</v>
      </c>
      <c r="J611" t="s">
        <v>469</v>
      </c>
      <c r="K611" t="s">
        <v>474</v>
      </c>
      <c r="M611" t="s">
        <v>493</v>
      </c>
      <c r="N611" t="s">
        <v>1485</v>
      </c>
      <c r="O611" t="s">
        <v>477</v>
      </c>
      <c r="R611" t="s">
        <v>479</v>
      </c>
      <c r="S611" t="s">
        <v>469</v>
      </c>
      <c r="W611" t="s">
        <v>538</v>
      </c>
      <c r="X611" t="s">
        <v>629</v>
      </c>
      <c r="Y611" t="s">
        <v>482</v>
      </c>
      <c r="AC611" t="s">
        <v>483</v>
      </c>
      <c r="AG611" t="s">
        <v>458</v>
      </c>
    </row>
    <row r="612" spans="1:35" x14ac:dyDescent="0.3">
      <c r="A612">
        <v>129322</v>
      </c>
      <c r="B612">
        <v>39</v>
      </c>
      <c r="C612" t="s">
        <v>614</v>
      </c>
      <c r="D612" t="s">
        <v>546</v>
      </c>
      <c r="E612">
        <v>39</v>
      </c>
      <c r="F612" t="s">
        <v>465</v>
      </c>
      <c r="G612" t="s">
        <v>1486</v>
      </c>
      <c r="H612" t="s">
        <v>467</v>
      </c>
      <c r="I612" t="s">
        <v>1044</v>
      </c>
      <c r="J612" t="s">
        <v>469</v>
      </c>
      <c r="K612" t="s">
        <v>474</v>
      </c>
      <c r="M612" t="s">
        <v>493</v>
      </c>
      <c r="N612" t="s">
        <v>1487</v>
      </c>
      <c r="O612" t="s">
        <v>477</v>
      </c>
      <c r="R612" t="s">
        <v>479</v>
      </c>
      <c r="S612" t="s">
        <v>469</v>
      </c>
      <c r="W612" t="s">
        <v>538</v>
      </c>
      <c r="X612" t="s">
        <v>629</v>
      </c>
      <c r="Y612" t="s">
        <v>482</v>
      </c>
      <c r="AC612" t="s">
        <v>483</v>
      </c>
      <c r="AG612" t="s">
        <v>458</v>
      </c>
    </row>
    <row r="613" spans="1:35" x14ac:dyDescent="0.3">
      <c r="A613">
        <v>129322</v>
      </c>
      <c r="B613">
        <v>40</v>
      </c>
      <c r="C613" t="s">
        <v>614</v>
      </c>
      <c r="D613" t="s">
        <v>546</v>
      </c>
      <c r="E613">
        <v>40</v>
      </c>
      <c r="F613" t="s">
        <v>465</v>
      </c>
      <c r="G613" t="s">
        <v>923</v>
      </c>
      <c r="H613" t="s">
        <v>467</v>
      </c>
      <c r="I613" t="s">
        <v>1488</v>
      </c>
      <c r="J613" t="s">
        <v>469</v>
      </c>
      <c r="K613" t="s">
        <v>474</v>
      </c>
      <c r="M613" t="s">
        <v>493</v>
      </c>
      <c r="N613" t="s">
        <v>1489</v>
      </c>
      <c r="O613" t="s">
        <v>477</v>
      </c>
      <c r="R613" t="s">
        <v>479</v>
      </c>
      <c r="S613" t="s">
        <v>469</v>
      </c>
      <c r="W613" t="s">
        <v>538</v>
      </c>
      <c r="X613" t="s">
        <v>629</v>
      </c>
      <c r="Y613" t="s">
        <v>482</v>
      </c>
      <c r="AC613" t="s">
        <v>483</v>
      </c>
      <c r="AG613" t="s">
        <v>458</v>
      </c>
    </row>
    <row r="614" spans="1:35" x14ac:dyDescent="0.3">
      <c r="A614">
        <v>129322</v>
      </c>
      <c r="B614">
        <v>41</v>
      </c>
      <c r="C614" t="s">
        <v>614</v>
      </c>
      <c r="D614" t="s">
        <v>546</v>
      </c>
      <c r="E614">
        <v>41</v>
      </c>
      <c r="F614" t="s">
        <v>465</v>
      </c>
      <c r="G614" t="s">
        <v>1490</v>
      </c>
      <c r="H614" t="s">
        <v>467</v>
      </c>
      <c r="I614" t="s">
        <v>721</v>
      </c>
      <c r="J614" t="s">
        <v>469</v>
      </c>
      <c r="K614" t="s">
        <v>474</v>
      </c>
      <c r="M614" t="s">
        <v>493</v>
      </c>
      <c r="N614" t="s">
        <v>1491</v>
      </c>
      <c r="O614" t="s">
        <v>477</v>
      </c>
      <c r="R614" t="s">
        <v>479</v>
      </c>
      <c r="S614" t="s">
        <v>469</v>
      </c>
      <c r="W614" t="s">
        <v>538</v>
      </c>
      <c r="X614" t="s">
        <v>629</v>
      </c>
      <c r="Y614" t="s">
        <v>482</v>
      </c>
      <c r="AC614" t="s">
        <v>483</v>
      </c>
      <c r="AG614" t="s">
        <v>458</v>
      </c>
    </row>
    <row r="615" spans="1:35" x14ac:dyDescent="0.3">
      <c r="A615">
        <v>129322</v>
      </c>
      <c r="B615">
        <v>42</v>
      </c>
      <c r="C615" t="s">
        <v>614</v>
      </c>
      <c r="D615" t="s">
        <v>546</v>
      </c>
      <c r="E615">
        <v>42</v>
      </c>
      <c r="F615" t="s">
        <v>465</v>
      </c>
      <c r="G615" t="s">
        <v>1492</v>
      </c>
      <c r="H615" t="s">
        <v>467</v>
      </c>
      <c r="I615" t="s">
        <v>589</v>
      </c>
      <c r="J615" t="s">
        <v>469</v>
      </c>
      <c r="K615" t="s">
        <v>474</v>
      </c>
      <c r="M615" t="s">
        <v>493</v>
      </c>
      <c r="N615" t="s">
        <v>1493</v>
      </c>
      <c r="O615" t="s">
        <v>477</v>
      </c>
      <c r="R615" t="s">
        <v>479</v>
      </c>
      <c r="S615" t="s">
        <v>469</v>
      </c>
      <c r="W615" t="s">
        <v>538</v>
      </c>
      <c r="X615" t="s">
        <v>629</v>
      </c>
      <c r="Y615" t="s">
        <v>482</v>
      </c>
      <c r="AC615" t="s">
        <v>483</v>
      </c>
      <c r="AG615" t="s">
        <v>458</v>
      </c>
    </row>
    <row r="616" spans="1:35" x14ac:dyDescent="0.3">
      <c r="A616">
        <v>129322</v>
      </c>
      <c r="B616">
        <v>43</v>
      </c>
      <c r="C616" t="s">
        <v>614</v>
      </c>
      <c r="D616" t="s">
        <v>546</v>
      </c>
      <c r="E616">
        <v>43</v>
      </c>
      <c r="F616" t="s">
        <v>465</v>
      </c>
      <c r="G616" t="s">
        <v>1494</v>
      </c>
      <c r="H616" t="s">
        <v>467</v>
      </c>
      <c r="I616" t="s">
        <v>818</v>
      </c>
      <c r="J616" t="s">
        <v>469</v>
      </c>
      <c r="K616" t="s">
        <v>474</v>
      </c>
      <c r="M616" t="s">
        <v>493</v>
      </c>
      <c r="N616" t="s">
        <v>1485</v>
      </c>
      <c r="O616" t="s">
        <v>477</v>
      </c>
      <c r="R616" t="s">
        <v>479</v>
      </c>
      <c r="S616" t="s">
        <v>469</v>
      </c>
      <c r="W616" t="s">
        <v>509</v>
      </c>
      <c r="X616" t="s">
        <v>629</v>
      </c>
      <c r="Y616" t="s">
        <v>482</v>
      </c>
      <c r="AC616" t="s">
        <v>483</v>
      </c>
      <c r="AG616" t="s">
        <v>458</v>
      </c>
    </row>
    <row r="617" spans="1:35" x14ac:dyDescent="0.3">
      <c r="A617">
        <v>129322</v>
      </c>
      <c r="B617">
        <v>44</v>
      </c>
      <c r="C617" t="s">
        <v>614</v>
      </c>
      <c r="D617" t="s">
        <v>546</v>
      </c>
      <c r="E617">
        <v>44</v>
      </c>
      <c r="F617" t="s">
        <v>465</v>
      </c>
      <c r="G617" t="s">
        <v>1495</v>
      </c>
      <c r="H617" t="s">
        <v>467</v>
      </c>
      <c r="I617" t="s">
        <v>623</v>
      </c>
      <c r="J617" t="s">
        <v>469</v>
      </c>
      <c r="K617" t="s">
        <v>474</v>
      </c>
      <c r="M617" t="s">
        <v>493</v>
      </c>
      <c r="N617" t="s">
        <v>1496</v>
      </c>
      <c r="O617" t="s">
        <v>477</v>
      </c>
      <c r="R617" t="s">
        <v>479</v>
      </c>
      <c r="S617" t="s">
        <v>469</v>
      </c>
      <c r="W617" t="s">
        <v>595</v>
      </c>
      <c r="X617" t="s">
        <v>629</v>
      </c>
      <c r="Y617" t="s">
        <v>482</v>
      </c>
      <c r="AC617" t="s">
        <v>483</v>
      </c>
      <c r="AG617" t="s">
        <v>458</v>
      </c>
    </row>
    <row r="618" spans="1:35" x14ac:dyDescent="0.3">
      <c r="A618">
        <v>129322</v>
      </c>
      <c r="B618">
        <v>45</v>
      </c>
      <c r="C618" t="s">
        <v>614</v>
      </c>
      <c r="D618" t="s">
        <v>546</v>
      </c>
      <c r="E618">
        <v>45</v>
      </c>
      <c r="F618" t="s">
        <v>465</v>
      </c>
      <c r="G618" t="s">
        <v>580</v>
      </c>
      <c r="H618" t="s">
        <v>467</v>
      </c>
      <c r="I618" t="s">
        <v>855</v>
      </c>
      <c r="J618" t="s">
        <v>469</v>
      </c>
      <c r="K618" t="s">
        <v>474</v>
      </c>
      <c r="M618" t="s">
        <v>493</v>
      </c>
      <c r="N618" t="s">
        <v>557</v>
      </c>
      <c r="O618" t="s">
        <v>477</v>
      </c>
      <c r="R618" t="s">
        <v>479</v>
      </c>
      <c r="S618" t="s">
        <v>469</v>
      </c>
      <c r="W618" t="s">
        <v>480</v>
      </c>
      <c r="X618" t="s">
        <v>629</v>
      </c>
      <c r="Y618" t="s">
        <v>598</v>
      </c>
      <c r="AC618" t="s">
        <v>483</v>
      </c>
      <c r="AG618" t="s">
        <v>458</v>
      </c>
    </row>
    <row r="619" spans="1:35" x14ac:dyDescent="0.3">
      <c r="A619">
        <v>90244</v>
      </c>
      <c r="B619">
        <v>1</v>
      </c>
      <c r="C619" t="s">
        <v>452</v>
      </c>
      <c r="D619" t="s">
        <v>453</v>
      </c>
      <c r="E619">
        <v>1</v>
      </c>
      <c r="W619" t="s">
        <v>927</v>
      </c>
      <c r="AG619" t="s">
        <v>455</v>
      </c>
      <c r="AH619" t="s">
        <v>1497</v>
      </c>
      <c r="AI619" t="s">
        <v>98</v>
      </c>
    </row>
    <row r="620" spans="1:35" x14ac:dyDescent="0.3">
      <c r="A620">
        <v>90244</v>
      </c>
      <c r="B620">
        <v>2</v>
      </c>
      <c r="C620" t="s">
        <v>452</v>
      </c>
      <c r="D620" t="s">
        <v>453</v>
      </c>
      <c r="E620">
        <v>2</v>
      </c>
      <c r="W620" t="s">
        <v>1498</v>
      </c>
      <c r="AG620" t="s">
        <v>458</v>
      </c>
      <c r="AH620" t="s">
        <v>98</v>
      </c>
      <c r="AI620" t="s">
        <v>98</v>
      </c>
    </row>
    <row r="621" spans="1:35" x14ac:dyDescent="0.3">
      <c r="A621">
        <v>90244</v>
      </c>
      <c r="B621">
        <v>3</v>
      </c>
      <c r="C621" t="s">
        <v>452</v>
      </c>
      <c r="D621" t="s">
        <v>453</v>
      </c>
      <c r="E621">
        <v>3</v>
      </c>
      <c r="W621" t="s">
        <v>859</v>
      </c>
      <c r="AG621" t="s">
        <v>455</v>
      </c>
      <c r="AH621" t="s">
        <v>1499</v>
      </c>
      <c r="AI621" t="s">
        <v>98</v>
      </c>
    </row>
    <row r="622" spans="1:35" x14ac:dyDescent="0.3">
      <c r="A622">
        <v>90244</v>
      </c>
      <c r="B622">
        <v>4</v>
      </c>
      <c r="C622" t="s">
        <v>452</v>
      </c>
      <c r="D622" t="s">
        <v>453</v>
      </c>
      <c r="E622">
        <v>4</v>
      </c>
      <c r="W622" t="s">
        <v>1340</v>
      </c>
      <c r="AG622" t="s">
        <v>458</v>
      </c>
      <c r="AH622" t="s">
        <v>98</v>
      </c>
      <c r="AI622" t="s">
        <v>98</v>
      </c>
    </row>
    <row r="623" spans="1:35" x14ac:dyDescent="0.3">
      <c r="A623">
        <v>90244</v>
      </c>
      <c r="B623">
        <v>5</v>
      </c>
      <c r="C623" t="s">
        <v>452</v>
      </c>
      <c r="D623" t="s">
        <v>453</v>
      </c>
      <c r="E623">
        <v>5</v>
      </c>
      <c r="W623" t="s">
        <v>454</v>
      </c>
      <c r="AG623" t="s">
        <v>455</v>
      </c>
      <c r="AH623" t="s">
        <v>1500</v>
      </c>
      <c r="AI623" t="s">
        <v>98</v>
      </c>
    </row>
    <row r="624" spans="1:35" x14ac:dyDescent="0.3">
      <c r="A624">
        <v>90244</v>
      </c>
      <c r="B624">
        <v>6</v>
      </c>
      <c r="C624" t="s">
        <v>452</v>
      </c>
      <c r="D624" t="s">
        <v>453</v>
      </c>
      <c r="E624">
        <v>6</v>
      </c>
      <c r="W624" t="s">
        <v>1501</v>
      </c>
      <c r="AG624" t="s">
        <v>455</v>
      </c>
      <c r="AH624" t="s">
        <v>1502</v>
      </c>
      <c r="AI624" t="s">
        <v>98</v>
      </c>
    </row>
    <row r="625" spans="1:35" x14ac:dyDescent="0.3">
      <c r="A625">
        <v>90244</v>
      </c>
      <c r="B625">
        <v>7</v>
      </c>
      <c r="C625" t="s">
        <v>452</v>
      </c>
      <c r="D625" t="s">
        <v>453</v>
      </c>
      <c r="E625">
        <v>7</v>
      </c>
      <c r="W625" t="s">
        <v>1338</v>
      </c>
      <c r="AG625" t="s">
        <v>458</v>
      </c>
      <c r="AH625" t="s">
        <v>98</v>
      </c>
      <c r="AI625" t="s">
        <v>98</v>
      </c>
    </row>
    <row r="626" spans="1:35" x14ac:dyDescent="0.3">
      <c r="A626">
        <v>90244</v>
      </c>
      <c r="B626">
        <v>8</v>
      </c>
      <c r="C626" t="s">
        <v>452</v>
      </c>
      <c r="D626" t="s">
        <v>453</v>
      </c>
      <c r="E626">
        <v>8</v>
      </c>
      <c r="W626" t="s">
        <v>1127</v>
      </c>
      <c r="AG626" t="s">
        <v>455</v>
      </c>
      <c r="AH626" t="s">
        <v>1503</v>
      </c>
      <c r="AI626" t="s">
        <v>98</v>
      </c>
    </row>
    <row r="627" spans="1:35" x14ac:dyDescent="0.3">
      <c r="A627">
        <v>90244</v>
      </c>
      <c r="B627">
        <v>9</v>
      </c>
      <c r="C627" t="s">
        <v>452</v>
      </c>
      <c r="D627" t="s">
        <v>453</v>
      </c>
      <c r="E627">
        <v>9</v>
      </c>
      <c r="W627" t="s">
        <v>619</v>
      </c>
      <c r="AG627" t="s">
        <v>458</v>
      </c>
      <c r="AH627" t="s">
        <v>98</v>
      </c>
      <c r="AI627" t="s">
        <v>98</v>
      </c>
    </row>
    <row r="628" spans="1:35" x14ac:dyDescent="0.3">
      <c r="A628">
        <v>90244</v>
      </c>
      <c r="B628">
        <v>10</v>
      </c>
      <c r="C628" t="s">
        <v>452</v>
      </c>
      <c r="D628" t="s">
        <v>464</v>
      </c>
      <c r="E628">
        <v>10</v>
      </c>
      <c r="F628" t="s">
        <v>465</v>
      </c>
      <c r="G628" t="s">
        <v>537</v>
      </c>
      <c r="H628" t="s">
        <v>467</v>
      </c>
      <c r="I628" t="s">
        <v>459</v>
      </c>
      <c r="J628" t="s">
        <v>469</v>
      </c>
      <c r="K628" t="s">
        <v>474</v>
      </c>
      <c r="M628" t="s">
        <v>475</v>
      </c>
      <c r="N628" t="s">
        <v>492</v>
      </c>
      <c r="O628" t="s">
        <v>477</v>
      </c>
      <c r="P628" t="s">
        <v>880</v>
      </c>
      <c r="Q628" t="s">
        <v>477</v>
      </c>
      <c r="R628" t="s">
        <v>479</v>
      </c>
      <c r="S628" t="s">
        <v>469</v>
      </c>
      <c r="W628" t="s">
        <v>583</v>
      </c>
      <c r="X628" t="s">
        <v>481</v>
      </c>
      <c r="Y628" t="s">
        <v>482</v>
      </c>
      <c r="AC628" t="s">
        <v>483</v>
      </c>
      <c r="AD628" t="s">
        <v>484</v>
      </c>
      <c r="AE628" t="s">
        <v>477</v>
      </c>
      <c r="AG628" t="s">
        <v>455</v>
      </c>
      <c r="AH628" t="s">
        <v>1504</v>
      </c>
      <c r="AI628" t="s">
        <v>98</v>
      </c>
    </row>
    <row r="629" spans="1:35" x14ac:dyDescent="0.3">
      <c r="A629">
        <v>90244</v>
      </c>
      <c r="B629">
        <v>11</v>
      </c>
      <c r="C629" t="s">
        <v>452</v>
      </c>
      <c r="D629" t="s">
        <v>464</v>
      </c>
      <c r="E629">
        <v>11</v>
      </c>
      <c r="F629" t="s">
        <v>465</v>
      </c>
      <c r="G629" t="s">
        <v>718</v>
      </c>
      <c r="H629" t="s">
        <v>467</v>
      </c>
      <c r="I629" t="s">
        <v>1505</v>
      </c>
      <c r="J629" t="s">
        <v>469</v>
      </c>
      <c r="K629" t="s">
        <v>474</v>
      </c>
      <c r="M629" t="s">
        <v>475</v>
      </c>
      <c r="N629" t="s">
        <v>788</v>
      </c>
      <c r="O629" t="s">
        <v>477</v>
      </c>
      <c r="P629" t="s">
        <v>1506</v>
      </c>
      <c r="Q629" t="s">
        <v>477</v>
      </c>
      <c r="R629" t="s">
        <v>479</v>
      </c>
      <c r="S629" t="s">
        <v>469</v>
      </c>
      <c r="W629" t="s">
        <v>736</v>
      </c>
      <c r="X629" t="s">
        <v>481</v>
      </c>
      <c r="Y629" t="s">
        <v>482</v>
      </c>
      <c r="AC629" t="s">
        <v>483</v>
      </c>
      <c r="AD629" t="s">
        <v>484</v>
      </c>
      <c r="AE629" t="s">
        <v>477</v>
      </c>
      <c r="AG629" t="s">
        <v>455</v>
      </c>
      <c r="AH629" t="s">
        <v>1507</v>
      </c>
      <c r="AI629" t="s">
        <v>98</v>
      </c>
    </row>
    <row r="630" spans="1:35" x14ac:dyDescent="0.3">
      <c r="A630">
        <v>90244</v>
      </c>
      <c r="B630">
        <v>12</v>
      </c>
      <c r="C630" t="s">
        <v>452</v>
      </c>
      <c r="D630" t="s">
        <v>464</v>
      </c>
      <c r="E630">
        <v>12</v>
      </c>
      <c r="F630" t="s">
        <v>465</v>
      </c>
      <c r="G630" t="s">
        <v>590</v>
      </c>
      <c r="H630" t="s">
        <v>467</v>
      </c>
      <c r="I630" t="s">
        <v>454</v>
      </c>
      <c r="J630" t="s">
        <v>469</v>
      </c>
      <c r="K630" t="s">
        <v>474</v>
      </c>
      <c r="M630" t="s">
        <v>475</v>
      </c>
      <c r="N630" t="s">
        <v>800</v>
      </c>
      <c r="O630" t="s">
        <v>477</v>
      </c>
      <c r="P630" t="s">
        <v>732</v>
      </c>
      <c r="Q630" t="s">
        <v>477</v>
      </c>
      <c r="R630" t="s">
        <v>479</v>
      </c>
      <c r="S630" t="s">
        <v>469</v>
      </c>
      <c r="W630" t="s">
        <v>498</v>
      </c>
      <c r="X630" t="s">
        <v>481</v>
      </c>
      <c r="Y630" t="s">
        <v>482</v>
      </c>
      <c r="AC630" t="s">
        <v>483</v>
      </c>
      <c r="AD630" t="s">
        <v>484</v>
      </c>
      <c r="AE630" t="s">
        <v>477</v>
      </c>
      <c r="AG630" t="s">
        <v>455</v>
      </c>
      <c r="AH630" t="s">
        <v>1508</v>
      </c>
      <c r="AI630" t="s">
        <v>98</v>
      </c>
    </row>
    <row r="631" spans="1:35" x14ac:dyDescent="0.3">
      <c r="A631">
        <v>90244</v>
      </c>
      <c r="B631">
        <v>13</v>
      </c>
      <c r="C631" t="s">
        <v>452</v>
      </c>
      <c r="D631" t="s">
        <v>490</v>
      </c>
      <c r="E631">
        <v>13</v>
      </c>
      <c r="F631" t="s">
        <v>465</v>
      </c>
      <c r="G631" t="s">
        <v>564</v>
      </c>
      <c r="H631" t="s">
        <v>467</v>
      </c>
      <c r="I631" t="s">
        <v>1506</v>
      </c>
      <c r="J631" t="s">
        <v>469</v>
      </c>
      <c r="K631" t="s">
        <v>474</v>
      </c>
      <c r="M631" t="s">
        <v>493</v>
      </c>
      <c r="N631" t="s">
        <v>551</v>
      </c>
      <c r="O631" t="s">
        <v>477</v>
      </c>
      <c r="R631" t="s">
        <v>479</v>
      </c>
      <c r="S631" t="s">
        <v>469</v>
      </c>
      <c r="T631" t="s">
        <v>648</v>
      </c>
      <c r="U631" t="s">
        <v>614</v>
      </c>
      <c r="V631" t="s">
        <v>648</v>
      </c>
      <c r="W631" t="s">
        <v>1102</v>
      </c>
      <c r="X631" t="s">
        <v>481</v>
      </c>
      <c r="Y631" t="s">
        <v>482</v>
      </c>
      <c r="AC631" t="s">
        <v>483</v>
      </c>
      <c r="AD631" t="s">
        <v>484</v>
      </c>
      <c r="AE631" t="s">
        <v>477</v>
      </c>
      <c r="AG631" t="s">
        <v>455</v>
      </c>
      <c r="AH631" t="s">
        <v>1509</v>
      </c>
      <c r="AI631" t="s">
        <v>98</v>
      </c>
    </row>
    <row r="632" spans="1:35" x14ac:dyDescent="0.3">
      <c r="A632">
        <v>90244</v>
      </c>
      <c r="B632">
        <v>14</v>
      </c>
      <c r="C632" t="s">
        <v>452</v>
      </c>
      <c r="D632" t="s">
        <v>490</v>
      </c>
      <c r="E632">
        <v>14</v>
      </c>
      <c r="F632" t="s">
        <v>465</v>
      </c>
      <c r="G632" t="s">
        <v>583</v>
      </c>
      <c r="H632" t="s">
        <v>467</v>
      </c>
      <c r="I632" t="s">
        <v>1510</v>
      </c>
      <c r="J632" t="s">
        <v>469</v>
      </c>
      <c r="K632" t="s">
        <v>474</v>
      </c>
      <c r="M632" t="s">
        <v>493</v>
      </c>
      <c r="N632" t="s">
        <v>1511</v>
      </c>
      <c r="O632" t="s">
        <v>477</v>
      </c>
      <c r="R632" t="s">
        <v>1512</v>
      </c>
      <c r="S632" t="s">
        <v>469</v>
      </c>
      <c r="T632" t="s">
        <v>537</v>
      </c>
      <c r="U632" t="s">
        <v>593</v>
      </c>
      <c r="V632" t="s">
        <v>515</v>
      </c>
      <c r="W632" t="s">
        <v>722</v>
      </c>
      <c r="X632" t="s">
        <v>481</v>
      </c>
      <c r="Y632" t="s">
        <v>482</v>
      </c>
      <c r="AC632" t="s">
        <v>483</v>
      </c>
      <c r="AD632" t="s">
        <v>484</v>
      </c>
      <c r="AE632" t="s">
        <v>477</v>
      </c>
      <c r="AG632" t="s">
        <v>455</v>
      </c>
      <c r="AH632" t="s">
        <v>1513</v>
      </c>
      <c r="AI632" t="s">
        <v>98</v>
      </c>
    </row>
    <row r="633" spans="1:35" x14ac:dyDescent="0.3">
      <c r="A633">
        <v>90244</v>
      </c>
      <c r="B633">
        <v>15</v>
      </c>
      <c r="C633" t="s">
        <v>452</v>
      </c>
      <c r="D633" t="s">
        <v>490</v>
      </c>
      <c r="E633">
        <v>15</v>
      </c>
      <c r="F633" t="s">
        <v>465</v>
      </c>
      <c r="G633" t="s">
        <v>645</v>
      </c>
      <c r="H633" t="s">
        <v>467</v>
      </c>
      <c r="I633" t="s">
        <v>1514</v>
      </c>
      <c r="J633" t="s">
        <v>469</v>
      </c>
      <c r="K633" t="s">
        <v>474</v>
      </c>
      <c r="M633" t="s">
        <v>493</v>
      </c>
      <c r="N633" t="s">
        <v>1192</v>
      </c>
      <c r="O633" t="s">
        <v>477</v>
      </c>
      <c r="R633" t="s">
        <v>479</v>
      </c>
      <c r="S633" t="s">
        <v>469</v>
      </c>
      <c r="T633" t="s">
        <v>532</v>
      </c>
      <c r="U633" t="s">
        <v>614</v>
      </c>
      <c r="V633" t="s">
        <v>583</v>
      </c>
      <c r="W633" t="s">
        <v>505</v>
      </c>
      <c r="X633" t="s">
        <v>481</v>
      </c>
      <c r="Y633" t="s">
        <v>482</v>
      </c>
      <c r="AC633" t="s">
        <v>483</v>
      </c>
      <c r="AD633" t="s">
        <v>484</v>
      </c>
      <c r="AE633" t="s">
        <v>477</v>
      </c>
      <c r="AG633" t="s">
        <v>455</v>
      </c>
      <c r="AH633" t="s">
        <v>1515</v>
      </c>
      <c r="AI633" t="s">
        <v>98</v>
      </c>
    </row>
    <row r="634" spans="1:35" x14ac:dyDescent="0.3">
      <c r="A634">
        <v>90244</v>
      </c>
      <c r="B634">
        <v>16</v>
      </c>
      <c r="C634" t="s">
        <v>452</v>
      </c>
      <c r="D634" t="s">
        <v>490</v>
      </c>
      <c r="E634">
        <v>16</v>
      </c>
      <c r="F634" t="s">
        <v>465</v>
      </c>
      <c r="G634" t="s">
        <v>580</v>
      </c>
      <c r="H634" t="s">
        <v>467</v>
      </c>
      <c r="I634" t="s">
        <v>614</v>
      </c>
      <c r="J634" t="s">
        <v>469</v>
      </c>
      <c r="K634" t="s">
        <v>474</v>
      </c>
      <c r="M634" t="s">
        <v>493</v>
      </c>
      <c r="N634" t="s">
        <v>885</v>
      </c>
      <c r="O634" t="s">
        <v>477</v>
      </c>
      <c r="R634" t="s">
        <v>492</v>
      </c>
      <c r="S634" t="s">
        <v>469</v>
      </c>
      <c r="T634" t="s">
        <v>498</v>
      </c>
      <c r="U634" t="s">
        <v>519</v>
      </c>
      <c r="V634" t="s">
        <v>532</v>
      </c>
      <c r="W634" t="s">
        <v>505</v>
      </c>
      <c r="X634" t="s">
        <v>481</v>
      </c>
      <c r="Y634" t="s">
        <v>482</v>
      </c>
      <c r="AC634" t="s">
        <v>483</v>
      </c>
      <c r="AD634" t="s">
        <v>484</v>
      </c>
      <c r="AE634" t="s">
        <v>477</v>
      </c>
      <c r="AG634" t="s">
        <v>458</v>
      </c>
      <c r="AH634" t="s">
        <v>98</v>
      </c>
      <c r="AI634" t="s">
        <v>98</v>
      </c>
    </row>
    <row r="635" spans="1:35" x14ac:dyDescent="0.3">
      <c r="A635">
        <v>90244</v>
      </c>
      <c r="B635">
        <v>17</v>
      </c>
      <c r="C635" t="s">
        <v>452</v>
      </c>
      <c r="D635" t="s">
        <v>490</v>
      </c>
      <c r="E635">
        <v>17</v>
      </c>
      <c r="F635" t="s">
        <v>465</v>
      </c>
      <c r="G635" t="s">
        <v>1320</v>
      </c>
      <c r="H635" t="s">
        <v>467</v>
      </c>
      <c r="I635" t="s">
        <v>636</v>
      </c>
      <c r="J635" t="s">
        <v>469</v>
      </c>
      <c r="K635" t="s">
        <v>474</v>
      </c>
      <c r="M635" t="s">
        <v>493</v>
      </c>
      <c r="N635" t="s">
        <v>1242</v>
      </c>
      <c r="O635" t="s">
        <v>477</v>
      </c>
      <c r="R635" t="s">
        <v>479</v>
      </c>
      <c r="S635" t="s">
        <v>469</v>
      </c>
      <c r="T635" t="s">
        <v>498</v>
      </c>
      <c r="U635" t="s">
        <v>593</v>
      </c>
      <c r="V635" t="s">
        <v>722</v>
      </c>
      <c r="W635" t="s">
        <v>496</v>
      </c>
      <c r="X635" t="s">
        <v>481</v>
      </c>
      <c r="Y635" t="s">
        <v>482</v>
      </c>
      <c r="AC635" t="s">
        <v>483</v>
      </c>
      <c r="AD635" t="s">
        <v>484</v>
      </c>
      <c r="AE635" t="s">
        <v>477</v>
      </c>
      <c r="AG635" t="s">
        <v>455</v>
      </c>
      <c r="AH635" t="s">
        <v>1516</v>
      </c>
      <c r="AI635" t="s">
        <v>98</v>
      </c>
    </row>
    <row r="636" spans="1:35" x14ac:dyDescent="0.3">
      <c r="A636">
        <v>90244</v>
      </c>
      <c r="B636">
        <v>18</v>
      </c>
      <c r="C636" t="s">
        <v>452</v>
      </c>
      <c r="D636" t="s">
        <v>490</v>
      </c>
      <c r="E636">
        <v>18</v>
      </c>
      <c r="F636" t="s">
        <v>465</v>
      </c>
      <c r="G636" t="s">
        <v>1005</v>
      </c>
      <c r="H636" t="s">
        <v>467</v>
      </c>
      <c r="I636" t="s">
        <v>518</v>
      </c>
      <c r="J636" t="s">
        <v>469</v>
      </c>
      <c r="K636" t="s">
        <v>474</v>
      </c>
      <c r="M636" t="s">
        <v>493</v>
      </c>
      <c r="N636" t="s">
        <v>917</v>
      </c>
      <c r="O636" t="s">
        <v>477</v>
      </c>
      <c r="R636" t="s">
        <v>479</v>
      </c>
      <c r="S636" t="s">
        <v>469</v>
      </c>
      <c r="T636" t="s">
        <v>537</v>
      </c>
      <c r="U636" t="s">
        <v>614</v>
      </c>
      <c r="V636" t="s">
        <v>552</v>
      </c>
      <c r="W636" t="s">
        <v>583</v>
      </c>
      <c r="X636" t="s">
        <v>481</v>
      </c>
      <c r="Y636" t="s">
        <v>482</v>
      </c>
      <c r="AC636" t="s">
        <v>483</v>
      </c>
      <c r="AD636" t="s">
        <v>484</v>
      </c>
      <c r="AE636" t="s">
        <v>477</v>
      </c>
      <c r="AG636" t="s">
        <v>455</v>
      </c>
      <c r="AH636" t="s">
        <v>1517</v>
      </c>
      <c r="AI636" t="s">
        <v>98</v>
      </c>
    </row>
    <row r="637" spans="1:35" x14ac:dyDescent="0.3">
      <c r="A637">
        <v>90244</v>
      </c>
      <c r="B637">
        <v>19</v>
      </c>
      <c r="C637" t="s">
        <v>452</v>
      </c>
      <c r="D637" t="s">
        <v>490</v>
      </c>
      <c r="E637">
        <v>19</v>
      </c>
      <c r="F637" t="s">
        <v>465</v>
      </c>
      <c r="G637" t="s">
        <v>1005</v>
      </c>
      <c r="H637" t="s">
        <v>467</v>
      </c>
      <c r="I637" t="s">
        <v>644</v>
      </c>
      <c r="J637" t="s">
        <v>469</v>
      </c>
      <c r="K637" t="s">
        <v>474</v>
      </c>
      <c r="M637" t="s">
        <v>493</v>
      </c>
      <c r="N637" t="s">
        <v>1006</v>
      </c>
      <c r="O637" t="s">
        <v>477</v>
      </c>
      <c r="R637" t="s">
        <v>479</v>
      </c>
      <c r="S637" t="s">
        <v>469</v>
      </c>
      <c r="T637" t="s">
        <v>583</v>
      </c>
      <c r="U637" t="s">
        <v>519</v>
      </c>
      <c r="V637" t="s">
        <v>583</v>
      </c>
      <c r="W637" t="s">
        <v>723</v>
      </c>
      <c r="X637" t="s">
        <v>481</v>
      </c>
      <c r="Y637" t="s">
        <v>482</v>
      </c>
      <c r="AC637" t="s">
        <v>483</v>
      </c>
      <c r="AD637" t="s">
        <v>484</v>
      </c>
      <c r="AE637" t="s">
        <v>477</v>
      </c>
      <c r="AG637" t="s">
        <v>455</v>
      </c>
      <c r="AH637" t="s">
        <v>1518</v>
      </c>
      <c r="AI637" t="s">
        <v>98</v>
      </c>
    </row>
    <row r="638" spans="1:35" x14ac:dyDescent="0.3">
      <c r="A638">
        <v>90244</v>
      </c>
      <c r="B638">
        <v>20</v>
      </c>
      <c r="C638" t="s">
        <v>452</v>
      </c>
      <c r="D638" t="s">
        <v>490</v>
      </c>
      <c r="E638">
        <v>20</v>
      </c>
      <c r="F638" t="s">
        <v>465</v>
      </c>
      <c r="G638" t="s">
        <v>659</v>
      </c>
      <c r="H638" t="s">
        <v>467</v>
      </c>
      <c r="I638" t="s">
        <v>534</v>
      </c>
      <c r="J638" t="s">
        <v>469</v>
      </c>
      <c r="K638" t="s">
        <v>474</v>
      </c>
      <c r="M638" t="s">
        <v>493</v>
      </c>
      <c r="N638" t="s">
        <v>552</v>
      </c>
      <c r="O638" t="s">
        <v>477</v>
      </c>
      <c r="R638" t="s">
        <v>479</v>
      </c>
      <c r="S638" t="s">
        <v>469</v>
      </c>
      <c r="T638" t="s">
        <v>537</v>
      </c>
      <c r="U638" t="s">
        <v>614</v>
      </c>
      <c r="V638" t="s">
        <v>736</v>
      </c>
      <c r="W638" t="s">
        <v>577</v>
      </c>
      <c r="X638" t="s">
        <v>481</v>
      </c>
      <c r="Y638" t="s">
        <v>482</v>
      </c>
      <c r="AC638" t="s">
        <v>483</v>
      </c>
      <c r="AD638" t="s">
        <v>484</v>
      </c>
      <c r="AE638" t="s">
        <v>477</v>
      </c>
      <c r="AG638" t="s">
        <v>455</v>
      </c>
      <c r="AH638" t="s">
        <v>1519</v>
      </c>
      <c r="AI638" t="s">
        <v>98</v>
      </c>
    </row>
    <row r="639" spans="1:35" x14ac:dyDescent="0.3">
      <c r="A639">
        <v>90244</v>
      </c>
      <c r="B639">
        <v>21</v>
      </c>
      <c r="C639" t="s">
        <v>452</v>
      </c>
      <c r="D639" t="s">
        <v>490</v>
      </c>
      <c r="E639">
        <v>21</v>
      </c>
      <c r="F639" t="s">
        <v>465</v>
      </c>
      <c r="G639" t="s">
        <v>1090</v>
      </c>
      <c r="H639" t="s">
        <v>467</v>
      </c>
      <c r="I639" t="s">
        <v>558</v>
      </c>
      <c r="J639" t="s">
        <v>469</v>
      </c>
      <c r="K639" t="s">
        <v>474</v>
      </c>
      <c r="M639" t="s">
        <v>493</v>
      </c>
      <c r="N639" t="s">
        <v>803</v>
      </c>
      <c r="O639" t="s">
        <v>477</v>
      </c>
      <c r="R639" t="s">
        <v>479</v>
      </c>
      <c r="S639" t="s">
        <v>469</v>
      </c>
      <c r="T639" t="s">
        <v>532</v>
      </c>
      <c r="U639" t="s">
        <v>519</v>
      </c>
      <c r="V639" t="s">
        <v>577</v>
      </c>
      <c r="W639" t="s">
        <v>491</v>
      </c>
      <c r="X639" t="s">
        <v>481</v>
      </c>
      <c r="Y639" t="s">
        <v>482</v>
      </c>
      <c r="AC639" t="s">
        <v>483</v>
      </c>
      <c r="AD639" t="s">
        <v>484</v>
      </c>
      <c r="AE639" t="s">
        <v>477</v>
      </c>
      <c r="AG639" t="s">
        <v>455</v>
      </c>
      <c r="AH639" t="s">
        <v>1520</v>
      </c>
      <c r="AI639" t="s">
        <v>98</v>
      </c>
    </row>
    <row r="640" spans="1:35" x14ac:dyDescent="0.3">
      <c r="A640">
        <v>90244</v>
      </c>
      <c r="B640">
        <v>22</v>
      </c>
      <c r="C640" t="s">
        <v>452</v>
      </c>
      <c r="D640" t="s">
        <v>546</v>
      </c>
      <c r="E640">
        <v>22</v>
      </c>
      <c r="F640" t="s">
        <v>465</v>
      </c>
      <c r="G640" t="s">
        <v>558</v>
      </c>
      <c r="H640" t="s">
        <v>467</v>
      </c>
      <c r="I640" t="s">
        <v>1183</v>
      </c>
      <c r="J640" t="s">
        <v>469</v>
      </c>
      <c r="K640" t="s">
        <v>474</v>
      </c>
      <c r="M640" t="s">
        <v>493</v>
      </c>
      <c r="N640" t="s">
        <v>502</v>
      </c>
      <c r="O640" t="s">
        <v>477</v>
      </c>
      <c r="R640" t="s">
        <v>1521</v>
      </c>
      <c r="S640" t="s">
        <v>469</v>
      </c>
      <c r="T640" t="s">
        <v>505</v>
      </c>
      <c r="U640" t="s">
        <v>519</v>
      </c>
      <c r="V640" t="s">
        <v>551</v>
      </c>
      <c r="W640" t="s">
        <v>505</v>
      </c>
      <c r="X640" t="s">
        <v>481</v>
      </c>
      <c r="Y640" t="s">
        <v>482</v>
      </c>
      <c r="AC640" t="s">
        <v>483</v>
      </c>
      <c r="AD640" t="s">
        <v>484</v>
      </c>
      <c r="AE640" t="s">
        <v>477</v>
      </c>
      <c r="AG640" t="s">
        <v>458</v>
      </c>
      <c r="AH640" t="s">
        <v>98</v>
      </c>
      <c r="AI640" t="s">
        <v>98</v>
      </c>
    </row>
    <row r="641" spans="1:35" x14ac:dyDescent="0.3">
      <c r="A641">
        <v>90244</v>
      </c>
      <c r="B641">
        <v>23</v>
      </c>
      <c r="C641" t="s">
        <v>452</v>
      </c>
      <c r="D641" t="s">
        <v>546</v>
      </c>
      <c r="E641">
        <v>23</v>
      </c>
      <c r="F641" t="s">
        <v>465</v>
      </c>
      <c r="G641" t="s">
        <v>583</v>
      </c>
      <c r="H641" t="s">
        <v>467</v>
      </c>
      <c r="I641" t="s">
        <v>1072</v>
      </c>
      <c r="J641" t="s">
        <v>469</v>
      </c>
      <c r="K641" t="s">
        <v>474</v>
      </c>
      <c r="M641" t="s">
        <v>493</v>
      </c>
      <c r="N641" t="s">
        <v>1522</v>
      </c>
      <c r="O641" t="s">
        <v>477</v>
      </c>
      <c r="R641" t="s">
        <v>479</v>
      </c>
      <c r="S641" t="s">
        <v>469</v>
      </c>
      <c r="T641" t="s">
        <v>532</v>
      </c>
      <c r="U641" t="s">
        <v>519</v>
      </c>
      <c r="V641" t="s">
        <v>553</v>
      </c>
      <c r="W641" t="s">
        <v>528</v>
      </c>
      <c r="X641" t="s">
        <v>481</v>
      </c>
      <c r="Y641" t="s">
        <v>482</v>
      </c>
      <c r="AC641" t="s">
        <v>483</v>
      </c>
      <c r="AD641" t="s">
        <v>484</v>
      </c>
      <c r="AE641" t="s">
        <v>477</v>
      </c>
      <c r="AG641" t="s">
        <v>458</v>
      </c>
      <c r="AH641" t="s">
        <v>98</v>
      </c>
      <c r="AI641" t="s">
        <v>98</v>
      </c>
    </row>
    <row r="642" spans="1:35" x14ac:dyDescent="0.3">
      <c r="A642">
        <v>90244</v>
      </c>
      <c r="B642">
        <v>24</v>
      </c>
      <c r="C642" t="s">
        <v>452</v>
      </c>
      <c r="D642" t="s">
        <v>546</v>
      </c>
      <c r="E642">
        <v>24</v>
      </c>
      <c r="F642" t="s">
        <v>465</v>
      </c>
      <c r="G642" t="s">
        <v>517</v>
      </c>
      <c r="H642" t="s">
        <v>467</v>
      </c>
      <c r="I642" t="s">
        <v>1439</v>
      </c>
      <c r="J642" t="s">
        <v>469</v>
      </c>
      <c r="K642" t="s">
        <v>474</v>
      </c>
      <c r="M642" t="s">
        <v>493</v>
      </c>
      <c r="N642" t="s">
        <v>553</v>
      </c>
      <c r="O642" t="s">
        <v>477</v>
      </c>
      <c r="R642" t="s">
        <v>476</v>
      </c>
      <c r="S642" t="s">
        <v>469</v>
      </c>
      <c r="T642" t="s">
        <v>583</v>
      </c>
      <c r="U642" t="s">
        <v>544</v>
      </c>
      <c r="V642" t="s">
        <v>583</v>
      </c>
      <c r="W642" t="s">
        <v>528</v>
      </c>
      <c r="X642" t="s">
        <v>481</v>
      </c>
      <c r="Y642" t="s">
        <v>482</v>
      </c>
      <c r="AC642" t="s">
        <v>483</v>
      </c>
      <c r="AD642" t="s">
        <v>484</v>
      </c>
      <c r="AE642" t="s">
        <v>477</v>
      </c>
      <c r="AG642" t="s">
        <v>455</v>
      </c>
      <c r="AH642" t="s">
        <v>1523</v>
      </c>
      <c r="AI642" t="s">
        <v>98</v>
      </c>
    </row>
    <row r="643" spans="1:35" x14ac:dyDescent="0.3">
      <c r="A643">
        <v>90244</v>
      </c>
      <c r="B643">
        <v>25</v>
      </c>
      <c r="C643" t="s">
        <v>452</v>
      </c>
      <c r="D643" t="s">
        <v>546</v>
      </c>
      <c r="E643">
        <v>25</v>
      </c>
      <c r="F643" t="s">
        <v>465</v>
      </c>
      <c r="G643" t="s">
        <v>517</v>
      </c>
      <c r="H643" t="s">
        <v>467</v>
      </c>
      <c r="I643" t="s">
        <v>644</v>
      </c>
      <c r="J643" t="s">
        <v>469</v>
      </c>
      <c r="K643" t="s">
        <v>474</v>
      </c>
      <c r="M643" t="s">
        <v>493</v>
      </c>
      <c r="N643" t="s">
        <v>496</v>
      </c>
      <c r="O643" t="s">
        <v>477</v>
      </c>
      <c r="R643" t="s">
        <v>476</v>
      </c>
      <c r="S643" t="s">
        <v>469</v>
      </c>
      <c r="T643" t="s">
        <v>502</v>
      </c>
      <c r="U643" t="s">
        <v>471</v>
      </c>
      <c r="V643" t="s">
        <v>583</v>
      </c>
      <c r="W643" t="s">
        <v>491</v>
      </c>
      <c r="X643" t="s">
        <v>481</v>
      </c>
      <c r="Y643" t="s">
        <v>482</v>
      </c>
      <c r="AC643" t="s">
        <v>483</v>
      </c>
      <c r="AD643" t="s">
        <v>484</v>
      </c>
      <c r="AE643" t="s">
        <v>477</v>
      </c>
      <c r="AG643" t="s">
        <v>455</v>
      </c>
      <c r="AH643" t="s">
        <v>1524</v>
      </c>
      <c r="AI643" t="s">
        <v>98</v>
      </c>
    </row>
    <row r="644" spans="1:35" x14ac:dyDescent="0.3">
      <c r="A644">
        <v>90244</v>
      </c>
      <c r="B644">
        <v>26</v>
      </c>
      <c r="C644" t="s">
        <v>452</v>
      </c>
      <c r="D644" t="s">
        <v>546</v>
      </c>
      <c r="E644">
        <v>26</v>
      </c>
      <c r="F644" t="s">
        <v>465</v>
      </c>
      <c r="G644" t="s">
        <v>517</v>
      </c>
      <c r="H644" t="s">
        <v>467</v>
      </c>
      <c r="I644" t="s">
        <v>1525</v>
      </c>
      <c r="J644" t="s">
        <v>469</v>
      </c>
      <c r="K644" t="s">
        <v>474</v>
      </c>
      <c r="M644" t="s">
        <v>493</v>
      </c>
      <c r="N644" t="s">
        <v>1526</v>
      </c>
      <c r="O644" t="s">
        <v>477</v>
      </c>
      <c r="R644" t="s">
        <v>479</v>
      </c>
      <c r="S644" t="s">
        <v>469</v>
      </c>
      <c r="T644" t="s">
        <v>532</v>
      </c>
      <c r="U644" t="s">
        <v>614</v>
      </c>
      <c r="V644" t="s">
        <v>498</v>
      </c>
      <c r="W644" t="s">
        <v>505</v>
      </c>
      <c r="X644" t="s">
        <v>481</v>
      </c>
      <c r="Y644" t="s">
        <v>482</v>
      </c>
      <c r="AC644" t="s">
        <v>483</v>
      </c>
      <c r="AD644" t="s">
        <v>484</v>
      </c>
      <c r="AE644" t="s">
        <v>477</v>
      </c>
      <c r="AG644" t="s">
        <v>455</v>
      </c>
      <c r="AH644" t="s">
        <v>1524</v>
      </c>
      <c r="AI644" t="s">
        <v>98</v>
      </c>
    </row>
    <row r="645" spans="1:35" x14ac:dyDescent="0.3">
      <c r="A645">
        <v>90244</v>
      </c>
      <c r="B645">
        <v>27</v>
      </c>
      <c r="C645" t="s">
        <v>452</v>
      </c>
      <c r="D645" t="s">
        <v>546</v>
      </c>
      <c r="E645">
        <v>27</v>
      </c>
      <c r="F645" t="s">
        <v>465</v>
      </c>
      <c r="G645" t="s">
        <v>645</v>
      </c>
      <c r="H645" t="s">
        <v>467</v>
      </c>
      <c r="I645" t="s">
        <v>589</v>
      </c>
      <c r="J645" t="s">
        <v>469</v>
      </c>
      <c r="K645" t="s">
        <v>474</v>
      </c>
      <c r="M645" t="s">
        <v>493</v>
      </c>
      <c r="N645" t="s">
        <v>864</v>
      </c>
      <c r="O645" t="s">
        <v>477</v>
      </c>
      <c r="R645" t="s">
        <v>1527</v>
      </c>
      <c r="S645" t="s">
        <v>469</v>
      </c>
      <c r="T645" t="s">
        <v>505</v>
      </c>
      <c r="U645" t="s">
        <v>519</v>
      </c>
      <c r="V645" t="s">
        <v>722</v>
      </c>
      <c r="W645" t="s">
        <v>503</v>
      </c>
      <c r="X645" t="s">
        <v>481</v>
      </c>
      <c r="Y645" t="s">
        <v>482</v>
      </c>
      <c r="AC645" t="s">
        <v>483</v>
      </c>
      <c r="AD645" t="s">
        <v>484</v>
      </c>
      <c r="AE645" t="s">
        <v>477</v>
      </c>
      <c r="AG645" t="s">
        <v>458</v>
      </c>
      <c r="AH645" t="s">
        <v>98</v>
      </c>
      <c r="AI645" t="s">
        <v>98</v>
      </c>
    </row>
    <row r="646" spans="1:35" x14ac:dyDescent="0.3">
      <c r="A646">
        <v>90244</v>
      </c>
      <c r="B646">
        <v>28</v>
      </c>
      <c r="C646" t="s">
        <v>452</v>
      </c>
      <c r="D646" t="s">
        <v>546</v>
      </c>
      <c r="E646">
        <v>28</v>
      </c>
      <c r="F646" t="s">
        <v>465</v>
      </c>
      <c r="G646" t="s">
        <v>681</v>
      </c>
      <c r="H646" t="s">
        <v>467</v>
      </c>
      <c r="I646" t="s">
        <v>735</v>
      </c>
      <c r="J646" t="s">
        <v>469</v>
      </c>
      <c r="K646" t="s">
        <v>474</v>
      </c>
      <c r="M646" t="s">
        <v>493</v>
      </c>
      <c r="N646" t="s">
        <v>1325</v>
      </c>
      <c r="O646" t="s">
        <v>477</v>
      </c>
      <c r="R646" t="s">
        <v>479</v>
      </c>
      <c r="S646" t="s">
        <v>469</v>
      </c>
      <c r="T646" t="s">
        <v>505</v>
      </c>
      <c r="U646" t="s">
        <v>471</v>
      </c>
      <c r="V646" t="s">
        <v>532</v>
      </c>
      <c r="W646" t="s">
        <v>528</v>
      </c>
      <c r="X646" t="s">
        <v>481</v>
      </c>
      <c r="Y646" t="s">
        <v>482</v>
      </c>
      <c r="AC646" t="s">
        <v>483</v>
      </c>
      <c r="AD646" t="s">
        <v>484</v>
      </c>
      <c r="AE646" t="s">
        <v>477</v>
      </c>
      <c r="AG646" t="s">
        <v>458</v>
      </c>
      <c r="AH646" t="s">
        <v>98</v>
      </c>
      <c r="AI646" t="s">
        <v>98</v>
      </c>
    </row>
    <row r="647" spans="1:35" x14ac:dyDescent="0.3">
      <c r="A647">
        <v>90244</v>
      </c>
      <c r="B647">
        <v>29</v>
      </c>
      <c r="C647" t="s">
        <v>452</v>
      </c>
      <c r="D647" t="s">
        <v>546</v>
      </c>
      <c r="E647">
        <v>29</v>
      </c>
      <c r="F647" t="s">
        <v>465</v>
      </c>
      <c r="G647" t="s">
        <v>1106</v>
      </c>
      <c r="H647" t="s">
        <v>467</v>
      </c>
      <c r="I647" t="s">
        <v>1183</v>
      </c>
      <c r="J647" t="s">
        <v>469</v>
      </c>
      <c r="K647" t="s">
        <v>474</v>
      </c>
      <c r="M647" t="s">
        <v>493</v>
      </c>
      <c r="N647" t="s">
        <v>1528</v>
      </c>
      <c r="O647" t="s">
        <v>477</v>
      </c>
      <c r="R647" t="s">
        <v>1529</v>
      </c>
      <c r="S647" t="s">
        <v>469</v>
      </c>
      <c r="T647" t="s">
        <v>505</v>
      </c>
      <c r="U647" t="s">
        <v>519</v>
      </c>
      <c r="V647" t="s">
        <v>498</v>
      </c>
      <c r="W647" t="s">
        <v>532</v>
      </c>
      <c r="X647" t="s">
        <v>481</v>
      </c>
      <c r="Y647" t="s">
        <v>482</v>
      </c>
      <c r="AC647" t="s">
        <v>483</v>
      </c>
      <c r="AD647" t="s">
        <v>484</v>
      </c>
      <c r="AE647" t="s">
        <v>477</v>
      </c>
      <c r="AG647" t="s">
        <v>458</v>
      </c>
      <c r="AH647" t="s">
        <v>98</v>
      </c>
      <c r="AI647" t="s">
        <v>98</v>
      </c>
    </row>
    <row r="648" spans="1:35" x14ac:dyDescent="0.3">
      <c r="A648">
        <v>90244</v>
      </c>
      <c r="B648">
        <v>30</v>
      </c>
      <c r="C648" t="s">
        <v>452</v>
      </c>
      <c r="D648" t="s">
        <v>546</v>
      </c>
      <c r="E648">
        <v>30</v>
      </c>
      <c r="F648" t="s">
        <v>465</v>
      </c>
      <c r="G648" t="s">
        <v>794</v>
      </c>
      <c r="H648" t="s">
        <v>467</v>
      </c>
      <c r="I648" t="s">
        <v>1530</v>
      </c>
      <c r="J648" t="s">
        <v>469</v>
      </c>
      <c r="K648" t="s">
        <v>474</v>
      </c>
      <c r="M648" t="s">
        <v>493</v>
      </c>
      <c r="N648" t="s">
        <v>1330</v>
      </c>
      <c r="O648" t="s">
        <v>477</v>
      </c>
      <c r="R648" t="s">
        <v>1531</v>
      </c>
      <c r="S648" t="s">
        <v>469</v>
      </c>
      <c r="T648" t="s">
        <v>578</v>
      </c>
      <c r="U648" t="s">
        <v>519</v>
      </c>
      <c r="V648" t="s">
        <v>723</v>
      </c>
      <c r="W648" t="s">
        <v>510</v>
      </c>
      <c r="X648" t="s">
        <v>481</v>
      </c>
      <c r="Y648" t="s">
        <v>482</v>
      </c>
      <c r="AC648" t="s">
        <v>483</v>
      </c>
      <c r="AD648" t="s">
        <v>484</v>
      </c>
      <c r="AE648" t="s">
        <v>477</v>
      </c>
      <c r="AG648" t="s">
        <v>458</v>
      </c>
      <c r="AH648" t="s">
        <v>98</v>
      </c>
      <c r="AI648" t="s">
        <v>98</v>
      </c>
    </row>
    <row r="649" spans="1:35" x14ac:dyDescent="0.3">
      <c r="A649">
        <v>90244</v>
      </c>
      <c r="B649">
        <v>31</v>
      </c>
      <c r="C649" t="s">
        <v>452</v>
      </c>
      <c r="D649" t="s">
        <v>546</v>
      </c>
      <c r="E649">
        <v>31</v>
      </c>
      <c r="F649" t="s">
        <v>465</v>
      </c>
      <c r="G649" t="s">
        <v>759</v>
      </c>
      <c r="H649" t="s">
        <v>467</v>
      </c>
      <c r="I649" t="s">
        <v>468</v>
      </c>
      <c r="J649" t="s">
        <v>469</v>
      </c>
      <c r="K649" t="s">
        <v>474</v>
      </c>
      <c r="M649" t="s">
        <v>493</v>
      </c>
      <c r="N649" t="s">
        <v>1532</v>
      </c>
      <c r="O649" t="s">
        <v>477</v>
      </c>
      <c r="R649" t="s">
        <v>479</v>
      </c>
      <c r="S649" t="s">
        <v>469</v>
      </c>
      <c r="T649" t="s">
        <v>532</v>
      </c>
      <c r="U649" t="s">
        <v>593</v>
      </c>
      <c r="V649" t="s">
        <v>505</v>
      </c>
      <c r="W649" t="s">
        <v>528</v>
      </c>
      <c r="X649" t="s">
        <v>481</v>
      </c>
      <c r="Y649" t="s">
        <v>482</v>
      </c>
      <c r="AC649" t="s">
        <v>483</v>
      </c>
      <c r="AD649" t="s">
        <v>484</v>
      </c>
      <c r="AE649" t="s">
        <v>477</v>
      </c>
      <c r="AG649" t="s">
        <v>458</v>
      </c>
      <c r="AH649" t="s">
        <v>98</v>
      </c>
      <c r="AI649" t="s">
        <v>98</v>
      </c>
    </row>
    <row r="650" spans="1:35" x14ac:dyDescent="0.3">
      <c r="A650">
        <v>90244</v>
      </c>
      <c r="B650">
        <v>32</v>
      </c>
      <c r="C650" t="s">
        <v>514</v>
      </c>
      <c r="D650" t="s">
        <v>453</v>
      </c>
      <c r="E650">
        <v>32</v>
      </c>
      <c r="F650" t="s">
        <v>465</v>
      </c>
      <c r="W650" t="s">
        <v>459</v>
      </c>
      <c r="AG650" t="s">
        <v>455</v>
      </c>
      <c r="AH650" t="s">
        <v>1533</v>
      </c>
      <c r="AI650" t="s">
        <v>98</v>
      </c>
    </row>
    <row r="651" spans="1:35" x14ac:dyDescent="0.3">
      <c r="A651">
        <v>90244</v>
      </c>
      <c r="B651">
        <v>33</v>
      </c>
      <c r="C651" t="s">
        <v>514</v>
      </c>
      <c r="D651" t="s">
        <v>453</v>
      </c>
      <c r="E651">
        <v>33</v>
      </c>
      <c r="W651" t="s">
        <v>1064</v>
      </c>
      <c r="AG651" t="s">
        <v>455</v>
      </c>
      <c r="AH651" t="s">
        <v>1534</v>
      </c>
      <c r="AI651" t="s">
        <v>98</v>
      </c>
    </row>
    <row r="652" spans="1:35" x14ac:dyDescent="0.3">
      <c r="A652">
        <v>90244</v>
      </c>
      <c r="B652">
        <v>34</v>
      </c>
      <c r="C652" t="s">
        <v>514</v>
      </c>
      <c r="D652" t="s">
        <v>453</v>
      </c>
      <c r="E652">
        <v>34</v>
      </c>
      <c r="W652" t="s">
        <v>692</v>
      </c>
      <c r="AG652" t="s">
        <v>455</v>
      </c>
      <c r="AH652" t="s">
        <v>1535</v>
      </c>
      <c r="AI652" t="s">
        <v>98</v>
      </c>
    </row>
    <row r="653" spans="1:35" x14ac:dyDescent="0.3">
      <c r="A653">
        <v>90244</v>
      </c>
      <c r="B653">
        <v>35</v>
      </c>
      <c r="C653" t="s">
        <v>514</v>
      </c>
      <c r="D653" t="s">
        <v>453</v>
      </c>
      <c r="E653">
        <v>35</v>
      </c>
      <c r="W653" t="s">
        <v>1340</v>
      </c>
      <c r="AG653" t="s">
        <v>458</v>
      </c>
      <c r="AH653" t="s">
        <v>98</v>
      </c>
      <c r="AI653" t="s">
        <v>98</v>
      </c>
    </row>
    <row r="654" spans="1:35" x14ac:dyDescent="0.3">
      <c r="A654">
        <v>90244</v>
      </c>
      <c r="B654">
        <v>36</v>
      </c>
      <c r="C654" t="s">
        <v>514</v>
      </c>
      <c r="D654" t="s">
        <v>453</v>
      </c>
      <c r="E654">
        <v>36</v>
      </c>
      <c r="W654" t="s">
        <v>1536</v>
      </c>
      <c r="AG654" t="s">
        <v>458</v>
      </c>
      <c r="AH654" t="s">
        <v>98</v>
      </c>
      <c r="AI654" t="s">
        <v>98</v>
      </c>
    </row>
    <row r="655" spans="1:35" x14ac:dyDescent="0.3">
      <c r="A655">
        <v>90244</v>
      </c>
      <c r="B655">
        <v>37</v>
      </c>
      <c r="C655" t="s">
        <v>514</v>
      </c>
      <c r="D655" t="s">
        <v>453</v>
      </c>
      <c r="E655">
        <v>37</v>
      </c>
      <c r="W655" t="s">
        <v>462</v>
      </c>
      <c r="AG655" t="s">
        <v>458</v>
      </c>
      <c r="AH655" t="s">
        <v>1537</v>
      </c>
      <c r="AI655" t="s">
        <v>98</v>
      </c>
    </row>
    <row r="656" spans="1:35" x14ac:dyDescent="0.3">
      <c r="A656">
        <v>90244</v>
      </c>
      <c r="B656">
        <v>38</v>
      </c>
      <c r="C656" t="s">
        <v>514</v>
      </c>
      <c r="D656" t="s">
        <v>464</v>
      </c>
      <c r="E656">
        <v>38</v>
      </c>
      <c r="F656" t="s">
        <v>465</v>
      </c>
      <c r="G656" t="s">
        <v>1034</v>
      </c>
      <c r="H656" t="s">
        <v>467</v>
      </c>
      <c r="I656" t="s">
        <v>684</v>
      </c>
      <c r="J656" t="s">
        <v>469</v>
      </c>
      <c r="K656" t="s">
        <v>474</v>
      </c>
      <c r="M656" t="s">
        <v>475</v>
      </c>
      <c r="N656" t="s">
        <v>906</v>
      </c>
      <c r="O656" t="s">
        <v>477</v>
      </c>
      <c r="P656" t="s">
        <v>916</v>
      </c>
      <c r="Q656" t="s">
        <v>477</v>
      </c>
      <c r="R656" t="s">
        <v>479</v>
      </c>
      <c r="S656" t="s">
        <v>469</v>
      </c>
      <c r="W656" t="s">
        <v>614</v>
      </c>
      <c r="X656" t="s">
        <v>481</v>
      </c>
      <c r="Y656" t="s">
        <v>482</v>
      </c>
      <c r="AC656" t="s">
        <v>483</v>
      </c>
      <c r="AD656" t="s">
        <v>484</v>
      </c>
      <c r="AE656" t="s">
        <v>477</v>
      </c>
      <c r="AG656" t="s">
        <v>455</v>
      </c>
      <c r="AH656" t="s">
        <v>1537</v>
      </c>
      <c r="AI656" t="s">
        <v>98</v>
      </c>
    </row>
    <row r="657" spans="1:35" x14ac:dyDescent="0.3">
      <c r="A657">
        <v>90244</v>
      </c>
      <c r="B657">
        <v>39</v>
      </c>
      <c r="C657" t="s">
        <v>514</v>
      </c>
      <c r="D657" t="s">
        <v>490</v>
      </c>
      <c r="E657">
        <v>39</v>
      </c>
      <c r="F657" t="s">
        <v>465</v>
      </c>
      <c r="G657" t="s">
        <v>967</v>
      </c>
      <c r="H657" t="s">
        <v>467</v>
      </c>
      <c r="I657" t="s">
        <v>1538</v>
      </c>
      <c r="J657" t="s">
        <v>469</v>
      </c>
      <c r="K657" t="s">
        <v>474</v>
      </c>
      <c r="M657" t="s">
        <v>493</v>
      </c>
      <c r="N657" t="s">
        <v>527</v>
      </c>
      <c r="O657" t="s">
        <v>477</v>
      </c>
      <c r="R657" t="s">
        <v>479</v>
      </c>
      <c r="S657" t="s">
        <v>469</v>
      </c>
      <c r="T657" t="s">
        <v>583</v>
      </c>
      <c r="U657" t="s">
        <v>519</v>
      </c>
      <c r="V657" t="s">
        <v>722</v>
      </c>
      <c r="W657" t="s">
        <v>532</v>
      </c>
      <c r="X657" t="s">
        <v>481</v>
      </c>
      <c r="Y657" t="s">
        <v>482</v>
      </c>
      <c r="AC657" t="s">
        <v>483</v>
      </c>
      <c r="AD657" t="s">
        <v>484</v>
      </c>
      <c r="AE657" t="s">
        <v>477</v>
      </c>
      <c r="AG657" t="s">
        <v>458</v>
      </c>
      <c r="AH657" t="s">
        <v>98</v>
      </c>
      <c r="AI657" t="s">
        <v>98</v>
      </c>
    </row>
    <row r="658" spans="1:35" x14ac:dyDescent="0.3">
      <c r="A658">
        <v>90244</v>
      </c>
      <c r="B658">
        <v>40</v>
      </c>
      <c r="C658" t="s">
        <v>514</v>
      </c>
      <c r="D658" t="s">
        <v>490</v>
      </c>
      <c r="E658">
        <v>40</v>
      </c>
      <c r="F658" t="s">
        <v>465</v>
      </c>
      <c r="G658" t="s">
        <v>813</v>
      </c>
      <c r="H658" t="s">
        <v>467</v>
      </c>
      <c r="I658" t="s">
        <v>1539</v>
      </c>
      <c r="J658" t="s">
        <v>469</v>
      </c>
      <c r="K658" t="s">
        <v>474</v>
      </c>
      <c r="M658" t="s">
        <v>493</v>
      </c>
      <c r="N658" t="s">
        <v>1540</v>
      </c>
      <c r="O658" t="s">
        <v>477</v>
      </c>
      <c r="R658" t="s">
        <v>479</v>
      </c>
      <c r="S658" t="s">
        <v>469</v>
      </c>
      <c r="T658" t="s">
        <v>498</v>
      </c>
      <c r="U658" t="s">
        <v>471</v>
      </c>
      <c r="V658" t="s">
        <v>537</v>
      </c>
      <c r="W658" t="s">
        <v>722</v>
      </c>
      <c r="X658" t="s">
        <v>481</v>
      </c>
      <c r="Y658" t="s">
        <v>482</v>
      </c>
      <c r="AC658" t="s">
        <v>483</v>
      </c>
      <c r="AD658" t="s">
        <v>484</v>
      </c>
      <c r="AE658" t="s">
        <v>477</v>
      </c>
      <c r="AG658" t="s">
        <v>455</v>
      </c>
      <c r="AH658" t="s">
        <v>1541</v>
      </c>
      <c r="AI658" t="s">
        <v>98</v>
      </c>
    </row>
    <row r="659" spans="1:35" x14ac:dyDescent="0.3">
      <c r="A659">
        <v>90244</v>
      </c>
      <c r="B659">
        <v>41</v>
      </c>
      <c r="C659" t="s">
        <v>514</v>
      </c>
      <c r="D659" t="s">
        <v>546</v>
      </c>
      <c r="E659">
        <v>41</v>
      </c>
      <c r="F659" t="s">
        <v>465</v>
      </c>
      <c r="G659" t="s">
        <v>564</v>
      </c>
      <c r="H659" t="s">
        <v>467</v>
      </c>
      <c r="I659" t="s">
        <v>1542</v>
      </c>
      <c r="J659" t="s">
        <v>469</v>
      </c>
      <c r="K659" t="s">
        <v>474</v>
      </c>
      <c r="M659" t="s">
        <v>493</v>
      </c>
      <c r="N659" t="s">
        <v>1543</v>
      </c>
      <c r="O659" t="s">
        <v>477</v>
      </c>
      <c r="R659" t="s">
        <v>486</v>
      </c>
      <c r="S659" t="s">
        <v>469</v>
      </c>
      <c r="T659" t="s">
        <v>537</v>
      </c>
      <c r="U659" t="s">
        <v>519</v>
      </c>
      <c r="V659" t="s">
        <v>538</v>
      </c>
      <c r="W659" t="s">
        <v>722</v>
      </c>
      <c r="X659" t="s">
        <v>481</v>
      </c>
      <c r="Y659" t="s">
        <v>482</v>
      </c>
      <c r="AC659" t="s">
        <v>483</v>
      </c>
      <c r="AD659" t="s">
        <v>484</v>
      </c>
      <c r="AE659" t="s">
        <v>477</v>
      </c>
      <c r="AG659" t="s">
        <v>455</v>
      </c>
      <c r="AH659" t="s">
        <v>1544</v>
      </c>
      <c r="AI659" t="s">
        <v>98</v>
      </c>
    </row>
    <row r="660" spans="1:35" x14ac:dyDescent="0.3">
      <c r="A660">
        <v>90244</v>
      </c>
      <c r="B660">
        <v>42</v>
      </c>
      <c r="C660" t="s">
        <v>514</v>
      </c>
      <c r="D660" t="s">
        <v>546</v>
      </c>
      <c r="E660">
        <v>42</v>
      </c>
      <c r="F660" t="s">
        <v>465</v>
      </c>
      <c r="G660" t="s">
        <v>564</v>
      </c>
      <c r="H660" t="s">
        <v>467</v>
      </c>
      <c r="I660" t="s">
        <v>1545</v>
      </c>
      <c r="J660" t="s">
        <v>469</v>
      </c>
      <c r="K660" t="s">
        <v>474</v>
      </c>
      <c r="M660" t="s">
        <v>493</v>
      </c>
      <c r="N660" t="s">
        <v>1291</v>
      </c>
      <c r="O660" t="s">
        <v>477</v>
      </c>
      <c r="R660" t="s">
        <v>473</v>
      </c>
      <c r="S660" t="s">
        <v>469</v>
      </c>
      <c r="T660" t="s">
        <v>532</v>
      </c>
      <c r="U660" t="s">
        <v>519</v>
      </c>
      <c r="V660" t="s">
        <v>803</v>
      </c>
      <c r="W660" t="s">
        <v>505</v>
      </c>
      <c r="X660" t="s">
        <v>481</v>
      </c>
      <c r="Y660" t="s">
        <v>482</v>
      </c>
      <c r="AC660" t="s">
        <v>483</v>
      </c>
      <c r="AD660" t="s">
        <v>484</v>
      </c>
      <c r="AE660" t="s">
        <v>477</v>
      </c>
      <c r="AG660" t="s">
        <v>458</v>
      </c>
      <c r="AH660" t="s">
        <v>98</v>
      </c>
      <c r="AI660" t="s">
        <v>98</v>
      </c>
    </row>
    <row r="661" spans="1:35" x14ac:dyDescent="0.3">
      <c r="A661">
        <v>90244</v>
      </c>
      <c r="B661">
        <v>43</v>
      </c>
      <c r="C661" t="s">
        <v>514</v>
      </c>
      <c r="D661" t="s">
        <v>546</v>
      </c>
      <c r="E661">
        <v>43</v>
      </c>
      <c r="F661" t="s">
        <v>465</v>
      </c>
      <c r="G661" t="s">
        <v>673</v>
      </c>
      <c r="H661" t="s">
        <v>467</v>
      </c>
      <c r="I661" t="s">
        <v>1546</v>
      </c>
      <c r="J661" t="s">
        <v>469</v>
      </c>
      <c r="K661" t="s">
        <v>474</v>
      </c>
      <c r="M661" t="s">
        <v>493</v>
      </c>
      <c r="N661" t="s">
        <v>1458</v>
      </c>
      <c r="O661" t="s">
        <v>477</v>
      </c>
      <c r="R661" t="s">
        <v>479</v>
      </c>
      <c r="S661" t="s">
        <v>469</v>
      </c>
      <c r="T661" t="s">
        <v>583</v>
      </c>
      <c r="U661" t="s">
        <v>614</v>
      </c>
      <c r="V661" t="s">
        <v>520</v>
      </c>
      <c r="W661" t="s">
        <v>1114</v>
      </c>
      <c r="X661" t="s">
        <v>481</v>
      </c>
      <c r="Y661" t="s">
        <v>482</v>
      </c>
      <c r="AC661" t="s">
        <v>483</v>
      </c>
      <c r="AD661" t="s">
        <v>484</v>
      </c>
      <c r="AE661" t="s">
        <v>477</v>
      </c>
      <c r="AG661" t="s">
        <v>458</v>
      </c>
      <c r="AH661" t="s">
        <v>98</v>
      </c>
      <c r="AI661" t="s">
        <v>98</v>
      </c>
    </row>
    <row r="662" spans="1:35" x14ac:dyDescent="0.3">
      <c r="A662">
        <v>90244</v>
      </c>
      <c r="B662">
        <v>44</v>
      </c>
      <c r="C662" t="s">
        <v>514</v>
      </c>
      <c r="D662" t="s">
        <v>546</v>
      </c>
      <c r="E662">
        <v>44</v>
      </c>
      <c r="F662" t="s">
        <v>465</v>
      </c>
      <c r="G662" t="s">
        <v>1486</v>
      </c>
      <c r="H662" t="s">
        <v>467</v>
      </c>
      <c r="I662" t="s">
        <v>1547</v>
      </c>
      <c r="J662" t="s">
        <v>469</v>
      </c>
      <c r="K662" t="s">
        <v>474</v>
      </c>
      <c r="M662" t="s">
        <v>493</v>
      </c>
      <c r="N662" t="s">
        <v>1548</v>
      </c>
      <c r="O662" t="s">
        <v>477</v>
      </c>
      <c r="R662" t="s">
        <v>492</v>
      </c>
      <c r="S662" t="s">
        <v>469</v>
      </c>
      <c r="T662" t="s">
        <v>583</v>
      </c>
      <c r="U662" t="s">
        <v>519</v>
      </c>
      <c r="V662" t="s">
        <v>498</v>
      </c>
      <c r="W662" t="s">
        <v>496</v>
      </c>
      <c r="X662" t="s">
        <v>481</v>
      </c>
      <c r="Y662" t="s">
        <v>482</v>
      </c>
      <c r="AC662" t="s">
        <v>483</v>
      </c>
      <c r="AD662" t="s">
        <v>484</v>
      </c>
      <c r="AE662" t="s">
        <v>477</v>
      </c>
      <c r="AG662" t="s">
        <v>458</v>
      </c>
      <c r="AH662" t="s">
        <v>98</v>
      </c>
      <c r="AI662" t="s">
        <v>98</v>
      </c>
    </row>
    <row r="663" spans="1:35" x14ac:dyDescent="0.3">
      <c r="A663">
        <v>90244</v>
      </c>
      <c r="B663">
        <v>45</v>
      </c>
      <c r="C663" t="s">
        <v>514</v>
      </c>
      <c r="D663" t="s">
        <v>546</v>
      </c>
      <c r="E663">
        <v>45</v>
      </c>
      <c r="F663" t="s">
        <v>465</v>
      </c>
      <c r="G663" t="s">
        <v>1069</v>
      </c>
      <c r="H663" t="s">
        <v>467</v>
      </c>
      <c r="I663" t="s">
        <v>987</v>
      </c>
      <c r="J663" t="s">
        <v>469</v>
      </c>
      <c r="K663" t="s">
        <v>474</v>
      </c>
      <c r="M663" t="s">
        <v>493</v>
      </c>
      <c r="N663" t="s">
        <v>1549</v>
      </c>
      <c r="O663" t="s">
        <v>477</v>
      </c>
      <c r="R663" t="s">
        <v>880</v>
      </c>
      <c r="S663" t="s">
        <v>469</v>
      </c>
      <c r="T663" t="s">
        <v>498</v>
      </c>
      <c r="U663" t="s">
        <v>614</v>
      </c>
      <c r="V663" t="s">
        <v>551</v>
      </c>
      <c r="W663" t="s">
        <v>583</v>
      </c>
      <c r="X663" t="s">
        <v>481</v>
      </c>
      <c r="Y663" t="s">
        <v>482</v>
      </c>
      <c r="AC663" t="s">
        <v>483</v>
      </c>
      <c r="AD663" t="s">
        <v>484</v>
      </c>
      <c r="AE663" t="s">
        <v>477</v>
      </c>
      <c r="AG663" t="s">
        <v>455</v>
      </c>
      <c r="AH663" t="s">
        <v>1550</v>
      </c>
      <c r="AI663" t="s">
        <v>98</v>
      </c>
    </row>
    <row r="664" spans="1:35" x14ac:dyDescent="0.3">
      <c r="A664">
        <v>90244</v>
      </c>
      <c r="B664">
        <v>46</v>
      </c>
      <c r="C664" t="s">
        <v>514</v>
      </c>
      <c r="D664" t="s">
        <v>546</v>
      </c>
      <c r="E664">
        <v>46</v>
      </c>
      <c r="F664" t="s">
        <v>465</v>
      </c>
      <c r="G664" t="s">
        <v>985</v>
      </c>
      <c r="H664" t="s">
        <v>467</v>
      </c>
      <c r="I664" t="s">
        <v>1551</v>
      </c>
      <c r="J664" t="s">
        <v>469</v>
      </c>
      <c r="K664" t="s">
        <v>474</v>
      </c>
      <c r="M664" t="s">
        <v>493</v>
      </c>
      <c r="N664" t="s">
        <v>1552</v>
      </c>
      <c r="O664" t="s">
        <v>477</v>
      </c>
      <c r="R664" t="s">
        <v>637</v>
      </c>
      <c r="S664" t="s">
        <v>469</v>
      </c>
      <c r="T664" t="s">
        <v>583</v>
      </c>
      <c r="U664" t="s">
        <v>519</v>
      </c>
      <c r="V664" t="s">
        <v>803</v>
      </c>
      <c r="W664" t="s">
        <v>505</v>
      </c>
      <c r="X664" t="s">
        <v>481</v>
      </c>
      <c r="Y664" t="s">
        <v>482</v>
      </c>
      <c r="AC664" t="s">
        <v>483</v>
      </c>
      <c r="AD664" t="s">
        <v>484</v>
      </c>
      <c r="AE664" t="s">
        <v>477</v>
      </c>
      <c r="AG664" t="s">
        <v>458</v>
      </c>
      <c r="AH664" t="s">
        <v>98</v>
      </c>
      <c r="AI664" t="s">
        <v>98</v>
      </c>
    </row>
    <row r="665" spans="1:35" x14ac:dyDescent="0.3">
      <c r="A665">
        <v>90244</v>
      </c>
      <c r="B665">
        <v>47</v>
      </c>
      <c r="C665" t="s">
        <v>514</v>
      </c>
      <c r="D665" t="s">
        <v>546</v>
      </c>
      <c r="E665">
        <v>47</v>
      </c>
      <c r="F665" t="s">
        <v>465</v>
      </c>
      <c r="G665" t="s">
        <v>1273</v>
      </c>
      <c r="H665" t="s">
        <v>467</v>
      </c>
      <c r="I665" t="s">
        <v>1464</v>
      </c>
      <c r="J665" t="s">
        <v>469</v>
      </c>
      <c r="K665" t="s">
        <v>474</v>
      </c>
      <c r="M665" t="s">
        <v>493</v>
      </c>
      <c r="N665" t="s">
        <v>1553</v>
      </c>
      <c r="O665" t="s">
        <v>477</v>
      </c>
      <c r="R665" t="s">
        <v>479</v>
      </c>
      <c r="S665" t="s">
        <v>469</v>
      </c>
      <c r="T665" t="s">
        <v>532</v>
      </c>
      <c r="U665" t="s">
        <v>519</v>
      </c>
      <c r="V665" t="s">
        <v>583</v>
      </c>
      <c r="W665" t="s">
        <v>528</v>
      </c>
      <c r="X665" t="s">
        <v>481</v>
      </c>
      <c r="Y665" t="s">
        <v>482</v>
      </c>
      <c r="AC665" t="s">
        <v>483</v>
      </c>
      <c r="AD665" t="s">
        <v>484</v>
      </c>
      <c r="AE665" t="s">
        <v>477</v>
      </c>
      <c r="AG665" t="s">
        <v>455</v>
      </c>
      <c r="AH665" t="s">
        <v>1554</v>
      </c>
      <c r="AI665" t="s">
        <v>98</v>
      </c>
    </row>
    <row r="666" spans="1:35" x14ac:dyDescent="0.3">
      <c r="A666">
        <v>90244</v>
      </c>
      <c r="B666">
        <v>48</v>
      </c>
      <c r="C666" t="s">
        <v>514</v>
      </c>
      <c r="D666" t="s">
        <v>546</v>
      </c>
      <c r="E666">
        <v>48</v>
      </c>
      <c r="F666" t="s">
        <v>465</v>
      </c>
      <c r="G666" t="s">
        <v>1178</v>
      </c>
      <c r="H666" t="s">
        <v>467</v>
      </c>
      <c r="I666" t="s">
        <v>870</v>
      </c>
      <c r="J666" t="s">
        <v>469</v>
      </c>
      <c r="K666" t="s">
        <v>474</v>
      </c>
      <c r="M666" t="s">
        <v>493</v>
      </c>
      <c r="N666" t="s">
        <v>1555</v>
      </c>
      <c r="O666" t="s">
        <v>477</v>
      </c>
      <c r="R666" t="s">
        <v>486</v>
      </c>
      <c r="S666" t="s">
        <v>469</v>
      </c>
      <c r="T666" t="s">
        <v>583</v>
      </c>
      <c r="U666" t="s">
        <v>519</v>
      </c>
      <c r="V666" t="s">
        <v>736</v>
      </c>
      <c r="W666" t="s">
        <v>505</v>
      </c>
      <c r="X666" t="s">
        <v>481</v>
      </c>
      <c r="Y666" t="s">
        <v>482</v>
      </c>
      <c r="AC666" t="s">
        <v>483</v>
      </c>
      <c r="AD666" t="s">
        <v>484</v>
      </c>
      <c r="AE666" t="s">
        <v>477</v>
      </c>
      <c r="AG666" t="s">
        <v>458</v>
      </c>
      <c r="AH666" t="s">
        <v>98</v>
      </c>
      <c r="AI666" t="s">
        <v>98</v>
      </c>
    </row>
    <row r="667" spans="1:35" x14ac:dyDescent="0.3">
      <c r="A667">
        <v>90244</v>
      </c>
      <c r="B667">
        <v>49</v>
      </c>
      <c r="C667" t="s">
        <v>514</v>
      </c>
      <c r="D667" t="s">
        <v>546</v>
      </c>
      <c r="E667">
        <v>49</v>
      </c>
      <c r="F667" t="s">
        <v>465</v>
      </c>
      <c r="G667" t="s">
        <v>759</v>
      </c>
      <c r="H667" t="s">
        <v>467</v>
      </c>
      <c r="I667" t="s">
        <v>1079</v>
      </c>
      <c r="J667" t="s">
        <v>469</v>
      </c>
      <c r="K667" t="s">
        <v>474</v>
      </c>
      <c r="M667" t="s">
        <v>493</v>
      </c>
      <c r="N667" t="s">
        <v>1317</v>
      </c>
      <c r="O667" t="s">
        <v>477</v>
      </c>
      <c r="R667" t="s">
        <v>571</v>
      </c>
      <c r="S667" t="s">
        <v>469</v>
      </c>
      <c r="T667" t="s">
        <v>583</v>
      </c>
      <c r="U667" t="s">
        <v>614</v>
      </c>
      <c r="V667" t="s">
        <v>537</v>
      </c>
      <c r="W667" t="s">
        <v>532</v>
      </c>
      <c r="X667" t="s">
        <v>481</v>
      </c>
      <c r="Y667" t="s">
        <v>482</v>
      </c>
      <c r="AC667" t="s">
        <v>483</v>
      </c>
      <c r="AD667" t="s">
        <v>484</v>
      </c>
      <c r="AE667" t="s">
        <v>477</v>
      </c>
      <c r="AG667" t="s">
        <v>458</v>
      </c>
      <c r="AH667" t="s">
        <v>98</v>
      </c>
      <c r="AI667" t="s">
        <v>98</v>
      </c>
    </row>
    <row r="668" spans="1:35" x14ac:dyDescent="0.3">
      <c r="A668">
        <v>90244</v>
      </c>
      <c r="B668">
        <v>50</v>
      </c>
      <c r="C668" t="s">
        <v>514</v>
      </c>
      <c r="D668" t="s">
        <v>546</v>
      </c>
      <c r="E668">
        <v>50</v>
      </c>
      <c r="F668" t="s">
        <v>465</v>
      </c>
      <c r="G668" t="s">
        <v>992</v>
      </c>
      <c r="H668" t="s">
        <v>467</v>
      </c>
      <c r="I668" t="s">
        <v>1050</v>
      </c>
      <c r="J668" t="s">
        <v>469</v>
      </c>
      <c r="K668" t="s">
        <v>474</v>
      </c>
      <c r="M668" t="s">
        <v>493</v>
      </c>
      <c r="N668" t="s">
        <v>1556</v>
      </c>
      <c r="O668" t="s">
        <v>477</v>
      </c>
      <c r="R668" t="s">
        <v>486</v>
      </c>
      <c r="S668" t="s">
        <v>469</v>
      </c>
      <c r="T668" t="s">
        <v>505</v>
      </c>
      <c r="U668" t="s">
        <v>519</v>
      </c>
      <c r="V668" t="s">
        <v>803</v>
      </c>
      <c r="W668" t="s">
        <v>528</v>
      </c>
      <c r="X668" t="s">
        <v>481</v>
      </c>
      <c r="Y668" t="s">
        <v>482</v>
      </c>
      <c r="AC668" t="s">
        <v>483</v>
      </c>
      <c r="AD668" t="s">
        <v>484</v>
      </c>
      <c r="AE668" t="s">
        <v>477</v>
      </c>
      <c r="AG668" t="s">
        <v>458</v>
      </c>
      <c r="AH668" t="s">
        <v>98</v>
      </c>
      <c r="AI668" t="s">
        <v>98</v>
      </c>
    </row>
    <row r="669" spans="1:35" x14ac:dyDescent="0.3">
      <c r="A669">
        <v>90244</v>
      </c>
      <c r="B669">
        <v>51</v>
      </c>
      <c r="C669" t="s">
        <v>471</v>
      </c>
      <c r="D669" t="s">
        <v>453</v>
      </c>
      <c r="E669">
        <v>51</v>
      </c>
      <c r="W669" t="s">
        <v>1065</v>
      </c>
      <c r="AG669" t="s">
        <v>455</v>
      </c>
      <c r="AH669" t="s">
        <v>1557</v>
      </c>
      <c r="AI669" t="s">
        <v>98</v>
      </c>
    </row>
    <row r="670" spans="1:35" x14ac:dyDescent="0.3">
      <c r="A670">
        <v>90244</v>
      </c>
      <c r="B670">
        <v>52</v>
      </c>
      <c r="C670" t="s">
        <v>471</v>
      </c>
      <c r="D670" t="s">
        <v>453</v>
      </c>
      <c r="E670">
        <v>52</v>
      </c>
      <c r="W670" t="s">
        <v>860</v>
      </c>
      <c r="AG670" t="s">
        <v>455</v>
      </c>
      <c r="AH670" t="s">
        <v>1558</v>
      </c>
      <c r="AI670" t="s">
        <v>98</v>
      </c>
    </row>
    <row r="671" spans="1:35" x14ac:dyDescent="0.3">
      <c r="A671">
        <v>90244</v>
      </c>
      <c r="B671">
        <v>53</v>
      </c>
      <c r="C671" t="s">
        <v>471</v>
      </c>
      <c r="D671" t="s">
        <v>453</v>
      </c>
      <c r="E671">
        <v>53</v>
      </c>
      <c r="W671" t="s">
        <v>1124</v>
      </c>
      <c r="AG671" t="s">
        <v>458</v>
      </c>
      <c r="AH671" t="s">
        <v>98</v>
      </c>
      <c r="AI671" t="s">
        <v>98</v>
      </c>
    </row>
    <row r="672" spans="1:35" x14ac:dyDescent="0.3">
      <c r="A672">
        <v>90244</v>
      </c>
      <c r="B672">
        <v>54</v>
      </c>
      <c r="C672" t="s">
        <v>471</v>
      </c>
      <c r="D672" t="s">
        <v>453</v>
      </c>
      <c r="E672">
        <v>54</v>
      </c>
      <c r="W672" t="s">
        <v>1010</v>
      </c>
      <c r="AG672" t="s">
        <v>455</v>
      </c>
      <c r="AH672" t="s">
        <v>1559</v>
      </c>
      <c r="AI672" t="s">
        <v>98</v>
      </c>
    </row>
    <row r="673" spans="1:35" x14ac:dyDescent="0.3">
      <c r="A673">
        <v>90244</v>
      </c>
      <c r="B673">
        <v>55</v>
      </c>
      <c r="C673" t="s">
        <v>471</v>
      </c>
      <c r="D673" t="s">
        <v>453</v>
      </c>
      <c r="E673">
        <v>55</v>
      </c>
      <c r="W673" t="s">
        <v>1125</v>
      </c>
      <c r="AG673" t="s">
        <v>455</v>
      </c>
      <c r="AH673" t="s">
        <v>1560</v>
      </c>
      <c r="AI673" t="s">
        <v>98</v>
      </c>
    </row>
    <row r="674" spans="1:35" x14ac:dyDescent="0.3">
      <c r="A674">
        <v>90244</v>
      </c>
      <c r="B674">
        <v>56</v>
      </c>
      <c r="C674" t="s">
        <v>471</v>
      </c>
      <c r="D674" t="s">
        <v>453</v>
      </c>
      <c r="E674">
        <v>56</v>
      </c>
      <c r="W674" t="s">
        <v>1561</v>
      </c>
      <c r="AG674" t="s">
        <v>455</v>
      </c>
      <c r="AH674" t="s">
        <v>1562</v>
      </c>
      <c r="AI674" t="s">
        <v>98</v>
      </c>
    </row>
    <row r="675" spans="1:35" x14ac:dyDescent="0.3">
      <c r="A675">
        <v>90244</v>
      </c>
      <c r="B675">
        <v>57</v>
      </c>
      <c r="C675" t="s">
        <v>471</v>
      </c>
      <c r="D675" t="s">
        <v>453</v>
      </c>
      <c r="E675">
        <v>57</v>
      </c>
      <c r="W675" t="s">
        <v>1010</v>
      </c>
      <c r="AG675" t="s">
        <v>458</v>
      </c>
      <c r="AH675" t="s">
        <v>98</v>
      </c>
      <c r="AI675" t="s">
        <v>98</v>
      </c>
    </row>
    <row r="676" spans="1:35" x14ac:dyDescent="0.3">
      <c r="A676">
        <v>90244</v>
      </c>
      <c r="B676">
        <v>58</v>
      </c>
      <c r="C676" t="s">
        <v>471</v>
      </c>
      <c r="D676" t="s">
        <v>464</v>
      </c>
      <c r="E676">
        <v>58</v>
      </c>
      <c r="F676" t="s">
        <v>465</v>
      </c>
      <c r="G676" t="s">
        <v>1563</v>
      </c>
      <c r="H676" t="s">
        <v>467</v>
      </c>
      <c r="I676" t="s">
        <v>1564</v>
      </c>
      <c r="J676" t="s">
        <v>469</v>
      </c>
      <c r="K676" t="s">
        <v>474</v>
      </c>
      <c r="M676" t="s">
        <v>475</v>
      </c>
      <c r="N676" t="s">
        <v>906</v>
      </c>
      <c r="O676" t="s">
        <v>477</v>
      </c>
      <c r="P676" t="s">
        <v>795</v>
      </c>
      <c r="Q676" t="s">
        <v>477</v>
      </c>
      <c r="R676" t="s">
        <v>479</v>
      </c>
      <c r="S676" t="s">
        <v>469</v>
      </c>
      <c r="W676" t="s">
        <v>648</v>
      </c>
      <c r="X676" t="s">
        <v>481</v>
      </c>
      <c r="Y676" t="s">
        <v>482</v>
      </c>
      <c r="AC676" t="s">
        <v>483</v>
      </c>
      <c r="AD676" t="s">
        <v>484</v>
      </c>
      <c r="AE676" t="s">
        <v>477</v>
      </c>
      <c r="AG676" t="s">
        <v>458</v>
      </c>
      <c r="AH676" t="s">
        <v>1565</v>
      </c>
      <c r="AI676" t="s">
        <v>98</v>
      </c>
    </row>
    <row r="677" spans="1:35" x14ac:dyDescent="0.3">
      <c r="A677">
        <v>90244</v>
      </c>
      <c r="B677">
        <v>59</v>
      </c>
      <c r="C677" t="s">
        <v>471</v>
      </c>
      <c r="D677" t="s">
        <v>464</v>
      </c>
      <c r="E677">
        <v>59</v>
      </c>
      <c r="F677" t="s">
        <v>465</v>
      </c>
      <c r="G677" t="s">
        <v>1111</v>
      </c>
      <c r="H677" t="s">
        <v>467</v>
      </c>
      <c r="I677" t="s">
        <v>1024</v>
      </c>
      <c r="J677" t="s">
        <v>469</v>
      </c>
      <c r="K677" t="s">
        <v>470</v>
      </c>
      <c r="L677" t="s">
        <v>514</v>
      </c>
      <c r="AG677" t="s">
        <v>458</v>
      </c>
      <c r="AH677" t="s">
        <v>98</v>
      </c>
      <c r="AI677" t="s">
        <v>98</v>
      </c>
    </row>
    <row r="678" spans="1:35" x14ac:dyDescent="0.3">
      <c r="A678">
        <v>90244</v>
      </c>
      <c r="B678">
        <v>60</v>
      </c>
      <c r="C678" t="s">
        <v>471</v>
      </c>
      <c r="D678" t="s">
        <v>464</v>
      </c>
      <c r="E678">
        <v>60</v>
      </c>
      <c r="F678" t="s">
        <v>465</v>
      </c>
      <c r="G678" t="s">
        <v>1111</v>
      </c>
      <c r="H678" t="s">
        <v>467</v>
      </c>
      <c r="I678" t="s">
        <v>1024</v>
      </c>
      <c r="J678" t="s">
        <v>469</v>
      </c>
      <c r="K678" t="s">
        <v>470</v>
      </c>
      <c r="L678" t="s">
        <v>471</v>
      </c>
      <c r="AG678" t="s">
        <v>458</v>
      </c>
      <c r="AH678" t="s">
        <v>1566</v>
      </c>
      <c r="AI678" t="s">
        <v>98</v>
      </c>
    </row>
    <row r="679" spans="1:35" x14ac:dyDescent="0.3">
      <c r="A679">
        <v>90244</v>
      </c>
      <c r="B679">
        <v>61</v>
      </c>
      <c r="C679" t="s">
        <v>471</v>
      </c>
      <c r="D679" t="s">
        <v>464</v>
      </c>
      <c r="E679">
        <v>61</v>
      </c>
      <c r="F679" t="s">
        <v>465</v>
      </c>
      <c r="G679" t="s">
        <v>1418</v>
      </c>
      <c r="H679" t="s">
        <v>467</v>
      </c>
      <c r="I679" t="s">
        <v>1567</v>
      </c>
      <c r="J679" t="s">
        <v>469</v>
      </c>
      <c r="K679" t="s">
        <v>474</v>
      </c>
      <c r="M679" t="s">
        <v>475</v>
      </c>
      <c r="N679" t="s">
        <v>708</v>
      </c>
      <c r="O679" t="s">
        <v>477</v>
      </c>
      <c r="P679" t="s">
        <v>939</v>
      </c>
      <c r="Q679" t="s">
        <v>477</v>
      </c>
      <c r="R679" t="s">
        <v>479</v>
      </c>
      <c r="S679" t="s">
        <v>469</v>
      </c>
      <c r="W679" t="s">
        <v>502</v>
      </c>
      <c r="X679" t="s">
        <v>481</v>
      </c>
      <c r="Y679" t="s">
        <v>482</v>
      </c>
      <c r="AC679" t="s">
        <v>483</v>
      </c>
      <c r="AD679" t="s">
        <v>484</v>
      </c>
      <c r="AE679" t="s">
        <v>477</v>
      </c>
      <c r="AG679" t="s">
        <v>458</v>
      </c>
      <c r="AH679" t="s">
        <v>98</v>
      </c>
      <c r="AI679" t="s">
        <v>98</v>
      </c>
    </row>
    <row r="680" spans="1:35" x14ac:dyDescent="0.3">
      <c r="A680">
        <v>90244</v>
      </c>
      <c r="B680">
        <v>62</v>
      </c>
      <c r="C680" t="s">
        <v>471</v>
      </c>
      <c r="D680" t="s">
        <v>464</v>
      </c>
      <c r="E680">
        <v>62</v>
      </c>
      <c r="F680" t="s">
        <v>465</v>
      </c>
      <c r="G680" t="s">
        <v>938</v>
      </c>
      <c r="H680" t="s">
        <v>467</v>
      </c>
      <c r="I680" t="s">
        <v>478</v>
      </c>
      <c r="J680" t="s">
        <v>469</v>
      </c>
      <c r="K680" t="s">
        <v>474</v>
      </c>
      <c r="M680" t="s">
        <v>493</v>
      </c>
      <c r="N680" t="s">
        <v>1568</v>
      </c>
      <c r="O680" t="s">
        <v>477</v>
      </c>
      <c r="R680" t="s">
        <v>479</v>
      </c>
      <c r="S680" t="s">
        <v>469</v>
      </c>
      <c r="W680" t="s">
        <v>722</v>
      </c>
      <c r="X680" t="s">
        <v>481</v>
      </c>
      <c r="Y680" t="s">
        <v>482</v>
      </c>
      <c r="AC680" t="s">
        <v>483</v>
      </c>
      <c r="AD680" t="s">
        <v>484</v>
      </c>
      <c r="AE680" t="s">
        <v>477</v>
      </c>
      <c r="AG680" t="s">
        <v>455</v>
      </c>
      <c r="AH680" t="s">
        <v>1569</v>
      </c>
      <c r="AI680" t="s">
        <v>98</v>
      </c>
    </row>
    <row r="681" spans="1:35" x14ac:dyDescent="0.3">
      <c r="A681">
        <v>90244</v>
      </c>
      <c r="B681">
        <v>63</v>
      </c>
      <c r="C681" t="s">
        <v>471</v>
      </c>
      <c r="D681" t="s">
        <v>490</v>
      </c>
      <c r="E681">
        <v>63</v>
      </c>
      <c r="F681" t="s">
        <v>465</v>
      </c>
      <c r="G681" t="s">
        <v>1486</v>
      </c>
      <c r="H681" t="s">
        <v>467</v>
      </c>
      <c r="I681" t="s">
        <v>945</v>
      </c>
      <c r="J681" t="s">
        <v>469</v>
      </c>
      <c r="K681" t="s">
        <v>474</v>
      </c>
      <c r="M681" t="s">
        <v>493</v>
      </c>
      <c r="N681" t="s">
        <v>1027</v>
      </c>
      <c r="O681" t="s">
        <v>477</v>
      </c>
      <c r="R681" t="s">
        <v>479</v>
      </c>
      <c r="S681" t="s">
        <v>469</v>
      </c>
      <c r="T681" t="s">
        <v>583</v>
      </c>
      <c r="U681" t="s">
        <v>614</v>
      </c>
      <c r="V681" t="s">
        <v>572</v>
      </c>
      <c r="W681" t="s">
        <v>532</v>
      </c>
      <c r="X681" t="s">
        <v>481</v>
      </c>
      <c r="Y681" t="s">
        <v>482</v>
      </c>
      <c r="AC681" t="s">
        <v>483</v>
      </c>
      <c r="AD681" t="s">
        <v>484</v>
      </c>
      <c r="AE681" t="s">
        <v>477</v>
      </c>
      <c r="AG681" t="s">
        <v>458</v>
      </c>
      <c r="AH681" t="s">
        <v>1570</v>
      </c>
      <c r="AI681" t="s">
        <v>98</v>
      </c>
    </row>
    <row r="682" spans="1:35" x14ac:dyDescent="0.3">
      <c r="A682">
        <v>90244</v>
      </c>
      <c r="B682">
        <v>64</v>
      </c>
      <c r="C682" t="s">
        <v>471</v>
      </c>
      <c r="D682" t="s">
        <v>490</v>
      </c>
      <c r="E682">
        <v>64</v>
      </c>
      <c r="F682" t="s">
        <v>465</v>
      </c>
      <c r="G682" t="s">
        <v>580</v>
      </c>
      <c r="H682" t="s">
        <v>467</v>
      </c>
      <c r="I682" t="s">
        <v>865</v>
      </c>
      <c r="J682" t="s">
        <v>469</v>
      </c>
      <c r="K682" t="s">
        <v>474</v>
      </c>
      <c r="M682" t="s">
        <v>493</v>
      </c>
      <c r="N682" t="s">
        <v>1571</v>
      </c>
      <c r="O682" t="s">
        <v>477</v>
      </c>
      <c r="R682" t="s">
        <v>479</v>
      </c>
      <c r="S682" t="s">
        <v>469</v>
      </c>
      <c r="T682" t="s">
        <v>537</v>
      </c>
      <c r="U682" t="s">
        <v>544</v>
      </c>
      <c r="V682" t="s">
        <v>488</v>
      </c>
      <c r="W682" t="s">
        <v>496</v>
      </c>
      <c r="X682" t="s">
        <v>481</v>
      </c>
      <c r="Y682" t="s">
        <v>482</v>
      </c>
      <c r="AC682" t="s">
        <v>483</v>
      </c>
      <c r="AD682" t="s">
        <v>484</v>
      </c>
      <c r="AE682" t="s">
        <v>477</v>
      </c>
      <c r="AG682" t="s">
        <v>455</v>
      </c>
      <c r="AH682" t="s">
        <v>1572</v>
      </c>
      <c r="AI682" t="s">
        <v>98</v>
      </c>
    </row>
    <row r="683" spans="1:35" x14ac:dyDescent="0.3">
      <c r="A683">
        <v>90244</v>
      </c>
      <c r="B683">
        <v>65</v>
      </c>
      <c r="C683" t="s">
        <v>471</v>
      </c>
      <c r="D683" t="s">
        <v>490</v>
      </c>
      <c r="E683">
        <v>65</v>
      </c>
      <c r="F683" t="s">
        <v>465</v>
      </c>
      <c r="G683" t="s">
        <v>1320</v>
      </c>
      <c r="H683" t="s">
        <v>467</v>
      </c>
      <c r="I683" t="s">
        <v>558</v>
      </c>
      <c r="J683" t="s">
        <v>469</v>
      </c>
      <c r="K683" t="s">
        <v>474</v>
      </c>
      <c r="M683" t="s">
        <v>493</v>
      </c>
      <c r="N683" t="s">
        <v>1573</v>
      </c>
      <c r="O683" t="s">
        <v>477</v>
      </c>
      <c r="R683" t="s">
        <v>479</v>
      </c>
      <c r="S683" t="s">
        <v>469</v>
      </c>
      <c r="T683" t="s">
        <v>488</v>
      </c>
      <c r="U683" t="s">
        <v>593</v>
      </c>
      <c r="V683" t="s">
        <v>551</v>
      </c>
      <c r="W683" t="s">
        <v>502</v>
      </c>
      <c r="X683" t="s">
        <v>481</v>
      </c>
      <c r="Y683" t="s">
        <v>482</v>
      </c>
      <c r="AC683" t="s">
        <v>483</v>
      </c>
      <c r="AD683" t="s">
        <v>484</v>
      </c>
      <c r="AE683" t="s">
        <v>477</v>
      </c>
      <c r="AG683" t="s">
        <v>455</v>
      </c>
      <c r="AH683" t="s">
        <v>1574</v>
      </c>
      <c r="AI683" t="s">
        <v>98</v>
      </c>
    </row>
    <row r="684" spans="1:35" x14ac:dyDescent="0.3">
      <c r="A684">
        <v>90244</v>
      </c>
      <c r="B684">
        <v>66</v>
      </c>
      <c r="C684" t="s">
        <v>471</v>
      </c>
      <c r="D684" t="s">
        <v>490</v>
      </c>
      <c r="E684">
        <v>66</v>
      </c>
      <c r="F684" t="s">
        <v>465</v>
      </c>
      <c r="G684" t="s">
        <v>596</v>
      </c>
      <c r="H684" t="s">
        <v>467</v>
      </c>
      <c r="I684" t="s">
        <v>1014</v>
      </c>
      <c r="J684" t="s">
        <v>469</v>
      </c>
      <c r="K684" t="s">
        <v>474</v>
      </c>
      <c r="M684" t="s">
        <v>493</v>
      </c>
      <c r="N684" t="s">
        <v>581</v>
      </c>
      <c r="O684" t="s">
        <v>477</v>
      </c>
      <c r="R684" t="s">
        <v>479</v>
      </c>
      <c r="S684" t="s">
        <v>469</v>
      </c>
      <c r="T684" t="s">
        <v>538</v>
      </c>
      <c r="U684" t="s">
        <v>544</v>
      </c>
      <c r="V684" t="s">
        <v>551</v>
      </c>
      <c r="W684" t="s">
        <v>532</v>
      </c>
      <c r="X684" t="s">
        <v>481</v>
      </c>
      <c r="Y684" t="s">
        <v>482</v>
      </c>
      <c r="AC684" t="s">
        <v>483</v>
      </c>
      <c r="AD684" t="s">
        <v>484</v>
      </c>
      <c r="AE684" t="s">
        <v>477</v>
      </c>
      <c r="AG684" t="s">
        <v>458</v>
      </c>
      <c r="AH684" t="s">
        <v>98</v>
      </c>
      <c r="AI684" t="s">
        <v>98</v>
      </c>
    </row>
    <row r="685" spans="1:35" x14ac:dyDescent="0.3">
      <c r="A685">
        <v>90244</v>
      </c>
      <c r="B685">
        <v>67</v>
      </c>
      <c r="C685" t="s">
        <v>471</v>
      </c>
      <c r="D685" t="s">
        <v>490</v>
      </c>
      <c r="E685">
        <v>67</v>
      </c>
      <c r="F685" t="s">
        <v>465</v>
      </c>
      <c r="G685" t="s">
        <v>780</v>
      </c>
      <c r="H685" t="s">
        <v>467</v>
      </c>
      <c r="I685" t="s">
        <v>1575</v>
      </c>
      <c r="J685" t="s">
        <v>469</v>
      </c>
      <c r="K685" t="s">
        <v>474</v>
      </c>
      <c r="M685" t="s">
        <v>493</v>
      </c>
      <c r="N685" t="s">
        <v>1044</v>
      </c>
      <c r="O685" t="s">
        <v>477</v>
      </c>
      <c r="R685" t="s">
        <v>479</v>
      </c>
      <c r="S685" t="s">
        <v>469</v>
      </c>
      <c r="T685" t="s">
        <v>488</v>
      </c>
      <c r="U685" t="s">
        <v>593</v>
      </c>
      <c r="V685" t="s">
        <v>515</v>
      </c>
      <c r="W685" t="s">
        <v>583</v>
      </c>
      <c r="X685" t="s">
        <v>481</v>
      </c>
      <c r="Y685" t="s">
        <v>482</v>
      </c>
      <c r="AC685" t="s">
        <v>483</v>
      </c>
      <c r="AD685" t="s">
        <v>484</v>
      </c>
      <c r="AE685" t="s">
        <v>477</v>
      </c>
      <c r="AG685" t="s">
        <v>455</v>
      </c>
      <c r="AH685" t="s">
        <v>1576</v>
      </c>
      <c r="AI685" t="s">
        <v>98</v>
      </c>
    </row>
    <row r="686" spans="1:35" x14ac:dyDescent="0.3">
      <c r="A686">
        <v>90244</v>
      </c>
      <c r="B686">
        <v>68</v>
      </c>
      <c r="C686" t="s">
        <v>471</v>
      </c>
      <c r="D686" t="s">
        <v>490</v>
      </c>
      <c r="E686">
        <v>68</v>
      </c>
      <c r="F686" t="s">
        <v>465</v>
      </c>
      <c r="G686" t="s">
        <v>1087</v>
      </c>
      <c r="H686" t="s">
        <v>467</v>
      </c>
      <c r="I686" t="s">
        <v>486</v>
      </c>
      <c r="J686" t="s">
        <v>469</v>
      </c>
      <c r="K686" t="s">
        <v>474</v>
      </c>
      <c r="M686" t="s">
        <v>493</v>
      </c>
      <c r="N686" t="s">
        <v>920</v>
      </c>
      <c r="O686" t="s">
        <v>477</v>
      </c>
      <c r="R686" t="s">
        <v>479</v>
      </c>
      <c r="S686" t="s">
        <v>469</v>
      </c>
      <c r="T686" t="s">
        <v>498</v>
      </c>
      <c r="U686" t="s">
        <v>593</v>
      </c>
      <c r="V686" t="s">
        <v>736</v>
      </c>
      <c r="W686" t="s">
        <v>496</v>
      </c>
      <c r="X686" t="s">
        <v>481</v>
      </c>
      <c r="Y686" t="s">
        <v>482</v>
      </c>
      <c r="AC686" t="s">
        <v>483</v>
      </c>
      <c r="AD686" t="s">
        <v>484</v>
      </c>
      <c r="AE686" t="s">
        <v>477</v>
      </c>
      <c r="AG686" t="s">
        <v>455</v>
      </c>
      <c r="AH686" t="s">
        <v>1577</v>
      </c>
      <c r="AI686" t="s">
        <v>98</v>
      </c>
    </row>
    <row r="687" spans="1:35" x14ac:dyDescent="0.3">
      <c r="A687">
        <v>90244</v>
      </c>
      <c r="B687">
        <v>69</v>
      </c>
      <c r="C687" t="s">
        <v>471</v>
      </c>
      <c r="D687" t="s">
        <v>546</v>
      </c>
      <c r="E687">
        <v>69</v>
      </c>
      <c r="F687" t="s">
        <v>465</v>
      </c>
      <c r="G687" t="s">
        <v>614</v>
      </c>
      <c r="H687" t="s">
        <v>467</v>
      </c>
      <c r="I687" t="s">
        <v>1578</v>
      </c>
      <c r="J687" t="s">
        <v>469</v>
      </c>
      <c r="K687" t="s">
        <v>474</v>
      </c>
      <c r="M687" t="s">
        <v>493</v>
      </c>
      <c r="N687" t="s">
        <v>1214</v>
      </c>
      <c r="O687" t="s">
        <v>477</v>
      </c>
      <c r="R687" t="s">
        <v>479</v>
      </c>
      <c r="S687" t="s">
        <v>469</v>
      </c>
      <c r="T687" t="s">
        <v>583</v>
      </c>
      <c r="U687" t="s">
        <v>593</v>
      </c>
      <c r="V687" t="s">
        <v>496</v>
      </c>
      <c r="W687" t="s">
        <v>505</v>
      </c>
      <c r="X687" t="s">
        <v>481</v>
      </c>
      <c r="Y687" t="s">
        <v>482</v>
      </c>
      <c r="AC687" t="s">
        <v>483</v>
      </c>
      <c r="AD687" t="s">
        <v>484</v>
      </c>
      <c r="AE687" t="s">
        <v>477</v>
      </c>
      <c r="AG687" t="s">
        <v>458</v>
      </c>
      <c r="AH687" t="s">
        <v>98</v>
      </c>
      <c r="AI687" t="s">
        <v>98</v>
      </c>
    </row>
    <row r="688" spans="1:35" x14ac:dyDescent="0.3">
      <c r="A688">
        <v>90244</v>
      </c>
      <c r="B688">
        <v>70</v>
      </c>
      <c r="C688" t="s">
        <v>471</v>
      </c>
      <c r="D688" t="s">
        <v>546</v>
      </c>
      <c r="E688">
        <v>70</v>
      </c>
      <c r="F688" t="s">
        <v>465</v>
      </c>
      <c r="G688" t="s">
        <v>718</v>
      </c>
      <c r="H688" t="s">
        <v>467</v>
      </c>
      <c r="I688" t="s">
        <v>1579</v>
      </c>
      <c r="J688" t="s">
        <v>469</v>
      </c>
      <c r="K688" t="s">
        <v>474</v>
      </c>
      <c r="M688" t="s">
        <v>493</v>
      </c>
      <c r="N688" t="s">
        <v>1229</v>
      </c>
      <c r="O688" t="s">
        <v>477</v>
      </c>
      <c r="R688" t="s">
        <v>479</v>
      </c>
      <c r="S688" t="s">
        <v>469</v>
      </c>
      <c r="T688" t="s">
        <v>583</v>
      </c>
      <c r="U688" t="s">
        <v>544</v>
      </c>
      <c r="V688" t="s">
        <v>1205</v>
      </c>
      <c r="W688" t="s">
        <v>723</v>
      </c>
      <c r="X688" t="s">
        <v>481</v>
      </c>
      <c r="Y688" t="s">
        <v>482</v>
      </c>
      <c r="AC688" t="s">
        <v>483</v>
      </c>
      <c r="AD688" t="s">
        <v>484</v>
      </c>
      <c r="AE688" t="s">
        <v>477</v>
      </c>
      <c r="AG688" t="s">
        <v>458</v>
      </c>
      <c r="AH688" t="s">
        <v>98</v>
      </c>
      <c r="AI688" t="s">
        <v>98</v>
      </c>
    </row>
    <row r="689" spans="1:35" x14ac:dyDescent="0.3">
      <c r="A689">
        <v>90244</v>
      </c>
      <c r="B689">
        <v>71</v>
      </c>
      <c r="C689" t="s">
        <v>471</v>
      </c>
      <c r="D689" t="s">
        <v>546</v>
      </c>
      <c r="E689">
        <v>71</v>
      </c>
      <c r="F689" t="s">
        <v>465</v>
      </c>
      <c r="G689" t="s">
        <v>718</v>
      </c>
      <c r="H689" t="s">
        <v>467</v>
      </c>
      <c r="I689" t="s">
        <v>1580</v>
      </c>
      <c r="J689" t="s">
        <v>469</v>
      </c>
      <c r="K689" t="s">
        <v>474</v>
      </c>
      <c r="M689" t="s">
        <v>493</v>
      </c>
      <c r="N689" t="s">
        <v>1581</v>
      </c>
      <c r="O689" t="s">
        <v>477</v>
      </c>
      <c r="R689" t="s">
        <v>478</v>
      </c>
      <c r="S689" t="s">
        <v>469</v>
      </c>
      <c r="T689" t="s">
        <v>722</v>
      </c>
      <c r="U689" t="s">
        <v>593</v>
      </c>
      <c r="V689" t="s">
        <v>803</v>
      </c>
      <c r="W689" t="s">
        <v>505</v>
      </c>
      <c r="X689" t="s">
        <v>481</v>
      </c>
      <c r="Y689" t="s">
        <v>482</v>
      </c>
      <c r="AC689" t="s">
        <v>483</v>
      </c>
      <c r="AD689" t="s">
        <v>484</v>
      </c>
      <c r="AE689" t="s">
        <v>477</v>
      </c>
      <c r="AG689" t="s">
        <v>455</v>
      </c>
      <c r="AH689" t="s">
        <v>1582</v>
      </c>
      <c r="AI689" t="s">
        <v>98</v>
      </c>
    </row>
    <row r="690" spans="1:35" x14ac:dyDescent="0.3">
      <c r="A690">
        <v>90244</v>
      </c>
      <c r="B690">
        <v>72</v>
      </c>
      <c r="C690" t="s">
        <v>471</v>
      </c>
      <c r="D690" t="s">
        <v>546</v>
      </c>
      <c r="E690">
        <v>72</v>
      </c>
      <c r="F690" t="s">
        <v>465</v>
      </c>
      <c r="G690" t="s">
        <v>1583</v>
      </c>
      <c r="H690" t="s">
        <v>467</v>
      </c>
      <c r="I690" t="s">
        <v>856</v>
      </c>
      <c r="J690" t="s">
        <v>469</v>
      </c>
      <c r="K690" t="s">
        <v>474</v>
      </c>
      <c r="M690" t="s">
        <v>493</v>
      </c>
      <c r="N690" t="s">
        <v>1109</v>
      </c>
      <c r="O690" t="s">
        <v>477</v>
      </c>
      <c r="R690" t="s">
        <v>479</v>
      </c>
      <c r="S690" t="s">
        <v>469</v>
      </c>
      <c r="T690" t="s">
        <v>532</v>
      </c>
      <c r="U690" t="s">
        <v>593</v>
      </c>
      <c r="V690" t="s">
        <v>496</v>
      </c>
      <c r="W690" t="s">
        <v>503</v>
      </c>
      <c r="X690" t="s">
        <v>481</v>
      </c>
      <c r="Y690" t="s">
        <v>482</v>
      </c>
      <c r="AC690" t="s">
        <v>483</v>
      </c>
      <c r="AD690" t="s">
        <v>484</v>
      </c>
      <c r="AE690" t="s">
        <v>477</v>
      </c>
      <c r="AG690" t="s">
        <v>455</v>
      </c>
      <c r="AH690" t="s">
        <v>1584</v>
      </c>
      <c r="AI690" t="s">
        <v>98</v>
      </c>
    </row>
    <row r="691" spans="1:35" x14ac:dyDescent="0.3">
      <c r="A691">
        <v>90244</v>
      </c>
      <c r="B691">
        <v>73</v>
      </c>
      <c r="C691" t="s">
        <v>471</v>
      </c>
      <c r="D691" t="s">
        <v>546</v>
      </c>
      <c r="E691">
        <v>73</v>
      </c>
      <c r="F691" t="s">
        <v>465</v>
      </c>
      <c r="G691" t="s">
        <v>1320</v>
      </c>
      <c r="H691" t="s">
        <v>467</v>
      </c>
      <c r="I691" t="s">
        <v>1585</v>
      </c>
      <c r="J691" t="s">
        <v>469</v>
      </c>
      <c r="K691" t="s">
        <v>474</v>
      </c>
      <c r="M691" t="s">
        <v>493</v>
      </c>
      <c r="N691" t="s">
        <v>505</v>
      </c>
      <c r="O691" t="s">
        <v>477</v>
      </c>
      <c r="R691" t="s">
        <v>479</v>
      </c>
      <c r="S691" t="s">
        <v>469</v>
      </c>
      <c r="T691" t="s">
        <v>551</v>
      </c>
      <c r="U691" t="s">
        <v>544</v>
      </c>
      <c r="V691" t="s">
        <v>537</v>
      </c>
      <c r="W691" t="s">
        <v>496</v>
      </c>
      <c r="X691" t="s">
        <v>481</v>
      </c>
      <c r="Y691" t="s">
        <v>482</v>
      </c>
      <c r="AC691" t="s">
        <v>483</v>
      </c>
      <c r="AD691" t="s">
        <v>484</v>
      </c>
      <c r="AE691" t="s">
        <v>477</v>
      </c>
      <c r="AG691" t="s">
        <v>458</v>
      </c>
      <c r="AH691" t="s">
        <v>98</v>
      </c>
      <c r="AI691" t="s">
        <v>98</v>
      </c>
    </row>
    <row r="692" spans="1:35" x14ac:dyDescent="0.3">
      <c r="A692">
        <v>90244</v>
      </c>
      <c r="B692">
        <v>74</v>
      </c>
      <c r="C692" t="s">
        <v>471</v>
      </c>
      <c r="D692" t="s">
        <v>546</v>
      </c>
      <c r="E692">
        <v>74</v>
      </c>
      <c r="F692" t="s">
        <v>465</v>
      </c>
      <c r="G692" t="s">
        <v>570</v>
      </c>
      <c r="H692" t="s">
        <v>467</v>
      </c>
      <c r="I692" t="s">
        <v>536</v>
      </c>
      <c r="J692" t="s">
        <v>469</v>
      </c>
      <c r="K692" t="s">
        <v>474</v>
      </c>
      <c r="M692" t="s">
        <v>493</v>
      </c>
      <c r="N692" t="s">
        <v>484</v>
      </c>
      <c r="O692" t="s">
        <v>477</v>
      </c>
      <c r="T692" t="s">
        <v>496</v>
      </c>
      <c r="U692" t="s">
        <v>519</v>
      </c>
      <c r="V692" t="s">
        <v>502</v>
      </c>
      <c r="W692" t="s">
        <v>594</v>
      </c>
      <c r="X692" t="s">
        <v>481</v>
      </c>
      <c r="Y692" t="s">
        <v>611</v>
      </c>
      <c r="AC692" t="s">
        <v>483</v>
      </c>
      <c r="AD692" t="s">
        <v>484</v>
      </c>
      <c r="AE692" t="s">
        <v>477</v>
      </c>
      <c r="AG692" t="s">
        <v>455</v>
      </c>
      <c r="AH692" t="s">
        <v>1586</v>
      </c>
      <c r="AI692" t="s">
        <v>1587</v>
      </c>
    </row>
    <row r="693" spans="1:35" x14ac:dyDescent="0.3">
      <c r="A693">
        <v>90244</v>
      </c>
      <c r="B693">
        <v>75</v>
      </c>
      <c r="C693" t="s">
        <v>519</v>
      </c>
      <c r="D693" t="s">
        <v>453</v>
      </c>
      <c r="E693">
        <v>75</v>
      </c>
      <c r="W693" t="s">
        <v>1588</v>
      </c>
      <c r="AG693" t="s">
        <v>458</v>
      </c>
      <c r="AH693" t="s">
        <v>98</v>
      </c>
      <c r="AI693" t="s">
        <v>98</v>
      </c>
    </row>
    <row r="694" spans="1:35" x14ac:dyDescent="0.3">
      <c r="A694">
        <v>90244</v>
      </c>
      <c r="B694">
        <v>76</v>
      </c>
      <c r="C694" t="s">
        <v>519</v>
      </c>
      <c r="D694" t="s">
        <v>453</v>
      </c>
      <c r="E694">
        <v>76</v>
      </c>
      <c r="W694" t="s">
        <v>859</v>
      </c>
      <c r="AG694" t="s">
        <v>455</v>
      </c>
      <c r="AH694" t="s">
        <v>1576</v>
      </c>
      <c r="AI694" t="s">
        <v>98</v>
      </c>
    </row>
    <row r="695" spans="1:35" x14ac:dyDescent="0.3">
      <c r="A695">
        <v>90244</v>
      </c>
      <c r="B695">
        <v>77</v>
      </c>
      <c r="C695" t="s">
        <v>519</v>
      </c>
      <c r="D695" t="s">
        <v>453</v>
      </c>
      <c r="E695">
        <v>77</v>
      </c>
      <c r="W695" t="s">
        <v>1127</v>
      </c>
      <c r="AG695" t="s">
        <v>455</v>
      </c>
      <c r="AH695" t="s">
        <v>1589</v>
      </c>
      <c r="AI695" t="s">
        <v>98</v>
      </c>
    </row>
    <row r="696" spans="1:35" x14ac:dyDescent="0.3">
      <c r="A696">
        <v>90244</v>
      </c>
      <c r="B696">
        <v>78</v>
      </c>
      <c r="C696" t="s">
        <v>519</v>
      </c>
      <c r="D696" t="s">
        <v>464</v>
      </c>
      <c r="E696">
        <v>78</v>
      </c>
      <c r="F696" t="s">
        <v>465</v>
      </c>
      <c r="G696" t="s">
        <v>614</v>
      </c>
      <c r="H696" t="s">
        <v>467</v>
      </c>
      <c r="I696" t="s">
        <v>1364</v>
      </c>
      <c r="J696" t="s">
        <v>469</v>
      </c>
      <c r="K696" t="s">
        <v>474</v>
      </c>
      <c r="M696" t="s">
        <v>493</v>
      </c>
      <c r="N696" t="s">
        <v>627</v>
      </c>
      <c r="O696" t="s">
        <v>477</v>
      </c>
      <c r="P696" t="s">
        <v>484</v>
      </c>
      <c r="Q696" t="s">
        <v>477</v>
      </c>
      <c r="R696" t="s">
        <v>479</v>
      </c>
      <c r="S696" t="s">
        <v>469</v>
      </c>
      <c r="W696" t="s">
        <v>564</v>
      </c>
      <c r="X696" t="s">
        <v>481</v>
      </c>
      <c r="Y696" t="s">
        <v>482</v>
      </c>
      <c r="AC696" t="s">
        <v>483</v>
      </c>
      <c r="AD696" t="s">
        <v>484</v>
      </c>
      <c r="AE696" t="s">
        <v>477</v>
      </c>
      <c r="AG696" t="s">
        <v>455</v>
      </c>
      <c r="AH696" t="s">
        <v>1590</v>
      </c>
      <c r="AI696" t="s">
        <v>98</v>
      </c>
    </row>
    <row r="697" spans="1:35" x14ac:dyDescent="0.3">
      <c r="A697">
        <v>90244</v>
      </c>
      <c r="B697">
        <v>79</v>
      </c>
      <c r="C697" t="s">
        <v>519</v>
      </c>
      <c r="D697" t="s">
        <v>464</v>
      </c>
      <c r="E697">
        <v>79</v>
      </c>
      <c r="F697" t="s">
        <v>465</v>
      </c>
      <c r="G697" t="s">
        <v>645</v>
      </c>
      <c r="H697" t="s">
        <v>467</v>
      </c>
      <c r="I697" t="s">
        <v>1591</v>
      </c>
      <c r="J697" t="s">
        <v>469</v>
      </c>
      <c r="K697" t="s">
        <v>474</v>
      </c>
      <c r="M697" t="s">
        <v>475</v>
      </c>
      <c r="N697" t="s">
        <v>561</v>
      </c>
      <c r="O697" t="s">
        <v>477</v>
      </c>
      <c r="P697" t="s">
        <v>561</v>
      </c>
      <c r="Q697" t="s">
        <v>477</v>
      </c>
      <c r="R697" t="s">
        <v>479</v>
      </c>
      <c r="S697" t="s">
        <v>469</v>
      </c>
      <c r="W697" t="s">
        <v>665</v>
      </c>
      <c r="X697" t="s">
        <v>481</v>
      </c>
      <c r="Y697" t="s">
        <v>482</v>
      </c>
      <c r="AC697" t="s">
        <v>483</v>
      </c>
      <c r="AD697" t="s">
        <v>484</v>
      </c>
      <c r="AE697" t="s">
        <v>477</v>
      </c>
      <c r="AG697" t="s">
        <v>455</v>
      </c>
      <c r="AH697" t="s">
        <v>1592</v>
      </c>
      <c r="AI697" t="s">
        <v>98</v>
      </c>
    </row>
    <row r="698" spans="1:35" x14ac:dyDescent="0.3">
      <c r="A698">
        <v>90244</v>
      </c>
      <c r="B698">
        <v>80</v>
      </c>
      <c r="C698" t="s">
        <v>519</v>
      </c>
      <c r="D698" t="s">
        <v>464</v>
      </c>
      <c r="E698">
        <v>80</v>
      </c>
      <c r="F698" t="s">
        <v>465</v>
      </c>
      <c r="G698" t="s">
        <v>739</v>
      </c>
      <c r="H698" t="s">
        <v>467</v>
      </c>
      <c r="I698" t="s">
        <v>1593</v>
      </c>
      <c r="J698" t="s">
        <v>469</v>
      </c>
      <c r="K698" t="s">
        <v>474</v>
      </c>
      <c r="M698" t="s">
        <v>475</v>
      </c>
      <c r="N698" t="s">
        <v>1594</v>
      </c>
      <c r="O698" t="s">
        <v>477</v>
      </c>
      <c r="P698" t="s">
        <v>1595</v>
      </c>
      <c r="Q698" t="s">
        <v>477</v>
      </c>
      <c r="R698" t="s">
        <v>479</v>
      </c>
      <c r="S698" t="s">
        <v>469</v>
      </c>
      <c r="W698" t="s">
        <v>527</v>
      </c>
      <c r="X698" t="s">
        <v>481</v>
      </c>
      <c r="Y698" t="s">
        <v>482</v>
      </c>
      <c r="AC698" t="s">
        <v>483</v>
      </c>
      <c r="AD698" t="s">
        <v>484</v>
      </c>
      <c r="AE698" t="s">
        <v>477</v>
      </c>
      <c r="AG698" t="s">
        <v>455</v>
      </c>
      <c r="AH698" t="s">
        <v>1596</v>
      </c>
      <c r="AI698" t="s">
        <v>98</v>
      </c>
    </row>
    <row r="699" spans="1:35" x14ac:dyDescent="0.3">
      <c r="A699">
        <v>90244</v>
      </c>
      <c r="B699">
        <v>81</v>
      </c>
      <c r="C699" t="s">
        <v>519</v>
      </c>
      <c r="D699" t="s">
        <v>464</v>
      </c>
      <c r="E699">
        <v>81</v>
      </c>
      <c r="F699" t="s">
        <v>465</v>
      </c>
      <c r="G699" t="s">
        <v>523</v>
      </c>
      <c r="H699" t="s">
        <v>467</v>
      </c>
      <c r="I699" t="s">
        <v>568</v>
      </c>
      <c r="J699" t="s">
        <v>469</v>
      </c>
      <c r="K699" t="s">
        <v>474</v>
      </c>
      <c r="M699" t="s">
        <v>475</v>
      </c>
      <c r="N699" t="s">
        <v>788</v>
      </c>
      <c r="O699" t="s">
        <v>477</v>
      </c>
      <c r="P699" t="s">
        <v>644</v>
      </c>
      <c r="Q699" t="s">
        <v>477</v>
      </c>
      <c r="R699" t="s">
        <v>675</v>
      </c>
      <c r="S699" t="s">
        <v>469</v>
      </c>
      <c r="W699" t="s">
        <v>583</v>
      </c>
      <c r="X699" t="s">
        <v>481</v>
      </c>
      <c r="Y699" t="s">
        <v>482</v>
      </c>
      <c r="AC699" t="s">
        <v>483</v>
      </c>
      <c r="AD699" t="s">
        <v>484</v>
      </c>
      <c r="AE699" t="s">
        <v>477</v>
      </c>
      <c r="AG699" t="s">
        <v>455</v>
      </c>
      <c r="AH699" t="s">
        <v>1597</v>
      </c>
      <c r="AI699" t="s">
        <v>98</v>
      </c>
    </row>
    <row r="700" spans="1:35" x14ac:dyDescent="0.3">
      <c r="A700">
        <v>90244</v>
      </c>
      <c r="B700">
        <v>82</v>
      </c>
      <c r="C700" t="s">
        <v>519</v>
      </c>
      <c r="D700" t="s">
        <v>464</v>
      </c>
      <c r="E700">
        <v>82</v>
      </c>
      <c r="F700" t="s">
        <v>465</v>
      </c>
      <c r="G700" t="s">
        <v>1358</v>
      </c>
      <c r="H700" t="s">
        <v>467</v>
      </c>
      <c r="I700" t="s">
        <v>1598</v>
      </c>
      <c r="J700" t="s">
        <v>469</v>
      </c>
      <c r="K700" t="s">
        <v>474</v>
      </c>
      <c r="M700" t="s">
        <v>475</v>
      </c>
      <c r="N700" t="s">
        <v>939</v>
      </c>
      <c r="O700" t="s">
        <v>477</v>
      </c>
      <c r="P700" t="s">
        <v>708</v>
      </c>
      <c r="Q700" t="s">
        <v>477</v>
      </c>
      <c r="R700" t="s">
        <v>479</v>
      </c>
      <c r="S700" t="s">
        <v>469</v>
      </c>
      <c r="W700" t="s">
        <v>498</v>
      </c>
      <c r="X700" t="s">
        <v>481</v>
      </c>
      <c r="Y700" t="s">
        <v>482</v>
      </c>
      <c r="AC700" t="s">
        <v>483</v>
      </c>
      <c r="AD700" t="s">
        <v>484</v>
      </c>
      <c r="AE700" t="s">
        <v>477</v>
      </c>
      <c r="AG700" t="s">
        <v>455</v>
      </c>
      <c r="AH700" t="s">
        <v>1599</v>
      </c>
      <c r="AI700" t="s">
        <v>98</v>
      </c>
    </row>
    <row r="701" spans="1:35" x14ac:dyDescent="0.3">
      <c r="A701">
        <v>90244</v>
      </c>
      <c r="B701">
        <v>83</v>
      </c>
      <c r="C701" t="s">
        <v>519</v>
      </c>
      <c r="D701" t="s">
        <v>490</v>
      </c>
      <c r="E701">
        <v>83</v>
      </c>
      <c r="F701" t="s">
        <v>579</v>
      </c>
      <c r="G701" t="s">
        <v>1069</v>
      </c>
      <c r="H701" t="s">
        <v>467</v>
      </c>
      <c r="I701" t="s">
        <v>1567</v>
      </c>
      <c r="J701" t="s">
        <v>469</v>
      </c>
      <c r="K701" t="s">
        <v>474</v>
      </c>
      <c r="M701" t="s">
        <v>493</v>
      </c>
      <c r="N701" t="s">
        <v>1600</v>
      </c>
      <c r="O701" t="s">
        <v>477</v>
      </c>
      <c r="R701" t="s">
        <v>484</v>
      </c>
      <c r="S701" t="s">
        <v>469</v>
      </c>
      <c r="T701" t="s">
        <v>484</v>
      </c>
      <c r="U701" t="s">
        <v>484</v>
      </c>
      <c r="V701" t="s">
        <v>484</v>
      </c>
      <c r="W701" t="s">
        <v>484</v>
      </c>
      <c r="X701" t="s">
        <v>481</v>
      </c>
      <c r="Y701" t="s">
        <v>482</v>
      </c>
      <c r="AC701" t="s">
        <v>584</v>
      </c>
      <c r="AD701" t="s">
        <v>939</v>
      </c>
      <c r="AE701" t="s">
        <v>477</v>
      </c>
      <c r="AG701" t="s">
        <v>458</v>
      </c>
      <c r="AH701" t="s">
        <v>98</v>
      </c>
      <c r="AI701" t="s">
        <v>98</v>
      </c>
    </row>
    <row r="702" spans="1:35" x14ac:dyDescent="0.3">
      <c r="A702">
        <v>90244</v>
      </c>
      <c r="B702">
        <v>84</v>
      </c>
      <c r="C702" t="s">
        <v>519</v>
      </c>
      <c r="D702" t="s">
        <v>490</v>
      </c>
      <c r="E702">
        <v>84</v>
      </c>
      <c r="F702" t="s">
        <v>465</v>
      </c>
      <c r="G702" t="s">
        <v>1601</v>
      </c>
      <c r="H702" t="s">
        <v>467</v>
      </c>
      <c r="I702" t="s">
        <v>1602</v>
      </c>
      <c r="J702" t="s">
        <v>469</v>
      </c>
      <c r="K702" t="s">
        <v>474</v>
      </c>
      <c r="M702" t="s">
        <v>493</v>
      </c>
      <c r="N702" t="s">
        <v>556</v>
      </c>
      <c r="O702" t="s">
        <v>477</v>
      </c>
      <c r="R702" t="s">
        <v>479</v>
      </c>
      <c r="S702" t="s">
        <v>469</v>
      </c>
      <c r="T702" t="s">
        <v>552</v>
      </c>
      <c r="U702" t="s">
        <v>544</v>
      </c>
      <c r="V702" t="s">
        <v>537</v>
      </c>
      <c r="W702" t="s">
        <v>736</v>
      </c>
      <c r="X702" t="s">
        <v>481</v>
      </c>
      <c r="Y702" t="s">
        <v>482</v>
      </c>
      <c r="AC702" t="s">
        <v>483</v>
      </c>
      <c r="AD702" t="s">
        <v>484</v>
      </c>
      <c r="AE702" t="s">
        <v>477</v>
      </c>
      <c r="AG702" t="s">
        <v>458</v>
      </c>
      <c r="AH702" t="s">
        <v>98</v>
      </c>
      <c r="AI702" t="s">
        <v>98</v>
      </c>
    </row>
    <row r="703" spans="1:35" x14ac:dyDescent="0.3">
      <c r="A703">
        <v>90244</v>
      </c>
      <c r="B703">
        <v>85</v>
      </c>
      <c r="C703" t="s">
        <v>519</v>
      </c>
      <c r="D703" t="s">
        <v>490</v>
      </c>
      <c r="E703">
        <v>85</v>
      </c>
      <c r="F703" t="s">
        <v>465</v>
      </c>
      <c r="G703" t="s">
        <v>523</v>
      </c>
      <c r="H703" t="s">
        <v>467</v>
      </c>
      <c r="I703" t="s">
        <v>1136</v>
      </c>
      <c r="J703" t="s">
        <v>469</v>
      </c>
      <c r="K703" t="s">
        <v>474</v>
      </c>
      <c r="M703" t="s">
        <v>493</v>
      </c>
      <c r="N703" t="s">
        <v>1216</v>
      </c>
      <c r="O703" t="s">
        <v>477</v>
      </c>
      <c r="R703" t="s">
        <v>479</v>
      </c>
      <c r="S703" t="s">
        <v>469</v>
      </c>
      <c r="T703" t="s">
        <v>537</v>
      </c>
      <c r="U703" t="s">
        <v>614</v>
      </c>
      <c r="V703" t="s">
        <v>551</v>
      </c>
      <c r="W703" t="s">
        <v>803</v>
      </c>
      <c r="X703" t="s">
        <v>481</v>
      </c>
      <c r="Y703" t="s">
        <v>482</v>
      </c>
      <c r="AC703" t="s">
        <v>483</v>
      </c>
      <c r="AD703" t="s">
        <v>484</v>
      </c>
      <c r="AE703" t="s">
        <v>477</v>
      </c>
      <c r="AG703" t="s">
        <v>458</v>
      </c>
      <c r="AH703" t="s">
        <v>98</v>
      </c>
      <c r="AI703" t="s">
        <v>98</v>
      </c>
    </row>
    <row r="704" spans="1:35" x14ac:dyDescent="0.3">
      <c r="A704">
        <v>90244</v>
      </c>
      <c r="B704">
        <v>86</v>
      </c>
      <c r="C704" t="s">
        <v>519</v>
      </c>
      <c r="D704" t="s">
        <v>490</v>
      </c>
      <c r="E704">
        <v>86</v>
      </c>
      <c r="F704" t="s">
        <v>465</v>
      </c>
      <c r="G704" t="s">
        <v>1395</v>
      </c>
      <c r="H704" t="s">
        <v>467</v>
      </c>
      <c r="I704" t="s">
        <v>781</v>
      </c>
      <c r="J704" t="s">
        <v>469</v>
      </c>
      <c r="K704" t="s">
        <v>474</v>
      </c>
      <c r="M704" t="s">
        <v>493</v>
      </c>
      <c r="N704" t="s">
        <v>1027</v>
      </c>
      <c r="O704" t="s">
        <v>477</v>
      </c>
      <c r="R704" t="s">
        <v>479</v>
      </c>
      <c r="S704" t="s">
        <v>469</v>
      </c>
      <c r="T704" t="s">
        <v>520</v>
      </c>
      <c r="U704" t="s">
        <v>593</v>
      </c>
      <c r="V704" t="s">
        <v>551</v>
      </c>
      <c r="W704" t="s">
        <v>583</v>
      </c>
      <c r="X704" t="s">
        <v>481</v>
      </c>
      <c r="Y704" t="s">
        <v>482</v>
      </c>
      <c r="AC704" t="s">
        <v>483</v>
      </c>
      <c r="AD704" t="s">
        <v>484</v>
      </c>
      <c r="AE704" t="s">
        <v>477</v>
      </c>
      <c r="AG704" t="s">
        <v>455</v>
      </c>
      <c r="AH704" t="s">
        <v>1603</v>
      </c>
      <c r="AI704" t="s">
        <v>98</v>
      </c>
    </row>
    <row r="705" spans="1:35" x14ac:dyDescent="0.3">
      <c r="A705">
        <v>90244</v>
      </c>
      <c r="B705">
        <v>87</v>
      </c>
      <c r="C705" t="s">
        <v>519</v>
      </c>
      <c r="D705" t="s">
        <v>546</v>
      </c>
      <c r="E705">
        <v>87</v>
      </c>
      <c r="F705" t="s">
        <v>465</v>
      </c>
      <c r="G705" t="s">
        <v>673</v>
      </c>
      <c r="H705" t="s">
        <v>467</v>
      </c>
      <c r="I705" t="s">
        <v>1604</v>
      </c>
      <c r="J705" t="s">
        <v>469</v>
      </c>
      <c r="K705" t="s">
        <v>474</v>
      </c>
      <c r="M705" t="s">
        <v>493</v>
      </c>
      <c r="N705" t="s">
        <v>1605</v>
      </c>
      <c r="O705" t="s">
        <v>477</v>
      </c>
      <c r="R705" t="s">
        <v>479</v>
      </c>
      <c r="S705" t="s">
        <v>469</v>
      </c>
      <c r="T705" t="s">
        <v>532</v>
      </c>
      <c r="U705" t="s">
        <v>614</v>
      </c>
      <c r="V705" t="s">
        <v>583</v>
      </c>
      <c r="W705" t="s">
        <v>505</v>
      </c>
      <c r="X705" t="s">
        <v>481</v>
      </c>
      <c r="Y705" t="s">
        <v>482</v>
      </c>
      <c r="AC705" t="s">
        <v>483</v>
      </c>
      <c r="AD705" t="s">
        <v>484</v>
      </c>
      <c r="AE705" t="s">
        <v>477</v>
      </c>
      <c r="AG705" t="s">
        <v>455</v>
      </c>
      <c r="AH705" t="s">
        <v>1606</v>
      </c>
      <c r="AI705" t="s">
        <v>98</v>
      </c>
    </row>
    <row r="706" spans="1:35" x14ac:dyDescent="0.3">
      <c r="A706">
        <v>90244</v>
      </c>
      <c r="B706">
        <v>88</v>
      </c>
      <c r="C706" t="s">
        <v>519</v>
      </c>
      <c r="D706" t="s">
        <v>546</v>
      </c>
      <c r="E706">
        <v>88</v>
      </c>
      <c r="F706" t="s">
        <v>465</v>
      </c>
      <c r="G706" t="s">
        <v>967</v>
      </c>
      <c r="H706" t="s">
        <v>467</v>
      </c>
      <c r="I706" t="s">
        <v>1607</v>
      </c>
      <c r="J706" t="s">
        <v>469</v>
      </c>
      <c r="K706" t="s">
        <v>474</v>
      </c>
      <c r="M706" t="s">
        <v>493</v>
      </c>
      <c r="N706" t="s">
        <v>1608</v>
      </c>
      <c r="O706" t="s">
        <v>477</v>
      </c>
      <c r="R706" t="s">
        <v>1029</v>
      </c>
      <c r="S706" t="s">
        <v>469</v>
      </c>
      <c r="T706" t="s">
        <v>532</v>
      </c>
      <c r="U706" t="s">
        <v>614</v>
      </c>
      <c r="V706" t="s">
        <v>722</v>
      </c>
      <c r="W706" t="s">
        <v>505</v>
      </c>
      <c r="X706" t="s">
        <v>481</v>
      </c>
      <c r="Y706" t="s">
        <v>482</v>
      </c>
      <c r="AC706" t="s">
        <v>483</v>
      </c>
      <c r="AD706" t="s">
        <v>484</v>
      </c>
      <c r="AE706" t="s">
        <v>477</v>
      </c>
      <c r="AG706" t="s">
        <v>455</v>
      </c>
      <c r="AH706" t="s">
        <v>1606</v>
      </c>
      <c r="AI706" t="s">
        <v>98</v>
      </c>
    </row>
    <row r="707" spans="1:35" x14ac:dyDescent="0.3">
      <c r="A707">
        <v>90244</v>
      </c>
      <c r="B707">
        <v>89</v>
      </c>
      <c r="C707" t="s">
        <v>519</v>
      </c>
      <c r="D707" t="s">
        <v>546</v>
      </c>
      <c r="E707">
        <v>89</v>
      </c>
      <c r="F707" t="s">
        <v>465</v>
      </c>
      <c r="G707" t="s">
        <v>1098</v>
      </c>
      <c r="H707" t="s">
        <v>467</v>
      </c>
      <c r="I707" t="s">
        <v>914</v>
      </c>
      <c r="J707" t="s">
        <v>469</v>
      </c>
      <c r="K707" t="s">
        <v>474</v>
      </c>
      <c r="M707" t="s">
        <v>493</v>
      </c>
      <c r="N707" t="s">
        <v>545</v>
      </c>
      <c r="O707" t="s">
        <v>477</v>
      </c>
      <c r="R707" t="s">
        <v>568</v>
      </c>
      <c r="S707" t="s">
        <v>469</v>
      </c>
      <c r="T707" t="s">
        <v>532</v>
      </c>
      <c r="U707" t="s">
        <v>593</v>
      </c>
      <c r="V707" t="s">
        <v>736</v>
      </c>
      <c r="W707" t="s">
        <v>496</v>
      </c>
      <c r="X707" t="s">
        <v>481</v>
      </c>
      <c r="Y707" t="s">
        <v>482</v>
      </c>
      <c r="AC707" t="s">
        <v>483</v>
      </c>
      <c r="AD707" t="s">
        <v>484</v>
      </c>
      <c r="AE707" t="s">
        <v>477</v>
      </c>
      <c r="AG707" t="s">
        <v>458</v>
      </c>
      <c r="AH707" t="s">
        <v>98</v>
      </c>
      <c r="AI707" t="s">
        <v>98</v>
      </c>
    </row>
    <row r="708" spans="1:35" x14ac:dyDescent="0.3">
      <c r="A708">
        <v>90244</v>
      </c>
      <c r="B708">
        <v>90</v>
      </c>
      <c r="C708" t="s">
        <v>519</v>
      </c>
      <c r="D708" t="s">
        <v>546</v>
      </c>
      <c r="E708">
        <v>90</v>
      </c>
      <c r="F708" t="s">
        <v>465</v>
      </c>
      <c r="G708" t="s">
        <v>1609</v>
      </c>
      <c r="H708" t="s">
        <v>467</v>
      </c>
      <c r="I708" t="s">
        <v>1610</v>
      </c>
      <c r="J708" t="s">
        <v>469</v>
      </c>
      <c r="K708" t="s">
        <v>474</v>
      </c>
      <c r="M708" t="s">
        <v>493</v>
      </c>
      <c r="N708" t="s">
        <v>532</v>
      </c>
      <c r="O708" t="s">
        <v>477</v>
      </c>
      <c r="R708" t="s">
        <v>492</v>
      </c>
      <c r="S708" t="s">
        <v>469</v>
      </c>
      <c r="T708" t="s">
        <v>532</v>
      </c>
      <c r="U708" t="s">
        <v>614</v>
      </c>
      <c r="V708" t="s">
        <v>520</v>
      </c>
      <c r="W708" t="s">
        <v>505</v>
      </c>
      <c r="X708" t="s">
        <v>481</v>
      </c>
      <c r="Y708" t="s">
        <v>482</v>
      </c>
      <c r="AC708" t="s">
        <v>483</v>
      </c>
      <c r="AD708" t="s">
        <v>484</v>
      </c>
      <c r="AE708" t="s">
        <v>477</v>
      </c>
      <c r="AG708" t="s">
        <v>455</v>
      </c>
      <c r="AH708" t="s">
        <v>1611</v>
      </c>
      <c r="AI708" t="s">
        <v>98</v>
      </c>
    </row>
    <row r="709" spans="1:35" x14ac:dyDescent="0.3">
      <c r="A709">
        <v>90244</v>
      </c>
      <c r="B709">
        <v>91</v>
      </c>
      <c r="C709" t="s">
        <v>519</v>
      </c>
      <c r="D709" t="s">
        <v>546</v>
      </c>
      <c r="E709">
        <v>91</v>
      </c>
      <c r="F709" t="s">
        <v>465</v>
      </c>
      <c r="G709" t="s">
        <v>731</v>
      </c>
      <c r="H709" t="s">
        <v>467</v>
      </c>
      <c r="I709" t="s">
        <v>1612</v>
      </c>
      <c r="J709" t="s">
        <v>469</v>
      </c>
      <c r="K709" t="s">
        <v>474</v>
      </c>
      <c r="M709" t="s">
        <v>493</v>
      </c>
      <c r="N709" t="s">
        <v>665</v>
      </c>
      <c r="O709" t="s">
        <v>477</v>
      </c>
      <c r="R709" t="s">
        <v>492</v>
      </c>
      <c r="S709" t="s">
        <v>469</v>
      </c>
      <c r="T709" t="s">
        <v>532</v>
      </c>
      <c r="U709" t="s">
        <v>593</v>
      </c>
      <c r="V709" t="s">
        <v>736</v>
      </c>
      <c r="W709" t="s">
        <v>496</v>
      </c>
      <c r="X709" t="s">
        <v>481</v>
      </c>
      <c r="Y709" t="s">
        <v>482</v>
      </c>
      <c r="AC709" t="s">
        <v>483</v>
      </c>
      <c r="AD709" t="s">
        <v>484</v>
      </c>
      <c r="AE709" t="s">
        <v>477</v>
      </c>
      <c r="AG709" t="s">
        <v>458</v>
      </c>
      <c r="AH709" t="s">
        <v>98</v>
      </c>
      <c r="AI709" t="s">
        <v>98</v>
      </c>
    </row>
    <row r="710" spans="1:35" x14ac:dyDescent="0.3">
      <c r="A710">
        <v>90244</v>
      </c>
      <c r="B710">
        <v>92</v>
      </c>
      <c r="C710" t="s">
        <v>519</v>
      </c>
      <c r="D710" t="s">
        <v>546</v>
      </c>
      <c r="E710">
        <v>92</v>
      </c>
      <c r="F710" t="s">
        <v>465</v>
      </c>
      <c r="G710" t="s">
        <v>1106</v>
      </c>
      <c r="H710" t="s">
        <v>467</v>
      </c>
      <c r="I710" t="s">
        <v>656</v>
      </c>
      <c r="J710" t="s">
        <v>469</v>
      </c>
      <c r="K710" t="s">
        <v>474</v>
      </c>
      <c r="M710" t="s">
        <v>493</v>
      </c>
      <c r="N710" t="s">
        <v>1613</v>
      </c>
      <c r="O710" t="s">
        <v>477</v>
      </c>
      <c r="R710" t="s">
        <v>476</v>
      </c>
      <c r="S710" t="s">
        <v>469</v>
      </c>
      <c r="T710" t="s">
        <v>583</v>
      </c>
      <c r="U710" t="s">
        <v>614</v>
      </c>
      <c r="V710" t="s">
        <v>537</v>
      </c>
      <c r="W710" t="s">
        <v>665</v>
      </c>
      <c r="X710" t="s">
        <v>481</v>
      </c>
      <c r="Y710" t="s">
        <v>482</v>
      </c>
      <c r="AC710" t="s">
        <v>483</v>
      </c>
      <c r="AD710" t="s">
        <v>484</v>
      </c>
      <c r="AE710" t="s">
        <v>477</v>
      </c>
      <c r="AG710" t="s">
        <v>455</v>
      </c>
      <c r="AH710" t="s">
        <v>1614</v>
      </c>
      <c r="AI710" t="s">
        <v>98</v>
      </c>
    </row>
    <row r="711" spans="1:35" x14ac:dyDescent="0.3">
      <c r="A711">
        <v>90244</v>
      </c>
      <c r="B711">
        <v>93</v>
      </c>
      <c r="C711" t="s">
        <v>519</v>
      </c>
      <c r="D711" t="s">
        <v>546</v>
      </c>
      <c r="E711">
        <v>93</v>
      </c>
      <c r="F711" t="s">
        <v>465</v>
      </c>
      <c r="G711" t="s">
        <v>941</v>
      </c>
      <c r="H711" t="s">
        <v>467</v>
      </c>
      <c r="I711" t="s">
        <v>1615</v>
      </c>
      <c r="J711" t="s">
        <v>469</v>
      </c>
      <c r="K711" t="s">
        <v>474</v>
      </c>
      <c r="M711" t="s">
        <v>493</v>
      </c>
      <c r="N711" t="s">
        <v>484</v>
      </c>
      <c r="O711" t="s">
        <v>477</v>
      </c>
      <c r="R711" t="s">
        <v>484</v>
      </c>
      <c r="S711" t="s">
        <v>469</v>
      </c>
      <c r="T711" t="s">
        <v>532</v>
      </c>
      <c r="U711" t="s">
        <v>519</v>
      </c>
      <c r="V711" t="s">
        <v>803</v>
      </c>
      <c r="W711" t="s">
        <v>505</v>
      </c>
      <c r="X711" t="s">
        <v>481</v>
      </c>
      <c r="Y711" t="s">
        <v>611</v>
      </c>
      <c r="AC711" t="s">
        <v>483</v>
      </c>
      <c r="AD711" t="s">
        <v>484</v>
      </c>
      <c r="AE711" t="s">
        <v>477</v>
      </c>
      <c r="AG711" t="s">
        <v>455</v>
      </c>
      <c r="AH711" t="s">
        <v>1084</v>
      </c>
      <c r="AI711" t="s">
        <v>1616</v>
      </c>
    </row>
    <row r="712" spans="1:35" x14ac:dyDescent="0.3">
      <c r="A712">
        <v>90244</v>
      </c>
      <c r="B712">
        <v>94</v>
      </c>
      <c r="C712" t="s">
        <v>519</v>
      </c>
      <c r="D712" t="s">
        <v>546</v>
      </c>
      <c r="E712">
        <v>94</v>
      </c>
      <c r="F712" t="s">
        <v>465</v>
      </c>
      <c r="G712" t="s">
        <v>1617</v>
      </c>
      <c r="H712" t="s">
        <v>467</v>
      </c>
      <c r="I712" t="s">
        <v>1618</v>
      </c>
      <c r="J712" t="s">
        <v>469</v>
      </c>
      <c r="K712" t="s">
        <v>474</v>
      </c>
      <c r="M712" t="s">
        <v>493</v>
      </c>
      <c r="N712" t="s">
        <v>1619</v>
      </c>
      <c r="O712" t="s">
        <v>477</v>
      </c>
      <c r="R712" t="s">
        <v>1620</v>
      </c>
      <c r="S712" t="s">
        <v>469</v>
      </c>
      <c r="T712" t="s">
        <v>532</v>
      </c>
      <c r="U712" t="s">
        <v>614</v>
      </c>
      <c r="V712" t="s">
        <v>577</v>
      </c>
      <c r="W712" t="s">
        <v>505</v>
      </c>
      <c r="X712" t="s">
        <v>481</v>
      </c>
      <c r="Y712" t="s">
        <v>482</v>
      </c>
      <c r="AC712" t="s">
        <v>483</v>
      </c>
      <c r="AD712" t="s">
        <v>484</v>
      </c>
      <c r="AE712" t="s">
        <v>477</v>
      </c>
      <c r="AG712" t="s">
        <v>458</v>
      </c>
      <c r="AH712" t="s">
        <v>98</v>
      </c>
      <c r="AI712" t="s">
        <v>98</v>
      </c>
    </row>
    <row r="713" spans="1:35" x14ac:dyDescent="0.3">
      <c r="A713">
        <v>90244</v>
      </c>
      <c r="B713">
        <v>95</v>
      </c>
      <c r="C713" t="s">
        <v>519</v>
      </c>
      <c r="D713" t="s">
        <v>546</v>
      </c>
      <c r="E713">
        <v>95</v>
      </c>
      <c r="F713" t="s">
        <v>465</v>
      </c>
      <c r="G713" t="s">
        <v>780</v>
      </c>
      <c r="H713" t="s">
        <v>467</v>
      </c>
      <c r="I713" t="s">
        <v>1036</v>
      </c>
      <c r="J713" t="s">
        <v>469</v>
      </c>
      <c r="K713" t="s">
        <v>474</v>
      </c>
      <c r="M713" t="s">
        <v>493</v>
      </c>
      <c r="N713" t="s">
        <v>1621</v>
      </c>
      <c r="O713" t="s">
        <v>477</v>
      </c>
      <c r="R713" t="s">
        <v>1622</v>
      </c>
      <c r="S713" t="s">
        <v>469</v>
      </c>
      <c r="T713" t="s">
        <v>583</v>
      </c>
      <c r="U713" t="s">
        <v>614</v>
      </c>
      <c r="V713" t="s">
        <v>736</v>
      </c>
      <c r="W713" t="s">
        <v>496</v>
      </c>
      <c r="X713" t="s">
        <v>481</v>
      </c>
      <c r="Y713" t="s">
        <v>482</v>
      </c>
      <c r="AC713" t="s">
        <v>483</v>
      </c>
      <c r="AD713" t="s">
        <v>484</v>
      </c>
      <c r="AE713" t="s">
        <v>477</v>
      </c>
      <c r="AG713" t="s">
        <v>455</v>
      </c>
      <c r="AH713" t="s">
        <v>1623</v>
      </c>
      <c r="AI713" t="s">
        <v>98</v>
      </c>
    </row>
    <row r="714" spans="1:35" x14ac:dyDescent="0.3">
      <c r="A714">
        <v>90244</v>
      </c>
      <c r="B714">
        <v>96</v>
      </c>
      <c r="C714" t="s">
        <v>614</v>
      </c>
      <c r="D714" t="s">
        <v>453</v>
      </c>
      <c r="E714">
        <v>96</v>
      </c>
      <c r="W714" t="s">
        <v>457</v>
      </c>
      <c r="AG714" t="s">
        <v>455</v>
      </c>
      <c r="AH714" t="s">
        <v>1624</v>
      </c>
      <c r="AI714" t="s">
        <v>98</v>
      </c>
    </row>
    <row r="715" spans="1:35" x14ac:dyDescent="0.3">
      <c r="A715">
        <v>90244</v>
      </c>
      <c r="B715">
        <v>97</v>
      </c>
      <c r="C715" t="s">
        <v>614</v>
      </c>
      <c r="D715" t="s">
        <v>453</v>
      </c>
      <c r="E715">
        <v>97</v>
      </c>
      <c r="W715" t="s">
        <v>1338</v>
      </c>
      <c r="AG715" t="s">
        <v>455</v>
      </c>
      <c r="AH715" t="s">
        <v>1625</v>
      </c>
      <c r="AI715" t="s">
        <v>98</v>
      </c>
    </row>
    <row r="716" spans="1:35" x14ac:dyDescent="0.3">
      <c r="A716">
        <v>90244</v>
      </c>
      <c r="B716">
        <v>98</v>
      </c>
      <c r="C716" t="s">
        <v>614</v>
      </c>
      <c r="D716" t="s">
        <v>453</v>
      </c>
      <c r="E716">
        <v>98</v>
      </c>
      <c r="W716" t="s">
        <v>1336</v>
      </c>
      <c r="AG716" t="s">
        <v>455</v>
      </c>
      <c r="AH716" t="s">
        <v>1626</v>
      </c>
      <c r="AI716" t="s">
        <v>98</v>
      </c>
    </row>
    <row r="717" spans="1:35" x14ac:dyDescent="0.3">
      <c r="A717">
        <v>90244</v>
      </c>
      <c r="B717">
        <v>99</v>
      </c>
      <c r="C717" t="s">
        <v>614</v>
      </c>
      <c r="D717" t="s">
        <v>453</v>
      </c>
      <c r="E717">
        <v>99</v>
      </c>
      <c r="W717" t="s">
        <v>457</v>
      </c>
      <c r="AG717" t="s">
        <v>458</v>
      </c>
      <c r="AH717" t="s">
        <v>98</v>
      </c>
      <c r="AI717" t="s">
        <v>98</v>
      </c>
    </row>
    <row r="718" spans="1:35" x14ac:dyDescent="0.3">
      <c r="A718">
        <v>90244</v>
      </c>
      <c r="B718">
        <v>100</v>
      </c>
      <c r="C718" t="s">
        <v>614</v>
      </c>
      <c r="D718" t="s">
        <v>464</v>
      </c>
      <c r="E718">
        <v>100</v>
      </c>
      <c r="F718" t="s">
        <v>465</v>
      </c>
      <c r="G718" t="s">
        <v>578</v>
      </c>
      <c r="H718" t="s">
        <v>467</v>
      </c>
      <c r="I718" t="s">
        <v>1627</v>
      </c>
      <c r="J718" t="s">
        <v>469</v>
      </c>
      <c r="K718" t="s">
        <v>474</v>
      </c>
      <c r="M718" t="s">
        <v>475</v>
      </c>
      <c r="N718" t="s">
        <v>614</v>
      </c>
      <c r="O718" t="s">
        <v>477</v>
      </c>
      <c r="P718" t="s">
        <v>512</v>
      </c>
      <c r="Q718" t="s">
        <v>477</v>
      </c>
      <c r="R718" t="s">
        <v>479</v>
      </c>
      <c r="S718" t="s">
        <v>469</v>
      </c>
      <c r="W718" t="s">
        <v>538</v>
      </c>
      <c r="X718" t="s">
        <v>481</v>
      </c>
      <c r="Y718" t="s">
        <v>482</v>
      </c>
      <c r="AC718" t="s">
        <v>483</v>
      </c>
      <c r="AD718" t="s">
        <v>484</v>
      </c>
      <c r="AE718" t="s">
        <v>477</v>
      </c>
      <c r="AG718" t="s">
        <v>455</v>
      </c>
      <c r="AH718" t="s">
        <v>1628</v>
      </c>
      <c r="AI718" t="s">
        <v>98</v>
      </c>
    </row>
    <row r="719" spans="1:35" x14ac:dyDescent="0.3">
      <c r="A719">
        <v>90244</v>
      </c>
      <c r="B719">
        <v>101</v>
      </c>
      <c r="C719" t="s">
        <v>614</v>
      </c>
      <c r="D719" t="s">
        <v>464</v>
      </c>
      <c r="E719">
        <v>101</v>
      </c>
      <c r="F719" t="s">
        <v>465</v>
      </c>
      <c r="G719" t="s">
        <v>726</v>
      </c>
      <c r="H719" t="s">
        <v>467</v>
      </c>
      <c r="I719" t="s">
        <v>478</v>
      </c>
      <c r="J719" t="s">
        <v>469</v>
      </c>
      <c r="K719" t="s">
        <v>474</v>
      </c>
      <c r="M719" t="s">
        <v>475</v>
      </c>
      <c r="N719" t="s">
        <v>742</v>
      </c>
      <c r="O719" t="s">
        <v>477</v>
      </c>
      <c r="P719" t="s">
        <v>615</v>
      </c>
      <c r="Q719" t="s">
        <v>477</v>
      </c>
      <c r="R719" t="s">
        <v>479</v>
      </c>
      <c r="S719" t="s">
        <v>469</v>
      </c>
      <c r="W719" t="s">
        <v>551</v>
      </c>
      <c r="X719" t="s">
        <v>481</v>
      </c>
      <c r="Y719" t="s">
        <v>482</v>
      </c>
      <c r="AC719" t="s">
        <v>483</v>
      </c>
      <c r="AD719" t="s">
        <v>484</v>
      </c>
      <c r="AE719" t="s">
        <v>477</v>
      </c>
      <c r="AG719" t="s">
        <v>455</v>
      </c>
      <c r="AH719" t="s">
        <v>1629</v>
      </c>
      <c r="AI719" t="s">
        <v>98</v>
      </c>
    </row>
    <row r="720" spans="1:35" x14ac:dyDescent="0.3">
      <c r="A720">
        <v>90244</v>
      </c>
      <c r="B720">
        <v>102</v>
      </c>
      <c r="C720" t="s">
        <v>614</v>
      </c>
      <c r="D720" t="s">
        <v>464</v>
      </c>
      <c r="E720">
        <v>102</v>
      </c>
      <c r="F720" t="s">
        <v>465</v>
      </c>
      <c r="G720" t="s">
        <v>523</v>
      </c>
      <c r="H720" t="s">
        <v>467</v>
      </c>
      <c r="I720" t="s">
        <v>1630</v>
      </c>
      <c r="J720" t="s">
        <v>469</v>
      </c>
      <c r="K720" t="s">
        <v>474</v>
      </c>
      <c r="M720" t="s">
        <v>475</v>
      </c>
      <c r="N720" t="s">
        <v>708</v>
      </c>
      <c r="O720" t="s">
        <v>477</v>
      </c>
      <c r="P720" t="s">
        <v>499</v>
      </c>
      <c r="Q720" t="s">
        <v>477</v>
      </c>
      <c r="R720" t="s">
        <v>479</v>
      </c>
      <c r="S720" t="s">
        <v>469</v>
      </c>
      <c r="W720" t="s">
        <v>551</v>
      </c>
      <c r="X720" t="s">
        <v>481</v>
      </c>
      <c r="Y720" t="s">
        <v>482</v>
      </c>
      <c r="AC720" t="s">
        <v>483</v>
      </c>
      <c r="AD720" t="s">
        <v>484</v>
      </c>
      <c r="AE720" t="s">
        <v>477</v>
      </c>
      <c r="AG720" t="s">
        <v>458</v>
      </c>
      <c r="AH720" t="s">
        <v>98</v>
      </c>
      <c r="AI720" t="s">
        <v>98</v>
      </c>
    </row>
    <row r="721" spans="1:35" x14ac:dyDescent="0.3">
      <c r="A721">
        <v>90244</v>
      </c>
      <c r="B721">
        <v>103</v>
      </c>
      <c r="C721" t="s">
        <v>614</v>
      </c>
      <c r="D721" t="s">
        <v>490</v>
      </c>
      <c r="E721">
        <v>103</v>
      </c>
      <c r="F721" t="s">
        <v>465</v>
      </c>
      <c r="G721" t="s">
        <v>1310</v>
      </c>
      <c r="H721" t="s">
        <v>467</v>
      </c>
      <c r="I721" t="s">
        <v>1631</v>
      </c>
      <c r="J721" t="s">
        <v>469</v>
      </c>
      <c r="K721" t="s">
        <v>474</v>
      </c>
      <c r="M721" t="s">
        <v>493</v>
      </c>
      <c r="N721" t="s">
        <v>1027</v>
      </c>
      <c r="O721" t="s">
        <v>477</v>
      </c>
      <c r="R721" t="s">
        <v>479</v>
      </c>
      <c r="S721" t="s">
        <v>469</v>
      </c>
      <c r="T721" t="s">
        <v>538</v>
      </c>
      <c r="U721" t="s">
        <v>544</v>
      </c>
      <c r="V721" t="s">
        <v>538</v>
      </c>
      <c r="W721" t="s">
        <v>736</v>
      </c>
      <c r="X721" t="s">
        <v>481</v>
      </c>
      <c r="Y721" t="s">
        <v>482</v>
      </c>
      <c r="AC721" t="s">
        <v>483</v>
      </c>
      <c r="AD721" t="s">
        <v>484</v>
      </c>
      <c r="AE721" t="s">
        <v>477</v>
      </c>
      <c r="AG721" t="s">
        <v>455</v>
      </c>
      <c r="AH721" t="s">
        <v>1632</v>
      </c>
      <c r="AI721" t="s">
        <v>98</v>
      </c>
    </row>
    <row r="722" spans="1:35" x14ac:dyDescent="0.3">
      <c r="A722">
        <v>90244</v>
      </c>
      <c r="B722">
        <v>104</v>
      </c>
      <c r="C722" t="s">
        <v>614</v>
      </c>
      <c r="D722" t="s">
        <v>490</v>
      </c>
      <c r="E722">
        <v>104</v>
      </c>
      <c r="F722" t="s">
        <v>465</v>
      </c>
      <c r="G722" t="s">
        <v>617</v>
      </c>
      <c r="H722" t="s">
        <v>467</v>
      </c>
      <c r="I722" t="s">
        <v>1633</v>
      </c>
      <c r="J722" t="s">
        <v>469</v>
      </c>
      <c r="K722" t="s">
        <v>474</v>
      </c>
      <c r="M722" t="s">
        <v>493</v>
      </c>
      <c r="N722" t="s">
        <v>1036</v>
      </c>
      <c r="O722" t="s">
        <v>477</v>
      </c>
      <c r="R722" t="s">
        <v>479</v>
      </c>
      <c r="S722" t="s">
        <v>469</v>
      </c>
      <c r="T722" t="s">
        <v>552</v>
      </c>
      <c r="U722" t="s">
        <v>544</v>
      </c>
      <c r="V722" t="s">
        <v>538</v>
      </c>
      <c r="W722" t="s">
        <v>537</v>
      </c>
      <c r="X722" t="s">
        <v>481</v>
      </c>
      <c r="Y722" t="s">
        <v>482</v>
      </c>
      <c r="AC722" t="s">
        <v>483</v>
      </c>
      <c r="AD722" t="s">
        <v>484</v>
      </c>
      <c r="AE722" t="s">
        <v>477</v>
      </c>
      <c r="AG722" t="s">
        <v>458</v>
      </c>
      <c r="AH722" t="s">
        <v>98</v>
      </c>
      <c r="AI722" t="s">
        <v>98</v>
      </c>
    </row>
    <row r="723" spans="1:35" x14ac:dyDescent="0.3">
      <c r="A723">
        <v>90244</v>
      </c>
      <c r="B723">
        <v>105</v>
      </c>
      <c r="C723" t="s">
        <v>614</v>
      </c>
      <c r="D723" t="s">
        <v>490</v>
      </c>
      <c r="E723">
        <v>105</v>
      </c>
      <c r="F723" t="s">
        <v>465</v>
      </c>
      <c r="G723" t="s">
        <v>1320</v>
      </c>
      <c r="H723" t="s">
        <v>467</v>
      </c>
      <c r="I723" t="s">
        <v>561</v>
      </c>
      <c r="J723" t="s">
        <v>469</v>
      </c>
      <c r="K723" t="s">
        <v>474</v>
      </c>
      <c r="M723" t="s">
        <v>493</v>
      </c>
      <c r="N723" t="s">
        <v>735</v>
      </c>
      <c r="O723" t="s">
        <v>477</v>
      </c>
      <c r="R723" t="s">
        <v>479</v>
      </c>
      <c r="S723" t="s">
        <v>469</v>
      </c>
      <c r="T723" t="s">
        <v>552</v>
      </c>
      <c r="U723" t="s">
        <v>614</v>
      </c>
      <c r="V723" t="s">
        <v>564</v>
      </c>
      <c r="W723" t="s">
        <v>509</v>
      </c>
      <c r="X723" t="s">
        <v>481</v>
      </c>
      <c r="Y723" t="s">
        <v>482</v>
      </c>
      <c r="AC723" t="s">
        <v>483</v>
      </c>
      <c r="AD723" t="s">
        <v>484</v>
      </c>
      <c r="AE723" t="s">
        <v>477</v>
      </c>
      <c r="AG723" t="s">
        <v>455</v>
      </c>
      <c r="AH723" t="s">
        <v>1634</v>
      </c>
      <c r="AI723" t="s">
        <v>98</v>
      </c>
    </row>
    <row r="724" spans="1:35" x14ac:dyDescent="0.3">
      <c r="A724">
        <v>90244</v>
      </c>
      <c r="B724">
        <v>106</v>
      </c>
      <c r="C724" t="s">
        <v>614</v>
      </c>
      <c r="D724" t="s">
        <v>490</v>
      </c>
      <c r="E724">
        <v>106</v>
      </c>
      <c r="F724" t="s">
        <v>465</v>
      </c>
      <c r="G724" t="s">
        <v>817</v>
      </c>
      <c r="H724" t="s">
        <v>467</v>
      </c>
      <c r="I724" t="s">
        <v>1575</v>
      </c>
      <c r="J724" t="s">
        <v>469</v>
      </c>
      <c r="K724" t="s">
        <v>474</v>
      </c>
      <c r="M724" t="s">
        <v>493</v>
      </c>
      <c r="N724" t="s">
        <v>500</v>
      </c>
      <c r="O724" t="s">
        <v>477</v>
      </c>
      <c r="R724" t="s">
        <v>479</v>
      </c>
      <c r="S724" t="s">
        <v>469</v>
      </c>
      <c r="T724" t="s">
        <v>538</v>
      </c>
      <c r="U724" t="s">
        <v>544</v>
      </c>
      <c r="V724" t="s">
        <v>509</v>
      </c>
      <c r="W724" t="s">
        <v>488</v>
      </c>
      <c r="X724" t="s">
        <v>481</v>
      </c>
      <c r="Y724" t="s">
        <v>482</v>
      </c>
      <c r="AC724" t="s">
        <v>483</v>
      </c>
      <c r="AD724" t="s">
        <v>484</v>
      </c>
      <c r="AE724" t="s">
        <v>477</v>
      </c>
      <c r="AG724" t="s">
        <v>455</v>
      </c>
      <c r="AH724" t="s">
        <v>1084</v>
      </c>
      <c r="AI724" t="s">
        <v>98</v>
      </c>
    </row>
    <row r="725" spans="1:35" x14ac:dyDescent="0.3">
      <c r="A725">
        <v>90244</v>
      </c>
      <c r="B725">
        <v>107</v>
      </c>
      <c r="C725" t="s">
        <v>614</v>
      </c>
      <c r="D725" t="s">
        <v>490</v>
      </c>
      <c r="E725">
        <v>107</v>
      </c>
      <c r="F725" t="s">
        <v>465</v>
      </c>
      <c r="G725" t="s">
        <v>659</v>
      </c>
      <c r="H725" t="s">
        <v>467</v>
      </c>
      <c r="I725" t="s">
        <v>487</v>
      </c>
      <c r="J725" t="s">
        <v>469</v>
      </c>
      <c r="K725" t="s">
        <v>474</v>
      </c>
      <c r="M725" t="s">
        <v>493</v>
      </c>
      <c r="N725" t="s">
        <v>500</v>
      </c>
      <c r="O725" t="s">
        <v>477</v>
      </c>
      <c r="R725" t="s">
        <v>479</v>
      </c>
      <c r="S725" t="s">
        <v>469</v>
      </c>
      <c r="T725" t="s">
        <v>551</v>
      </c>
      <c r="U725" t="s">
        <v>519</v>
      </c>
      <c r="V725" t="s">
        <v>488</v>
      </c>
      <c r="W725" t="s">
        <v>722</v>
      </c>
      <c r="X725" t="s">
        <v>481</v>
      </c>
      <c r="Y725" t="s">
        <v>482</v>
      </c>
      <c r="AC725" t="s">
        <v>483</v>
      </c>
      <c r="AD725" t="s">
        <v>484</v>
      </c>
      <c r="AE725" t="s">
        <v>477</v>
      </c>
      <c r="AG725" t="s">
        <v>458</v>
      </c>
      <c r="AH725" t="s">
        <v>98</v>
      </c>
      <c r="AI725" t="s">
        <v>98</v>
      </c>
    </row>
    <row r="726" spans="1:35" x14ac:dyDescent="0.3">
      <c r="A726">
        <v>90244</v>
      </c>
      <c r="B726">
        <v>108</v>
      </c>
      <c r="C726" t="s">
        <v>614</v>
      </c>
      <c r="D726" t="s">
        <v>490</v>
      </c>
      <c r="E726">
        <v>108</v>
      </c>
      <c r="F726" t="s">
        <v>465</v>
      </c>
      <c r="G726" t="s">
        <v>1090</v>
      </c>
      <c r="H726" t="s">
        <v>467</v>
      </c>
      <c r="I726" t="s">
        <v>1635</v>
      </c>
      <c r="J726" t="s">
        <v>469</v>
      </c>
      <c r="K726" t="s">
        <v>474</v>
      </c>
      <c r="M726" t="s">
        <v>493</v>
      </c>
      <c r="N726" t="s">
        <v>1051</v>
      </c>
      <c r="O726" t="s">
        <v>477</v>
      </c>
      <c r="R726" t="s">
        <v>479</v>
      </c>
      <c r="S726" t="s">
        <v>469</v>
      </c>
      <c r="T726" t="s">
        <v>537</v>
      </c>
      <c r="U726" t="s">
        <v>614</v>
      </c>
      <c r="V726" t="s">
        <v>537</v>
      </c>
      <c r="W726" t="s">
        <v>722</v>
      </c>
      <c r="X726" t="s">
        <v>481</v>
      </c>
      <c r="Y726" t="s">
        <v>482</v>
      </c>
      <c r="AC726" t="s">
        <v>483</v>
      </c>
      <c r="AD726" t="s">
        <v>484</v>
      </c>
      <c r="AE726" t="s">
        <v>477</v>
      </c>
      <c r="AG726" t="s">
        <v>458</v>
      </c>
      <c r="AH726" t="s">
        <v>98</v>
      </c>
      <c r="AI726" t="s">
        <v>98</v>
      </c>
    </row>
    <row r="727" spans="1:35" x14ac:dyDescent="0.3">
      <c r="A727">
        <v>90244</v>
      </c>
      <c r="B727">
        <v>109</v>
      </c>
      <c r="C727" t="s">
        <v>614</v>
      </c>
      <c r="D727" t="s">
        <v>490</v>
      </c>
      <c r="E727">
        <v>109</v>
      </c>
      <c r="F727" t="s">
        <v>465</v>
      </c>
      <c r="G727" t="s">
        <v>555</v>
      </c>
      <c r="H727" t="s">
        <v>467</v>
      </c>
      <c r="I727" t="s">
        <v>1636</v>
      </c>
      <c r="J727" t="s">
        <v>469</v>
      </c>
      <c r="K727" t="s">
        <v>474</v>
      </c>
      <c r="M727" t="s">
        <v>493</v>
      </c>
      <c r="N727" t="s">
        <v>1188</v>
      </c>
      <c r="O727" t="s">
        <v>477</v>
      </c>
      <c r="R727" t="s">
        <v>479</v>
      </c>
      <c r="S727" t="s">
        <v>469</v>
      </c>
      <c r="T727" t="s">
        <v>498</v>
      </c>
      <c r="U727" t="s">
        <v>593</v>
      </c>
      <c r="V727" t="s">
        <v>488</v>
      </c>
      <c r="W727" t="s">
        <v>496</v>
      </c>
      <c r="X727" t="s">
        <v>481</v>
      </c>
      <c r="Y727" t="s">
        <v>482</v>
      </c>
      <c r="AC727" t="s">
        <v>483</v>
      </c>
      <c r="AD727" t="s">
        <v>484</v>
      </c>
      <c r="AE727" t="s">
        <v>477</v>
      </c>
      <c r="AG727" t="s">
        <v>458</v>
      </c>
      <c r="AH727" t="s">
        <v>98</v>
      </c>
      <c r="AI727" t="s">
        <v>98</v>
      </c>
    </row>
    <row r="728" spans="1:35" x14ac:dyDescent="0.3">
      <c r="A728">
        <v>90244</v>
      </c>
      <c r="B728">
        <v>110</v>
      </c>
      <c r="C728" t="s">
        <v>614</v>
      </c>
      <c r="D728" t="s">
        <v>546</v>
      </c>
      <c r="E728">
        <v>110</v>
      </c>
      <c r="F728" t="s">
        <v>465</v>
      </c>
      <c r="G728" t="s">
        <v>1111</v>
      </c>
      <c r="H728" t="s">
        <v>467</v>
      </c>
      <c r="I728" t="s">
        <v>1240</v>
      </c>
      <c r="J728" t="s">
        <v>469</v>
      </c>
      <c r="K728" t="s">
        <v>474</v>
      </c>
      <c r="M728" t="s">
        <v>493</v>
      </c>
      <c r="N728" t="s">
        <v>1637</v>
      </c>
      <c r="O728" t="s">
        <v>477</v>
      </c>
      <c r="R728" t="s">
        <v>479</v>
      </c>
      <c r="S728" t="s">
        <v>469</v>
      </c>
      <c r="T728" t="s">
        <v>583</v>
      </c>
      <c r="U728" t="s">
        <v>558</v>
      </c>
      <c r="V728" t="s">
        <v>498</v>
      </c>
      <c r="W728" t="s">
        <v>505</v>
      </c>
      <c r="X728" t="s">
        <v>481</v>
      </c>
      <c r="Y728" t="s">
        <v>482</v>
      </c>
      <c r="AC728" t="s">
        <v>483</v>
      </c>
      <c r="AD728" t="s">
        <v>484</v>
      </c>
      <c r="AE728" t="s">
        <v>477</v>
      </c>
      <c r="AG728" t="s">
        <v>455</v>
      </c>
      <c r="AH728" t="s">
        <v>1638</v>
      </c>
      <c r="AI728" t="s">
        <v>98</v>
      </c>
    </row>
    <row r="729" spans="1:35" x14ac:dyDescent="0.3">
      <c r="A729">
        <v>124714</v>
      </c>
      <c r="B729">
        <v>1</v>
      </c>
      <c r="C729" t="s">
        <v>452</v>
      </c>
      <c r="D729" t="s">
        <v>490</v>
      </c>
      <c r="E729">
        <v>1</v>
      </c>
      <c r="F729" t="s">
        <v>465</v>
      </c>
      <c r="G729" t="s">
        <v>1185</v>
      </c>
      <c r="H729" t="s">
        <v>467</v>
      </c>
      <c r="I729" t="s">
        <v>874</v>
      </c>
      <c r="J729" t="s">
        <v>469</v>
      </c>
      <c r="K729" t="s">
        <v>474</v>
      </c>
      <c r="M729" t="s">
        <v>493</v>
      </c>
      <c r="N729" t="s">
        <v>1639</v>
      </c>
      <c r="O729" t="s">
        <v>477</v>
      </c>
      <c r="R729" t="s">
        <v>479</v>
      </c>
      <c r="S729" t="s">
        <v>469</v>
      </c>
      <c r="T729" t="s">
        <v>844</v>
      </c>
      <c r="U729" t="s">
        <v>1640</v>
      </c>
      <c r="W729" t="s">
        <v>505</v>
      </c>
      <c r="X729" t="s">
        <v>1641</v>
      </c>
      <c r="Y729" t="s">
        <v>482</v>
      </c>
      <c r="AC729" t="s">
        <v>968</v>
      </c>
      <c r="AG729" t="s">
        <v>455</v>
      </c>
      <c r="AH729" t="s">
        <v>1642</v>
      </c>
    </row>
    <row r="730" spans="1:35" x14ac:dyDescent="0.3">
      <c r="A730">
        <v>124714</v>
      </c>
      <c r="B730">
        <v>2</v>
      </c>
      <c r="C730" t="s">
        <v>452</v>
      </c>
      <c r="D730" t="s">
        <v>490</v>
      </c>
      <c r="E730">
        <v>2</v>
      </c>
      <c r="F730" t="s">
        <v>465</v>
      </c>
      <c r="G730" t="s">
        <v>923</v>
      </c>
      <c r="H730" t="s">
        <v>467</v>
      </c>
      <c r="I730" t="s">
        <v>742</v>
      </c>
      <c r="J730" t="s">
        <v>469</v>
      </c>
      <c r="K730" t="s">
        <v>474</v>
      </c>
      <c r="M730" t="s">
        <v>493</v>
      </c>
      <c r="N730" t="s">
        <v>1643</v>
      </c>
      <c r="O730" t="s">
        <v>477</v>
      </c>
      <c r="R730" t="s">
        <v>479</v>
      </c>
      <c r="S730" t="s">
        <v>469</v>
      </c>
      <c r="T730" t="s">
        <v>1610</v>
      </c>
      <c r="U730" t="s">
        <v>1644</v>
      </c>
      <c r="W730" t="s">
        <v>505</v>
      </c>
      <c r="X730" t="s">
        <v>1641</v>
      </c>
      <c r="Y730" t="s">
        <v>482</v>
      </c>
      <c r="AC730" t="s">
        <v>483</v>
      </c>
      <c r="AG730" t="s">
        <v>458</v>
      </c>
    </row>
    <row r="731" spans="1:35" x14ac:dyDescent="0.3">
      <c r="A731">
        <v>124714</v>
      </c>
      <c r="B731">
        <v>3</v>
      </c>
      <c r="C731" t="s">
        <v>452</v>
      </c>
      <c r="D731" t="s">
        <v>546</v>
      </c>
      <c r="E731">
        <v>3</v>
      </c>
      <c r="F731" t="s">
        <v>465</v>
      </c>
      <c r="G731" t="s">
        <v>558</v>
      </c>
      <c r="H731" t="s">
        <v>467</v>
      </c>
      <c r="I731" t="s">
        <v>526</v>
      </c>
      <c r="J731" t="s">
        <v>469</v>
      </c>
      <c r="K731" t="s">
        <v>474</v>
      </c>
      <c r="M731" t="s">
        <v>493</v>
      </c>
      <c r="N731" t="s">
        <v>1291</v>
      </c>
      <c r="O731" t="s">
        <v>477</v>
      </c>
      <c r="R731" t="s">
        <v>479</v>
      </c>
      <c r="S731" t="s">
        <v>469</v>
      </c>
      <c r="T731" t="s">
        <v>735</v>
      </c>
      <c r="U731" t="s">
        <v>1645</v>
      </c>
      <c r="W731" t="s">
        <v>528</v>
      </c>
      <c r="X731" t="s">
        <v>1641</v>
      </c>
      <c r="Y731" t="s">
        <v>482</v>
      </c>
      <c r="AC731" t="s">
        <v>968</v>
      </c>
      <c r="AG731" t="s">
        <v>455</v>
      </c>
      <c r="AH731" t="s">
        <v>1646</v>
      </c>
    </row>
    <row r="732" spans="1:35" x14ac:dyDescent="0.3">
      <c r="A732">
        <v>124714</v>
      </c>
      <c r="B732">
        <v>4</v>
      </c>
      <c r="C732" t="s">
        <v>452</v>
      </c>
      <c r="D732" t="s">
        <v>546</v>
      </c>
      <c r="E732">
        <v>4</v>
      </c>
      <c r="F732" t="s">
        <v>465</v>
      </c>
      <c r="G732" t="s">
        <v>517</v>
      </c>
      <c r="H732" t="s">
        <v>467</v>
      </c>
      <c r="I732" t="s">
        <v>526</v>
      </c>
      <c r="J732" t="s">
        <v>469</v>
      </c>
      <c r="K732" t="s">
        <v>474</v>
      </c>
      <c r="M732" t="s">
        <v>493</v>
      </c>
      <c r="N732" t="s">
        <v>1465</v>
      </c>
      <c r="O732" t="s">
        <v>477</v>
      </c>
      <c r="R732" t="s">
        <v>479</v>
      </c>
      <c r="S732" t="s">
        <v>469</v>
      </c>
      <c r="T732" t="s">
        <v>1647</v>
      </c>
      <c r="U732" t="s">
        <v>1648</v>
      </c>
      <c r="W732" t="s">
        <v>520</v>
      </c>
      <c r="X732" t="s">
        <v>1641</v>
      </c>
      <c r="Y732" t="s">
        <v>482</v>
      </c>
      <c r="AC732" t="s">
        <v>968</v>
      </c>
      <c r="AG732" t="s">
        <v>458</v>
      </c>
    </row>
    <row r="733" spans="1:35" x14ac:dyDescent="0.3">
      <c r="A733">
        <v>124714</v>
      </c>
      <c r="B733">
        <v>5</v>
      </c>
      <c r="C733" t="s">
        <v>452</v>
      </c>
      <c r="D733" t="s">
        <v>546</v>
      </c>
      <c r="E733">
        <v>5</v>
      </c>
      <c r="F733" t="s">
        <v>465</v>
      </c>
      <c r="G733" t="s">
        <v>1375</v>
      </c>
      <c r="H733" t="s">
        <v>467</v>
      </c>
      <c r="I733" t="s">
        <v>514</v>
      </c>
      <c r="J733" t="s">
        <v>469</v>
      </c>
      <c r="K733" t="s">
        <v>474</v>
      </c>
      <c r="M733" t="s">
        <v>493</v>
      </c>
      <c r="N733" t="s">
        <v>1222</v>
      </c>
      <c r="O733" t="s">
        <v>477</v>
      </c>
      <c r="R733" t="s">
        <v>479</v>
      </c>
      <c r="S733" t="s">
        <v>469</v>
      </c>
      <c r="T733" t="s">
        <v>1649</v>
      </c>
      <c r="U733" t="s">
        <v>1650</v>
      </c>
      <c r="W733" t="s">
        <v>532</v>
      </c>
      <c r="X733" t="s">
        <v>1641</v>
      </c>
      <c r="Y733" t="s">
        <v>482</v>
      </c>
      <c r="AC733" t="s">
        <v>968</v>
      </c>
      <c r="AG733" t="s">
        <v>458</v>
      </c>
    </row>
    <row r="734" spans="1:35" x14ac:dyDescent="0.3">
      <c r="A734">
        <v>124714</v>
      </c>
      <c r="B734">
        <v>6</v>
      </c>
      <c r="C734" t="s">
        <v>452</v>
      </c>
      <c r="D734" t="s">
        <v>546</v>
      </c>
      <c r="E734">
        <v>6</v>
      </c>
      <c r="F734" t="s">
        <v>465</v>
      </c>
      <c r="G734" t="s">
        <v>1048</v>
      </c>
      <c r="H734" t="s">
        <v>467</v>
      </c>
      <c r="I734" t="s">
        <v>476</v>
      </c>
      <c r="J734" t="s">
        <v>469</v>
      </c>
      <c r="K734" t="s">
        <v>474</v>
      </c>
      <c r="M734" t="s">
        <v>493</v>
      </c>
      <c r="N734" t="s">
        <v>1459</v>
      </c>
      <c r="O734" t="s">
        <v>477</v>
      </c>
      <c r="R734" t="s">
        <v>479</v>
      </c>
      <c r="S734" t="s">
        <v>469</v>
      </c>
      <c r="T734" t="s">
        <v>1651</v>
      </c>
      <c r="U734" t="s">
        <v>1650</v>
      </c>
      <c r="W734" t="s">
        <v>551</v>
      </c>
      <c r="X734" t="s">
        <v>1641</v>
      </c>
      <c r="Y734" t="s">
        <v>482</v>
      </c>
      <c r="AC734" t="s">
        <v>968</v>
      </c>
      <c r="AG734" t="s">
        <v>458</v>
      </c>
    </row>
    <row r="735" spans="1:35" x14ac:dyDescent="0.3">
      <c r="A735">
        <v>124714</v>
      </c>
      <c r="B735">
        <v>7</v>
      </c>
      <c r="C735" t="s">
        <v>452</v>
      </c>
      <c r="D735" t="s">
        <v>546</v>
      </c>
      <c r="E735">
        <v>7</v>
      </c>
      <c r="F735" t="s">
        <v>465</v>
      </c>
      <c r="G735" t="s">
        <v>1652</v>
      </c>
      <c r="H735" t="s">
        <v>467</v>
      </c>
      <c r="I735" t="s">
        <v>568</v>
      </c>
      <c r="J735" t="s">
        <v>469</v>
      </c>
      <c r="K735" t="s">
        <v>474</v>
      </c>
      <c r="M735" t="s">
        <v>493</v>
      </c>
      <c r="N735" t="s">
        <v>1653</v>
      </c>
      <c r="O735" t="s">
        <v>477</v>
      </c>
      <c r="R735" t="s">
        <v>479</v>
      </c>
      <c r="S735" t="s">
        <v>469</v>
      </c>
      <c r="T735" t="s">
        <v>1055</v>
      </c>
      <c r="U735" t="s">
        <v>1640</v>
      </c>
      <c r="W735" t="s">
        <v>532</v>
      </c>
      <c r="X735" t="s">
        <v>1641</v>
      </c>
      <c r="Y735" t="s">
        <v>482</v>
      </c>
      <c r="AC735" t="s">
        <v>483</v>
      </c>
      <c r="AG735" t="s">
        <v>458</v>
      </c>
    </row>
    <row r="736" spans="1:35" x14ac:dyDescent="0.3">
      <c r="A736">
        <v>124714</v>
      </c>
      <c r="B736">
        <v>8</v>
      </c>
      <c r="C736" t="s">
        <v>452</v>
      </c>
      <c r="D736" t="s">
        <v>546</v>
      </c>
      <c r="E736">
        <v>8</v>
      </c>
      <c r="F736" t="s">
        <v>465</v>
      </c>
      <c r="G736" t="s">
        <v>1654</v>
      </c>
      <c r="H736" t="s">
        <v>467</v>
      </c>
      <c r="I736" t="s">
        <v>1655</v>
      </c>
      <c r="J736" t="s">
        <v>469</v>
      </c>
      <c r="K736" t="s">
        <v>474</v>
      </c>
      <c r="M736" t="s">
        <v>493</v>
      </c>
      <c r="N736" t="s">
        <v>1656</v>
      </c>
      <c r="O736" t="s">
        <v>477</v>
      </c>
      <c r="R736" t="s">
        <v>479</v>
      </c>
      <c r="S736" t="s">
        <v>469</v>
      </c>
      <c r="T736" t="s">
        <v>1657</v>
      </c>
      <c r="U736" t="s">
        <v>1640</v>
      </c>
      <c r="W736" t="s">
        <v>1114</v>
      </c>
      <c r="X736" t="s">
        <v>1641</v>
      </c>
      <c r="Y736" t="s">
        <v>482</v>
      </c>
      <c r="AC736" t="s">
        <v>483</v>
      </c>
      <c r="AG736" t="s">
        <v>458</v>
      </c>
    </row>
    <row r="737" spans="1:34" x14ac:dyDescent="0.3">
      <c r="A737">
        <v>124714</v>
      </c>
      <c r="B737">
        <v>9</v>
      </c>
      <c r="C737" t="s">
        <v>452</v>
      </c>
      <c r="D737" t="s">
        <v>546</v>
      </c>
      <c r="E737">
        <v>10</v>
      </c>
      <c r="F737" t="s">
        <v>465</v>
      </c>
      <c r="G737" t="s">
        <v>1658</v>
      </c>
      <c r="H737" t="s">
        <v>467</v>
      </c>
      <c r="I737" t="s">
        <v>644</v>
      </c>
      <c r="J737" t="s">
        <v>469</v>
      </c>
      <c r="K737" t="s">
        <v>474</v>
      </c>
      <c r="M737" t="s">
        <v>493</v>
      </c>
      <c r="N737" t="s">
        <v>1458</v>
      </c>
      <c r="O737" t="s">
        <v>477</v>
      </c>
      <c r="R737" t="s">
        <v>479</v>
      </c>
      <c r="S737" t="s">
        <v>469</v>
      </c>
      <c r="T737" t="s">
        <v>1659</v>
      </c>
      <c r="U737" t="s">
        <v>1640</v>
      </c>
      <c r="W737" t="s">
        <v>532</v>
      </c>
      <c r="X737" t="s">
        <v>1641</v>
      </c>
      <c r="Y737" t="s">
        <v>482</v>
      </c>
      <c r="AC737" t="s">
        <v>483</v>
      </c>
      <c r="AG737" t="s">
        <v>458</v>
      </c>
    </row>
    <row r="738" spans="1:34" x14ac:dyDescent="0.3">
      <c r="A738">
        <v>124714</v>
      </c>
      <c r="B738">
        <v>10</v>
      </c>
      <c r="C738" t="s">
        <v>471</v>
      </c>
      <c r="D738" t="s">
        <v>490</v>
      </c>
      <c r="E738">
        <v>11</v>
      </c>
      <c r="F738" t="s">
        <v>465</v>
      </c>
      <c r="G738" t="s">
        <v>564</v>
      </c>
      <c r="H738" t="s">
        <v>467</v>
      </c>
      <c r="I738" t="s">
        <v>1014</v>
      </c>
      <c r="J738" t="s">
        <v>469</v>
      </c>
      <c r="K738" t="s">
        <v>470</v>
      </c>
      <c r="L738" t="s">
        <v>514</v>
      </c>
      <c r="AG738" t="s">
        <v>455</v>
      </c>
      <c r="AH738" t="s">
        <v>1660</v>
      </c>
    </row>
    <row r="739" spans="1:34" x14ac:dyDescent="0.3">
      <c r="A739">
        <v>124714</v>
      </c>
      <c r="B739">
        <v>11</v>
      </c>
      <c r="C739" t="s">
        <v>471</v>
      </c>
      <c r="D739" t="s">
        <v>490</v>
      </c>
      <c r="E739">
        <v>12</v>
      </c>
      <c r="F739" t="s">
        <v>465</v>
      </c>
      <c r="G739" t="s">
        <v>551</v>
      </c>
      <c r="H739" t="s">
        <v>467</v>
      </c>
      <c r="I739" t="s">
        <v>534</v>
      </c>
      <c r="J739" t="s">
        <v>469</v>
      </c>
      <c r="K739" t="s">
        <v>474</v>
      </c>
      <c r="M739" t="s">
        <v>493</v>
      </c>
      <c r="N739" t="s">
        <v>586</v>
      </c>
      <c r="O739" t="s">
        <v>477</v>
      </c>
      <c r="R739" t="s">
        <v>479</v>
      </c>
      <c r="S739" t="s">
        <v>469</v>
      </c>
      <c r="V739" t="s">
        <v>514</v>
      </c>
      <c r="W739" t="s">
        <v>519</v>
      </c>
      <c r="X739" t="s">
        <v>629</v>
      </c>
      <c r="Y739" t="s">
        <v>611</v>
      </c>
      <c r="AC739" t="s">
        <v>483</v>
      </c>
      <c r="AG739" t="s">
        <v>455</v>
      </c>
      <c r="AH739" t="s">
        <v>1661</v>
      </c>
    </row>
    <row r="740" spans="1:34" x14ac:dyDescent="0.3">
      <c r="A740">
        <v>124714</v>
      </c>
      <c r="B740">
        <v>12</v>
      </c>
      <c r="C740" t="s">
        <v>519</v>
      </c>
      <c r="D740" t="s">
        <v>464</v>
      </c>
      <c r="E740">
        <v>13</v>
      </c>
      <c r="F740" t="s">
        <v>465</v>
      </c>
      <c r="G740" t="s">
        <v>1601</v>
      </c>
      <c r="H740" t="s">
        <v>467</v>
      </c>
      <c r="I740" t="s">
        <v>1023</v>
      </c>
      <c r="J740" t="s">
        <v>469</v>
      </c>
      <c r="K740" t="s">
        <v>474</v>
      </c>
      <c r="M740" t="s">
        <v>493</v>
      </c>
      <c r="N740" t="s">
        <v>644</v>
      </c>
      <c r="O740" t="s">
        <v>477</v>
      </c>
      <c r="R740" t="s">
        <v>479</v>
      </c>
      <c r="S740" t="s">
        <v>469</v>
      </c>
      <c r="W740" t="s">
        <v>906</v>
      </c>
      <c r="X740" t="s">
        <v>629</v>
      </c>
      <c r="Y740" t="s">
        <v>482</v>
      </c>
      <c r="AC740" t="s">
        <v>483</v>
      </c>
      <c r="AG740" t="s">
        <v>455</v>
      </c>
      <c r="AH740" t="s">
        <v>1662</v>
      </c>
    </row>
    <row r="741" spans="1:34" x14ac:dyDescent="0.3">
      <c r="A741">
        <v>124714</v>
      </c>
      <c r="B741">
        <v>13</v>
      </c>
      <c r="C741" t="s">
        <v>519</v>
      </c>
      <c r="D741" t="s">
        <v>464</v>
      </c>
      <c r="E741">
        <v>14</v>
      </c>
      <c r="F741" t="s">
        <v>465</v>
      </c>
      <c r="G741" t="s">
        <v>1663</v>
      </c>
      <c r="H741" t="s">
        <v>467</v>
      </c>
      <c r="I741" t="s">
        <v>1664</v>
      </c>
      <c r="J741" t="s">
        <v>469</v>
      </c>
      <c r="K741" t="s">
        <v>474</v>
      </c>
      <c r="M741" t="s">
        <v>493</v>
      </c>
      <c r="N741" t="s">
        <v>519</v>
      </c>
      <c r="O741" t="s">
        <v>477</v>
      </c>
      <c r="R741" t="s">
        <v>479</v>
      </c>
      <c r="S741" t="s">
        <v>469</v>
      </c>
      <c r="W741" t="s">
        <v>708</v>
      </c>
      <c r="X741" t="s">
        <v>629</v>
      </c>
      <c r="Y741" t="s">
        <v>611</v>
      </c>
      <c r="AC741" t="s">
        <v>483</v>
      </c>
      <c r="AG741" t="s">
        <v>455</v>
      </c>
      <c r="AH741" t="s">
        <v>1665</v>
      </c>
    </row>
    <row r="742" spans="1:34" x14ac:dyDescent="0.3">
      <c r="A742">
        <v>124714</v>
      </c>
      <c r="B742">
        <v>14</v>
      </c>
      <c r="C742" t="s">
        <v>519</v>
      </c>
      <c r="D742" t="s">
        <v>464</v>
      </c>
      <c r="E742">
        <v>15</v>
      </c>
      <c r="F742" t="s">
        <v>465</v>
      </c>
      <c r="G742" t="s">
        <v>1227</v>
      </c>
      <c r="H742" t="s">
        <v>467</v>
      </c>
      <c r="I742" t="s">
        <v>1564</v>
      </c>
      <c r="J742" t="s">
        <v>469</v>
      </c>
      <c r="K742" t="s">
        <v>474</v>
      </c>
      <c r="M742" t="s">
        <v>493</v>
      </c>
      <c r="N742" t="s">
        <v>1160</v>
      </c>
      <c r="O742" t="s">
        <v>477</v>
      </c>
      <c r="R742" t="s">
        <v>479</v>
      </c>
      <c r="S742" t="s">
        <v>469</v>
      </c>
      <c r="W742" t="s">
        <v>795</v>
      </c>
      <c r="X742" t="s">
        <v>629</v>
      </c>
      <c r="Y742" t="s">
        <v>611</v>
      </c>
      <c r="AC742" t="s">
        <v>483</v>
      </c>
      <c r="AG742" t="s">
        <v>458</v>
      </c>
    </row>
    <row r="743" spans="1:34" x14ac:dyDescent="0.3">
      <c r="A743">
        <v>124714</v>
      </c>
      <c r="B743">
        <v>15</v>
      </c>
      <c r="C743" t="s">
        <v>614</v>
      </c>
      <c r="D743" t="s">
        <v>464</v>
      </c>
      <c r="E743">
        <v>16</v>
      </c>
      <c r="F743" t="s">
        <v>465</v>
      </c>
      <c r="G743" t="s">
        <v>614</v>
      </c>
      <c r="H743" t="s">
        <v>467</v>
      </c>
      <c r="I743" t="s">
        <v>853</v>
      </c>
      <c r="J743" t="s">
        <v>469</v>
      </c>
      <c r="K743" t="s">
        <v>474</v>
      </c>
      <c r="M743" t="s">
        <v>475</v>
      </c>
      <c r="N743" t="s">
        <v>614</v>
      </c>
      <c r="O743" t="s">
        <v>477</v>
      </c>
      <c r="P743" t="s">
        <v>541</v>
      </c>
      <c r="Q743" t="s">
        <v>477</v>
      </c>
      <c r="R743" t="s">
        <v>479</v>
      </c>
      <c r="S743" t="s">
        <v>469</v>
      </c>
      <c r="W743" t="s">
        <v>486</v>
      </c>
      <c r="X743" t="s">
        <v>629</v>
      </c>
      <c r="Y743" t="s">
        <v>482</v>
      </c>
      <c r="AC743" t="s">
        <v>483</v>
      </c>
      <c r="AG743" t="s">
        <v>455</v>
      </c>
      <c r="AH743" t="s">
        <v>1666</v>
      </c>
    </row>
    <row r="744" spans="1:34" x14ac:dyDescent="0.3">
      <c r="A744">
        <v>138041</v>
      </c>
      <c r="B744">
        <v>1</v>
      </c>
      <c r="C744" t="s">
        <v>452</v>
      </c>
      <c r="D744" t="s">
        <v>546</v>
      </c>
      <c r="E744">
        <v>1</v>
      </c>
      <c r="F744" t="s">
        <v>465</v>
      </c>
      <c r="G744" t="s">
        <v>1654</v>
      </c>
      <c r="H744" t="s">
        <v>467</v>
      </c>
      <c r="I744" t="s">
        <v>543</v>
      </c>
      <c r="J744" t="s">
        <v>469</v>
      </c>
      <c r="K744" t="s">
        <v>474</v>
      </c>
      <c r="M744" t="s">
        <v>493</v>
      </c>
      <c r="N744" t="s">
        <v>1667</v>
      </c>
      <c r="O744" t="s">
        <v>477</v>
      </c>
      <c r="R744" t="s">
        <v>479</v>
      </c>
      <c r="S744" t="s">
        <v>469</v>
      </c>
      <c r="W744" t="s">
        <v>542</v>
      </c>
      <c r="X744" t="s">
        <v>629</v>
      </c>
      <c r="Y744" t="s">
        <v>611</v>
      </c>
      <c r="AC744" t="s">
        <v>932</v>
      </c>
      <c r="AG744" t="s">
        <v>455</v>
      </c>
      <c r="AH744" t="s">
        <v>1668</v>
      </c>
    </row>
    <row r="745" spans="1:34" x14ac:dyDescent="0.3">
      <c r="A745">
        <v>138041</v>
      </c>
      <c r="B745">
        <v>2</v>
      </c>
      <c r="C745" t="s">
        <v>514</v>
      </c>
      <c r="D745" t="s">
        <v>464</v>
      </c>
      <c r="E745">
        <v>2</v>
      </c>
      <c r="F745" t="s">
        <v>465</v>
      </c>
      <c r="G745" t="s">
        <v>519</v>
      </c>
      <c r="H745" t="s">
        <v>467</v>
      </c>
      <c r="I745" t="s">
        <v>1370</v>
      </c>
      <c r="J745" t="s">
        <v>469</v>
      </c>
      <c r="K745" t="s">
        <v>474</v>
      </c>
      <c r="M745" t="s">
        <v>475</v>
      </c>
      <c r="N745" t="s">
        <v>742</v>
      </c>
      <c r="O745" t="s">
        <v>477</v>
      </c>
      <c r="P745" t="s">
        <v>742</v>
      </c>
      <c r="Q745" t="s">
        <v>477</v>
      </c>
      <c r="R745" t="s">
        <v>479</v>
      </c>
      <c r="S745" t="s">
        <v>469</v>
      </c>
      <c r="W745" t="s">
        <v>742</v>
      </c>
      <c r="X745" t="s">
        <v>629</v>
      </c>
      <c r="Y745" t="s">
        <v>482</v>
      </c>
      <c r="AC745" t="s">
        <v>483</v>
      </c>
      <c r="AG745" t="s">
        <v>455</v>
      </c>
      <c r="AH745" t="s">
        <v>1669</v>
      </c>
    </row>
    <row r="746" spans="1:34" x14ac:dyDescent="0.3">
      <c r="A746">
        <v>138041</v>
      </c>
      <c r="B746">
        <v>3</v>
      </c>
      <c r="C746" t="s">
        <v>514</v>
      </c>
      <c r="D746" t="s">
        <v>464</v>
      </c>
      <c r="E746">
        <v>3</v>
      </c>
      <c r="F746" t="s">
        <v>465</v>
      </c>
      <c r="G746" t="s">
        <v>614</v>
      </c>
      <c r="H746" t="s">
        <v>467</v>
      </c>
      <c r="I746" t="s">
        <v>675</v>
      </c>
      <c r="J746" t="s">
        <v>469</v>
      </c>
      <c r="K746" t="s">
        <v>474</v>
      </c>
      <c r="M746" t="s">
        <v>475</v>
      </c>
      <c r="N746" t="s">
        <v>732</v>
      </c>
      <c r="O746" t="s">
        <v>477</v>
      </c>
      <c r="P746" t="s">
        <v>487</v>
      </c>
      <c r="Q746" t="s">
        <v>477</v>
      </c>
      <c r="R746" t="s">
        <v>479</v>
      </c>
      <c r="S746" t="s">
        <v>469</v>
      </c>
      <c r="W746" t="s">
        <v>880</v>
      </c>
      <c r="X746" t="s">
        <v>629</v>
      </c>
      <c r="Y746" t="s">
        <v>611</v>
      </c>
      <c r="AC746" t="s">
        <v>483</v>
      </c>
      <c r="AG746" t="s">
        <v>458</v>
      </c>
    </row>
    <row r="747" spans="1:34" x14ac:dyDescent="0.3">
      <c r="A747">
        <v>138041</v>
      </c>
      <c r="B747">
        <v>4</v>
      </c>
      <c r="C747" t="s">
        <v>514</v>
      </c>
      <c r="D747" t="s">
        <v>464</v>
      </c>
      <c r="E747">
        <v>4</v>
      </c>
      <c r="F747" t="s">
        <v>465</v>
      </c>
      <c r="G747" t="s">
        <v>617</v>
      </c>
      <c r="H747" t="s">
        <v>467</v>
      </c>
      <c r="I747" t="s">
        <v>708</v>
      </c>
      <c r="J747" t="s">
        <v>469</v>
      </c>
      <c r="K747" t="s">
        <v>470</v>
      </c>
      <c r="L747" t="s">
        <v>514</v>
      </c>
      <c r="AG747" t="s">
        <v>455</v>
      </c>
      <c r="AH747" t="s">
        <v>1670</v>
      </c>
    </row>
    <row r="748" spans="1:34" x14ac:dyDescent="0.3">
      <c r="A748">
        <v>138041</v>
      </c>
      <c r="B748">
        <v>5</v>
      </c>
      <c r="C748" t="s">
        <v>514</v>
      </c>
      <c r="D748" t="s">
        <v>464</v>
      </c>
      <c r="E748">
        <v>5</v>
      </c>
      <c r="F748" t="s">
        <v>465</v>
      </c>
      <c r="G748" t="s">
        <v>1211</v>
      </c>
      <c r="H748" t="s">
        <v>467</v>
      </c>
      <c r="I748" t="s">
        <v>486</v>
      </c>
      <c r="J748" t="s">
        <v>469</v>
      </c>
      <c r="K748" t="s">
        <v>470</v>
      </c>
      <c r="L748" t="s">
        <v>514</v>
      </c>
      <c r="AG748" t="s">
        <v>458</v>
      </c>
    </row>
    <row r="749" spans="1:34" x14ac:dyDescent="0.3">
      <c r="A749">
        <v>138041</v>
      </c>
      <c r="B749">
        <v>6</v>
      </c>
      <c r="C749" t="s">
        <v>514</v>
      </c>
      <c r="D749" t="s">
        <v>464</v>
      </c>
      <c r="E749">
        <v>6</v>
      </c>
      <c r="F749" t="s">
        <v>465</v>
      </c>
      <c r="G749" t="s">
        <v>1671</v>
      </c>
      <c r="H749" t="s">
        <v>467</v>
      </c>
      <c r="I749" t="s">
        <v>708</v>
      </c>
      <c r="J749" t="s">
        <v>469</v>
      </c>
      <c r="K749" t="s">
        <v>474</v>
      </c>
      <c r="M749" t="s">
        <v>475</v>
      </c>
      <c r="N749" t="s">
        <v>600</v>
      </c>
      <c r="O749" t="s">
        <v>477</v>
      </c>
      <c r="P749" t="s">
        <v>878</v>
      </c>
      <c r="Q749" t="s">
        <v>477</v>
      </c>
      <c r="R749" t="s">
        <v>479</v>
      </c>
      <c r="S749" t="s">
        <v>469</v>
      </c>
      <c r="W749" t="s">
        <v>795</v>
      </c>
      <c r="X749" t="s">
        <v>629</v>
      </c>
      <c r="Y749" t="s">
        <v>482</v>
      </c>
      <c r="AC749" t="s">
        <v>483</v>
      </c>
      <c r="AG749" t="s">
        <v>458</v>
      </c>
    </row>
    <row r="750" spans="1:34" x14ac:dyDescent="0.3">
      <c r="A750">
        <v>138041</v>
      </c>
      <c r="B750">
        <v>7</v>
      </c>
      <c r="C750" t="s">
        <v>514</v>
      </c>
      <c r="D750" t="s">
        <v>464</v>
      </c>
      <c r="E750">
        <v>7</v>
      </c>
      <c r="F750" t="s">
        <v>465</v>
      </c>
      <c r="G750" t="s">
        <v>1672</v>
      </c>
      <c r="H750" t="s">
        <v>467</v>
      </c>
      <c r="I750" t="s">
        <v>492</v>
      </c>
      <c r="J750" t="s">
        <v>469</v>
      </c>
      <c r="K750" t="s">
        <v>474</v>
      </c>
      <c r="M750" t="s">
        <v>475</v>
      </c>
      <c r="N750" t="s">
        <v>913</v>
      </c>
      <c r="O750" t="s">
        <v>477</v>
      </c>
      <c r="P750" t="s">
        <v>836</v>
      </c>
      <c r="Q750" t="s">
        <v>477</v>
      </c>
      <c r="R750" t="s">
        <v>479</v>
      </c>
      <c r="S750" t="s">
        <v>469</v>
      </c>
      <c r="W750" t="s">
        <v>742</v>
      </c>
      <c r="X750" t="s">
        <v>629</v>
      </c>
      <c r="Y750" t="s">
        <v>598</v>
      </c>
      <c r="AC750" t="s">
        <v>483</v>
      </c>
      <c r="AG750" t="s">
        <v>458</v>
      </c>
    </row>
    <row r="751" spans="1:34" x14ac:dyDescent="0.3">
      <c r="A751">
        <v>138041</v>
      </c>
      <c r="B751">
        <v>8</v>
      </c>
      <c r="C751" t="s">
        <v>514</v>
      </c>
      <c r="D751" t="s">
        <v>490</v>
      </c>
      <c r="E751">
        <v>8</v>
      </c>
      <c r="F751" t="s">
        <v>465</v>
      </c>
      <c r="G751" t="s">
        <v>505</v>
      </c>
      <c r="H751" t="s">
        <v>467</v>
      </c>
      <c r="I751" t="s">
        <v>1673</v>
      </c>
      <c r="J751" t="s">
        <v>469</v>
      </c>
      <c r="K751" t="s">
        <v>474</v>
      </c>
      <c r="M751" t="s">
        <v>493</v>
      </c>
      <c r="N751" t="s">
        <v>535</v>
      </c>
      <c r="O751" t="s">
        <v>477</v>
      </c>
      <c r="R751" t="s">
        <v>479</v>
      </c>
      <c r="S751" t="s">
        <v>469</v>
      </c>
      <c r="V751" t="s">
        <v>840</v>
      </c>
      <c r="W751" t="s">
        <v>576</v>
      </c>
      <c r="X751" t="s">
        <v>629</v>
      </c>
      <c r="Y751" t="s">
        <v>482</v>
      </c>
      <c r="AC751" t="s">
        <v>483</v>
      </c>
      <c r="AG751" t="s">
        <v>455</v>
      </c>
      <c r="AH751" t="s">
        <v>1674</v>
      </c>
    </row>
    <row r="752" spans="1:34" x14ac:dyDescent="0.3">
      <c r="A752">
        <v>138041</v>
      </c>
      <c r="B752">
        <v>9</v>
      </c>
      <c r="C752" t="s">
        <v>514</v>
      </c>
      <c r="D752" t="s">
        <v>490</v>
      </c>
      <c r="E752">
        <v>9</v>
      </c>
      <c r="F752" t="s">
        <v>465</v>
      </c>
      <c r="G752" t="s">
        <v>1675</v>
      </c>
      <c r="H752" t="s">
        <v>467</v>
      </c>
      <c r="I752" t="s">
        <v>541</v>
      </c>
      <c r="J752" t="s">
        <v>469</v>
      </c>
      <c r="K752" t="s">
        <v>474</v>
      </c>
      <c r="M752" t="s">
        <v>493</v>
      </c>
      <c r="N752" t="s">
        <v>851</v>
      </c>
      <c r="O752" t="s">
        <v>477</v>
      </c>
      <c r="R752" t="s">
        <v>479</v>
      </c>
      <c r="S752" t="s">
        <v>469</v>
      </c>
      <c r="V752" t="s">
        <v>648</v>
      </c>
      <c r="W752" t="s">
        <v>552</v>
      </c>
      <c r="X752" t="s">
        <v>629</v>
      </c>
      <c r="Y752" t="s">
        <v>598</v>
      </c>
      <c r="AC752" t="s">
        <v>483</v>
      </c>
      <c r="AG752" t="s">
        <v>455</v>
      </c>
      <c r="AH752" t="s">
        <v>1676</v>
      </c>
    </row>
    <row r="753" spans="1:34" x14ac:dyDescent="0.3">
      <c r="A753">
        <v>138041</v>
      </c>
      <c r="B753">
        <v>10</v>
      </c>
      <c r="C753" t="s">
        <v>514</v>
      </c>
      <c r="D753" t="s">
        <v>490</v>
      </c>
      <c r="E753">
        <v>10</v>
      </c>
      <c r="F753" t="s">
        <v>465</v>
      </c>
      <c r="G753" t="s">
        <v>1380</v>
      </c>
      <c r="H753" t="s">
        <v>467</v>
      </c>
      <c r="I753" t="s">
        <v>1397</v>
      </c>
      <c r="J753" t="s">
        <v>469</v>
      </c>
      <c r="K753" t="s">
        <v>474</v>
      </c>
      <c r="M753" t="s">
        <v>493</v>
      </c>
      <c r="N753" t="s">
        <v>785</v>
      </c>
      <c r="O753" t="s">
        <v>477</v>
      </c>
      <c r="R753" t="s">
        <v>479</v>
      </c>
      <c r="S753" t="s">
        <v>469</v>
      </c>
      <c r="V753" t="s">
        <v>558</v>
      </c>
      <c r="W753" t="s">
        <v>544</v>
      </c>
      <c r="X753" t="s">
        <v>629</v>
      </c>
      <c r="Y753" t="s">
        <v>482</v>
      </c>
      <c r="AC753" t="s">
        <v>483</v>
      </c>
      <c r="AG753" t="s">
        <v>455</v>
      </c>
      <c r="AH753" t="s">
        <v>1677</v>
      </c>
    </row>
    <row r="754" spans="1:34" x14ac:dyDescent="0.3">
      <c r="A754">
        <v>138041</v>
      </c>
      <c r="B754">
        <v>11</v>
      </c>
      <c r="C754" t="s">
        <v>514</v>
      </c>
      <c r="D754" t="s">
        <v>490</v>
      </c>
      <c r="E754">
        <v>11</v>
      </c>
      <c r="F754" t="s">
        <v>465</v>
      </c>
      <c r="G754" t="s">
        <v>573</v>
      </c>
      <c r="H754" t="s">
        <v>467</v>
      </c>
      <c r="I754" t="s">
        <v>499</v>
      </c>
      <c r="J754" t="s">
        <v>469</v>
      </c>
      <c r="K754" t="s">
        <v>474</v>
      </c>
      <c r="M754" t="s">
        <v>493</v>
      </c>
      <c r="N754" t="s">
        <v>538</v>
      </c>
      <c r="O754" t="s">
        <v>477</v>
      </c>
      <c r="R754" t="s">
        <v>550</v>
      </c>
      <c r="S754" t="s">
        <v>469</v>
      </c>
      <c r="V754" t="s">
        <v>1102</v>
      </c>
      <c r="W754" t="s">
        <v>538</v>
      </c>
      <c r="X754" t="s">
        <v>629</v>
      </c>
      <c r="Y754" t="s">
        <v>482</v>
      </c>
      <c r="AC754" t="s">
        <v>483</v>
      </c>
      <c r="AG754" t="s">
        <v>455</v>
      </c>
      <c r="AH754" t="s">
        <v>1678</v>
      </c>
    </row>
    <row r="755" spans="1:34" x14ac:dyDescent="0.3">
      <c r="A755">
        <v>138041</v>
      </c>
      <c r="B755">
        <v>12</v>
      </c>
      <c r="C755" t="s">
        <v>514</v>
      </c>
      <c r="D755" t="s">
        <v>546</v>
      </c>
      <c r="E755">
        <v>12</v>
      </c>
      <c r="F755" t="s">
        <v>465</v>
      </c>
      <c r="G755" t="s">
        <v>838</v>
      </c>
      <c r="H755" t="s">
        <v>467</v>
      </c>
      <c r="I755" t="s">
        <v>1189</v>
      </c>
      <c r="J755" t="s">
        <v>469</v>
      </c>
      <c r="K755" t="s">
        <v>474</v>
      </c>
      <c r="M755" t="s">
        <v>493</v>
      </c>
      <c r="N755" t="s">
        <v>1679</v>
      </c>
      <c r="O755" t="s">
        <v>477</v>
      </c>
      <c r="R755" t="s">
        <v>479</v>
      </c>
      <c r="S755" t="s">
        <v>469</v>
      </c>
      <c r="V755" t="s">
        <v>544</v>
      </c>
      <c r="W755" t="s">
        <v>552</v>
      </c>
      <c r="X755" t="s">
        <v>629</v>
      </c>
      <c r="Y755" t="s">
        <v>482</v>
      </c>
      <c r="AC755" t="s">
        <v>483</v>
      </c>
      <c r="AG755" t="s">
        <v>455</v>
      </c>
      <c r="AH755" t="s">
        <v>1680</v>
      </c>
    </row>
    <row r="756" spans="1:34" x14ac:dyDescent="0.3">
      <c r="A756">
        <v>138041</v>
      </c>
      <c r="B756">
        <v>13</v>
      </c>
      <c r="C756" t="s">
        <v>514</v>
      </c>
      <c r="D756" t="s">
        <v>546</v>
      </c>
      <c r="E756">
        <v>13</v>
      </c>
      <c r="F756" t="s">
        <v>465</v>
      </c>
      <c r="G756" t="s">
        <v>1480</v>
      </c>
      <c r="H756" t="s">
        <v>467</v>
      </c>
      <c r="I756" t="s">
        <v>526</v>
      </c>
      <c r="J756" t="s">
        <v>469</v>
      </c>
      <c r="K756" t="s">
        <v>474</v>
      </c>
      <c r="M756" t="s">
        <v>493</v>
      </c>
      <c r="N756" t="s">
        <v>1681</v>
      </c>
      <c r="O756" t="s">
        <v>477</v>
      </c>
      <c r="R756" t="s">
        <v>479</v>
      </c>
      <c r="S756" t="s">
        <v>469</v>
      </c>
      <c r="V756" t="s">
        <v>558</v>
      </c>
      <c r="W756" t="s">
        <v>735</v>
      </c>
      <c r="X756" t="s">
        <v>629</v>
      </c>
      <c r="Y756" t="s">
        <v>611</v>
      </c>
      <c r="AC756" t="s">
        <v>483</v>
      </c>
      <c r="AG756" t="s">
        <v>458</v>
      </c>
    </row>
    <row r="757" spans="1:34" x14ac:dyDescent="0.3">
      <c r="A757">
        <v>138041</v>
      </c>
      <c r="B757">
        <v>14</v>
      </c>
      <c r="C757" t="s">
        <v>471</v>
      </c>
      <c r="D757" t="s">
        <v>546</v>
      </c>
      <c r="E757">
        <v>14</v>
      </c>
      <c r="F757" t="s">
        <v>465</v>
      </c>
      <c r="G757" t="s">
        <v>1682</v>
      </c>
      <c r="H757" t="s">
        <v>467</v>
      </c>
      <c r="I757" t="s">
        <v>1242</v>
      </c>
      <c r="J757" t="s">
        <v>469</v>
      </c>
      <c r="K757" t="s">
        <v>474</v>
      </c>
      <c r="M757" t="s">
        <v>493</v>
      </c>
      <c r="N757" t="s">
        <v>505</v>
      </c>
      <c r="O757" t="s">
        <v>477</v>
      </c>
      <c r="R757" t="s">
        <v>479</v>
      </c>
      <c r="S757" t="s">
        <v>469</v>
      </c>
      <c r="T757" t="s">
        <v>1242</v>
      </c>
      <c r="U757" t="s">
        <v>1645</v>
      </c>
      <c r="W757" t="s">
        <v>1114</v>
      </c>
      <c r="X757" t="s">
        <v>481</v>
      </c>
      <c r="Y757" t="s">
        <v>611</v>
      </c>
      <c r="AC757" t="s">
        <v>932</v>
      </c>
      <c r="AG757" t="s">
        <v>455</v>
      </c>
      <c r="AH757" t="s">
        <v>1683</v>
      </c>
    </row>
    <row r="758" spans="1:34" x14ac:dyDescent="0.3">
      <c r="A758">
        <v>138041</v>
      </c>
      <c r="B758">
        <v>15</v>
      </c>
      <c r="C758" t="s">
        <v>519</v>
      </c>
      <c r="D758" t="s">
        <v>546</v>
      </c>
      <c r="E758">
        <v>15</v>
      </c>
      <c r="F758" t="s">
        <v>465</v>
      </c>
      <c r="G758" t="s">
        <v>941</v>
      </c>
      <c r="H758" t="s">
        <v>467</v>
      </c>
      <c r="I758" t="s">
        <v>593</v>
      </c>
      <c r="J758" t="s">
        <v>469</v>
      </c>
      <c r="K758" t="s">
        <v>474</v>
      </c>
      <c r="M758" t="s">
        <v>493</v>
      </c>
      <c r="N758" t="s">
        <v>1684</v>
      </c>
      <c r="O758" t="s">
        <v>477</v>
      </c>
      <c r="R758" t="s">
        <v>479</v>
      </c>
      <c r="S758" t="s">
        <v>469</v>
      </c>
      <c r="T758" t="s">
        <v>543</v>
      </c>
      <c r="U758" t="s">
        <v>1644</v>
      </c>
      <c r="W758" t="s">
        <v>496</v>
      </c>
      <c r="X758" t="s">
        <v>481</v>
      </c>
      <c r="Y758" t="s">
        <v>482</v>
      </c>
      <c r="AC758" t="s">
        <v>483</v>
      </c>
      <c r="AG758" t="s">
        <v>455</v>
      </c>
      <c r="AH758" t="s">
        <v>1685</v>
      </c>
    </row>
    <row r="759" spans="1:34" x14ac:dyDescent="0.3">
      <c r="A759">
        <v>138041</v>
      </c>
      <c r="B759">
        <v>16</v>
      </c>
      <c r="C759" t="s">
        <v>519</v>
      </c>
      <c r="D759" t="s">
        <v>546</v>
      </c>
      <c r="E759">
        <v>16</v>
      </c>
      <c r="F759" t="s">
        <v>465</v>
      </c>
      <c r="G759" t="s">
        <v>817</v>
      </c>
      <c r="H759" t="s">
        <v>467</v>
      </c>
      <c r="I759" t="s">
        <v>1237</v>
      </c>
      <c r="J759" t="s">
        <v>469</v>
      </c>
      <c r="K759" t="s">
        <v>474</v>
      </c>
      <c r="M759" t="s">
        <v>493</v>
      </c>
      <c r="N759" t="s">
        <v>1686</v>
      </c>
      <c r="O759" t="s">
        <v>477</v>
      </c>
      <c r="R759" t="s">
        <v>479</v>
      </c>
      <c r="S759" t="s">
        <v>469</v>
      </c>
      <c r="T759" t="s">
        <v>1228</v>
      </c>
      <c r="U759" t="s">
        <v>1687</v>
      </c>
      <c r="W759" t="s">
        <v>736</v>
      </c>
      <c r="X759" t="s">
        <v>481</v>
      </c>
      <c r="Y759" t="s">
        <v>482</v>
      </c>
      <c r="AC759" t="s">
        <v>483</v>
      </c>
      <c r="AG759" t="s">
        <v>458</v>
      </c>
    </row>
    <row r="760" spans="1:34" x14ac:dyDescent="0.3">
      <c r="A760">
        <v>138041</v>
      </c>
      <c r="B760">
        <v>17</v>
      </c>
      <c r="C760" t="s">
        <v>614</v>
      </c>
      <c r="D760" t="s">
        <v>490</v>
      </c>
      <c r="E760">
        <v>17</v>
      </c>
      <c r="F760" t="s">
        <v>465</v>
      </c>
      <c r="G760" t="s">
        <v>983</v>
      </c>
      <c r="H760" t="s">
        <v>467</v>
      </c>
      <c r="I760" t="s">
        <v>506</v>
      </c>
      <c r="J760" t="s">
        <v>469</v>
      </c>
      <c r="K760" t="s">
        <v>474</v>
      </c>
      <c r="M760" t="s">
        <v>493</v>
      </c>
      <c r="N760" t="s">
        <v>538</v>
      </c>
      <c r="O760" t="s">
        <v>477</v>
      </c>
      <c r="R760" t="s">
        <v>479</v>
      </c>
      <c r="S760" t="s">
        <v>469</v>
      </c>
      <c r="V760" t="s">
        <v>684</v>
      </c>
      <c r="W760" t="s">
        <v>620</v>
      </c>
      <c r="X760" t="s">
        <v>629</v>
      </c>
      <c r="Y760" t="s">
        <v>482</v>
      </c>
      <c r="AC760" t="s">
        <v>483</v>
      </c>
      <c r="AG760" t="s">
        <v>455</v>
      </c>
      <c r="AH760" t="s">
        <v>1688</v>
      </c>
    </row>
    <row r="761" spans="1:34" x14ac:dyDescent="0.3">
      <c r="A761">
        <v>34833</v>
      </c>
      <c r="B761">
        <v>1</v>
      </c>
      <c r="C761" t="s">
        <v>452</v>
      </c>
      <c r="D761" t="s">
        <v>453</v>
      </c>
      <c r="E761">
        <v>1</v>
      </c>
      <c r="W761" t="s">
        <v>1010</v>
      </c>
      <c r="AG761" t="s">
        <v>455</v>
      </c>
      <c r="AH761" t="s">
        <v>1689</v>
      </c>
    </row>
    <row r="762" spans="1:34" x14ac:dyDescent="0.3">
      <c r="A762">
        <v>34833</v>
      </c>
      <c r="B762">
        <v>2</v>
      </c>
      <c r="C762" t="s">
        <v>452</v>
      </c>
      <c r="D762" t="s">
        <v>453</v>
      </c>
      <c r="E762">
        <v>2</v>
      </c>
      <c r="W762" t="s">
        <v>462</v>
      </c>
      <c r="AG762" t="s">
        <v>455</v>
      </c>
      <c r="AH762" t="s">
        <v>1690</v>
      </c>
    </row>
    <row r="763" spans="1:34" x14ac:dyDescent="0.3">
      <c r="A763">
        <v>34833</v>
      </c>
      <c r="B763">
        <v>3</v>
      </c>
      <c r="C763" t="s">
        <v>452</v>
      </c>
      <c r="D763" t="s">
        <v>453</v>
      </c>
      <c r="E763">
        <v>3</v>
      </c>
      <c r="W763" t="s">
        <v>607</v>
      </c>
      <c r="AG763" t="s">
        <v>455</v>
      </c>
      <c r="AH763" t="s">
        <v>1691</v>
      </c>
    </row>
    <row r="764" spans="1:34" x14ac:dyDescent="0.3">
      <c r="A764">
        <v>34833</v>
      </c>
      <c r="B764">
        <v>4</v>
      </c>
      <c r="C764" t="s">
        <v>452</v>
      </c>
      <c r="D764" t="s">
        <v>453</v>
      </c>
      <c r="E764">
        <v>4</v>
      </c>
      <c r="AG764" t="s">
        <v>455</v>
      </c>
      <c r="AH764" t="s">
        <v>1692</v>
      </c>
    </row>
    <row r="765" spans="1:34" x14ac:dyDescent="0.3">
      <c r="A765">
        <v>34833</v>
      </c>
      <c r="B765">
        <v>5</v>
      </c>
      <c r="C765" t="s">
        <v>452</v>
      </c>
      <c r="D765" t="s">
        <v>453</v>
      </c>
      <c r="E765">
        <v>5</v>
      </c>
      <c r="AG765" t="s">
        <v>455</v>
      </c>
      <c r="AH765" t="s">
        <v>1693</v>
      </c>
    </row>
    <row r="766" spans="1:34" x14ac:dyDescent="0.3">
      <c r="A766">
        <v>34833</v>
      </c>
      <c r="B766">
        <v>6</v>
      </c>
      <c r="C766" t="s">
        <v>452</v>
      </c>
      <c r="D766" t="s">
        <v>453</v>
      </c>
      <c r="E766">
        <v>6</v>
      </c>
      <c r="W766" t="s">
        <v>1694</v>
      </c>
      <c r="AG766" t="s">
        <v>455</v>
      </c>
      <c r="AH766" t="s">
        <v>1695</v>
      </c>
    </row>
    <row r="767" spans="1:34" x14ac:dyDescent="0.3">
      <c r="A767">
        <v>34833</v>
      </c>
      <c r="B767">
        <v>7</v>
      </c>
      <c r="C767" t="s">
        <v>452</v>
      </c>
      <c r="D767" t="s">
        <v>453</v>
      </c>
      <c r="E767">
        <v>7</v>
      </c>
      <c r="W767" t="s">
        <v>1334</v>
      </c>
      <c r="AG767" t="s">
        <v>455</v>
      </c>
      <c r="AH767" t="s">
        <v>1696</v>
      </c>
    </row>
    <row r="768" spans="1:34" x14ac:dyDescent="0.3">
      <c r="A768">
        <v>34833</v>
      </c>
      <c r="B768">
        <v>8</v>
      </c>
      <c r="C768" t="s">
        <v>452</v>
      </c>
      <c r="D768" t="s">
        <v>453</v>
      </c>
      <c r="E768">
        <v>8</v>
      </c>
      <c r="AG768" t="s">
        <v>455</v>
      </c>
      <c r="AH768" t="s">
        <v>1697</v>
      </c>
    </row>
    <row r="769" spans="1:34" x14ac:dyDescent="0.3">
      <c r="A769">
        <v>34833</v>
      </c>
      <c r="B769">
        <v>9</v>
      </c>
      <c r="C769" t="s">
        <v>452</v>
      </c>
      <c r="D769" t="s">
        <v>453</v>
      </c>
      <c r="E769">
        <v>9</v>
      </c>
      <c r="W769" t="s">
        <v>452</v>
      </c>
      <c r="AG769" t="s">
        <v>455</v>
      </c>
      <c r="AH769" t="s">
        <v>1698</v>
      </c>
    </row>
    <row r="770" spans="1:34" x14ac:dyDescent="0.3">
      <c r="A770">
        <v>34833</v>
      </c>
      <c r="B770">
        <v>10</v>
      </c>
      <c r="C770" t="s">
        <v>452</v>
      </c>
      <c r="D770" t="s">
        <v>453</v>
      </c>
      <c r="E770">
        <v>10</v>
      </c>
      <c r="AG770" t="s">
        <v>455</v>
      </c>
      <c r="AH770" t="s">
        <v>1699</v>
      </c>
    </row>
    <row r="771" spans="1:34" x14ac:dyDescent="0.3">
      <c r="A771">
        <v>34833</v>
      </c>
      <c r="B771">
        <v>11</v>
      </c>
      <c r="C771" t="s">
        <v>452</v>
      </c>
      <c r="D771" t="s">
        <v>453</v>
      </c>
      <c r="E771">
        <v>11</v>
      </c>
      <c r="W771" t="s">
        <v>1700</v>
      </c>
      <c r="AG771" t="s">
        <v>455</v>
      </c>
      <c r="AH771" t="s">
        <v>1701</v>
      </c>
    </row>
    <row r="772" spans="1:34" x14ac:dyDescent="0.3">
      <c r="A772">
        <v>34833</v>
      </c>
      <c r="B772">
        <v>12</v>
      </c>
      <c r="C772" t="s">
        <v>452</v>
      </c>
      <c r="D772" t="s">
        <v>453</v>
      </c>
      <c r="E772">
        <v>12</v>
      </c>
      <c r="W772" t="s">
        <v>1702</v>
      </c>
      <c r="AG772" t="s">
        <v>455</v>
      </c>
      <c r="AH772" t="s">
        <v>1703</v>
      </c>
    </row>
    <row r="773" spans="1:34" x14ac:dyDescent="0.3">
      <c r="A773">
        <v>34833</v>
      </c>
      <c r="B773">
        <v>13</v>
      </c>
      <c r="C773" t="s">
        <v>452</v>
      </c>
      <c r="D773" t="s">
        <v>464</v>
      </c>
      <c r="E773">
        <v>13</v>
      </c>
      <c r="F773" t="s">
        <v>579</v>
      </c>
      <c r="G773" t="s">
        <v>648</v>
      </c>
      <c r="H773" t="s">
        <v>467</v>
      </c>
      <c r="I773" t="s">
        <v>524</v>
      </c>
      <c r="J773" t="s">
        <v>469</v>
      </c>
      <c r="K773" t="s">
        <v>474</v>
      </c>
      <c r="M773" t="s">
        <v>493</v>
      </c>
      <c r="N773" t="s">
        <v>1160</v>
      </c>
      <c r="O773" t="s">
        <v>477</v>
      </c>
      <c r="R773" t="s">
        <v>479</v>
      </c>
      <c r="S773" t="s">
        <v>469</v>
      </c>
      <c r="W773" t="s">
        <v>1282</v>
      </c>
      <c r="X773" t="s">
        <v>481</v>
      </c>
      <c r="Y773" t="s">
        <v>482</v>
      </c>
      <c r="AC773" t="s">
        <v>584</v>
      </c>
      <c r="AF773" t="s">
        <v>614</v>
      </c>
      <c r="AG773" t="s">
        <v>458</v>
      </c>
    </row>
    <row r="774" spans="1:34" x14ac:dyDescent="0.3">
      <c r="A774">
        <v>34833</v>
      </c>
      <c r="B774">
        <v>14</v>
      </c>
      <c r="C774" t="s">
        <v>452</v>
      </c>
      <c r="D774" t="s">
        <v>464</v>
      </c>
      <c r="E774">
        <v>14</v>
      </c>
      <c r="F774" t="s">
        <v>579</v>
      </c>
      <c r="G774" t="s">
        <v>564</v>
      </c>
      <c r="H774" t="s">
        <v>467</v>
      </c>
      <c r="I774" t="s">
        <v>476</v>
      </c>
      <c r="J774" t="s">
        <v>469</v>
      </c>
      <c r="K774" t="s">
        <v>474</v>
      </c>
      <c r="M774" t="s">
        <v>493</v>
      </c>
      <c r="N774" t="s">
        <v>1160</v>
      </c>
      <c r="O774" t="s">
        <v>477</v>
      </c>
      <c r="R774" t="s">
        <v>479</v>
      </c>
      <c r="S774" t="s">
        <v>469</v>
      </c>
      <c r="W774" t="s">
        <v>1466</v>
      </c>
      <c r="X774" t="s">
        <v>481</v>
      </c>
      <c r="Y774" t="s">
        <v>482</v>
      </c>
      <c r="AC774" t="s">
        <v>584</v>
      </c>
      <c r="AD774" t="s">
        <v>452</v>
      </c>
      <c r="AE774" t="s">
        <v>477</v>
      </c>
      <c r="AG774" t="s">
        <v>458</v>
      </c>
    </row>
    <row r="775" spans="1:34" x14ac:dyDescent="0.3">
      <c r="A775">
        <v>34833</v>
      </c>
      <c r="B775">
        <v>15</v>
      </c>
      <c r="C775" t="s">
        <v>452</v>
      </c>
      <c r="D775" t="s">
        <v>464</v>
      </c>
      <c r="E775">
        <v>15</v>
      </c>
      <c r="F775" t="s">
        <v>465</v>
      </c>
      <c r="G775" t="s">
        <v>1102</v>
      </c>
      <c r="H775" t="s">
        <v>467</v>
      </c>
      <c r="I775" t="s">
        <v>473</v>
      </c>
      <c r="J775" t="s">
        <v>469</v>
      </c>
      <c r="K775" t="s">
        <v>474</v>
      </c>
      <c r="M775" t="s">
        <v>493</v>
      </c>
      <c r="N775" t="s">
        <v>471</v>
      </c>
      <c r="O775" t="s">
        <v>477</v>
      </c>
      <c r="R775" t="s">
        <v>479</v>
      </c>
      <c r="S775" t="s">
        <v>469</v>
      </c>
      <c r="W775" t="s">
        <v>1704</v>
      </c>
      <c r="X775" t="s">
        <v>481</v>
      </c>
      <c r="Y775" t="s">
        <v>482</v>
      </c>
      <c r="AC775" t="s">
        <v>483</v>
      </c>
      <c r="AG775" t="s">
        <v>455</v>
      </c>
      <c r="AH775" t="s">
        <v>1705</v>
      </c>
    </row>
    <row r="776" spans="1:34" x14ac:dyDescent="0.3">
      <c r="A776">
        <v>34833</v>
      </c>
      <c r="B776">
        <v>16</v>
      </c>
      <c r="C776" t="s">
        <v>452</v>
      </c>
      <c r="D776" t="s">
        <v>464</v>
      </c>
      <c r="E776">
        <v>16</v>
      </c>
      <c r="F776" t="s">
        <v>465</v>
      </c>
      <c r="G776" t="s">
        <v>723</v>
      </c>
      <c r="H776" t="s">
        <v>467</v>
      </c>
      <c r="I776" t="s">
        <v>880</v>
      </c>
      <c r="J776" t="s">
        <v>469</v>
      </c>
      <c r="K776" t="s">
        <v>470</v>
      </c>
      <c r="L776" t="s">
        <v>514</v>
      </c>
      <c r="AG776" t="s">
        <v>455</v>
      </c>
      <c r="AH776" t="s">
        <v>1706</v>
      </c>
    </row>
    <row r="777" spans="1:34" x14ac:dyDescent="0.3">
      <c r="A777">
        <v>34833</v>
      </c>
      <c r="B777">
        <v>17</v>
      </c>
      <c r="C777" t="s">
        <v>452</v>
      </c>
      <c r="D777" t="s">
        <v>464</v>
      </c>
      <c r="E777">
        <v>17</v>
      </c>
      <c r="F777" t="s">
        <v>465</v>
      </c>
      <c r="G777" t="s">
        <v>1330</v>
      </c>
      <c r="H777" t="s">
        <v>467</v>
      </c>
      <c r="I777" t="s">
        <v>571</v>
      </c>
      <c r="J777" t="s">
        <v>469</v>
      </c>
      <c r="K777" t="s">
        <v>474</v>
      </c>
      <c r="M777" t="s">
        <v>493</v>
      </c>
      <c r="N777" t="s">
        <v>855</v>
      </c>
      <c r="O777" t="s">
        <v>477</v>
      </c>
      <c r="R777" t="s">
        <v>479</v>
      </c>
      <c r="S777" t="s">
        <v>469</v>
      </c>
      <c r="W777" t="s">
        <v>1532</v>
      </c>
      <c r="X777" t="s">
        <v>481</v>
      </c>
      <c r="Y777" t="s">
        <v>482</v>
      </c>
      <c r="AC777" t="s">
        <v>483</v>
      </c>
      <c r="AG777" t="s">
        <v>455</v>
      </c>
      <c r="AH777" t="s">
        <v>1707</v>
      </c>
    </row>
    <row r="778" spans="1:34" x14ac:dyDescent="0.3">
      <c r="A778">
        <v>34833</v>
      </c>
      <c r="B778">
        <v>18</v>
      </c>
      <c r="C778" t="s">
        <v>452</v>
      </c>
      <c r="D778" t="s">
        <v>464</v>
      </c>
      <c r="E778">
        <v>18</v>
      </c>
      <c r="F778" t="s">
        <v>579</v>
      </c>
      <c r="G778" t="s">
        <v>1182</v>
      </c>
      <c r="H778" t="s">
        <v>467</v>
      </c>
      <c r="I778" t="s">
        <v>675</v>
      </c>
      <c r="J778" t="s">
        <v>469</v>
      </c>
      <c r="K778" t="s">
        <v>470</v>
      </c>
      <c r="L778" t="s">
        <v>514</v>
      </c>
      <c r="AG778" t="s">
        <v>458</v>
      </c>
    </row>
    <row r="779" spans="1:34" x14ac:dyDescent="0.3">
      <c r="A779">
        <v>34833</v>
      </c>
      <c r="B779">
        <v>19</v>
      </c>
      <c r="C779" t="s">
        <v>452</v>
      </c>
      <c r="D779" t="s">
        <v>464</v>
      </c>
      <c r="E779">
        <v>19</v>
      </c>
      <c r="F779" t="s">
        <v>579</v>
      </c>
      <c r="G779" t="s">
        <v>1392</v>
      </c>
      <c r="H779" t="s">
        <v>467</v>
      </c>
      <c r="I779" t="s">
        <v>708</v>
      </c>
      <c r="J779" t="s">
        <v>469</v>
      </c>
      <c r="K779" t="s">
        <v>470</v>
      </c>
      <c r="L779" t="s">
        <v>519</v>
      </c>
      <c r="AG779" t="s">
        <v>458</v>
      </c>
    </row>
    <row r="780" spans="1:34" x14ac:dyDescent="0.3">
      <c r="A780">
        <v>34833</v>
      </c>
      <c r="B780">
        <v>20</v>
      </c>
      <c r="C780" t="s">
        <v>452</v>
      </c>
      <c r="D780" t="s">
        <v>464</v>
      </c>
      <c r="E780">
        <v>20</v>
      </c>
      <c r="F780" t="s">
        <v>465</v>
      </c>
      <c r="G780" t="s">
        <v>1708</v>
      </c>
      <c r="H780" t="s">
        <v>467</v>
      </c>
      <c r="I780" t="s">
        <v>1174</v>
      </c>
      <c r="J780" t="s">
        <v>469</v>
      </c>
      <c r="K780" t="s">
        <v>474</v>
      </c>
      <c r="M780" t="s">
        <v>493</v>
      </c>
      <c r="N780" t="s">
        <v>571</v>
      </c>
      <c r="O780" t="s">
        <v>477</v>
      </c>
      <c r="R780" t="s">
        <v>479</v>
      </c>
      <c r="S780" t="s">
        <v>469</v>
      </c>
      <c r="W780" t="s">
        <v>1709</v>
      </c>
      <c r="X780" t="s">
        <v>481</v>
      </c>
      <c r="Y780" t="s">
        <v>482</v>
      </c>
      <c r="AC780" t="s">
        <v>483</v>
      </c>
      <c r="AG780" t="s">
        <v>455</v>
      </c>
      <c r="AH780" t="s">
        <v>1710</v>
      </c>
    </row>
    <row r="781" spans="1:34" x14ac:dyDescent="0.3">
      <c r="A781">
        <v>34833</v>
      </c>
      <c r="B781">
        <v>21</v>
      </c>
      <c r="C781" t="s">
        <v>452</v>
      </c>
      <c r="D781" t="s">
        <v>464</v>
      </c>
      <c r="E781">
        <v>21</v>
      </c>
      <c r="F781" t="s">
        <v>465</v>
      </c>
      <c r="G781" t="s">
        <v>1711</v>
      </c>
      <c r="H781" t="s">
        <v>467</v>
      </c>
      <c r="I781" t="s">
        <v>708</v>
      </c>
      <c r="J781" t="s">
        <v>469</v>
      </c>
      <c r="K781" t="s">
        <v>474</v>
      </c>
      <c r="M781" t="s">
        <v>493</v>
      </c>
      <c r="N781" t="s">
        <v>855</v>
      </c>
      <c r="O781" t="s">
        <v>477</v>
      </c>
      <c r="R781" t="s">
        <v>479</v>
      </c>
      <c r="S781" t="s">
        <v>469</v>
      </c>
      <c r="W781" t="s">
        <v>1712</v>
      </c>
      <c r="X781" t="s">
        <v>481</v>
      </c>
      <c r="Y781" t="s">
        <v>482</v>
      </c>
      <c r="AC781" t="s">
        <v>483</v>
      </c>
      <c r="AG781" t="s">
        <v>455</v>
      </c>
      <c r="AH781" t="s">
        <v>1713</v>
      </c>
    </row>
    <row r="782" spans="1:34" x14ac:dyDescent="0.3">
      <c r="A782">
        <v>34833</v>
      </c>
      <c r="B782">
        <v>22</v>
      </c>
      <c r="C782" t="s">
        <v>452</v>
      </c>
      <c r="D782" t="s">
        <v>464</v>
      </c>
      <c r="E782">
        <v>22</v>
      </c>
      <c r="F782" t="s">
        <v>579</v>
      </c>
      <c r="G782" t="s">
        <v>1293</v>
      </c>
      <c r="H782" t="s">
        <v>467</v>
      </c>
      <c r="I782" t="s">
        <v>486</v>
      </c>
      <c r="J782" t="s">
        <v>469</v>
      </c>
      <c r="K782" t="s">
        <v>474</v>
      </c>
      <c r="M782" t="s">
        <v>493</v>
      </c>
      <c r="N782" t="s">
        <v>1160</v>
      </c>
      <c r="O782" t="s">
        <v>477</v>
      </c>
      <c r="R782" t="s">
        <v>853</v>
      </c>
      <c r="S782" t="s">
        <v>469</v>
      </c>
      <c r="W782" t="s">
        <v>1714</v>
      </c>
      <c r="X782" t="s">
        <v>481</v>
      </c>
      <c r="Y782" t="s">
        <v>482</v>
      </c>
      <c r="AC782" t="s">
        <v>584</v>
      </c>
      <c r="AD782" t="s">
        <v>853</v>
      </c>
      <c r="AE782" t="s">
        <v>477</v>
      </c>
      <c r="AG782" t="s">
        <v>458</v>
      </c>
    </row>
    <row r="783" spans="1:34" x14ac:dyDescent="0.3">
      <c r="A783">
        <v>34833</v>
      </c>
      <c r="B783">
        <v>23</v>
      </c>
      <c r="C783" t="s">
        <v>452</v>
      </c>
      <c r="D783" t="s">
        <v>464</v>
      </c>
      <c r="E783">
        <v>23</v>
      </c>
      <c r="F783" t="s">
        <v>465</v>
      </c>
      <c r="G783" t="s">
        <v>1715</v>
      </c>
      <c r="H783" t="s">
        <v>467</v>
      </c>
      <c r="I783" t="s">
        <v>476</v>
      </c>
      <c r="J783" t="s">
        <v>469</v>
      </c>
      <c r="K783" t="s">
        <v>474</v>
      </c>
      <c r="M783" t="s">
        <v>493</v>
      </c>
      <c r="N783" t="s">
        <v>600</v>
      </c>
      <c r="O783" t="s">
        <v>477</v>
      </c>
      <c r="R783" t="s">
        <v>479</v>
      </c>
      <c r="S783" t="s">
        <v>469</v>
      </c>
      <c r="W783" t="s">
        <v>1716</v>
      </c>
      <c r="X783" t="s">
        <v>481</v>
      </c>
      <c r="Y783" t="s">
        <v>482</v>
      </c>
      <c r="AC783" t="s">
        <v>483</v>
      </c>
      <c r="AG783" t="s">
        <v>455</v>
      </c>
      <c r="AH783" t="s">
        <v>1717</v>
      </c>
    </row>
    <row r="784" spans="1:34" x14ac:dyDescent="0.3">
      <c r="A784">
        <v>34833</v>
      </c>
      <c r="B784">
        <v>24</v>
      </c>
      <c r="C784" t="s">
        <v>452</v>
      </c>
      <c r="D784" t="s">
        <v>464</v>
      </c>
      <c r="E784">
        <v>24</v>
      </c>
      <c r="F784" t="s">
        <v>465</v>
      </c>
      <c r="G784" t="s">
        <v>1718</v>
      </c>
      <c r="H784" t="s">
        <v>467</v>
      </c>
      <c r="I784" t="s">
        <v>486</v>
      </c>
      <c r="J784" t="s">
        <v>469</v>
      </c>
      <c r="K784" t="s">
        <v>470</v>
      </c>
      <c r="L784" t="s">
        <v>514</v>
      </c>
      <c r="AG784" t="s">
        <v>455</v>
      </c>
      <c r="AH784" t="s">
        <v>1719</v>
      </c>
    </row>
    <row r="785" spans="1:35" x14ac:dyDescent="0.3">
      <c r="A785">
        <v>34833</v>
      </c>
      <c r="B785">
        <v>25</v>
      </c>
      <c r="C785" t="s">
        <v>452</v>
      </c>
      <c r="D785" t="s">
        <v>464</v>
      </c>
      <c r="E785">
        <v>25</v>
      </c>
      <c r="F785" t="s">
        <v>465</v>
      </c>
      <c r="G785" t="s">
        <v>1718</v>
      </c>
      <c r="H785" t="s">
        <v>467</v>
      </c>
      <c r="I785" t="s">
        <v>708</v>
      </c>
      <c r="J785" t="s">
        <v>469</v>
      </c>
      <c r="K785" t="s">
        <v>470</v>
      </c>
      <c r="L785" t="s">
        <v>514</v>
      </c>
      <c r="AG785" t="s">
        <v>458</v>
      </c>
    </row>
    <row r="786" spans="1:35" x14ac:dyDescent="0.3">
      <c r="A786">
        <v>34833</v>
      </c>
      <c r="B786">
        <v>26</v>
      </c>
      <c r="C786" t="s">
        <v>452</v>
      </c>
      <c r="D786" t="s">
        <v>464</v>
      </c>
      <c r="E786">
        <v>26</v>
      </c>
      <c r="F786" t="s">
        <v>465</v>
      </c>
      <c r="G786" t="s">
        <v>1718</v>
      </c>
      <c r="H786" t="s">
        <v>467</v>
      </c>
      <c r="I786" t="s">
        <v>476</v>
      </c>
      <c r="J786" t="s">
        <v>469</v>
      </c>
      <c r="K786" t="s">
        <v>474</v>
      </c>
      <c r="M786" t="s">
        <v>493</v>
      </c>
      <c r="N786" t="s">
        <v>878</v>
      </c>
      <c r="O786" t="s">
        <v>477</v>
      </c>
      <c r="R786" t="s">
        <v>479</v>
      </c>
      <c r="S786" t="s">
        <v>469</v>
      </c>
      <c r="Y786" t="s">
        <v>482</v>
      </c>
      <c r="AC786" t="s">
        <v>483</v>
      </c>
      <c r="AG786" t="s">
        <v>458</v>
      </c>
      <c r="AI786" t="s">
        <v>1720</v>
      </c>
    </row>
    <row r="787" spans="1:35" x14ac:dyDescent="0.3">
      <c r="A787">
        <v>34833</v>
      </c>
      <c r="B787">
        <v>27</v>
      </c>
      <c r="C787" t="s">
        <v>452</v>
      </c>
      <c r="D787" t="s">
        <v>464</v>
      </c>
      <c r="E787">
        <v>27</v>
      </c>
      <c r="F787" t="s">
        <v>465</v>
      </c>
      <c r="G787" t="s">
        <v>1221</v>
      </c>
      <c r="H787" t="s">
        <v>467</v>
      </c>
      <c r="I787" t="s">
        <v>514</v>
      </c>
      <c r="J787" t="s">
        <v>469</v>
      </c>
      <c r="K787" t="s">
        <v>474</v>
      </c>
      <c r="M787" t="s">
        <v>493</v>
      </c>
      <c r="N787" t="s">
        <v>788</v>
      </c>
      <c r="O787" t="s">
        <v>477</v>
      </c>
      <c r="R787" t="s">
        <v>479</v>
      </c>
      <c r="S787" t="s">
        <v>469</v>
      </c>
      <c r="W787" t="s">
        <v>1014</v>
      </c>
      <c r="X787" t="s">
        <v>481</v>
      </c>
      <c r="Y787" t="s">
        <v>482</v>
      </c>
      <c r="AC787" t="s">
        <v>483</v>
      </c>
      <c r="AG787" t="s">
        <v>455</v>
      </c>
      <c r="AH787" t="s">
        <v>1721</v>
      </c>
    </row>
    <row r="788" spans="1:35" x14ac:dyDescent="0.3">
      <c r="A788">
        <v>34833</v>
      </c>
      <c r="B788">
        <v>28</v>
      </c>
      <c r="C788" t="s">
        <v>452</v>
      </c>
      <c r="D788" t="s">
        <v>464</v>
      </c>
      <c r="E788">
        <v>28</v>
      </c>
      <c r="F788" t="s">
        <v>465</v>
      </c>
      <c r="G788" t="s">
        <v>1722</v>
      </c>
      <c r="H788" t="s">
        <v>467</v>
      </c>
      <c r="I788" t="s">
        <v>568</v>
      </c>
      <c r="J788" t="s">
        <v>469</v>
      </c>
      <c r="K788" t="s">
        <v>470</v>
      </c>
      <c r="L788" t="s">
        <v>471</v>
      </c>
      <c r="AG788" t="s">
        <v>455</v>
      </c>
      <c r="AH788" t="s">
        <v>1723</v>
      </c>
    </row>
    <row r="789" spans="1:35" x14ac:dyDescent="0.3">
      <c r="A789">
        <v>34833</v>
      </c>
      <c r="B789">
        <v>29</v>
      </c>
      <c r="C789" t="s">
        <v>452</v>
      </c>
      <c r="D789" t="s">
        <v>464</v>
      </c>
      <c r="E789">
        <v>29</v>
      </c>
      <c r="F789" t="s">
        <v>579</v>
      </c>
      <c r="G789" t="s">
        <v>1003</v>
      </c>
      <c r="H789" t="s">
        <v>467</v>
      </c>
      <c r="I789" t="s">
        <v>571</v>
      </c>
      <c r="J789" t="s">
        <v>469</v>
      </c>
      <c r="K789" t="s">
        <v>474</v>
      </c>
      <c r="M789" t="s">
        <v>493</v>
      </c>
      <c r="N789" t="s">
        <v>1160</v>
      </c>
      <c r="O789" t="s">
        <v>477</v>
      </c>
      <c r="R789" t="s">
        <v>479</v>
      </c>
      <c r="S789" t="s">
        <v>469</v>
      </c>
      <c r="W789" t="s">
        <v>614</v>
      </c>
      <c r="X789" t="s">
        <v>629</v>
      </c>
      <c r="Y789" t="s">
        <v>482</v>
      </c>
      <c r="AC789" t="s">
        <v>584</v>
      </c>
      <c r="AD789" t="s">
        <v>853</v>
      </c>
      <c r="AE789" t="s">
        <v>477</v>
      </c>
      <c r="AG789" t="s">
        <v>458</v>
      </c>
    </row>
    <row r="790" spans="1:35" x14ac:dyDescent="0.3">
      <c r="A790">
        <v>34833</v>
      </c>
      <c r="B790">
        <v>30</v>
      </c>
      <c r="C790" t="s">
        <v>452</v>
      </c>
      <c r="D790" t="s">
        <v>464</v>
      </c>
      <c r="E790">
        <v>30</v>
      </c>
      <c r="F790" t="s">
        <v>465</v>
      </c>
      <c r="G790" t="s">
        <v>466</v>
      </c>
      <c r="H790" t="s">
        <v>467</v>
      </c>
      <c r="I790" t="s">
        <v>675</v>
      </c>
      <c r="J790" t="s">
        <v>469</v>
      </c>
      <c r="K790" t="s">
        <v>470</v>
      </c>
      <c r="L790" t="s">
        <v>593</v>
      </c>
      <c r="AG790" t="s">
        <v>455</v>
      </c>
      <c r="AH790" t="s">
        <v>1724</v>
      </c>
      <c r="AI790" t="s">
        <v>1720</v>
      </c>
    </row>
    <row r="791" spans="1:35" x14ac:dyDescent="0.3">
      <c r="A791">
        <v>34833</v>
      </c>
      <c r="B791">
        <v>31</v>
      </c>
      <c r="C791" t="s">
        <v>452</v>
      </c>
      <c r="D791" t="s">
        <v>464</v>
      </c>
      <c r="E791">
        <v>31</v>
      </c>
      <c r="F791" t="s">
        <v>465</v>
      </c>
      <c r="G791" t="s">
        <v>1725</v>
      </c>
      <c r="H791" t="s">
        <v>467</v>
      </c>
      <c r="I791" t="s">
        <v>1726</v>
      </c>
      <c r="J791" t="s">
        <v>469</v>
      </c>
      <c r="K791" t="s">
        <v>470</v>
      </c>
      <c r="L791" t="s">
        <v>514</v>
      </c>
      <c r="AG791" t="s">
        <v>455</v>
      </c>
      <c r="AH791" t="s">
        <v>1727</v>
      </c>
    </row>
    <row r="792" spans="1:35" x14ac:dyDescent="0.3">
      <c r="A792">
        <v>34833</v>
      </c>
      <c r="B792">
        <v>32</v>
      </c>
      <c r="C792" t="s">
        <v>452</v>
      </c>
      <c r="D792" t="s">
        <v>464</v>
      </c>
      <c r="E792">
        <v>32</v>
      </c>
      <c r="F792" t="s">
        <v>465</v>
      </c>
      <c r="G792" t="s">
        <v>1728</v>
      </c>
      <c r="H792" t="s">
        <v>467</v>
      </c>
      <c r="I792" t="s">
        <v>847</v>
      </c>
      <c r="J792" t="s">
        <v>469</v>
      </c>
      <c r="K792" t="s">
        <v>474</v>
      </c>
      <c r="M792" t="s">
        <v>493</v>
      </c>
      <c r="N792" t="s">
        <v>620</v>
      </c>
      <c r="O792" t="s">
        <v>477</v>
      </c>
      <c r="R792" t="s">
        <v>479</v>
      </c>
      <c r="S792" t="s">
        <v>469</v>
      </c>
      <c r="W792" t="s">
        <v>593</v>
      </c>
      <c r="X792" t="s">
        <v>629</v>
      </c>
      <c r="Y792" t="s">
        <v>482</v>
      </c>
      <c r="AC792" t="s">
        <v>483</v>
      </c>
      <c r="AG792" t="s">
        <v>458</v>
      </c>
    </row>
    <row r="793" spans="1:35" x14ac:dyDescent="0.3">
      <c r="A793">
        <v>34833</v>
      </c>
      <c r="B793">
        <v>33</v>
      </c>
      <c r="C793" t="s">
        <v>452</v>
      </c>
      <c r="D793" t="s">
        <v>464</v>
      </c>
      <c r="E793">
        <v>33</v>
      </c>
      <c r="F793" t="s">
        <v>465</v>
      </c>
      <c r="G793" t="s">
        <v>1728</v>
      </c>
      <c r="H793" t="s">
        <v>467</v>
      </c>
      <c r="I793" t="s">
        <v>675</v>
      </c>
      <c r="J793" t="s">
        <v>469</v>
      </c>
      <c r="K793" t="s">
        <v>474</v>
      </c>
      <c r="M793" t="s">
        <v>493</v>
      </c>
      <c r="N793" t="s">
        <v>558</v>
      </c>
      <c r="O793" t="s">
        <v>477</v>
      </c>
      <c r="R793" t="s">
        <v>479</v>
      </c>
      <c r="S793" t="s">
        <v>469</v>
      </c>
      <c r="W793" t="s">
        <v>614</v>
      </c>
      <c r="X793" t="s">
        <v>629</v>
      </c>
      <c r="Y793" t="s">
        <v>482</v>
      </c>
      <c r="AC793" t="s">
        <v>483</v>
      </c>
      <c r="AG793" t="s">
        <v>458</v>
      </c>
    </row>
    <row r="794" spans="1:35" x14ac:dyDescent="0.3">
      <c r="A794">
        <v>34833</v>
      </c>
      <c r="B794">
        <v>34</v>
      </c>
      <c r="C794" t="s">
        <v>452</v>
      </c>
      <c r="D794" t="s">
        <v>464</v>
      </c>
      <c r="E794">
        <v>34</v>
      </c>
      <c r="F794" t="s">
        <v>579</v>
      </c>
      <c r="G794" t="s">
        <v>1729</v>
      </c>
      <c r="H794" t="s">
        <v>467</v>
      </c>
      <c r="I794" t="s">
        <v>880</v>
      </c>
      <c r="J794" t="s">
        <v>469</v>
      </c>
      <c r="K794" t="s">
        <v>474</v>
      </c>
      <c r="M794" t="s">
        <v>493</v>
      </c>
      <c r="N794" t="s">
        <v>1160</v>
      </c>
      <c r="O794" t="s">
        <v>477</v>
      </c>
      <c r="R794" t="s">
        <v>479</v>
      </c>
      <c r="S794" t="s">
        <v>469</v>
      </c>
      <c r="W794" t="s">
        <v>735</v>
      </c>
      <c r="X794" t="s">
        <v>629</v>
      </c>
      <c r="Y794" t="s">
        <v>482</v>
      </c>
      <c r="AC794" t="s">
        <v>584</v>
      </c>
      <c r="AD794" t="s">
        <v>473</v>
      </c>
      <c r="AE794" t="s">
        <v>477</v>
      </c>
      <c r="AG794" t="s">
        <v>458</v>
      </c>
    </row>
    <row r="795" spans="1:35" x14ac:dyDescent="0.3">
      <c r="A795">
        <v>34833</v>
      </c>
      <c r="B795">
        <v>35</v>
      </c>
      <c r="C795" t="s">
        <v>452</v>
      </c>
      <c r="D795" t="s">
        <v>464</v>
      </c>
      <c r="E795">
        <v>35</v>
      </c>
      <c r="F795" t="s">
        <v>579</v>
      </c>
      <c r="G795" t="s">
        <v>1730</v>
      </c>
      <c r="H795" t="s">
        <v>467</v>
      </c>
      <c r="I795" t="s">
        <v>880</v>
      </c>
      <c r="J795" t="s">
        <v>469</v>
      </c>
      <c r="K795" t="s">
        <v>474</v>
      </c>
      <c r="M795" t="s">
        <v>493</v>
      </c>
      <c r="N795" t="s">
        <v>1160</v>
      </c>
      <c r="O795" t="s">
        <v>477</v>
      </c>
      <c r="R795" t="s">
        <v>479</v>
      </c>
      <c r="S795" t="s">
        <v>469</v>
      </c>
      <c r="W795" t="s">
        <v>913</v>
      </c>
      <c r="X795" t="s">
        <v>629</v>
      </c>
      <c r="Y795" t="s">
        <v>482</v>
      </c>
      <c r="AC795" t="s">
        <v>584</v>
      </c>
      <c r="AF795" t="s">
        <v>509</v>
      </c>
      <c r="AG795" t="s">
        <v>458</v>
      </c>
    </row>
    <row r="796" spans="1:35" x14ac:dyDescent="0.3">
      <c r="A796">
        <v>34833</v>
      </c>
      <c r="B796">
        <v>36</v>
      </c>
      <c r="C796" t="s">
        <v>452</v>
      </c>
      <c r="D796" t="s">
        <v>464</v>
      </c>
      <c r="E796">
        <v>36</v>
      </c>
      <c r="F796" t="s">
        <v>465</v>
      </c>
      <c r="G796" t="s">
        <v>1445</v>
      </c>
      <c r="H796" t="s">
        <v>467</v>
      </c>
      <c r="I796" t="s">
        <v>478</v>
      </c>
      <c r="J796" t="s">
        <v>469</v>
      </c>
      <c r="K796" t="s">
        <v>474</v>
      </c>
      <c r="M796" t="s">
        <v>493</v>
      </c>
      <c r="N796" t="s">
        <v>471</v>
      </c>
      <c r="O796" t="s">
        <v>477</v>
      </c>
      <c r="R796" t="s">
        <v>479</v>
      </c>
      <c r="S796" t="s">
        <v>469</v>
      </c>
      <c r="W796" t="s">
        <v>514</v>
      </c>
      <c r="X796" t="s">
        <v>629</v>
      </c>
      <c r="Y796" t="s">
        <v>482</v>
      </c>
      <c r="AC796" t="s">
        <v>483</v>
      </c>
      <c r="AG796" t="s">
        <v>455</v>
      </c>
      <c r="AH796" t="s">
        <v>1731</v>
      </c>
    </row>
    <row r="797" spans="1:35" x14ac:dyDescent="0.3">
      <c r="A797">
        <v>34833</v>
      </c>
      <c r="B797">
        <v>37</v>
      </c>
      <c r="C797" t="s">
        <v>452</v>
      </c>
      <c r="D797" t="s">
        <v>464</v>
      </c>
      <c r="E797">
        <v>37</v>
      </c>
      <c r="F797" t="s">
        <v>465</v>
      </c>
      <c r="G797" t="s">
        <v>1445</v>
      </c>
      <c r="H797" t="s">
        <v>467</v>
      </c>
      <c r="I797" t="s">
        <v>476</v>
      </c>
      <c r="J797" t="s">
        <v>469</v>
      </c>
      <c r="K797" t="s">
        <v>474</v>
      </c>
      <c r="M797" t="s">
        <v>493</v>
      </c>
      <c r="N797" t="s">
        <v>499</v>
      </c>
      <c r="O797" t="s">
        <v>477</v>
      </c>
      <c r="R797" t="s">
        <v>479</v>
      </c>
      <c r="S797" t="s">
        <v>469</v>
      </c>
      <c r="W797" t="s">
        <v>795</v>
      </c>
      <c r="X797" t="s">
        <v>629</v>
      </c>
      <c r="Y797" t="s">
        <v>482</v>
      </c>
      <c r="AC797" t="s">
        <v>483</v>
      </c>
      <c r="AG797" t="s">
        <v>458</v>
      </c>
    </row>
    <row r="798" spans="1:35" x14ac:dyDescent="0.3">
      <c r="A798">
        <v>34833</v>
      </c>
      <c r="B798">
        <v>38</v>
      </c>
      <c r="C798" t="s">
        <v>452</v>
      </c>
      <c r="D798" t="s">
        <v>464</v>
      </c>
      <c r="E798">
        <v>38</v>
      </c>
      <c r="F798" t="s">
        <v>465</v>
      </c>
      <c r="G798" t="s">
        <v>1445</v>
      </c>
      <c r="H798" t="s">
        <v>467</v>
      </c>
      <c r="I798" t="s">
        <v>514</v>
      </c>
      <c r="J798" t="s">
        <v>469</v>
      </c>
      <c r="K798" t="s">
        <v>474</v>
      </c>
      <c r="M798" t="s">
        <v>493</v>
      </c>
      <c r="N798" t="s">
        <v>939</v>
      </c>
      <c r="O798" t="s">
        <v>477</v>
      </c>
      <c r="R798" t="s">
        <v>479</v>
      </c>
      <c r="S798" t="s">
        <v>469</v>
      </c>
      <c r="W798" t="s">
        <v>795</v>
      </c>
      <c r="X798" t="s">
        <v>629</v>
      </c>
      <c r="Y798" t="s">
        <v>482</v>
      </c>
      <c r="AC798" t="s">
        <v>483</v>
      </c>
      <c r="AG798" t="s">
        <v>458</v>
      </c>
    </row>
    <row r="799" spans="1:35" x14ac:dyDescent="0.3">
      <c r="A799">
        <v>34833</v>
      </c>
      <c r="B799">
        <v>39</v>
      </c>
      <c r="C799" t="s">
        <v>452</v>
      </c>
      <c r="D799" t="s">
        <v>464</v>
      </c>
      <c r="E799">
        <v>39</v>
      </c>
      <c r="F799" t="s">
        <v>579</v>
      </c>
      <c r="G799" t="s">
        <v>1732</v>
      </c>
      <c r="H799" t="s">
        <v>467</v>
      </c>
      <c r="I799" t="s">
        <v>514</v>
      </c>
      <c r="J799" t="s">
        <v>469</v>
      </c>
      <c r="K799" t="s">
        <v>470</v>
      </c>
      <c r="L799" t="s">
        <v>514</v>
      </c>
      <c r="AG799" t="s">
        <v>458</v>
      </c>
    </row>
    <row r="800" spans="1:35" x14ac:dyDescent="0.3">
      <c r="A800">
        <v>34833</v>
      </c>
      <c r="B800">
        <v>40</v>
      </c>
      <c r="C800" t="s">
        <v>452</v>
      </c>
      <c r="D800" t="s">
        <v>464</v>
      </c>
      <c r="E800">
        <v>40</v>
      </c>
      <c r="F800" t="s">
        <v>465</v>
      </c>
      <c r="G800" t="s">
        <v>1283</v>
      </c>
      <c r="H800" t="s">
        <v>467</v>
      </c>
      <c r="I800" t="s">
        <v>476</v>
      </c>
      <c r="J800" t="s">
        <v>469</v>
      </c>
      <c r="K800" t="s">
        <v>474</v>
      </c>
      <c r="M800" t="s">
        <v>493</v>
      </c>
      <c r="N800" t="s">
        <v>906</v>
      </c>
      <c r="O800" t="s">
        <v>477</v>
      </c>
      <c r="R800" t="s">
        <v>479</v>
      </c>
      <c r="S800" t="s">
        <v>469</v>
      </c>
      <c r="W800" t="s">
        <v>1083</v>
      </c>
      <c r="X800" t="s">
        <v>481</v>
      </c>
      <c r="Y800" t="s">
        <v>482</v>
      </c>
      <c r="AC800" t="s">
        <v>483</v>
      </c>
      <c r="AG800" t="s">
        <v>455</v>
      </c>
      <c r="AH800" t="s">
        <v>1733</v>
      </c>
    </row>
    <row r="801" spans="1:34" x14ac:dyDescent="0.3">
      <c r="A801">
        <v>34833</v>
      </c>
      <c r="B801">
        <v>41</v>
      </c>
      <c r="C801" t="s">
        <v>452</v>
      </c>
      <c r="D801" t="s">
        <v>490</v>
      </c>
      <c r="E801">
        <v>41</v>
      </c>
      <c r="F801" t="s">
        <v>465</v>
      </c>
      <c r="G801" t="s">
        <v>573</v>
      </c>
      <c r="H801" t="s">
        <v>467</v>
      </c>
      <c r="I801" t="s">
        <v>471</v>
      </c>
      <c r="J801" t="s">
        <v>469</v>
      </c>
      <c r="K801" t="s">
        <v>474</v>
      </c>
      <c r="M801" t="s">
        <v>493</v>
      </c>
      <c r="N801" t="s">
        <v>1188</v>
      </c>
      <c r="O801" t="s">
        <v>477</v>
      </c>
      <c r="R801" t="s">
        <v>847</v>
      </c>
      <c r="S801" t="s">
        <v>469</v>
      </c>
      <c r="T801" t="s">
        <v>1734</v>
      </c>
      <c r="U801" t="s">
        <v>1151</v>
      </c>
      <c r="V801" t="s">
        <v>1735</v>
      </c>
      <c r="W801" t="s">
        <v>1681</v>
      </c>
      <c r="X801" t="s">
        <v>481</v>
      </c>
      <c r="Y801" t="s">
        <v>482</v>
      </c>
      <c r="AC801" t="s">
        <v>483</v>
      </c>
      <c r="AG801" t="s">
        <v>455</v>
      </c>
      <c r="AH801" t="s">
        <v>1736</v>
      </c>
    </row>
    <row r="802" spans="1:34" x14ac:dyDescent="0.3">
      <c r="A802">
        <v>34833</v>
      </c>
      <c r="B802">
        <v>42</v>
      </c>
      <c r="C802" t="s">
        <v>514</v>
      </c>
      <c r="D802" t="s">
        <v>453</v>
      </c>
      <c r="E802">
        <v>42</v>
      </c>
      <c r="Y802" t="s">
        <v>482</v>
      </c>
      <c r="AG802" t="s">
        <v>455</v>
      </c>
      <c r="AH802" t="s">
        <v>1737</v>
      </c>
    </row>
    <row r="803" spans="1:34" x14ac:dyDescent="0.3">
      <c r="A803">
        <v>34833</v>
      </c>
      <c r="B803">
        <v>43</v>
      </c>
      <c r="C803" t="s">
        <v>514</v>
      </c>
      <c r="D803" t="s">
        <v>453</v>
      </c>
      <c r="E803">
        <v>43</v>
      </c>
      <c r="Y803" t="s">
        <v>482</v>
      </c>
      <c r="AG803" t="s">
        <v>458</v>
      </c>
    </row>
    <row r="804" spans="1:34" x14ac:dyDescent="0.3">
      <c r="A804">
        <v>34833</v>
      </c>
      <c r="B804">
        <v>44</v>
      </c>
      <c r="C804" t="s">
        <v>514</v>
      </c>
      <c r="D804" t="s">
        <v>453</v>
      </c>
      <c r="E804">
        <v>44</v>
      </c>
      <c r="Y804" t="s">
        <v>482</v>
      </c>
      <c r="AG804" t="s">
        <v>458</v>
      </c>
    </row>
    <row r="805" spans="1:34" x14ac:dyDescent="0.3">
      <c r="A805">
        <v>34833</v>
      </c>
      <c r="B805">
        <v>45</v>
      </c>
      <c r="C805" t="s">
        <v>514</v>
      </c>
      <c r="D805" t="s">
        <v>453</v>
      </c>
      <c r="E805">
        <v>45</v>
      </c>
      <c r="W805" t="s">
        <v>1010</v>
      </c>
      <c r="Y805" t="s">
        <v>482</v>
      </c>
      <c r="AG805" t="s">
        <v>458</v>
      </c>
    </row>
    <row r="806" spans="1:34" x14ac:dyDescent="0.3">
      <c r="A806">
        <v>34833</v>
      </c>
      <c r="B806">
        <v>46</v>
      </c>
      <c r="C806" t="s">
        <v>514</v>
      </c>
      <c r="D806" t="s">
        <v>453</v>
      </c>
      <c r="E806">
        <v>46</v>
      </c>
      <c r="W806" t="s">
        <v>1738</v>
      </c>
      <c r="Y806" t="s">
        <v>482</v>
      </c>
      <c r="AG806" t="s">
        <v>455</v>
      </c>
      <c r="AH806" t="s">
        <v>1739</v>
      </c>
    </row>
    <row r="807" spans="1:34" x14ac:dyDescent="0.3">
      <c r="A807">
        <v>34833</v>
      </c>
      <c r="B807">
        <v>47</v>
      </c>
      <c r="C807" t="s">
        <v>514</v>
      </c>
      <c r="D807" t="s">
        <v>453</v>
      </c>
      <c r="E807">
        <v>47</v>
      </c>
      <c r="W807" t="s">
        <v>1740</v>
      </c>
      <c r="Y807" t="s">
        <v>482</v>
      </c>
      <c r="AG807" t="s">
        <v>458</v>
      </c>
    </row>
    <row r="808" spans="1:34" x14ac:dyDescent="0.3">
      <c r="A808">
        <v>34833</v>
      </c>
      <c r="B808">
        <v>48</v>
      </c>
      <c r="C808" t="s">
        <v>514</v>
      </c>
      <c r="D808" t="s">
        <v>453</v>
      </c>
      <c r="E808">
        <v>48</v>
      </c>
      <c r="W808" t="s">
        <v>1738</v>
      </c>
      <c r="Y808" t="s">
        <v>482</v>
      </c>
      <c r="AG808" t="s">
        <v>458</v>
      </c>
    </row>
    <row r="809" spans="1:34" x14ac:dyDescent="0.3">
      <c r="A809">
        <v>34833</v>
      </c>
      <c r="B809">
        <v>49</v>
      </c>
      <c r="C809" t="s">
        <v>514</v>
      </c>
      <c r="D809" t="s">
        <v>453</v>
      </c>
      <c r="E809">
        <v>49</v>
      </c>
      <c r="W809" t="s">
        <v>927</v>
      </c>
      <c r="Y809" t="s">
        <v>482</v>
      </c>
      <c r="AG809" t="s">
        <v>458</v>
      </c>
    </row>
    <row r="810" spans="1:34" x14ac:dyDescent="0.3">
      <c r="A810">
        <v>34833</v>
      </c>
      <c r="B810">
        <v>50</v>
      </c>
      <c r="C810" t="s">
        <v>514</v>
      </c>
      <c r="D810" t="s">
        <v>453</v>
      </c>
      <c r="E810">
        <v>50</v>
      </c>
      <c r="W810" t="s">
        <v>853</v>
      </c>
      <c r="Y810" t="s">
        <v>482</v>
      </c>
      <c r="AG810" t="s">
        <v>455</v>
      </c>
      <c r="AH810" t="s">
        <v>1741</v>
      </c>
    </row>
    <row r="811" spans="1:34" x14ac:dyDescent="0.3">
      <c r="A811">
        <v>34833</v>
      </c>
      <c r="B811">
        <v>51</v>
      </c>
      <c r="C811" t="s">
        <v>514</v>
      </c>
      <c r="D811" t="s">
        <v>453</v>
      </c>
      <c r="E811">
        <v>51</v>
      </c>
      <c r="Y811" t="s">
        <v>482</v>
      </c>
      <c r="AG811" t="s">
        <v>458</v>
      </c>
    </row>
    <row r="812" spans="1:34" x14ac:dyDescent="0.3">
      <c r="A812">
        <v>34833</v>
      </c>
      <c r="B812">
        <v>52</v>
      </c>
      <c r="C812" t="s">
        <v>514</v>
      </c>
      <c r="D812" t="s">
        <v>464</v>
      </c>
      <c r="E812">
        <v>52</v>
      </c>
      <c r="F812" t="s">
        <v>465</v>
      </c>
      <c r="G812" t="s">
        <v>572</v>
      </c>
      <c r="H812" t="s">
        <v>467</v>
      </c>
      <c r="I812" t="s">
        <v>893</v>
      </c>
      <c r="J812" t="s">
        <v>469</v>
      </c>
      <c r="K812" t="s">
        <v>474</v>
      </c>
      <c r="M812" t="s">
        <v>493</v>
      </c>
      <c r="N812" t="s">
        <v>949</v>
      </c>
      <c r="O812" t="s">
        <v>477</v>
      </c>
      <c r="R812" t="s">
        <v>675</v>
      </c>
      <c r="S812" t="s">
        <v>469</v>
      </c>
      <c r="W812" t="s">
        <v>1742</v>
      </c>
      <c r="X812" t="s">
        <v>481</v>
      </c>
      <c r="Y812" t="s">
        <v>611</v>
      </c>
      <c r="AC812" t="s">
        <v>483</v>
      </c>
      <c r="AG812" t="s">
        <v>455</v>
      </c>
      <c r="AH812" t="s">
        <v>1743</v>
      </c>
    </row>
    <row r="813" spans="1:34" x14ac:dyDescent="0.3">
      <c r="A813">
        <v>34833</v>
      </c>
      <c r="B813">
        <v>53</v>
      </c>
      <c r="C813" t="s">
        <v>514</v>
      </c>
      <c r="D813" t="s">
        <v>464</v>
      </c>
      <c r="E813">
        <v>53</v>
      </c>
      <c r="F813" t="s">
        <v>465</v>
      </c>
      <c r="G813" t="s">
        <v>572</v>
      </c>
      <c r="H813" t="s">
        <v>467</v>
      </c>
      <c r="I813" t="s">
        <v>853</v>
      </c>
      <c r="J813" t="s">
        <v>469</v>
      </c>
      <c r="K813" t="s">
        <v>474</v>
      </c>
      <c r="M813" t="s">
        <v>493</v>
      </c>
      <c r="N813" t="s">
        <v>568</v>
      </c>
      <c r="O813" t="s">
        <v>477</v>
      </c>
      <c r="R813" t="s">
        <v>675</v>
      </c>
      <c r="S813" t="s">
        <v>469</v>
      </c>
      <c r="W813" t="s">
        <v>1744</v>
      </c>
      <c r="X813" t="s">
        <v>481</v>
      </c>
      <c r="Y813" t="s">
        <v>611</v>
      </c>
      <c r="AC813" t="s">
        <v>483</v>
      </c>
      <c r="AG813" t="s">
        <v>458</v>
      </c>
    </row>
    <row r="814" spans="1:34" x14ac:dyDescent="0.3">
      <c r="A814">
        <v>34833</v>
      </c>
      <c r="B814">
        <v>54</v>
      </c>
      <c r="C814" t="s">
        <v>514</v>
      </c>
      <c r="D814" t="s">
        <v>464</v>
      </c>
      <c r="E814">
        <v>54</v>
      </c>
      <c r="F814" t="s">
        <v>465</v>
      </c>
      <c r="G814" t="s">
        <v>1182</v>
      </c>
      <c r="H814" t="s">
        <v>467</v>
      </c>
      <c r="I814" t="s">
        <v>571</v>
      </c>
      <c r="J814" t="s">
        <v>469</v>
      </c>
      <c r="K814" t="s">
        <v>474</v>
      </c>
      <c r="M814" t="s">
        <v>493</v>
      </c>
      <c r="N814" t="s">
        <v>708</v>
      </c>
      <c r="O814" t="s">
        <v>477</v>
      </c>
      <c r="R814" t="s">
        <v>479</v>
      </c>
      <c r="S814" t="s">
        <v>469</v>
      </c>
      <c r="W814" t="s">
        <v>1745</v>
      </c>
      <c r="X814" t="s">
        <v>481</v>
      </c>
      <c r="Y814" t="s">
        <v>482</v>
      </c>
      <c r="AC814" t="s">
        <v>483</v>
      </c>
      <c r="AG814" t="s">
        <v>458</v>
      </c>
    </row>
    <row r="815" spans="1:34" x14ac:dyDescent="0.3">
      <c r="A815">
        <v>34833</v>
      </c>
      <c r="B815">
        <v>55</v>
      </c>
      <c r="C815" t="s">
        <v>514</v>
      </c>
      <c r="D815" t="s">
        <v>464</v>
      </c>
      <c r="E815">
        <v>55</v>
      </c>
      <c r="F815" t="s">
        <v>465</v>
      </c>
      <c r="G815" t="s">
        <v>1746</v>
      </c>
      <c r="H815" t="s">
        <v>467</v>
      </c>
      <c r="I815" t="s">
        <v>514</v>
      </c>
      <c r="J815" t="s">
        <v>469</v>
      </c>
      <c r="K815" t="s">
        <v>474</v>
      </c>
      <c r="M815" t="s">
        <v>493</v>
      </c>
      <c r="N815" t="s">
        <v>939</v>
      </c>
      <c r="O815" t="s">
        <v>477</v>
      </c>
      <c r="R815" t="s">
        <v>675</v>
      </c>
      <c r="S815" t="s">
        <v>469</v>
      </c>
      <c r="W815" t="s">
        <v>515</v>
      </c>
      <c r="X815" t="s">
        <v>481</v>
      </c>
      <c r="Y815" t="s">
        <v>482</v>
      </c>
      <c r="AC815" t="s">
        <v>483</v>
      </c>
      <c r="AG815" t="s">
        <v>455</v>
      </c>
      <c r="AH815" t="s">
        <v>1747</v>
      </c>
    </row>
    <row r="816" spans="1:34" x14ac:dyDescent="0.3">
      <c r="A816">
        <v>34833</v>
      </c>
      <c r="B816">
        <v>56</v>
      </c>
      <c r="C816" t="s">
        <v>514</v>
      </c>
      <c r="D816" t="s">
        <v>464</v>
      </c>
      <c r="E816">
        <v>56</v>
      </c>
      <c r="F816" t="s">
        <v>465</v>
      </c>
      <c r="G816" t="s">
        <v>923</v>
      </c>
      <c r="H816" t="s">
        <v>467</v>
      </c>
      <c r="I816" t="s">
        <v>784</v>
      </c>
      <c r="J816" t="s">
        <v>469</v>
      </c>
      <c r="K816" t="s">
        <v>474</v>
      </c>
      <c r="M816" t="s">
        <v>493</v>
      </c>
      <c r="N816" t="s">
        <v>568</v>
      </c>
      <c r="O816" t="s">
        <v>477</v>
      </c>
      <c r="R816" t="s">
        <v>479</v>
      </c>
      <c r="S816" t="s">
        <v>469</v>
      </c>
      <c r="W816" t="s">
        <v>1214</v>
      </c>
      <c r="X816" t="s">
        <v>481</v>
      </c>
      <c r="Y816" t="s">
        <v>482</v>
      </c>
      <c r="AC816" t="s">
        <v>483</v>
      </c>
      <c r="AG816" t="s">
        <v>455</v>
      </c>
      <c r="AH816" t="s">
        <v>1748</v>
      </c>
    </row>
    <row r="817" spans="1:34" x14ac:dyDescent="0.3">
      <c r="A817">
        <v>34833</v>
      </c>
      <c r="B817">
        <v>57</v>
      </c>
      <c r="C817" t="s">
        <v>514</v>
      </c>
      <c r="D817" t="s">
        <v>464</v>
      </c>
      <c r="E817">
        <v>57</v>
      </c>
      <c r="F817" t="s">
        <v>465</v>
      </c>
      <c r="G817" t="s">
        <v>1401</v>
      </c>
      <c r="H817" t="s">
        <v>467</v>
      </c>
      <c r="I817" t="s">
        <v>893</v>
      </c>
      <c r="J817" t="s">
        <v>469</v>
      </c>
      <c r="K817" t="s">
        <v>474</v>
      </c>
      <c r="M817" t="s">
        <v>493</v>
      </c>
      <c r="N817" t="s">
        <v>620</v>
      </c>
      <c r="O817" t="s">
        <v>477</v>
      </c>
      <c r="R817" t="s">
        <v>479</v>
      </c>
      <c r="S817" t="s">
        <v>469</v>
      </c>
      <c r="W817" t="s">
        <v>1749</v>
      </c>
      <c r="X817" t="s">
        <v>481</v>
      </c>
      <c r="Y817" t="s">
        <v>482</v>
      </c>
      <c r="AC817" t="s">
        <v>483</v>
      </c>
      <c r="AG817" t="s">
        <v>455</v>
      </c>
      <c r="AH817" t="s">
        <v>1750</v>
      </c>
    </row>
    <row r="818" spans="1:34" x14ac:dyDescent="0.3">
      <c r="A818">
        <v>34833</v>
      </c>
      <c r="B818">
        <v>58</v>
      </c>
      <c r="C818" t="s">
        <v>514</v>
      </c>
      <c r="D818" t="s">
        <v>464</v>
      </c>
      <c r="E818">
        <v>58</v>
      </c>
      <c r="F818" t="s">
        <v>465</v>
      </c>
      <c r="G818" t="s">
        <v>1751</v>
      </c>
      <c r="H818" t="s">
        <v>467</v>
      </c>
      <c r="I818" t="s">
        <v>524</v>
      </c>
      <c r="J818" t="s">
        <v>469</v>
      </c>
      <c r="K818" t="s">
        <v>474</v>
      </c>
      <c r="M818" t="s">
        <v>493</v>
      </c>
      <c r="N818" t="s">
        <v>471</v>
      </c>
      <c r="O818" t="s">
        <v>477</v>
      </c>
      <c r="R818" t="s">
        <v>479</v>
      </c>
      <c r="S818" t="s">
        <v>469</v>
      </c>
      <c r="W818" t="s">
        <v>1752</v>
      </c>
      <c r="X818" t="s">
        <v>481</v>
      </c>
      <c r="Y818" t="s">
        <v>482</v>
      </c>
      <c r="AC818" t="s">
        <v>483</v>
      </c>
      <c r="AG818" t="s">
        <v>458</v>
      </c>
    </row>
    <row r="819" spans="1:34" x14ac:dyDescent="0.3">
      <c r="A819">
        <v>34833</v>
      </c>
      <c r="B819">
        <v>59</v>
      </c>
      <c r="C819" t="s">
        <v>514</v>
      </c>
      <c r="D819" t="s">
        <v>464</v>
      </c>
      <c r="E819">
        <v>59</v>
      </c>
      <c r="F819" t="s">
        <v>465</v>
      </c>
      <c r="G819" t="s">
        <v>1495</v>
      </c>
      <c r="H819" t="s">
        <v>467</v>
      </c>
      <c r="I819" t="s">
        <v>675</v>
      </c>
      <c r="J819" t="s">
        <v>469</v>
      </c>
      <c r="K819" t="s">
        <v>474</v>
      </c>
      <c r="M819" t="s">
        <v>493</v>
      </c>
      <c r="N819" t="s">
        <v>518</v>
      </c>
      <c r="O819" t="s">
        <v>477</v>
      </c>
      <c r="R819" t="s">
        <v>479</v>
      </c>
      <c r="S819" t="s">
        <v>469</v>
      </c>
      <c r="W819" t="s">
        <v>1491</v>
      </c>
      <c r="X819" t="s">
        <v>481</v>
      </c>
      <c r="Y819" t="s">
        <v>482</v>
      </c>
      <c r="AC819" t="s">
        <v>483</v>
      </c>
      <c r="AG819" t="s">
        <v>455</v>
      </c>
      <c r="AH819" t="s">
        <v>1753</v>
      </c>
    </row>
    <row r="820" spans="1:34" x14ac:dyDescent="0.3">
      <c r="A820">
        <v>34833</v>
      </c>
      <c r="B820">
        <v>60</v>
      </c>
      <c r="C820" t="s">
        <v>514</v>
      </c>
      <c r="D820" t="s">
        <v>464</v>
      </c>
      <c r="E820">
        <v>60</v>
      </c>
      <c r="F820" t="s">
        <v>465</v>
      </c>
      <c r="G820" t="s">
        <v>1754</v>
      </c>
      <c r="H820" t="s">
        <v>467</v>
      </c>
      <c r="I820" t="s">
        <v>459</v>
      </c>
      <c r="J820" t="s">
        <v>469</v>
      </c>
      <c r="K820" t="s">
        <v>474</v>
      </c>
      <c r="M820" t="s">
        <v>493</v>
      </c>
      <c r="N820" t="s">
        <v>614</v>
      </c>
      <c r="O820" t="s">
        <v>477</v>
      </c>
      <c r="R820" t="s">
        <v>479</v>
      </c>
      <c r="S820" t="s">
        <v>469</v>
      </c>
      <c r="W820" t="s">
        <v>505</v>
      </c>
      <c r="X820" t="s">
        <v>481</v>
      </c>
      <c r="Y820" t="s">
        <v>482</v>
      </c>
      <c r="AC820" t="s">
        <v>483</v>
      </c>
      <c r="AG820" t="s">
        <v>455</v>
      </c>
      <c r="AH820" t="s">
        <v>1755</v>
      </c>
    </row>
    <row r="821" spans="1:34" x14ac:dyDescent="0.3">
      <c r="A821">
        <v>34833</v>
      </c>
      <c r="B821">
        <v>61</v>
      </c>
      <c r="C821" t="s">
        <v>514</v>
      </c>
      <c r="D821" t="s">
        <v>464</v>
      </c>
      <c r="E821">
        <v>61</v>
      </c>
      <c r="F821" t="s">
        <v>465</v>
      </c>
      <c r="G821" t="s">
        <v>580</v>
      </c>
      <c r="H821" t="s">
        <v>467</v>
      </c>
      <c r="I821" t="s">
        <v>524</v>
      </c>
      <c r="J821" t="s">
        <v>469</v>
      </c>
      <c r="K821" t="s">
        <v>474</v>
      </c>
      <c r="M821" t="s">
        <v>493</v>
      </c>
      <c r="N821" t="s">
        <v>476</v>
      </c>
      <c r="O821" t="s">
        <v>477</v>
      </c>
      <c r="R821" t="s">
        <v>479</v>
      </c>
      <c r="S821" t="s">
        <v>469</v>
      </c>
      <c r="W821" t="s">
        <v>488</v>
      </c>
      <c r="X821" t="s">
        <v>481</v>
      </c>
      <c r="Y821" t="s">
        <v>482</v>
      </c>
      <c r="AC821" t="s">
        <v>483</v>
      </c>
      <c r="AG821" t="s">
        <v>455</v>
      </c>
      <c r="AH821" t="s">
        <v>1756</v>
      </c>
    </row>
    <row r="822" spans="1:34" x14ac:dyDescent="0.3">
      <c r="A822">
        <v>34833</v>
      </c>
      <c r="B822">
        <v>62</v>
      </c>
      <c r="C822" t="s">
        <v>514</v>
      </c>
      <c r="D822" t="s">
        <v>464</v>
      </c>
      <c r="E822">
        <v>62</v>
      </c>
      <c r="F822" t="s">
        <v>465</v>
      </c>
      <c r="G822" t="s">
        <v>850</v>
      </c>
      <c r="H822" t="s">
        <v>467</v>
      </c>
      <c r="I822" t="s">
        <v>858</v>
      </c>
      <c r="J822" t="s">
        <v>469</v>
      </c>
      <c r="K822" t="s">
        <v>474</v>
      </c>
      <c r="M822" t="s">
        <v>493</v>
      </c>
      <c r="N822" t="s">
        <v>614</v>
      </c>
      <c r="O822" t="s">
        <v>477</v>
      </c>
      <c r="R822" t="s">
        <v>479</v>
      </c>
      <c r="S822" t="s">
        <v>469</v>
      </c>
      <c r="W822" t="s">
        <v>819</v>
      </c>
      <c r="X822" t="s">
        <v>481</v>
      </c>
      <c r="Y822" t="s">
        <v>482</v>
      </c>
      <c r="AC822" t="s">
        <v>483</v>
      </c>
      <c r="AG822" t="s">
        <v>455</v>
      </c>
      <c r="AH822" t="s">
        <v>1757</v>
      </c>
    </row>
    <row r="823" spans="1:34" x14ac:dyDescent="0.3">
      <c r="A823">
        <v>34833</v>
      </c>
      <c r="B823">
        <v>63</v>
      </c>
      <c r="C823" t="s">
        <v>514</v>
      </c>
      <c r="D823" t="s">
        <v>464</v>
      </c>
      <c r="E823">
        <v>63</v>
      </c>
      <c r="F823" t="s">
        <v>465</v>
      </c>
      <c r="G823" t="s">
        <v>794</v>
      </c>
      <c r="H823" t="s">
        <v>467</v>
      </c>
      <c r="I823" t="s">
        <v>550</v>
      </c>
      <c r="J823" t="s">
        <v>469</v>
      </c>
      <c r="K823" t="s">
        <v>474</v>
      </c>
      <c r="M823" t="s">
        <v>493</v>
      </c>
      <c r="N823" t="s">
        <v>476</v>
      </c>
      <c r="O823" t="s">
        <v>477</v>
      </c>
      <c r="R823" t="s">
        <v>675</v>
      </c>
      <c r="S823" t="s">
        <v>469</v>
      </c>
      <c r="W823" t="s">
        <v>1059</v>
      </c>
      <c r="X823" t="s">
        <v>481</v>
      </c>
      <c r="Y823" t="s">
        <v>482</v>
      </c>
      <c r="AC823" t="s">
        <v>483</v>
      </c>
      <c r="AG823" t="s">
        <v>458</v>
      </c>
    </row>
    <row r="824" spans="1:34" x14ac:dyDescent="0.3">
      <c r="A824">
        <v>34833</v>
      </c>
      <c r="B824">
        <v>64</v>
      </c>
      <c r="C824" t="s">
        <v>514</v>
      </c>
      <c r="D824" t="s">
        <v>464</v>
      </c>
      <c r="E824">
        <v>64</v>
      </c>
      <c r="F824" t="s">
        <v>465</v>
      </c>
      <c r="G824" t="s">
        <v>1381</v>
      </c>
      <c r="H824" t="s">
        <v>467</v>
      </c>
      <c r="I824" t="s">
        <v>568</v>
      </c>
      <c r="J824" t="s">
        <v>469</v>
      </c>
      <c r="K824" t="s">
        <v>474</v>
      </c>
      <c r="M824" t="s">
        <v>493</v>
      </c>
      <c r="N824" t="s">
        <v>648</v>
      </c>
      <c r="O824" t="s">
        <v>477</v>
      </c>
      <c r="R824" t="s">
        <v>479</v>
      </c>
      <c r="S824" t="s">
        <v>469</v>
      </c>
      <c r="W824" t="s">
        <v>1214</v>
      </c>
      <c r="X824" t="s">
        <v>481</v>
      </c>
      <c r="Y824" t="s">
        <v>482</v>
      </c>
      <c r="AC824" t="s">
        <v>483</v>
      </c>
      <c r="AG824" t="s">
        <v>458</v>
      </c>
    </row>
    <row r="825" spans="1:34" x14ac:dyDescent="0.3">
      <c r="A825">
        <v>34833</v>
      </c>
      <c r="B825">
        <v>65</v>
      </c>
      <c r="C825" t="s">
        <v>514</v>
      </c>
      <c r="D825" t="s">
        <v>464</v>
      </c>
      <c r="E825">
        <v>65</v>
      </c>
      <c r="F825" t="s">
        <v>465</v>
      </c>
      <c r="G825" t="s">
        <v>472</v>
      </c>
      <c r="H825" t="s">
        <v>467</v>
      </c>
      <c r="I825" t="s">
        <v>473</v>
      </c>
      <c r="J825" t="s">
        <v>469</v>
      </c>
      <c r="K825" t="s">
        <v>474</v>
      </c>
      <c r="M825" t="s">
        <v>493</v>
      </c>
      <c r="N825" t="s">
        <v>916</v>
      </c>
      <c r="O825" t="s">
        <v>477</v>
      </c>
      <c r="R825" t="s">
        <v>479</v>
      </c>
      <c r="S825" t="s">
        <v>469</v>
      </c>
      <c r="W825" t="s">
        <v>1758</v>
      </c>
      <c r="X825" t="s">
        <v>481</v>
      </c>
      <c r="Y825" t="s">
        <v>482</v>
      </c>
      <c r="AC825" t="s">
        <v>483</v>
      </c>
      <c r="AG825" t="s">
        <v>458</v>
      </c>
    </row>
    <row r="826" spans="1:34" x14ac:dyDescent="0.3">
      <c r="A826">
        <v>34833</v>
      </c>
      <c r="B826">
        <v>66</v>
      </c>
      <c r="C826" t="s">
        <v>514</v>
      </c>
      <c r="D826" t="s">
        <v>464</v>
      </c>
      <c r="E826">
        <v>66</v>
      </c>
      <c r="F826" t="s">
        <v>465</v>
      </c>
      <c r="G826" t="s">
        <v>472</v>
      </c>
      <c r="H826" t="s">
        <v>467</v>
      </c>
      <c r="I826" t="s">
        <v>514</v>
      </c>
      <c r="J826" t="s">
        <v>469</v>
      </c>
      <c r="K826" t="s">
        <v>474</v>
      </c>
      <c r="M826" t="s">
        <v>493</v>
      </c>
      <c r="N826" t="s">
        <v>568</v>
      </c>
      <c r="O826" t="s">
        <v>477</v>
      </c>
      <c r="R826" t="s">
        <v>675</v>
      </c>
      <c r="S826" t="s">
        <v>469</v>
      </c>
      <c r="W826" t="s">
        <v>1742</v>
      </c>
      <c r="X826" t="s">
        <v>481</v>
      </c>
      <c r="Y826" t="s">
        <v>482</v>
      </c>
      <c r="AC826" t="s">
        <v>483</v>
      </c>
      <c r="AG826" t="s">
        <v>458</v>
      </c>
    </row>
    <row r="827" spans="1:34" x14ac:dyDescent="0.3">
      <c r="A827">
        <v>34833</v>
      </c>
      <c r="B827">
        <v>67</v>
      </c>
      <c r="C827" t="s">
        <v>514</v>
      </c>
      <c r="D827" t="s">
        <v>464</v>
      </c>
      <c r="E827">
        <v>67</v>
      </c>
      <c r="F827" t="s">
        <v>465</v>
      </c>
      <c r="G827" t="s">
        <v>1371</v>
      </c>
      <c r="H827" t="s">
        <v>467</v>
      </c>
      <c r="I827" t="s">
        <v>471</v>
      </c>
      <c r="J827" t="s">
        <v>469</v>
      </c>
      <c r="K827" t="s">
        <v>474</v>
      </c>
      <c r="M827" t="s">
        <v>493</v>
      </c>
      <c r="N827" t="s">
        <v>708</v>
      </c>
      <c r="O827" t="s">
        <v>477</v>
      </c>
      <c r="R827" t="s">
        <v>675</v>
      </c>
      <c r="S827" t="s">
        <v>469</v>
      </c>
      <c r="W827" t="s">
        <v>1317</v>
      </c>
      <c r="X827" t="s">
        <v>481</v>
      </c>
      <c r="Y827" t="s">
        <v>611</v>
      </c>
      <c r="AC827" t="s">
        <v>483</v>
      </c>
      <c r="AG827" t="s">
        <v>455</v>
      </c>
      <c r="AH827" t="s">
        <v>1759</v>
      </c>
    </row>
    <row r="828" spans="1:34" x14ac:dyDescent="0.3">
      <c r="A828">
        <v>34833</v>
      </c>
      <c r="B828">
        <v>68</v>
      </c>
      <c r="C828" t="s">
        <v>471</v>
      </c>
      <c r="D828" t="s">
        <v>464</v>
      </c>
      <c r="E828">
        <v>68</v>
      </c>
      <c r="F828" t="s">
        <v>465</v>
      </c>
      <c r="G828" t="s">
        <v>673</v>
      </c>
      <c r="H828" t="s">
        <v>467</v>
      </c>
      <c r="I828" t="s">
        <v>568</v>
      </c>
      <c r="J828" t="s">
        <v>469</v>
      </c>
      <c r="K828" t="s">
        <v>474</v>
      </c>
      <c r="M828" t="s">
        <v>493</v>
      </c>
      <c r="N828" t="s">
        <v>471</v>
      </c>
      <c r="O828" t="s">
        <v>477</v>
      </c>
      <c r="R828" t="s">
        <v>479</v>
      </c>
      <c r="S828" t="s">
        <v>469</v>
      </c>
      <c r="W828" t="s">
        <v>1493</v>
      </c>
      <c r="X828" t="s">
        <v>481</v>
      </c>
      <c r="Y828" t="s">
        <v>482</v>
      </c>
      <c r="AC828" t="s">
        <v>584</v>
      </c>
      <c r="AG828" t="s">
        <v>455</v>
      </c>
      <c r="AH828" t="s">
        <v>1760</v>
      </c>
    </row>
    <row r="829" spans="1:34" x14ac:dyDescent="0.3">
      <c r="A829">
        <v>34833</v>
      </c>
      <c r="B829">
        <v>69</v>
      </c>
      <c r="C829" t="s">
        <v>471</v>
      </c>
      <c r="D829" t="s">
        <v>464</v>
      </c>
      <c r="E829">
        <v>69</v>
      </c>
      <c r="F829" t="s">
        <v>465</v>
      </c>
      <c r="G829" t="s">
        <v>1239</v>
      </c>
      <c r="H829" t="s">
        <v>467</v>
      </c>
      <c r="I829" t="s">
        <v>675</v>
      </c>
      <c r="J829" t="s">
        <v>469</v>
      </c>
      <c r="K829" t="s">
        <v>474</v>
      </c>
      <c r="M829" t="s">
        <v>493</v>
      </c>
      <c r="N829" t="s">
        <v>832</v>
      </c>
      <c r="O829" t="s">
        <v>477</v>
      </c>
      <c r="R829" t="s">
        <v>479</v>
      </c>
      <c r="S829" t="s">
        <v>469</v>
      </c>
      <c r="W829" t="s">
        <v>1059</v>
      </c>
      <c r="X829" t="s">
        <v>481</v>
      </c>
      <c r="Y829" t="s">
        <v>611</v>
      </c>
      <c r="AC829" t="s">
        <v>483</v>
      </c>
      <c r="AG829" t="s">
        <v>455</v>
      </c>
      <c r="AH829" t="s">
        <v>1761</v>
      </c>
    </row>
    <row r="830" spans="1:34" x14ac:dyDescent="0.3">
      <c r="A830">
        <v>34833</v>
      </c>
      <c r="B830">
        <v>70</v>
      </c>
      <c r="C830" t="s">
        <v>471</v>
      </c>
      <c r="D830" t="s">
        <v>464</v>
      </c>
      <c r="E830">
        <v>70</v>
      </c>
      <c r="F830" t="s">
        <v>465</v>
      </c>
      <c r="G830" t="s">
        <v>869</v>
      </c>
      <c r="H830" t="s">
        <v>467</v>
      </c>
      <c r="I830" t="s">
        <v>893</v>
      </c>
      <c r="J830" t="s">
        <v>469</v>
      </c>
      <c r="K830" t="s">
        <v>474</v>
      </c>
      <c r="M830" t="s">
        <v>493</v>
      </c>
      <c r="N830" t="s">
        <v>541</v>
      </c>
      <c r="O830" t="s">
        <v>477</v>
      </c>
      <c r="R830" t="s">
        <v>479</v>
      </c>
      <c r="S830" t="s">
        <v>469</v>
      </c>
      <c r="W830" t="s">
        <v>1322</v>
      </c>
      <c r="X830" t="s">
        <v>481</v>
      </c>
      <c r="Y830" t="s">
        <v>611</v>
      </c>
      <c r="AC830" t="s">
        <v>483</v>
      </c>
      <c r="AG830" t="s">
        <v>458</v>
      </c>
    </row>
    <row r="831" spans="1:34" x14ac:dyDescent="0.3">
      <c r="A831">
        <v>34833</v>
      </c>
      <c r="B831">
        <v>71</v>
      </c>
      <c r="C831" t="s">
        <v>471</v>
      </c>
      <c r="D831" t="s">
        <v>464</v>
      </c>
      <c r="E831">
        <v>71</v>
      </c>
      <c r="F831" t="s">
        <v>465</v>
      </c>
      <c r="G831" t="s">
        <v>1048</v>
      </c>
      <c r="H831" t="s">
        <v>467</v>
      </c>
      <c r="I831" t="s">
        <v>486</v>
      </c>
      <c r="J831" t="s">
        <v>469</v>
      </c>
      <c r="K831" t="s">
        <v>474</v>
      </c>
      <c r="M831" t="s">
        <v>493</v>
      </c>
      <c r="N831" t="s">
        <v>471</v>
      </c>
      <c r="O831" t="s">
        <v>477</v>
      </c>
      <c r="R831" t="s">
        <v>479</v>
      </c>
      <c r="S831" t="s">
        <v>469</v>
      </c>
      <c r="W831" t="s">
        <v>1014</v>
      </c>
      <c r="X831" t="s">
        <v>629</v>
      </c>
      <c r="Y831" t="s">
        <v>482</v>
      </c>
      <c r="AC831" t="s">
        <v>483</v>
      </c>
      <c r="AG831" t="s">
        <v>458</v>
      </c>
    </row>
    <row r="832" spans="1:34" x14ac:dyDescent="0.3">
      <c r="A832">
        <v>34833</v>
      </c>
      <c r="B832">
        <v>72</v>
      </c>
      <c r="C832" t="s">
        <v>471</v>
      </c>
      <c r="D832" t="s">
        <v>464</v>
      </c>
      <c r="E832">
        <v>72</v>
      </c>
      <c r="F832" t="s">
        <v>465</v>
      </c>
      <c r="G832" t="s">
        <v>1601</v>
      </c>
      <c r="H832" t="s">
        <v>467</v>
      </c>
      <c r="I832" t="s">
        <v>524</v>
      </c>
      <c r="J832" t="s">
        <v>469</v>
      </c>
      <c r="K832" t="s">
        <v>474</v>
      </c>
      <c r="M832" t="s">
        <v>493</v>
      </c>
      <c r="N832" t="s">
        <v>916</v>
      </c>
      <c r="O832" t="s">
        <v>477</v>
      </c>
      <c r="R832" t="s">
        <v>479</v>
      </c>
      <c r="S832" t="s">
        <v>469</v>
      </c>
      <c r="Y832" t="s">
        <v>482</v>
      </c>
      <c r="AC832" t="s">
        <v>483</v>
      </c>
      <c r="AG832" t="s">
        <v>458</v>
      </c>
    </row>
    <row r="833" spans="1:34" x14ac:dyDescent="0.3">
      <c r="A833">
        <v>34833</v>
      </c>
      <c r="B833">
        <v>73</v>
      </c>
      <c r="C833" t="s">
        <v>471</v>
      </c>
      <c r="D833" t="s">
        <v>490</v>
      </c>
      <c r="E833">
        <v>73</v>
      </c>
      <c r="F833" t="s">
        <v>465</v>
      </c>
      <c r="G833" t="s">
        <v>1754</v>
      </c>
      <c r="H833" t="s">
        <v>467</v>
      </c>
      <c r="I833" t="s">
        <v>478</v>
      </c>
      <c r="J833" t="s">
        <v>469</v>
      </c>
      <c r="K833" t="s">
        <v>474</v>
      </c>
      <c r="M833" t="s">
        <v>493</v>
      </c>
      <c r="N833" t="s">
        <v>654</v>
      </c>
      <c r="O833" t="s">
        <v>477</v>
      </c>
      <c r="R833" t="s">
        <v>479</v>
      </c>
      <c r="S833" t="s">
        <v>469</v>
      </c>
      <c r="W833" t="s">
        <v>564</v>
      </c>
      <c r="X833" t="s">
        <v>629</v>
      </c>
      <c r="Y833" t="s">
        <v>482</v>
      </c>
      <c r="AC833" t="s">
        <v>483</v>
      </c>
      <c r="AG833" t="s">
        <v>455</v>
      </c>
      <c r="AH833" t="s">
        <v>1762</v>
      </c>
    </row>
    <row r="834" spans="1:34" x14ac:dyDescent="0.3">
      <c r="A834">
        <v>34833</v>
      </c>
      <c r="B834">
        <v>74</v>
      </c>
      <c r="C834" t="s">
        <v>471</v>
      </c>
      <c r="D834" t="s">
        <v>490</v>
      </c>
      <c r="E834">
        <v>74</v>
      </c>
      <c r="F834" t="s">
        <v>465</v>
      </c>
      <c r="G834" t="s">
        <v>1262</v>
      </c>
      <c r="H834" t="s">
        <v>467</v>
      </c>
      <c r="I834" t="s">
        <v>534</v>
      </c>
      <c r="J834" t="s">
        <v>469</v>
      </c>
      <c r="K834" t="s">
        <v>470</v>
      </c>
      <c r="L834" t="s">
        <v>514</v>
      </c>
      <c r="AG834" t="s">
        <v>455</v>
      </c>
      <c r="AH834" t="s">
        <v>1763</v>
      </c>
    </row>
    <row r="835" spans="1:34" x14ac:dyDescent="0.3">
      <c r="A835">
        <v>34833</v>
      </c>
      <c r="B835">
        <v>75</v>
      </c>
      <c r="C835" t="s">
        <v>471</v>
      </c>
      <c r="D835" t="s">
        <v>490</v>
      </c>
      <c r="E835">
        <v>75</v>
      </c>
      <c r="F835" t="s">
        <v>465</v>
      </c>
      <c r="G835" t="s">
        <v>1423</v>
      </c>
      <c r="H835" t="s">
        <v>467</v>
      </c>
      <c r="I835" t="s">
        <v>1726</v>
      </c>
      <c r="J835" t="s">
        <v>469</v>
      </c>
      <c r="K835" t="s">
        <v>474</v>
      </c>
      <c r="M835" t="s">
        <v>493</v>
      </c>
      <c r="N835" t="s">
        <v>500</v>
      </c>
      <c r="O835" t="s">
        <v>477</v>
      </c>
      <c r="R835" t="s">
        <v>479</v>
      </c>
      <c r="S835" t="s">
        <v>469</v>
      </c>
      <c r="W835" t="s">
        <v>534</v>
      </c>
      <c r="X835" t="s">
        <v>629</v>
      </c>
      <c r="Y835" t="s">
        <v>482</v>
      </c>
      <c r="AC835" t="s">
        <v>483</v>
      </c>
      <c r="AG835" t="s">
        <v>458</v>
      </c>
    </row>
    <row r="836" spans="1:34" x14ac:dyDescent="0.3">
      <c r="A836">
        <v>34833</v>
      </c>
      <c r="B836">
        <v>76</v>
      </c>
      <c r="C836" t="s">
        <v>471</v>
      </c>
      <c r="D836" t="s">
        <v>490</v>
      </c>
      <c r="E836">
        <v>76</v>
      </c>
      <c r="F836" t="s">
        <v>465</v>
      </c>
      <c r="G836" t="s">
        <v>1275</v>
      </c>
      <c r="H836" t="s">
        <v>467</v>
      </c>
      <c r="I836" t="s">
        <v>949</v>
      </c>
      <c r="J836" t="s">
        <v>469</v>
      </c>
      <c r="K836" t="s">
        <v>474</v>
      </c>
      <c r="M836" t="s">
        <v>493</v>
      </c>
      <c r="N836" t="s">
        <v>1044</v>
      </c>
      <c r="O836" t="s">
        <v>477</v>
      </c>
      <c r="R836" t="s">
        <v>479</v>
      </c>
      <c r="S836" t="s">
        <v>469</v>
      </c>
      <c r="W836" t="s">
        <v>558</v>
      </c>
      <c r="X836" t="s">
        <v>629</v>
      </c>
      <c r="Y836" t="s">
        <v>611</v>
      </c>
      <c r="AC836" t="s">
        <v>483</v>
      </c>
      <c r="AG836" t="s">
        <v>458</v>
      </c>
    </row>
    <row r="837" spans="1:34" x14ac:dyDescent="0.3">
      <c r="A837">
        <v>34833</v>
      </c>
      <c r="B837">
        <v>77</v>
      </c>
      <c r="C837" t="s">
        <v>471</v>
      </c>
      <c r="D837" t="s">
        <v>490</v>
      </c>
      <c r="E837">
        <v>77</v>
      </c>
      <c r="F837" t="s">
        <v>465</v>
      </c>
      <c r="G837" t="s">
        <v>1764</v>
      </c>
      <c r="H837" t="s">
        <v>467</v>
      </c>
      <c r="I837" t="s">
        <v>949</v>
      </c>
      <c r="J837" t="s">
        <v>469</v>
      </c>
      <c r="K837" t="s">
        <v>474</v>
      </c>
      <c r="M837" t="s">
        <v>493</v>
      </c>
      <c r="N837" t="s">
        <v>892</v>
      </c>
      <c r="O837" t="s">
        <v>477</v>
      </c>
      <c r="R837" t="s">
        <v>479</v>
      </c>
      <c r="S837" t="s">
        <v>469</v>
      </c>
      <c r="W837" t="s">
        <v>544</v>
      </c>
      <c r="X837" t="s">
        <v>629</v>
      </c>
      <c r="Y837" t="s">
        <v>611</v>
      </c>
      <c r="AC837" t="s">
        <v>483</v>
      </c>
      <c r="AG837" t="s">
        <v>455</v>
      </c>
      <c r="AH837" t="s">
        <v>1765</v>
      </c>
    </row>
    <row r="838" spans="1:34" x14ac:dyDescent="0.3">
      <c r="A838">
        <v>34833</v>
      </c>
      <c r="B838">
        <v>78</v>
      </c>
      <c r="C838" t="s">
        <v>471</v>
      </c>
      <c r="D838" t="s">
        <v>490</v>
      </c>
      <c r="E838">
        <v>78</v>
      </c>
      <c r="F838" t="s">
        <v>465</v>
      </c>
      <c r="G838" t="s">
        <v>1766</v>
      </c>
      <c r="H838" t="s">
        <v>467</v>
      </c>
      <c r="I838" t="s">
        <v>568</v>
      </c>
      <c r="J838" t="s">
        <v>469</v>
      </c>
      <c r="K838" t="s">
        <v>474</v>
      </c>
      <c r="M838" t="s">
        <v>493</v>
      </c>
      <c r="N838" t="s">
        <v>735</v>
      </c>
      <c r="O838" t="s">
        <v>477</v>
      </c>
      <c r="R838" t="s">
        <v>675</v>
      </c>
      <c r="S838" t="s">
        <v>469</v>
      </c>
      <c r="W838" t="s">
        <v>913</v>
      </c>
      <c r="X838" t="s">
        <v>629</v>
      </c>
      <c r="Y838" t="s">
        <v>611</v>
      </c>
      <c r="AC838" t="s">
        <v>483</v>
      </c>
      <c r="AG838" t="s">
        <v>458</v>
      </c>
    </row>
    <row r="839" spans="1:34" x14ac:dyDescent="0.3">
      <c r="A839">
        <v>34833</v>
      </c>
      <c r="B839">
        <v>79</v>
      </c>
      <c r="C839" t="s">
        <v>519</v>
      </c>
      <c r="D839" t="s">
        <v>453</v>
      </c>
      <c r="E839">
        <v>79</v>
      </c>
      <c r="W839" t="s">
        <v>1767</v>
      </c>
      <c r="AG839" t="s">
        <v>455</v>
      </c>
      <c r="AH839" t="s">
        <v>1768</v>
      </c>
    </row>
    <row r="840" spans="1:34" x14ac:dyDescent="0.3">
      <c r="A840">
        <v>34833</v>
      </c>
      <c r="B840">
        <v>80</v>
      </c>
      <c r="C840" t="s">
        <v>519</v>
      </c>
      <c r="D840" t="s">
        <v>453</v>
      </c>
      <c r="E840">
        <v>80</v>
      </c>
      <c r="W840" t="s">
        <v>1103</v>
      </c>
      <c r="AG840" t="s">
        <v>455</v>
      </c>
      <c r="AH840" t="s">
        <v>1769</v>
      </c>
    </row>
    <row r="841" spans="1:34" x14ac:dyDescent="0.3">
      <c r="A841">
        <v>34833</v>
      </c>
      <c r="B841">
        <v>81</v>
      </c>
      <c r="C841" t="s">
        <v>519</v>
      </c>
      <c r="D841" t="s">
        <v>453</v>
      </c>
      <c r="E841">
        <v>81</v>
      </c>
      <c r="W841" t="s">
        <v>619</v>
      </c>
      <c r="AG841" t="s">
        <v>458</v>
      </c>
    </row>
    <row r="842" spans="1:34" x14ac:dyDescent="0.3">
      <c r="A842">
        <v>34833</v>
      </c>
      <c r="B842">
        <v>82</v>
      </c>
      <c r="C842" t="s">
        <v>519</v>
      </c>
      <c r="D842" t="s">
        <v>453</v>
      </c>
      <c r="E842">
        <v>82</v>
      </c>
      <c r="W842" t="s">
        <v>1770</v>
      </c>
      <c r="AG842" t="s">
        <v>455</v>
      </c>
      <c r="AH842" t="s">
        <v>1771</v>
      </c>
    </row>
    <row r="843" spans="1:34" x14ac:dyDescent="0.3">
      <c r="A843">
        <v>34833</v>
      </c>
      <c r="B843">
        <v>83</v>
      </c>
      <c r="C843" t="s">
        <v>519</v>
      </c>
      <c r="D843" t="s">
        <v>464</v>
      </c>
      <c r="E843">
        <v>83</v>
      </c>
      <c r="F843" t="s">
        <v>465</v>
      </c>
      <c r="G843" t="s">
        <v>1182</v>
      </c>
      <c r="H843" t="s">
        <v>467</v>
      </c>
      <c r="I843" t="s">
        <v>550</v>
      </c>
      <c r="J843" t="s">
        <v>469</v>
      </c>
      <c r="K843" t="s">
        <v>474</v>
      </c>
      <c r="M843" t="s">
        <v>493</v>
      </c>
      <c r="N843" t="s">
        <v>499</v>
      </c>
      <c r="O843" t="s">
        <v>477</v>
      </c>
      <c r="R843" t="s">
        <v>479</v>
      </c>
      <c r="S843" t="s">
        <v>469</v>
      </c>
      <c r="W843" t="s">
        <v>1112</v>
      </c>
      <c r="X843" t="s">
        <v>481</v>
      </c>
      <c r="Y843" t="s">
        <v>482</v>
      </c>
      <c r="AC843" t="s">
        <v>483</v>
      </c>
      <c r="AG843" t="s">
        <v>455</v>
      </c>
      <c r="AH843" t="s">
        <v>1772</v>
      </c>
    </row>
    <row r="844" spans="1:34" x14ac:dyDescent="0.3">
      <c r="A844">
        <v>34833</v>
      </c>
      <c r="B844">
        <v>84</v>
      </c>
      <c r="C844" t="s">
        <v>519</v>
      </c>
      <c r="D844" t="s">
        <v>464</v>
      </c>
      <c r="E844">
        <v>84</v>
      </c>
      <c r="F844" t="s">
        <v>465</v>
      </c>
      <c r="G844" t="s">
        <v>1556</v>
      </c>
      <c r="H844" t="s">
        <v>467</v>
      </c>
      <c r="I844" t="s">
        <v>550</v>
      </c>
      <c r="J844" t="s">
        <v>469</v>
      </c>
      <c r="K844" t="s">
        <v>474</v>
      </c>
      <c r="M844" t="s">
        <v>493</v>
      </c>
      <c r="N844" t="s">
        <v>800</v>
      </c>
      <c r="O844" t="s">
        <v>477</v>
      </c>
      <c r="R844" t="s">
        <v>675</v>
      </c>
      <c r="S844" t="s">
        <v>469</v>
      </c>
      <c r="W844" t="s">
        <v>519</v>
      </c>
      <c r="X844" t="s">
        <v>629</v>
      </c>
      <c r="Y844" t="s">
        <v>598</v>
      </c>
      <c r="AC844" t="s">
        <v>483</v>
      </c>
      <c r="AG844" t="s">
        <v>455</v>
      </c>
      <c r="AH844" t="s">
        <v>1773</v>
      </c>
    </row>
    <row r="845" spans="1:34" x14ac:dyDescent="0.3">
      <c r="A845">
        <v>34833</v>
      </c>
      <c r="B845">
        <v>85</v>
      </c>
      <c r="C845" t="s">
        <v>519</v>
      </c>
      <c r="D845" t="s">
        <v>464</v>
      </c>
      <c r="E845">
        <v>85</v>
      </c>
      <c r="F845" t="s">
        <v>465</v>
      </c>
      <c r="G845" t="s">
        <v>953</v>
      </c>
      <c r="H845" t="s">
        <v>467</v>
      </c>
      <c r="I845" t="s">
        <v>571</v>
      </c>
      <c r="J845" t="s">
        <v>469</v>
      </c>
      <c r="K845" t="s">
        <v>474</v>
      </c>
      <c r="M845" t="s">
        <v>493</v>
      </c>
      <c r="N845" t="s">
        <v>534</v>
      </c>
      <c r="O845" t="s">
        <v>477</v>
      </c>
      <c r="R845" t="s">
        <v>479</v>
      </c>
      <c r="S845" t="s">
        <v>469</v>
      </c>
      <c r="W845" t="s">
        <v>1014</v>
      </c>
      <c r="X845" t="s">
        <v>629</v>
      </c>
      <c r="Y845" t="s">
        <v>482</v>
      </c>
      <c r="AC845" t="s">
        <v>483</v>
      </c>
      <c r="AG845" t="s">
        <v>458</v>
      </c>
    </row>
    <row r="846" spans="1:34" x14ac:dyDescent="0.3">
      <c r="A846">
        <v>34833</v>
      </c>
      <c r="B846">
        <v>86</v>
      </c>
      <c r="C846" t="s">
        <v>519</v>
      </c>
      <c r="D846" t="s">
        <v>464</v>
      </c>
      <c r="E846">
        <v>86</v>
      </c>
      <c r="F846" t="s">
        <v>465</v>
      </c>
      <c r="G846" t="s">
        <v>1028</v>
      </c>
      <c r="H846" t="s">
        <v>467</v>
      </c>
      <c r="I846" t="s">
        <v>478</v>
      </c>
      <c r="J846" t="s">
        <v>469</v>
      </c>
      <c r="K846" t="s">
        <v>474</v>
      </c>
      <c r="M846" t="s">
        <v>493</v>
      </c>
      <c r="N846" t="s">
        <v>495</v>
      </c>
      <c r="O846" t="s">
        <v>477</v>
      </c>
      <c r="R846" t="s">
        <v>479</v>
      </c>
      <c r="S846" t="s">
        <v>469</v>
      </c>
      <c r="W846" t="s">
        <v>534</v>
      </c>
      <c r="X846" t="s">
        <v>629</v>
      </c>
      <c r="Y846" t="s">
        <v>611</v>
      </c>
      <c r="AC846" t="s">
        <v>483</v>
      </c>
      <c r="AG846" t="s">
        <v>455</v>
      </c>
      <c r="AH846" t="s">
        <v>1774</v>
      </c>
    </row>
    <row r="847" spans="1:34" x14ac:dyDescent="0.3">
      <c r="A847">
        <v>34833</v>
      </c>
      <c r="B847">
        <v>87</v>
      </c>
      <c r="C847" t="s">
        <v>519</v>
      </c>
      <c r="D847" t="s">
        <v>464</v>
      </c>
      <c r="E847">
        <v>87</v>
      </c>
      <c r="F847" t="s">
        <v>465</v>
      </c>
      <c r="G847" t="s">
        <v>1775</v>
      </c>
      <c r="H847" t="s">
        <v>467</v>
      </c>
      <c r="I847" t="s">
        <v>550</v>
      </c>
      <c r="J847" t="s">
        <v>469</v>
      </c>
      <c r="K847" t="s">
        <v>474</v>
      </c>
      <c r="M847" t="s">
        <v>493</v>
      </c>
      <c r="N847" t="s">
        <v>600</v>
      </c>
      <c r="O847" t="s">
        <v>477</v>
      </c>
      <c r="R847" t="s">
        <v>675</v>
      </c>
      <c r="S847" t="s">
        <v>469</v>
      </c>
      <c r="W847" t="s">
        <v>1552</v>
      </c>
      <c r="X847" t="s">
        <v>481</v>
      </c>
      <c r="Y847" t="s">
        <v>482</v>
      </c>
      <c r="AC847" t="s">
        <v>483</v>
      </c>
      <c r="AG847" t="s">
        <v>458</v>
      </c>
    </row>
    <row r="848" spans="1:34" x14ac:dyDescent="0.3">
      <c r="A848">
        <v>34833</v>
      </c>
      <c r="B848">
        <v>88</v>
      </c>
      <c r="C848" t="s">
        <v>519</v>
      </c>
      <c r="D848" t="s">
        <v>464</v>
      </c>
      <c r="E848">
        <v>88</v>
      </c>
      <c r="F848" t="s">
        <v>465</v>
      </c>
      <c r="G848" t="s">
        <v>910</v>
      </c>
      <c r="H848" t="s">
        <v>467</v>
      </c>
      <c r="I848" t="s">
        <v>847</v>
      </c>
      <c r="J848" t="s">
        <v>469</v>
      </c>
      <c r="K848" t="s">
        <v>474</v>
      </c>
      <c r="M848" t="s">
        <v>493</v>
      </c>
      <c r="N848" t="s">
        <v>614</v>
      </c>
      <c r="O848" t="s">
        <v>477</v>
      </c>
      <c r="R848" t="s">
        <v>479</v>
      </c>
      <c r="S848" t="s">
        <v>469</v>
      </c>
      <c r="W848" t="s">
        <v>1309</v>
      </c>
      <c r="X848" t="s">
        <v>481</v>
      </c>
      <c r="Y848" t="s">
        <v>611</v>
      </c>
      <c r="AC848" t="s">
        <v>483</v>
      </c>
      <c r="AG848" t="s">
        <v>455</v>
      </c>
      <c r="AH848" t="s">
        <v>1776</v>
      </c>
    </row>
    <row r="849" spans="1:34" x14ac:dyDescent="0.3">
      <c r="A849">
        <v>34833</v>
      </c>
      <c r="B849">
        <v>89</v>
      </c>
      <c r="C849" t="s">
        <v>519</v>
      </c>
      <c r="D849" t="s">
        <v>464</v>
      </c>
      <c r="E849">
        <v>89</v>
      </c>
      <c r="F849" t="s">
        <v>465</v>
      </c>
      <c r="G849" t="s">
        <v>1725</v>
      </c>
      <c r="H849" t="s">
        <v>467</v>
      </c>
      <c r="I849" t="s">
        <v>452</v>
      </c>
      <c r="J849" t="s">
        <v>469</v>
      </c>
      <c r="K849" t="s">
        <v>474</v>
      </c>
      <c r="M849" t="s">
        <v>493</v>
      </c>
      <c r="N849" t="s">
        <v>476</v>
      </c>
      <c r="O849" t="s">
        <v>477</v>
      </c>
      <c r="R849" t="s">
        <v>479</v>
      </c>
      <c r="S849" t="s">
        <v>469</v>
      </c>
      <c r="W849" t="s">
        <v>1777</v>
      </c>
      <c r="X849" t="s">
        <v>481</v>
      </c>
      <c r="Y849" t="s">
        <v>482</v>
      </c>
      <c r="AC849" t="s">
        <v>483</v>
      </c>
      <c r="AG849" t="s">
        <v>455</v>
      </c>
      <c r="AH849" t="s">
        <v>1778</v>
      </c>
    </row>
    <row r="850" spans="1:34" x14ac:dyDescent="0.3">
      <c r="A850">
        <v>34833</v>
      </c>
      <c r="B850">
        <v>90</v>
      </c>
      <c r="C850" t="s">
        <v>519</v>
      </c>
      <c r="D850" t="s">
        <v>464</v>
      </c>
      <c r="E850">
        <v>90</v>
      </c>
      <c r="F850" t="s">
        <v>465</v>
      </c>
      <c r="G850" t="s">
        <v>485</v>
      </c>
      <c r="H850" t="s">
        <v>467</v>
      </c>
      <c r="I850" t="s">
        <v>847</v>
      </c>
      <c r="J850" t="s">
        <v>469</v>
      </c>
      <c r="K850" t="s">
        <v>474</v>
      </c>
      <c r="M850" t="s">
        <v>493</v>
      </c>
      <c r="N850" t="s">
        <v>471</v>
      </c>
      <c r="O850" t="s">
        <v>477</v>
      </c>
      <c r="R850" t="s">
        <v>479</v>
      </c>
      <c r="S850" t="s">
        <v>469</v>
      </c>
      <c r="W850" t="s">
        <v>1116</v>
      </c>
      <c r="X850" t="s">
        <v>481</v>
      </c>
      <c r="Y850" t="s">
        <v>482</v>
      </c>
      <c r="AC850" t="s">
        <v>483</v>
      </c>
      <c r="AG850" t="s">
        <v>455</v>
      </c>
      <c r="AH850" t="s">
        <v>1779</v>
      </c>
    </row>
    <row r="851" spans="1:34" x14ac:dyDescent="0.3">
      <c r="A851">
        <v>34833</v>
      </c>
      <c r="B851">
        <v>91</v>
      </c>
      <c r="C851" t="s">
        <v>519</v>
      </c>
      <c r="D851" t="s">
        <v>464</v>
      </c>
      <c r="E851">
        <v>91</v>
      </c>
      <c r="F851" t="s">
        <v>465</v>
      </c>
      <c r="G851" t="s">
        <v>1730</v>
      </c>
      <c r="H851" t="s">
        <v>467</v>
      </c>
      <c r="I851" t="s">
        <v>459</v>
      </c>
      <c r="J851" t="s">
        <v>469</v>
      </c>
      <c r="K851" t="s">
        <v>474</v>
      </c>
      <c r="M851" t="s">
        <v>493</v>
      </c>
      <c r="N851" t="s">
        <v>476</v>
      </c>
      <c r="O851" t="s">
        <v>477</v>
      </c>
      <c r="R851" t="s">
        <v>479</v>
      </c>
      <c r="S851" t="s">
        <v>469</v>
      </c>
      <c r="W851" t="s">
        <v>1383</v>
      </c>
      <c r="X851" t="s">
        <v>481</v>
      </c>
      <c r="Y851" t="s">
        <v>482</v>
      </c>
      <c r="AC851" t="s">
        <v>483</v>
      </c>
      <c r="AG851" t="s">
        <v>458</v>
      </c>
    </row>
    <row r="852" spans="1:34" x14ac:dyDescent="0.3">
      <c r="A852">
        <v>34833</v>
      </c>
      <c r="B852">
        <v>92</v>
      </c>
      <c r="C852" t="s">
        <v>519</v>
      </c>
      <c r="D852" t="s">
        <v>490</v>
      </c>
      <c r="E852">
        <v>92</v>
      </c>
      <c r="F852" t="s">
        <v>465</v>
      </c>
      <c r="G852" t="s">
        <v>484</v>
      </c>
      <c r="H852" t="s">
        <v>467</v>
      </c>
      <c r="I852" t="s">
        <v>568</v>
      </c>
      <c r="J852" t="s">
        <v>469</v>
      </c>
      <c r="K852" t="s">
        <v>474</v>
      </c>
      <c r="M852" t="s">
        <v>493</v>
      </c>
      <c r="N852" t="s">
        <v>556</v>
      </c>
      <c r="O852" t="s">
        <v>477</v>
      </c>
      <c r="R852" t="s">
        <v>479</v>
      </c>
      <c r="S852" t="s">
        <v>469</v>
      </c>
      <c r="W852" t="s">
        <v>593</v>
      </c>
      <c r="X852" t="s">
        <v>629</v>
      </c>
      <c r="Y852" t="s">
        <v>611</v>
      </c>
      <c r="AC852" t="s">
        <v>932</v>
      </c>
      <c r="AG852" t="s">
        <v>458</v>
      </c>
    </row>
    <row r="853" spans="1:34" x14ac:dyDescent="0.3">
      <c r="A853">
        <v>34833</v>
      </c>
      <c r="B853">
        <v>93</v>
      </c>
      <c r="C853" t="s">
        <v>519</v>
      </c>
      <c r="D853" t="s">
        <v>490</v>
      </c>
      <c r="E853">
        <v>93</v>
      </c>
      <c r="F853" t="s">
        <v>465</v>
      </c>
      <c r="G853" t="s">
        <v>484</v>
      </c>
      <c r="H853" t="s">
        <v>467</v>
      </c>
      <c r="I853" t="s">
        <v>800</v>
      </c>
      <c r="J853" t="s">
        <v>469</v>
      </c>
      <c r="K853" t="s">
        <v>474</v>
      </c>
      <c r="M853" t="s">
        <v>493</v>
      </c>
      <c r="N853" t="s">
        <v>1780</v>
      </c>
      <c r="O853" t="s">
        <v>477</v>
      </c>
      <c r="R853" t="s">
        <v>479</v>
      </c>
      <c r="S853" t="s">
        <v>469</v>
      </c>
      <c r="W853" t="s">
        <v>913</v>
      </c>
      <c r="X853" t="s">
        <v>629</v>
      </c>
      <c r="Y853" t="s">
        <v>611</v>
      </c>
      <c r="AC853" t="s">
        <v>483</v>
      </c>
      <c r="AG853" t="s">
        <v>455</v>
      </c>
      <c r="AH853" t="s">
        <v>1781</v>
      </c>
    </row>
    <row r="854" spans="1:34" x14ac:dyDescent="0.3">
      <c r="A854">
        <v>34833</v>
      </c>
      <c r="B854">
        <v>94</v>
      </c>
      <c r="C854" t="s">
        <v>519</v>
      </c>
      <c r="D854" t="s">
        <v>490</v>
      </c>
      <c r="E854">
        <v>94</v>
      </c>
      <c r="F854" t="s">
        <v>465</v>
      </c>
      <c r="G854" t="s">
        <v>484</v>
      </c>
      <c r="H854" t="s">
        <v>467</v>
      </c>
      <c r="I854" t="s">
        <v>870</v>
      </c>
      <c r="J854" t="s">
        <v>469</v>
      </c>
      <c r="K854" t="s">
        <v>470</v>
      </c>
      <c r="L854" t="s">
        <v>519</v>
      </c>
      <c r="AG854" t="s">
        <v>455</v>
      </c>
      <c r="AH854" t="s">
        <v>1782</v>
      </c>
    </row>
    <row r="855" spans="1:34" x14ac:dyDescent="0.3">
      <c r="A855">
        <v>34833</v>
      </c>
      <c r="B855">
        <v>95</v>
      </c>
      <c r="C855" t="s">
        <v>519</v>
      </c>
      <c r="D855" t="s">
        <v>490</v>
      </c>
      <c r="E855">
        <v>95</v>
      </c>
      <c r="F855" t="s">
        <v>465</v>
      </c>
      <c r="G855" t="s">
        <v>498</v>
      </c>
      <c r="H855" t="s">
        <v>467</v>
      </c>
      <c r="I855" t="s">
        <v>550</v>
      </c>
      <c r="J855" t="s">
        <v>469</v>
      </c>
      <c r="K855" t="s">
        <v>474</v>
      </c>
      <c r="M855" t="s">
        <v>493</v>
      </c>
      <c r="N855" t="s">
        <v>1044</v>
      </c>
      <c r="O855" t="s">
        <v>477</v>
      </c>
      <c r="R855" t="s">
        <v>459</v>
      </c>
      <c r="S855" t="s">
        <v>469</v>
      </c>
      <c r="W855" t="s">
        <v>735</v>
      </c>
      <c r="X855" t="s">
        <v>629</v>
      </c>
      <c r="Y855" t="s">
        <v>482</v>
      </c>
      <c r="AC855" t="s">
        <v>483</v>
      </c>
      <c r="AG855" t="s">
        <v>458</v>
      </c>
    </row>
    <row r="856" spans="1:34" x14ac:dyDescent="0.3">
      <c r="A856">
        <v>34833</v>
      </c>
      <c r="B856">
        <v>96</v>
      </c>
      <c r="C856" t="s">
        <v>519</v>
      </c>
      <c r="D856" t="s">
        <v>490</v>
      </c>
      <c r="E856">
        <v>96</v>
      </c>
      <c r="F856" t="s">
        <v>465</v>
      </c>
      <c r="G856" t="s">
        <v>521</v>
      </c>
      <c r="H856" t="s">
        <v>467</v>
      </c>
      <c r="I856" t="s">
        <v>742</v>
      </c>
      <c r="J856" t="s">
        <v>469</v>
      </c>
      <c r="K856" t="s">
        <v>474</v>
      </c>
      <c r="M856" t="s">
        <v>493</v>
      </c>
      <c r="N856" t="s">
        <v>556</v>
      </c>
      <c r="O856" t="s">
        <v>477</v>
      </c>
      <c r="R856" t="s">
        <v>514</v>
      </c>
      <c r="S856" t="s">
        <v>469</v>
      </c>
      <c r="V856" t="s">
        <v>571</v>
      </c>
      <c r="W856" t="s">
        <v>648</v>
      </c>
      <c r="X856" t="s">
        <v>629</v>
      </c>
      <c r="Y856" t="s">
        <v>611</v>
      </c>
      <c r="AC856" t="s">
        <v>584</v>
      </c>
      <c r="AG856" t="s">
        <v>455</v>
      </c>
      <c r="AH856" t="s">
        <v>1783</v>
      </c>
    </row>
    <row r="857" spans="1:34" x14ac:dyDescent="0.3">
      <c r="A857">
        <v>34833</v>
      </c>
      <c r="B857">
        <v>97</v>
      </c>
      <c r="C857" t="s">
        <v>519</v>
      </c>
      <c r="D857" t="s">
        <v>490</v>
      </c>
      <c r="E857">
        <v>97</v>
      </c>
      <c r="F857" t="s">
        <v>465</v>
      </c>
      <c r="G857" t="s">
        <v>1390</v>
      </c>
      <c r="H857" t="s">
        <v>467</v>
      </c>
      <c r="I857" t="s">
        <v>541</v>
      </c>
      <c r="J857" t="s">
        <v>469</v>
      </c>
      <c r="K857" t="s">
        <v>474</v>
      </c>
      <c r="M857" t="s">
        <v>493</v>
      </c>
      <c r="N857" t="s">
        <v>925</v>
      </c>
      <c r="O857" t="s">
        <v>477</v>
      </c>
      <c r="R857" t="s">
        <v>479</v>
      </c>
      <c r="S857" t="s">
        <v>469</v>
      </c>
      <c r="V857" t="s">
        <v>471</v>
      </c>
      <c r="W857" t="s">
        <v>564</v>
      </c>
      <c r="X857" t="s">
        <v>629</v>
      </c>
      <c r="Y857" t="s">
        <v>611</v>
      </c>
      <c r="AC857" t="s">
        <v>483</v>
      </c>
      <c r="AG857" t="s">
        <v>455</v>
      </c>
      <c r="AH857" t="s">
        <v>1784</v>
      </c>
    </row>
    <row r="858" spans="1:34" x14ac:dyDescent="0.3">
      <c r="A858">
        <v>34833</v>
      </c>
      <c r="B858">
        <v>98</v>
      </c>
      <c r="C858" t="s">
        <v>519</v>
      </c>
      <c r="D858" t="s">
        <v>490</v>
      </c>
      <c r="E858">
        <v>98</v>
      </c>
      <c r="F858" t="s">
        <v>465</v>
      </c>
      <c r="G858" t="s">
        <v>617</v>
      </c>
      <c r="H858" t="s">
        <v>467</v>
      </c>
      <c r="I858" t="s">
        <v>843</v>
      </c>
      <c r="J858" t="s">
        <v>469</v>
      </c>
      <c r="K858" t="s">
        <v>470</v>
      </c>
      <c r="L858" t="s">
        <v>471</v>
      </c>
      <c r="AG858" t="s">
        <v>458</v>
      </c>
    </row>
    <row r="859" spans="1:34" x14ac:dyDescent="0.3">
      <c r="A859">
        <v>34833</v>
      </c>
      <c r="B859">
        <v>99</v>
      </c>
      <c r="C859" t="s">
        <v>519</v>
      </c>
      <c r="D859" t="s">
        <v>490</v>
      </c>
      <c r="E859">
        <v>99</v>
      </c>
      <c r="F859" t="s">
        <v>465</v>
      </c>
      <c r="G859" t="s">
        <v>1401</v>
      </c>
      <c r="H859" t="s">
        <v>467</v>
      </c>
      <c r="I859" t="s">
        <v>614</v>
      </c>
      <c r="J859" t="s">
        <v>469</v>
      </c>
      <c r="K859" t="s">
        <v>470</v>
      </c>
      <c r="L859" t="s">
        <v>593</v>
      </c>
      <c r="AG859" t="s">
        <v>455</v>
      </c>
      <c r="AH859" t="s">
        <v>1785</v>
      </c>
    </row>
    <row r="860" spans="1:34" x14ac:dyDescent="0.3">
      <c r="A860">
        <v>34833</v>
      </c>
      <c r="B860">
        <v>100</v>
      </c>
      <c r="C860" t="s">
        <v>519</v>
      </c>
      <c r="D860" t="s">
        <v>490</v>
      </c>
      <c r="E860">
        <v>100</v>
      </c>
      <c r="F860" t="s">
        <v>465</v>
      </c>
      <c r="G860" t="s">
        <v>852</v>
      </c>
      <c r="H860" t="s">
        <v>467</v>
      </c>
      <c r="I860" t="s">
        <v>1014</v>
      </c>
      <c r="J860" t="s">
        <v>469</v>
      </c>
      <c r="K860" t="s">
        <v>474</v>
      </c>
      <c r="M860" t="s">
        <v>493</v>
      </c>
      <c r="N860" t="s">
        <v>987</v>
      </c>
      <c r="O860" t="s">
        <v>477</v>
      </c>
      <c r="R860" t="s">
        <v>479</v>
      </c>
      <c r="S860" t="s">
        <v>469</v>
      </c>
      <c r="W860" t="s">
        <v>614</v>
      </c>
      <c r="X860" t="s">
        <v>629</v>
      </c>
      <c r="Y860" t="s">
        <v>611</v>
      </c>
      <c r="AC860" t="s">
        <v>483</v>
      </c>
      <c r="AG860" t="s">
        <v>455</v>
      </c>
      <c r="AH860" t="s">
        <v>1786</v>
      </c>
    </row>
    <row r="861" spans="1:34" x14ac:dyDescent="0.3">
      <c r="A861">
        <v>34833</v>
      </c>
      <c r="B861">
        <v>101</v>
      </c>
      <c r="C861" t="s">
        <v>519</v>
      </c>
      <c r="D861" t="s">
        <v>490</v>
      </c>
      <c r="E861">
        <v>101</v>
      </c>
      <c r="F861" t="s">
        <v>465</v>
      </c>
      <c r="G861" t="s">
        <v>780</v>
      </c>
      <c r="H861" t="s">
        <v>467</v>
      </c>
      <c r="I861" t="s">
        <v>558</v>
      </c>
      <c r="J861" t="s">
        <v>469</v>
      </c>
      <c r="K861" t="s">
        <v>474</v>
      </c>
      <c r="M861" t="s">
        <v>493</v>
      </c>
      <c r="N861" t="s">
        <v>507</v>
      </c>
      <c r="O861" t="s">
        <v>477</v>
      </c>
      <c r="R861" t="s">
        <v>675</v>
      </c>
      <c r="S861" t="s">
        <v>469</v>
      </c>
      <c r="W861" t="s">
        <v>648</v>
      </c>
      <c r="X861" t="s">
        <v>629</v>
      </c>
      <c r="Y861" t="s">
        <v>482</v>
      </c>
      <c r="AC861" t="s">
        <v>483</v>
      </c>
      <c r="AG861" t="s">
        <v>455</v>
      </c>
      <c r="AH861" t="s">
        <v>1787</v>
      </c>
    </row>
    <row r="862" spans="1:34" x14ac:dyDescent="0.3">
      <c r="A862">
        <v>34833</v>
      </c>
      <c r="B862">
        <v>102</v>
      </c>
      <c r="C862" t="s">
        <v>519</v>
      </c>
      <c r="D862" t="s">
        <v>464</v>
      </c>
      <c r="E862">
        <v>102</v>
      </c>
      <c r="F862" t="s">
        <v>465</v>
      </c>
      <c r="G862" t="s">
        <v>973</v>
      </c>
      <c r="H862" t="s">
        <v>467</v>
      </c>
      <c r="I862" t="s">
        <v>558</v>
      </c>
      <c r="J862" t="s">
        <v>469</v>
      </c>
      <c r="K862" t="s">
        <v>474</v>
      </c>
      <c r="M862" t="s">
        <v>493</v>
      </c>
      <c r="N862" t="s">
        <v>1540</v>
      </c>
      <c r="O862" t="s">
        <v>477</v>
      </c>
      <c r="R862" t="s">
        <v>479</v>
      </c>
      <c r="S862" t="s">
        <v>469</v>
      </c>
      <c r="W862" t="s">
        <v>844</v>
      </c>
      <c r="X862" t="s">
        <v>629</v>
      </c>
      <c r="Y862" t="s">
        <v>611</v>
      </c>
      <c r="AC862" t="s">
        <v>483</v>
      </c>
      <c r="AG862" t="s">
        <v>458</v>
      </c>
    </row>
    <row r="863" spans="1:34" x14ac:dyDescent="0.3">
      <c r="A863">
        <v>34833</v>
      </c>
      <c r="B863">
        <v>103</v>
      </c>
      <c r="C863" t="s">
        <v>519</v>
      </c>
      <c r="D863" t="s">
        <v>490</v>
      </c>
      <c r="E863">
        <v>103</v>
      </c>
      <c r="F863" t="s">
        <v>465</v>
      </c>
      <c r="G863" t="s">
        <v>1001</v>
      </c>
      <c r="H863" t="s">
        <v>467</v>
      </c>
      <c r="I863" t="s">
        <v>519</v>
      </c>
      <c r="J863" t="s">
        <v>469</v>
      </c>
      <c r="K863" t="s">
        <v>474</v>
      </c>
      <c r="M863" t="s">
        <v>493</v>
      </c>
      <c r="N863" t="s">
        <v>1318</v>
      </c>
      <c r="O863" t="s">
        <v>477</v>
      </c>
      <c r="R863" t="s">
        <v>675</v>
      </c>
      <c r="S863" t="s">
        <v>469</v>
      </c>
      <c r="W863" t="s">
        <v>679</v>
      </c>
      <c r="X863" t="s">
        <v>629</v>
      </c>
      <c r="Y863" t="s">
        <v>598</v>
      </c>
      <c r="AC863" t="s">
        <v>483</v>
      </c>
      <c r="AG863" t="s">
        <v>458</v>
      </c>
    </row>
    <row r="864" spans="1:34" x14ac:dyDescent="0.3">
      <c r="A864">
        <v>34833</v>
      </c>
      <c r="B864">
        <v>104</v>
      </c>
      <c r="C864" t="s">
        <v>519</v>
      </c>
      <c r="D864" t="s">
        <v>490</v>
      </c>
      <c r="E864">
        <v>104</v>
      </c>
      <c r="F864" t="s">
        <v>465</v>
      </c>
      <c r="G864" t="s">
        <v>1788</v>
      </c>
      <c r="H864" t="s">
        <v>467</v>
      </c>
      <c r="I864" t="s">
        <v>675</v>
      </c>
      <c r="J864" t="s">
        <v>469</v>
      </c>
      <c r="K864" t="s">
        <v>474</v>
      </c>
      <c r="M864" t="s">
        <v>493</v>
      </c>
      <c r="N864" t="s">
        <v>735</v>
      </c>
      <c r="O864" t="s">
        <v>477</v>
      </c>
      <c r="R864" t="s">
        <v>479</v>
      </c>
      <c r="S864" t="s">
        <v>469</v>
      </c>
      <c r="W864" t="s">
        <v>564</v>
      </c>
      <c r="X864" t="s">
        <v>629</v>
      </c>
      <c r="Y864" t="s">
        <v>482</v>
      </c>
      <c r="AC864" t="s">
        <v>483</v>
      </c>
      <c r="AG864" t="s">
        <v>458</v>
      </c>
    </row>
    <row r="865" spans="1:34" x14ac:dyDescent="0.3">
      <c r="A865">
        <v>34833</v>
      </c>
      <c r="B865">
        <v>105</v>
      </c>
      <c r="C865" t="s">
        <v>519</v>
      </c>
      <c r="D865" t="s">
        <v>546</v>
      </c>
      <c r="E865">
        <v>105</v>
      </c>
      <c r="F865" t="s">
        <v>465</v>
      </c>
      <c r="G865" t="s">
        <v>1789</v>
      </c>
      <c r="H865" t="s">
        <v>467</v>
      </c>
      <c r="I865" t="s">
        <v>593</v>
      </c>
      <c r="J865" t="s">
        <v>469</v>
      </c>
      <c r="K865" t="s">
        <v>470</v>
      </c>
      <c r="L865" t="s">
        <v>514</v>
      </c>
      <c r="AG865" t="s">
        <v>458</v>
      </c>
    </row>
    <row r="866" spans="1:34" x14ac:dyDescent="0.3">
      <c r="A866">
        <v>34833</v>
      </c>
      <c r="B866">
        <v>106</v>
      </c>
      <c r="C866" t="s">
        <v>614</v>
      </c>
      <c r="D866" t="s">
        <v>453</v>
      </c>
      <c r="E866">
        <v>106</v>
      </c>
      <c r="W866" t="s">
        <v>1790</v>
      </c>
      <c r="AG866" t="s">
        <v>455</v>
      </c>
      <c r="AH866" t="s">
        <v>1791</v>
      </c>
    </row>
    <row r="867" spans="1:34" x14ac:dyDescent="0.3">
      <c r="A867">
        <v>34833</v>
      </c>
      <c r="B867">
        <v>107</v>
      </c>
      <c r="C867" t="s">
        <v>614</v>
      </c>
      <c r="D867" t="s">
        <v>453</v>
      </c>
      <c r="E867">
        <v>107</v>
      </c>
      <c r="W867" t="s">
        <v>1498</v>
      </c>
      <c r="AG867" t="s">
        <v>455</v>
      </c>
      <c r="AH867" t="s">
        <v>1792</v>
      </c>
    </row>
    <row r="868" spans="1:34" x14ac:dyDescent="0.3">
      <c r="A868">
        <v>34833</v>
      </c>
      <c r="B868">
        <v>108</v>
      </c>
      <c r="C868" t="s">
        <v>614</v>
      </c>
      <c r="D868" t="s">
        <v>453</v>
      </c>
      <c r="E868">
        <v>108</v>
      </c>
      <c r="W868" t="s">
        <v>1793</v>
      </c>
      <c r="AG868" t="s">
        <v>455</v>
      </c>
      <c r="AH868" t="s">
        <v>1794</v>
      </c>
    </row>
    <row r="869" spans="1:34" x14ac:dyDescent="0.3">
      <c r="A869">
        <v>34833</v>
      </c>
      <c r="B869">
        <v>109</v>
      </c>
      <c r="C869" t="s">
        <v>614</v>
      </c>
      <c r="D869" t="s">
        <v>453</v>
      </c>
      <c r="E869">
        <v>109</v>
      </c>
      <c r="W869" t="s">
        <v>1795</v>
      </c>
      <c r="AG869" t="s">
        <v>455</v>
      </c>
      <c r="AH869" t="s">
        <v>1796</v>
      </c>
    </row>
    <row r="870" spans="1:34" x14ac:dyDescent="0.3">
      <c r="A870">
        <v>34833</v>
      </c>
      <c r="B870">
        <v>110</v>
      </c>
      <c r="C870" t="s">
        <v>614</v>
      </c>
      <c r="D870" t="s">
        <v>453</v>
      </c>
      <c r="E870">
        <v>110</v>
      </c>
      <c r="W870" t="s">
        <v>478</v>
      </c>
      <c r="AG870" t="s">
        <v>458</v>
      </c>
    </row>
    <row r="871" spans="1:34" x14ac:dyDescent="0.3">
      <c r="A871">
        <v>34833</v>
      </c>
      <c r="B871">
        <v>111</v>
      </c>
      <c r="C871" t="s">
        <v>614</v>
      </c>
      <c r="D871" t="s">
        <v>453</v>
      </c>
      <c r="E871">
        <v>111</v>
      </c>
      <c r="W871" t="s">
        <v>1797</v>
      </c>
      <c r="AG871" t="s">
        <v>458</v>
      </c>
    </row>
    <row r="872" spans="1:34" x14ac:dyDescent="0.3">
      <c r="A872">
        <v>34833</v>
      </c>
      <c r="B872">
        <v>112</v>
      </c>
      <c r="C872" t="s">
        <v>614</v>
      </c>
      <c r="D872" t="s">
        <v>453</v>
      </c>
      <c r="E872">
        <v>112</v>
      </c>
      <c r="W872" t="s">
        <v>1010</v>
      </c>
      <c r="AG872" t="s">
        <v>455</v>
      </c>
      <c r="AH872" t="s">
        <v>1798</v>
      </c>
    </row>
    <row r="873" spans="1:34" x14ac:dyDescent="0.3">
      <c r="A873">
        <v>34833</v>
      </c>
      <c r="B873">
        <v>113</v>
      </c>
      <c r="C873" t="s">
        <v>614</v>
      </c>
      <c r="D873" t="s">
        <v>453</v>
      </c>
      <c r="E873">
        <v>113</v>
      </c>
      <c r="W873" t="s">
        <v>514</v>
      </c>
      <c r="AG873" t="s">
        <v>455</v>
      </c>
      <c r="AH873" t="s">
        <v>1799</v>
      </c>
    </row>
    <row r="874" spans="1:34" x14ac:dyDescent="0.3">
      <c r="A874">
        <v>34833</v>
      </c>
      <c r="B874">
        <v>114</v>
      </c>
      <c r="C874" t="s">
        <v>614</v>
      </c>
      <c r="D874" t="s">
        <v>453</v>
      </c>
      <c r="E874">
        <v>114</v>
      </c>
      <c r="W874" t="s">
        <v>550</v>
      </c>
      <c r="AG874" t="s">
        <v>455</v>
      </c>
      <c r="AH874" t="s">
        <v>1800</v>
      </c>
    </row>
    <row r="875" spans="1:34" x14ac:dyDescent="0.3">
      <c r="A875">
        <v>34833</v>
      </c>
      <c r="B875">
        <v>115</v>
      </c>
      <c r="C875" t="s">
        <v>614</v>
      </c>
      <c r="D875" t="s">
        <v>453</v>
      </c>
      <c r="E875">
        <v>115</v>
      </c>
      <c r="W875" t="s">
        <v>1023</v>
      </c>
      <c r="AG875" t="s">
        <v>458</v>
      </c>
    </row>
    <row r="876" spans="1:34" x14ac:dyDescent="0.3">
      <c r="A876">
        <v>34833</v>
      </c>
      <c r="B876">
        <v>116</v>
      </c>
      <c r="C876" t="s">
        <v>614</v>
      </c>
      <c r="D876" t="s">
        <v>464</v>
      </c>
      <c r="E876">
        <v>116</v>
      </c>
      <c r="F876" t="s">
        <v>465</v>
      </c>
      <c r="G876" t="s">
        <v>1418</v>
      </c>
      <c r="H876" t="s">
        <v>467</v>
      </c>
      <c r="I876" t="s">
        <v>853</v>
      </c>
      <c r="J876" t="s">
        <v>469</v>
      </c>
      <c r="K876" t="s">
        <v>474</v>
      </c>
      <c r="M876" t="s">
        <v>493</v>
      </c>
      <c r="N876" t="s">
        <v>855</v>
      </c>
      <c r="O876" t="s">
        <v>477</v>
      </c>
      <c r="R876" t="s">
        <v>479</v>
      </c>
      <c r="S876" t="s">
        <v>469</v>
      </c>
      <c r="W876" t="s">
        <v>1801</v>
      </c>
      <c r="X876" t="s">
        <v>481</v>
      </c>
      <c r="Y876" t="s">
        <v>482</v>
      </c>
      <c r="AC876" t="s">
        <v>483</v>
      </c>
      <c r="AG876" t="s">
        <v>455</v>
      </c>
      <c r="AH876" t="s">
        <v>1802</v>
      </c>
    </row>
    <row r="877" spans="1:34" x14ac:dyDescent="0.3">
      <c r="A877">
        <v>34833</v>
      </c>
      <c r="B877">
        <v>117</v>
      </c>
      <c r="C877" t="s">
        <v>614</v>
      </c>
      <c r="D877" t="s">
        <v>464</v>
      </c>
      <c r="E877">
        <v>117</v>
      </c>
      <c r="F877" t="s">
        <v>465</v>
      </c>
      <c r="G877" t="s">
        <v>1106</v>
      </c>
      <c r="H877" t="s">
        <v>467</v>
      </c>
      <c r="I877" t="s">
        <v>784</v>
      </c>
      <c r="J877" t="s">
        <v>469</v>
      </c>
      <c r="K877" t="s">
        <v>474</v>
      </c>
      <c r="M877" t="s">
        <v>493</v>
      </c>
      <c r="N877" t="s">
        <v>486</v>
      </c>
      <c r="O877" t="s">
        <v>477</v>
      </c>
      <c r="R877" t="s">
        <v>479</v>
      </c>
      <c r="S877" t="s">
        <v>469</v>
      </c>
      <c r="W877" t="s">
        <v>1803</v>
      </c>
      <c r="X877" t="s">
        <v>481</v>
      </c>
      <c r="Y877" t="s">
        <v>482</v>
      </c>
      <c r="AC877" t="s">
        <v>483</v>
      </c>
      <c r="AG877" t="s">
        <v>455</v>
      </c>
      <c r="AH877" t="s">
        <v>1804</v>
      </c>
    </row>
    <row r="878" spans="1:34" x14ac:dyDescent="0.3">
      <c r="A878">
        <v>34833</v>
      </c>
      <c r="B878">
        <v>118</v>
      </c>
      <c r="C878" t="s">
        <v>614</v>
      </c>
      <c r="D878" t="s">
        <v>464</v>
      </c>
      <c r="E878">
        <v>118</v>
      </c>
      <c r="F878" t="s">
        <v>465</v>
      </c>
      <c r="G878" t="s">
        <v>1475</v>
      </c>
      <c r="H878" t="s">
        <v>467</v>
      </c>
      <c r="I878" t="s">
        <v>880</v>
      </c>
      <c r="J878" t="s">
        <v>469</v>
      </c>
      <c r="K878" t="s">
        <v>474</v>
      </c>
      <c r="M878" t="s">
        <v>493</v>
      </c>
      <c r="N878" t="s">
        <v>471</v>
      </c>
      <c r="O878" t="s">
        <v>477</v>
      </c>
      <c r="R878" t="s">
        <v>479</v>
      </c>
      <c r="S878" t="s">
        <v>469</v>
      </c>
      <c r="W878" t="s">
        <v>855</v>
      </c>
      <c r="X878" t="s">
        <v>481</v>
      </c>
      <c r="Y878" t="s">
        <v>482</v>
      </c>
      <c r="AC878" t="s">
        <v>483</v>
      </c>
      <c r="AG878" t="s">
        <v>455</v>
      </c>
      <c r="AH878" t="s">
        <v>1805</v>
      </c>
    </row>
    <row r="879" spans="1:34" x14ac:dyDescent="0.3">
      <c r="A879">
        <v>34833</v>
      </c>
      <c r="B879">
        <v>119</v>
      </c>
      <c r="C879" t="s">
        <v>614</v>
      </c>
      <c r="D879" t="s">
        <v>490</v>
      </c>
      <c r="E879">
        <v>119</v>
      </c>
      <c r="F879" t="s">
        <v>465</v>
      </c>
      <c r="G879" t="s">
        <v>564</v>
      </c>
      <c r="H879" t="s">
        <v>467</v>
      </c>
      <c r="I879" t="s">
        <v>506</v>
      </c>
      <c r="J879" t="s">
        <v>469</v>
      </c>
      <c r="K879" t="s">
        <v>474</v>
      </c>
      <c r="M879" t="s">
        <v>493</v>
      </c>
      <c r="N879" t="s">
        <v>836</v>
      </c>
      <c r="O879" t="s">
        <v>477</v>
      </c>
      <c r="R879" t="s">
        <v>479</v>
      </c>
      <c r="S879" t="s">
        <v>469</v>
      </c>
      <c r="T879" t="s">
        <v>742</v>
      </c>
      <c r="U879" t="s">
        <v>1806</v>
      </c>
      <c r="W879" t="s">
        <v>1807</v>
      </c>
      <c r="X879" t="s">
        <v>481</v>
      </c>
      <c r="Y879" t="s">
        <v>611</v>
      </c>
      <c r="AC879" t="s">
        <v>584</v>
      </c>
      <c r="AG879" t="s">
        <v>455</v>
      </c>
      <c r="AH879" t="s">
        <v>1808</v>
      </c>
    </row>
    <row r="880" spans="1:34" x14ac:dyDescent="0.3">
      <c r="A880">
        <v>34833</v>
      </c>
      <c r="B880">
        <v>120</v>
      </c>
      <c r="C880" t="s">
        <v>614</v>
      </c>
      <c r="D880" t="s">
        <v>490</v>
      </c>
      <c r="E880">
        <v>120</v>
      </c>
      <c r="F880" t="s">
        <v>465</v>
      </c>
      <c r="G880" t="s">
        <v>564</v>
      </c>
      <c r="H880" t="s">
        <v>467</v>
      </c>
      <c r="I880" t="s">
        <v>865</v>
      </c>
      <c r="J880" t="s">
        <v>469</v>
      </c>
      <c r="K880" t="s">
        <v>474</v>
      </c>
      <c r="M880" t="s">
        <v>493</v>
      </c>
      <c r="N880" t="s">
        <v>1155</v>
      </c>
      <c r="O880" t="s">
        <v>477</v>
      </c>
      <c r="R880" t="s">
        <v>479</v>
      </c>
      <c r="S880" t="s">
        <v>469</v>
      </c>
      <c r="W880" t="s">
        <v>844</v>
      </c>
      <c r="X880" t="s">
        <v>629</v>
      </c>
      <c r="Y880" t="s">
        <v>482</v>
      </c>
      <c r="AC880" t="s">
        <v>584</v>
      </c>
      <c r="AG880" t="s">
        <v>455</v>
      </c>
      <c r="AH880" t="s">
        <v>1809</v>
      </c>
    </row>
    <row r="881" spans="1:34" x14ac:dyDescent="0.3">
      <c r="A881">
        <v>34833</v>
      </c>
      <c r="B881">
        <v>121</v>
      </c>
      <c r="C881" t="s">
        <v>614</v>
      </c>
      <c r="D881" t="s">
        <v>490</v>
      </c>
      <c r="E881">
        <v>121</v>
      </c>
      <c r="F881" t="s">
        <v>465</v>
      </c>
      <c r="G881" t="s">
        <v>572</v>
      </c>
      <c r="H881" t="s">
        <v>467</v>
      </c>
      <c r="I881" t="s">
        <v>742</v>
      </c>
      <c r="J881" t="s">
        <v>469</v>
      </c>
      <c r="K881" t="s">
        <v>474</v>
      </c>
      <c r="M881" t="s">
        <v>493</v>
      </c>
      <c r="N881" t="s">
        <v>796</v>
      </c>
      <c r="O881" t="s">
        <v>477</v>
      </c>
      <c r="R881" t="s">
        <v>479</v>
      </c>
      <c r="S881" t="s">
        <v>469</v>
      </c>
      <c r="W881" t="s">
        <v>913</v>
      </c>
      <c r="X881" t="s">
        <v>629</v>
      </c>
      <c r="Y881" t="s">
        <v>611</v>
      </c>
      <c r="AC881" t="s">
        <v>483</v>
      </c>
      <c r="AG881" t="s">
        <v>455</v>
      </c>
      <c r="AH881" t="s">
        <v>1810</v>
      </c>
    </row>
    <row r="882" spans="1:34" x14ac:dyDescent="0.3">
      <c r="A882">
        <v>34833</v>
      </c>
      <c r="B882">
        <v>122</v>
      </c>
      <c r="C882" t="s">
        <v>614</v>
      </c>
      <c r="D882" t="s">
        <v>490</v>
      </c>
      <c r="E882">
        <v>122</v>
      </c>
      <c r="F882" t="s">
        <v>465</v>
      </c>
      <c r="G882" t="s">
        <v>553</v>
      </c>
      <c r="H882" t="s">
        <v>467</v>
      </c>
      <c r="I882" t="s">
        <v>832</v>
      </c>
      <c r="J882" t="s">
        <v>469</v>
      </c>
      <c r="K882" t="s">
        <v>474</v>
      </c>
      <c r="M882" t="s">
        <v>493</v>
      </c>
      <c r="N882" t="s">
        <v>721</v>
      </c>
      <c r="O882" t="s">
        <v>477</v>
      </c>
      <c r="R882" t="s">
        <v>479</v>
      </c>
      <c r="S882" t="s">
        <v>469</v>
      </c>
      <c r="W882" t="s">
        <v>452</v>
      </c>
      <c r="X882" t="s">
        <v>629</v>
      </c>
      <c r="Y882" t="s">
        <v>611</v>
      </c>
      <c r="AC882" t="s">
        <v>483</v>
      </c>
      <c r="AG882" t="s">
        <v>455</v>
      </c>
      <c r="AH882" t="s">
        <v>1811</v>
      </c>
    </row>
    <row r="883" spans="1:34" x14ac:dyDescent="0.3">
      <c r="A883">
        <v>34833</v>
      </c>
      <c r="B883">
        <v>123</v>
      </c>
      <c r="C883" t="s">
        <v>614</v>
      </c>
      <c r="D883" t="s">
        <v>490</v>
      </c>
      <c r="E883">
        <v>123</v>
      </c>
      <c r="F883" t="s">
        <v>465</v>
      </c>
      <c r="G883" t="s">
        <v>635</v>
      </c>
      <c r="H883" t="s">
        <v>467</v>
      </c>
      <c r="I883" t="s">
        <v>865</v>
      </c>
      <c r="J883" t="s">
        <v>469</v>
      </c>
      <c r="K883" t="s">
        <v>474</v>
      </c>
      <c r="M883" t="s">
        <v>493</v>
      </c>
      <c r="N883" t="s">
        <v>1812</v>
      </c>
      <c r="O883" t="s">
        <v>477</v>
      </c>
      <c r="R883" t="s">
        <v>479</v>
      </c>
      <c r="S883" t="s">
        <v>469</v>
      </c>
      <c r="W883" t="s">
        <v>536</v>
      </c>
      <c r="X883" t="s">
        <v>629</v>
      </c>
      <c r="Y883" t="s">
        <v>482</v>
      </c>
      <c r="AC883" t="s">
        <v>483</v>
      </c>
      <c r="AG883" t="s">
        <v>455</v>
      </c>
      <c r="AH883" t="s">
        <v>1813</v>
      </c>
    </row>
    <row r="884" spans="1:34" x14ac:dyDescent="0.3">
      <c r="A884">
        <v>34833</v>
      </c>
      <c r="B884">
        <v>124</v>
      </c>
      <c r="C884" t="s">
        <v>614</v>
      </c>
      <c r="D884" t="s">
        <v>490</v>
      </c>
      <c r="E884">
        <v>124</v>
      </c>
      <c r="F884" t="s">
        <v>465</v>
      </c>
      <c r="G884" t="s">
        <v>985</v>
      </c>
      <c r="H884" t="s">
        <v>467</v>
      </c>
      <c r="I884" t="s">
        <v>1014</v>
      </c>
      <c r="J884" t="s">
        <v>469</v>
      </c>
      <c r="K884" t="s">
        <v>470</v>
      </c>
      <c r="L884" t="s">
        <v>514</v>
      </c>
      <c r="AG884" t="s">
        <v>458</v>
      </c>
    </row>
    <row r="885" spans="1:34" x14ac:dyDescent="0.3">
      <c r="A885">
        <v>34833</v>
      </c>
      <c r="B885">
        <v>125</v>
      </c>
      <c r="C885" t="s">
        <v>614</v>
      </c>
      <c r="D885" t="s">
        <v>490</v>
      </c>
      <c r="E885">
        <v>125</v>
      </c>
      <c r="F885" t="s">
        <v>465</v>
      </c>
      <c r="G885" t="s">
        <v>1367</v>
      </c>
      <c r="H885" t="s">
        <v>467</v>
      </c>
      <c r="I885" t="s">
        <v>574</v>
      </c>
      <c r="J885" t="s">
        <v>469</v>
      </c>
      <c r="K885" t="s">
        <v>474</v>
      </c>
      <c r="M885" t="s">
        <v>493</v>
      </c>
      <c r="N885" t="s">
        <v>721</v>
      </c>
      <c r="O885" t="s">
        <v>477</v>
      </c>
      <c r="R885" t="s">
        <v>479</v>
      </c>
      <c r="S885" t="s">
        <v>469</v>
      </c>
      <c r="W885" t="s">
        <v>648</v>
      </c>
      <c r="X885" t="s">
        <v>629</v>
      </c>
      <c r="Y885" t="s">
        <v>482</v>
      </c>
      <c r="AC885" t="s">
        <v>483</v>
      </c>
      <c r="AG885" t="s">
        <v>455</v>
      </c>
      <c r="AH885" t="s">
        <v>1814</v>
      </c>
    </row>
    <row r="886" spans="1:34" x14ac:dyDescent="0.3">
      <c r="A886">
        <v>34833</v>
      </c>
      <c r="B886">
        <v>126</v>
      </c>
      <c r="C886" t="s">
        <v>614</v>
      </c>
      <c r="D886" t="s">
        <v>490</v>
      </c>
      <c r="E886">
        <v>126</v>
      </c>
      <c r="F886" t="s">
        <v>465</v>
      </c>
      <c r="G886" t="s">
        <v>1815</v>
      </c>
      <c r="H886" t="s">
        <v>467</v>
      </c>
      <c r="I886" t="s">
        <v>878</v>
      </c>
      <c r="J886" t="s">
        <v>469</v>
      </c>
      <c r="K886" t="s">
        <v>474</v>
      </c>
      <c r="M886" t="s">
        <v>493</v>
      </c>
      <c r="N886" t="s">
        <v>1816</v>
      </c>
      <c r="O886" t="s">
        <v>477</v>
      </c>
      <c r="R886" t="s">
        <v>492</v>
      </c>
      <c r="S886" t="s">
        <v>469</v>
      </c>
      <c r="W886" t="s">
        <v>552</v>
      </c>
      <c r="X886" t="s">
        <v>629</v>
      </c>
      <c r="Y886" t="s">
        <v>611</v>
      </c>
      <c r="AC886" t="s">
        <v>483</v>
      </c>
      <c r="AG886" t="s">
        <v>458</v>
      </c>
    </row>
    <row r="887" spans="1:34" x14ac:dyDescent="0.3">
      <c r="A887">
        <v>34833</v>
      </c>
      <c r="B887">
        <v>127</v>
      </c>
      <c r="C887" t="s">
        <v>614</v>
      </c>
      <c r="D887" t="s">
        <v>490</v>
      </c>
      <c r="E887">
        <v>127</v>
      </c>
      <c r="F887" t="s">
        <v>465</v>
      </c>
      <c r="G887" t="s">
        <v>1817</v>
      </c>
      <c r="H887" t="s">
        <v>467</v>
      </c>
      <c r="I887" t="s">
        <v>742</v>
      </c>
      <c r="J887" t="s">
        <v>469</v>
      </c>
      <c r="K887" t="s">
        <v>474</v>
      </c>
      <c r="M887" t="s">
        <v>493</v>
      </c>
      <c r="N887" t="s">
        <v>556</v>
      </c>
      <c r="O887" t="s">
        <v>477</v>
      </c>
      <c r="R887" t="s">
        <v>853</v>
      </c>
      <c r="S887" t="s">
        <v>469</v>
      </c>
      <c r="W887" t="s">
        <v>679</v>
      </c>
      <c r="X887" t="s">
        <v>629</v>
      </c>
      <c r="Y887" t="s">
        <v>482</v>
      </c>
      <c r="AC887" t="s">
        <v>483</v>
      </c>
      <c r="AG887" t="s">
        <v>458</v>
      </c>
    </row>
    <row r="888" spans="1:34" x14ac:dyDescent="0.3">
      <c r="A888">
        <v>34833</v>
      </c>
      <c r="B888">
        <v>128</v>
      </c>
      <c r="C888" t="s">
        <v>614</v>
      </c>
      <c r="D888" t="s">
        <v>490</v>
      </c>
      <c r="E888">
        <v>128</v>
      </c>
      <c r="F888" t="s">
        <v>465</v>
      </c>
      <c r="G888" t="s">
        <v>829</v>
      </c>
      <c r="H888" t="s">
        <v>467</v>
      </c>
      <c r="I888" t="s">
        <v>478</v>
      </c>
      <c r="J888" t="s">
        <v>469</v>
      </c>
      <c r="K888" t="s">
        <v>470</v>
      </c>
      <c r="L888" t="s">
        <v>471</v>
      </c>
      <c r="AG888" t="s">
        <v>458</v>
      </c>
    </row>
    <row r="889" spans="1:34" x14ac:dyDescent="0.3">
      <c r="A889">
        <v>34833</v>
      </c>
      <c r="B889">
        <v>129</v>
      </c>
      <c r="C889" t="s">
        <v>614</v>
      </c>
      <c r="D889" t="s">
        <v>490</v>
      </c>
      <c r="E889">
        <v>129</v>
      </c>
      <c r="F889" t="s">
        <v>465</v>
      </c>
      <c r="G889" t="s">
        <v>829</v>
      </c>
      <c r="H889" t="s">
        <v>467</v>
      </c>
      <c r="I889" t="s">
        <v>939</v>
      </c>
      <c r="J889" t="s">
        <v>469</v>
      </c>
      <c r="K889" t="s">
        <v>474</v>
      </c>
      <c r="M889" t="s">
        <v>493</v>
      </c>
      <c r="N889" t="s">
        <v>508</v>
      </c>
      <c r="O889" t="s">
        <v>477</v>
      </c>
      <c r="R889" t="s">
        <v>479</v>
      </c>
      <c r="S889" t="s">
        <v>469</v>
      </c>
      <c r="W889" t="s">
        <v>735</v>
      </c>
      <c r="X889" t="s">
        <v>629</v>
      </c>
      <c r="Y889" t="s">
        <v>482</v>
      </c>
      <c r="AC889" t="s">
        <v>483</v>
      </c>
      <c r="AG889" t="s">
        <v>458</v>
      </c>
    </row>
    <row r="890" spans="1:34" x14ac:dyDescent="0.3">
      <c r="A890">
        <v>34833</v>
      </c>
      <c r="B890">
        <v>130</v>
      </c>
      <c r="C890" t="s">
        <v>614</v>
      </c>
      <c r="D890" t="s">
        <v>490</v>
      </c>
      <c r="E890">
        <v>130</v>
      </c>
      <c r="F890" t="s">
        <v>465</v>
      </c>
      <c r="G890" t="s">
        <v>1818</v>
      </c>
      <c r="H890" t="s">
        <v>467</v>
      </c>
      <c r="I890" t="s">
        <v>499</v>
      </c>
      <c r="J890" t="s">
        <v>469</v>
      </c>
      <c r="K890" t="s">
        <v>474</v>
      </c>
      <c r="M890" t="s">
        <v>493</v>
      </c>
      <c r="N890" t="s">
        <v>851</v>
      </c>
      <c r="O890" t="s">
        <v>477</v>
      </c>
      <c r="R890" t="s">
        <v>479</v>
      </c>
      <c r="S890" t="s">
        <v>469</v>
      </c>
      <c r="W890" t="s">
        <v>536</v>
      </c>
      <c r="X890" t="s">
        <v>629</v>
      </c>
      <c r="Y890" t="s">
        <v>611</v>
      </c>
      <c r="AC890" t="s">
        <v>483</v>
      </c>
      <c r="AG890" t="s">
        <v>458</v>
      </c>
    </row>
    <row r="891" spans="1:34" x14ac:dyDescent="0.3">
      <c r="A891">
        <v>34833</v>
      </c>
      <c r="B891">
        <v>131</v>
      </c>
      <c r="C891" t="s">
        <v>614</v>
      </c>
      <c r="D891" t="s">
        <v>546</v>
      </c>
      <c r="E891">
        <v>131</v>
      </c>
      <c r="F891" t="s">
        <v>465</v>
      </c>
      <c r="G891" t="s">
        <v>547</v>
      </c>
      <c r="H891" t="s">
        <v>467</v>
      </c>
      <c r="I891" t="s">
        <v>1199</v>
      </c>
      <c r="J891" t="s">
        <v>469</v>
      </c>
      <c r="K891" t="s">
        <v>474</v>
      </c>
      <c r="M891" t="s">
        <v>493</v>
      </c>
      <c r="N891" t="s">
        <v>764</v>
      </c>
      <c r="O891" t="s">
        <v>477</v>
      </c>
      <c r="R891" t="s">
        <v>479</v>
      </c>
      <c r="S891" t="s">
        <v>469</v>
      </c>
      <c r="V891" t="s">
        <v>499</v>
      </c>
      <c r="W891" t="s">
        <v>1242</v>
      </c>
      <c r="X891" t="s">
        <v>629</v>
      </c>
      <c r="Y891" t="s">
        <v>482</v>
      </c>
      <c r="AC891" t="s">
        <v>483</v>
      </c>
      <c r="AG891" t="s">
        <v>458</v>
      </c>
    </row>
    <row r="892" spans="1:34" x14ac:dyDescent="0.3">
      <c r="A892">
        <v>125112</v>
      </c>
      <c r="B892">
        <v>1</v>
      </c>
      <c r="C892" t="s">
        <v>471</v>
      </c>
      <c r="D892" t="s">
        <v>453</v>
      </c>
      <c r="E892">
        <v>1</v>
      </c>
      <c r="W892" t="s">
        <v>899</v>
      </c>
      <c r="AG892" t="s">
        <v>455</v>
      </c>
      <c r="AH892" t="s">
        <v>1819</v>
      </c>
    </row>
    <row r="893" spans="1:34" x14ac:dyDescent="0.3">
      <c r="A893">
        <v>125112</v>
      </c>
      <c r="B893">
        <v>2</v>
      </c>
      <c r="C893" t="s">
        <v>471</v>
      </c>
      <c r="D893" t="s">
        <v>453</v>
      </c>
      <c r="E893">
        <v>2</v>
      </c>
      <c r="W893" t="s">
        <v>859</v>
      </c>
      <c r="AG893" t="s">
        <v>455</v>
      </c>
      <c r="AH893" t="s">
        <v>1820</v>
      </c>
    </row>
    <row r="894" spans="1:34" x14ac:dyDescent="0.3">
      <c r="A894">
        <v>125112</v>
      </c>
      <c r="B894">
        <v>3</v>
      </c>
      <c r="C894" t="s">
        <v>471</v>
      </c>
      <c r="D894" t="s">
        <v>453</v>
      </c>
      <c r="E894">
        <v>3</v>
      </c>
      <c r="W894" t="s">
        <v>899</v>
      </c>
      <c r="AG894" t="s">
        <v>458</v>
      </c>
    </row>
    <row r="895" spans="1:34" x14ac:dyDescent="0.3">
      <c r="A895">
        <v>125112</v>
      </c>
      <c r="B895">
        <v>4</v>
      </c>
      <c r="C895" t="s">
        <v>471</v>
      </c>
      <c r="D895" t="s">
        <v>453</v>
      </c>
      <c r="E895">
        <v>4</v>
      </c>
      <c r="W895" t="s">
        <v>452</v>
      </c>
      <c r="AG895" t="s">
        <v>458</v>
      </c>
    </row>
    <row r="896" spans="1:34" x14ac:dyDescent="0.3">
      <c r="A896">
        <v>125112</v>
      </c>
      <c r="B896">
        <v>5</v>
      </c>
      <c r="C896" t="s">
        <v>471</v>
      </c>
      <c r="D896" t="s">
        <v>453</v>
      </c>
      <c r="E896">
        <v>5</v>
      </c>
      <c r="W896" t="s">
        <v>858</v>
      </c>
      <c r="AG896" t="s">
        <v>458</v>
      </c>
    </row>
    <row r="897" spans="1:34" x14ac:dyDescent="0.3">
      <c r="A897">
        <v>125112</v>
      </c>
      <c r="B897">
        <v>6</v>
      </c>
      <c r="C897" t="s">
        <v>471</v>
      </c>
      <c r="D897" t="s">
        <v>453</v>
      </c>
      <c r="E897">
        <v>6</v>
      </c>
      <c r="W897" t="s">
        <v>457</v>
      </c>
      <c r="AG897" t="s">
        <v>458</v>
      </c>
    </row>
    <row r="898" spans="1:34" x14ac:dyDescent="0.3">
      <c r="A898">
        <v>125112</v>
      </c>
      <c r="B898">
        <v>7</v>
      </c>
      <c r="C898" t="s">
        <v>471</v>
      </c>
      <c r="D898" t="s">
        <v>464</v>
      </c>
      <c r="E898">
        <v>7</v>
      </c>
      <c r="F898" t="s">
        <v>465</v>
      </c>
      <c r="G898" t="s">
        <v>1271</v>
      </c>
      <c r="H898" t="s">
        <v>467</v>
      </c>
      <c r="I898" t="s">
        <v>859</v>
      </c>
      <c r="J898" t="s">
        <v>469</v>
      </c>
      <c r="K898" t="s">
        <v>474</v>
      </c>
      <c r="M898" t="s">
        <v>475</v>
      </c>
      <c r="N898" t="s">
        <v>600</v>
      </c>
      <c r="O898" t="s">
        <v>477</v>
      </c>
      <c r="P898" t="s">
        <v>1014</v>
      </c>
      <c r="Q898" t="s">
        <v>477</v>
      </c>
      <c r="R898" t="s">
        <v>479</v>
      </c>
      <c r="S898" t="s">
        <v>469</v>
      </c>
      <c r="W898" t="s">
        <v>561</v>
      </c>
      <c r="X898" t="s">
        <v>629</v>
      </c>
      <c r="Y898" t="s">
        <v>598</v>
      </c>
      <c r="AC898" t="s">
        <v>483</v>
      </c>
      <c r="AG898" t="s">
        <v>455</v>
      </c>
      <c r="AH898" t="s">
        <v>1821</v>
      </c>
    </row>
    <row r="899" spans="1:34" x14ac:dyDescent="0.3">
      <c r="A899">
        <v>125112</v>
      </c>
      <c r="B899">
        <v>8</v>
      </c>
      <c r="C899" t="s">
        <v>471</v>
      </c>
      <c r="D899" t="s">
        <v>464</v>
      </c>
      <c r="E899">
        <v>8</v>
      </c>
      <c r="F899" t="s">
        <v>465</v>
      </c>
      <c r="G899" t="s">
        <v>1822</v>
      </c>
      <c r="H899" t="s">
        <v>467</v>
      </c>
      <c r="I899" t="s">
        <v>471</v>
      </c>
      <c r="J899" t="s">
        <v>469</v>
      </c>
      <c r="K899" t="s">
        <v>474</v>
      </c>
      <c r="M899" t="s">
        <v>475</v>
      </c>
      <c r="N899" t="s">
        <v>800</v>
      </c>
      <c r="O899" t="s">
        <v>477</v>
      </c>
      <c r="P899" t="s">
        <v>561</v>
      </c>
      <c r="Q899" t="s">
        <v>477</v>
      </c>
      <c r="R899" t="s">
        <v>479</v>
      </c>
      <c r="S899" t="s">
        <v>469</v>
      </c>
      <c r="W899" t="s">
        <v>795</v>
      </c>
      <c r="X899" t="s">
        <v>629</v>
      </c>
      <c r="Y899" t="s">
        <v>482</v>
      </c>
      <c r="AC899" t="s">
        <v>483</v>
      </c>
      <c r="AG899" t="s">
        <v>455</v>
      </c>
      <c r="AH899" t="s">
        <v>1823</v>
      </c>
    </row>
    <row r="900" spans="1:34" x14ac:dyDescent="0.3">
      <c r="A900">
        <v>125112</v>
      </c>
      <c r="B900">
        <v>9</v>
      </c>
      <c r="C900" t="s">
        <v>471</v>
      </c>
      <c r="D900" t="s">
        <v>490</v>
      </c>
      <c r="E900">
        <v>9</v>
      </c>
      <c r="F900" t="s">
        <v>465</v>
      </c>
      <c r="G900" t="s">
        <v>544</v>
      </c>
      <c r="H900" t="s">
        <v>467</v>
      </c>
      <c r="I900" t="s">
        <v>534</v>
      </c>
      <c r="J900" t="s">
        <v>469</v>
      </c>
      <c r="K900" t="s">
        <v>474</v>
      </c>
      <c r="M900" t="s">
        <v>493</v>
      </c>
      <c r="N900" t="s">
        <v>844</v>
      </c>
      <c r="O900" t="s">
        <v>477</v>
      </c>
      <c r="R900" t="s">
        <v>479</v>
      </c>
      <c r="S900" t="s">
        <v>469</v>
      </c>
      <c r="V900" t="s">
        <v>538</v>
      </c>
      <c r="W900" t="s">
        <v>1812</v>
      </c>
      <c r="X900" t="s">
        <v>629</v>
      </c>
      <c r="Y900" t="s">
        <v>482</v>
      </c>
      <c r="AC900" t="s">
        <v>483</v>
      </c>
      <c r="AG900" t="s">
        <v>455</v>
      </c>
      <c r="AH900" t="s">
        <v>1824</v>
      </c>
    </row>
    <row r="901" spans="1:34" x14ac:dyDescent="0.3">
      <c r="A901">
        <v>125112</v>
      </c>
      <c r="B901">
        <v>10</v>
      </c>
      <c r="C901" t="s">
        <v>471</v>
      </c>
      <c r="D901" t="s">
        <v>490</v>
      </c>
      <c r="E901">
        <v>10</v>
      </c>
      <c r="F901" t="s">
        <v>465</v>
      </c>
      <c r="G901" t="s">
        <v>1205</v>
      </c>
      <c r="H901" t="s">
        <v>467</v>
      </c>
      <c r="I901" t="s">
        <v>600</v>
      </c>
      <c r="J901" t="s">
        <v>469</v>
      </c>
      <c r="K901" t="s">
        <v>474</v>
      </c>
      <c r="M901" t="s">
        <v>493</v>
      </c>
      <c r="N901" t="s">
        <v>735</v>
      </c>
      <c r="O901" t="s">
        <v>477</v>
      </c>
      <c r="R901" t="s">
        <v>479</v>
      </c>
      <c r="S901" t="s">
        <v>469</v>
      </c>
      <c r="W901" t="s">
        <v>480</v>
      </c>
      <c r="X901" t="s">
        <v>629</v>
      </c>
      <c r="Y901" t="s">
        <v>482</v>
      </c>
      <c r="AC901" t="s">
        <v>483</v>
      </c>
      <c r="AG901" t="s">
        <v>455</v>
      </c>
      <c r="AH901" t="s">
        <v>1825</v>
      </c>
    </row>
    <row r="902" spans="1:34" x14ac:dyDescent="0.3">
      <c r="A902">
        <v>125112</v>
      </c>
      <c r="B902">
        <v>11</v>
      </c>
      <c r="C902" t="s">
        <v>471</v>
      </c>
      <c r="D902" t="s">
        <v>490</v>
      </c>
      <c r="E902">
        <v>11</v>
      </c>
      <c r="F902" t="s">
        <v>465</v>
      </c>
      <c r="G902" t="s">
        <v>707</v>
      </c>
      <c r="H902" t="s">
        <v>467</v>
      </c>
      <c r="I902" t="s">
        <v>906</v>
      </c>
      <c r="J902" t="s">
        <v>469</v>
      </c>
      <c r="K902" t="s">
        <v>474</v>
      </c>
      <c r="M902" t="s">
        <v>493</v>
      </c>
      <c r="N902" t="s">
        <v>735</v>
      </c>
      <c r="O902" t="s">
        <v>477</v>
      </c>
      <c r="R902" t="s">
        <v>479</v>
      </c>
      <c r="S902" t="s">
        <v>469</v>
      </c>
      <c r="V902" t="s">
        <v>593</v>
      </c>
      <c r="W902" t="s">
        <v>538</v>
      </c>
      <c r="X902" t="s">
        <v>629</v>
      </c>
      <c r="Y902" t="s">
        <v>482</v>
      </c>
      <c r="AC902" t="s">
        <v>483</v>
      </c>
      <c r="AG902" t="s">
        <v>455</v>
      </c>
      <c r="AH902" t="s">
        <v>1826</v>
      </c>
    </row>
    <row r="903" spans="1:34" x14ac:dyDescent="0.3">
      <c r="A903">
        <v>125112</v>
      </c>
      <c r="B903">
        <v>12</v>
      </c>
      <c r="C903" t="s">
        <v>471</v>
      </c>
      <c r="D903" t="s">
        <v>490</v>
      </c>
      <c r="E903">
        <v>12</v>
      </c>
      <c r="F903" t="s">
        <v>465</v>
      </c>
      <c r="G903" t="s">
        <v>864</v>
      </c>
      <c r="H903" t="s">
        <v>467</v>
      </c>
      <c r="I903" t="s">
        <v>623</v>
      </c>
      <c r="J903" t="s">
        <v>469</v>
      </c>
      <c r="K903" t="s">
        <v>474</v>
      </c>
      <c r="M903" t="s">
        <v>493</v>
      </c>
      <c r="N903" t="s">
        <v>634</v>
      </c>
      <c r="O903" t="s">
        <v>477</v>
      </c>
      <c r="R903" t="s">
        <v>479</v>
      </c>
      <c r="S903" t="s">
        <v>469</v>
      </c>
      <c r="V903" t="s">
        <v>564</v>
      </c>
      <c r="W903" t="s">
        <v>515</v>
      </c>
      <c r="X903" t="s">
        <v>629</v>
      </c>
      <c r="Y903" t="s">
        <v>482</v>
      </c>
      <c r="AC903" t="s">
        <v>483</v>
      </c>
      <c r="AG903" t="s">
        <v>455</v>
      </c>
      <c r="AH903" t="s">
        <v>1827</v>
      </c>
    </row>
    <row r="904" spans="1:34" x14ac:dyDescent="0.3">
      <c r="A904">
        <v>125112</v>
      </c>
      <c r="B904">
        <v>13</v>
      </c>
      <c r="C904" t="s">
        <v>471</v>
      </c>
      <c r="D904" t="s">
        <v>490</v>
      </c>
      <c r="E904">
        <v>13</v>
      </c>
      <c r="F904" t="s">
        <v>465</v>
      </c>
      <c r="G904" t="s">
        <v>1711</v>
      </c>
      <c r="H904" t="s">
        <v>467</v>
      </c>
      <c r="I904" t="s">
        <v>614</v>
      </c>
      <c r="J904" t="s">
        <v>469</v>
      </c>
      <c r="K904" t="s">
        <v>474</v>
      </c>
      <c r="M904" t="s">
        <v>493</v>
      </c>
      <c r="N904" t="s">
        <v>500</v>
      </c>
      <c r="O904" t="s">
        <v>477</v>
      </c>
      <c r="R904" t="s">
        <v>479</v>
      </c>
      <c r="S904" t="s">
        <v>469</v>
      </c>
      <c r="W904" t="s">
        <v>537</v>
      </c>
      <c r="X904" t="s">
        <v>629</v>
      </c>
      <c r="Y904" t="s">
        <v>598</v>
      </c>
      <c r="AC904" t="s">
        <v>483</v>
      </c>
      <c r="AG904" t="s">
        <v>458</v>
      </c>
    </row>
    <row r="905" spans="1:34" x14ac:dyDescent="0.3">
      <c r="A905">
        <v>125112</v>
      </c>
      <c r="B905">
        <v>14</v>
      </c>
      <c r="C905" t="s">
        <v>471</v>
      </c>
      <c r="D905" t="s">
        <v>490</v>
      </c>
      <c r="E905">
        <v>14</v>
      </c>
      <c r="F905" t="s">
        <v>579</v>
      </c>
      <c r="G905" t="s">
        <v>1828</v>
      </c>
      <c r="H905" t="s">
        <v>467</v>
      </c>
      <c r="I905" t="s">
        <v>945</v>
      </c>
      <c r="J905" t="s">
        <v>469</v>
      </c>
      <c r="K905" t="s">
        <v>474</v>
      </c>
      <c r="M905" t="s">
        <v>493</v>
      </c>
      <c r="N905" t="s">
        <v>653</v>
      </c>
      <c r="O905" t="s">
        <v>477</v>
      </c>
      <c r="R905" t="s">
        <v>479</v>
      </c>
      <c r="S905" t="s">
        <v>469</v>
      </c>
      <c r="W905" t="s">
        <v>564</v>
      </c>
      <c r="X905" t="s">
        <v>629</v>
      </c>
      <c r="Y905" t="s">
        <v>482</v>
      </c>
      <c r="AC905" t="s">
        <v>584</v>
      </c>
      <c r="AD905" t="s">
        <v>614</v>
      </c>
      <c r="AE905" t="s">
        <v>477</v>
      </c>
      <c r="AG905" t="s">
        <v>458</v>
      </c>
    </row>
    <row r="906" spans="1:34" x14ac:dyDescent="0.3">
      <c r="A906">
        <v>125112</v>
      </c>
      <c r="B906">
        <v>15</v>
      </c>
      <c r="C906" t="s">
        <v>471</v>
      </c>
      <c r="D906" t="s">
        <v>490</v>
      </c>
      <c r="E906">
        <v>15</v>
      </c>
      <c r="F906" t="s">
        <v>465</v>
      </c>
      <c r="G906" t="s">
        <v>1380</v>
      </c>
      <c r="H906" t="s">
        <v>467</v>
      </c>
      <c r="I906" t="s">
        <v>800</v>
      </c>
      <c r="J906" t="s">
        <v>469</v>
      </c>
      <c r="K906" t="s">
        <v>474</v>
      </c>
      <c r="M906" t="s">
        <v>493</v>
      </c>
      <c r="N906" t="s">
        <v>1349</v>
      </c>
      <c r="O906" t="s">
        <v>477</v>
      </c>
      <c r="R906" t="s">
        <v>479</v>
      </c>
      <c r="S906" t="s">
        <v>469</v>
      </c>
      <c r="W906" t="s">
        <v>792</v>
      </c>
      <c r="X906" t="s">
        <v>629</v>
      </c>
      <c r="Y906" t="s">
        <v>482</v>
      </c>
      <c r="AC906" t="s">
        <v>483</v>
      </c>
      <c r="AG906" t="s">
        <v>458</v>
      </c>
    </row>
    <row r="907" spans="1:34" x14ac:dyDescent="0.3">
      <c r="A907">
        <v>125112</v>
      </c>
      <c r="B907">
        <v>16</v>
      </c>
      <c r="C907" t="s">
        <v>471</v>
      </c>
      <c r="D907" t="s">
        <v>490</v>
      </c>
      <c r="E907">
        <v>16</v>
      </c>
      <c r="F907" t="s">
        <v>465</v>
      </c>
      <c r="G907" t="s">
        <v>1478</v>
      </c>
      <c r="H907" t="s">
        <v>467</v>
      </c>
      <c r="I907" t="s">
        <v>614</v>
      </c>
      <c r="J907" t="s">
        <v>469</v>
      </c>
      <c r="K907" t="s">
        <v>474</v>
      </c>
      <c r="M907" t="s">
        <v>493</v>
      </c>
      <c r="N907" t="s">
        <v>582</v>
      </c>
      <c r="O907" t="s">
        <v>477</v>
      </c>
      <c r="R907" t="s">
        <v>479</v>
      </c>
      <c r="S907" t="s">
        <v>469</v>
      </c>
      <c r="W907" t="s">
        <v>1318</v>
      </c>
      <c r="X907" t="s">
        <v>629</v>
      </c>
      <c r="Y907" t="s">
        <v>482</v>
      </c>
      <c r="AC907" t="s">
        <v>483</v>
      </c>
      <c r="AG907" t="s">
        <v>458</v>
      </c>
    </row>
    <row r="908" spans="1:34" x14ac:dyDescent="0.3">
      <c r="A908">
        <v>125112</v>
      </c>
      <c r="B908">
        <v>17</v>
      </c>
      <c r="C908" t="s">
        <v>471</v>
      </c>
      <c r="D908" t="s">
        <v>490</v>
      </c>
      <c r="E908">
        <v>17</v>
      </c>
      <c r="F908" t="s">
        <v>465</v>
      </c>
      <c r="G908" t="s">
        <v>1178</v>
      </c>
      <c r="H908" t="s">
        <v>467</v>
      </c>
      <c r="I908" t="s">
        <v>1014</v>
      </c>
      <c r="J908" t="s">
        <v>469</v>
      </c>
      <c r="K908" t="s">
        <v>474</v>
      </c>
      <c r="M908" t="s">
        <v>493</v>
      </c>
      <c r="N908" t="s">
        <v>515</v>
      </c>
      <c r="O908" t="s">
        <v>477</v>
      </c>
      <c r="R908" t="s">
        <v>479</v>
      </c>
      <c r="S908" t="s">
        <v>469</v>
      </c>
      <c r="W908" t="s">
        <v>544</v>
      </c>
      <c r="X908" t="s">
        <v>629</v>
      </c>
      <c r="Y908" t="s">
        <v>482</v>
      </c>
      <c r="AC908" t="s">
        <v>483</v>
      </c>
      <c r="AG908" t="s">
        <v>455</v>
      </c>
      <c r="AH908" t="s">
        <v>1829</v>
      </c>
    </row>
    <row r="909" spans="1:34" x14ac:dyDescent="0.3">
      <c r="A909">
        <v>125112</v>
      </c>
      <c r="B909">
        <v>18</v>
      </c>
      <c r="C909" t="s">
        <v>471</v>
      </c>
      <c r="D909" t="s">
        <v>490</v>
      </c>
      <c r="E909">
        <v>18</v>
      </c>
      <c r="F909" t="s">
        <v>465</v>
      </c>
      <c r="G909" t="s">
        <v>1381</v>
      </c>
      <c r="H909" t="s">
        <v>467</v>
      </c>
      <c r="I909" t="s">
        <v>459</v>
      </c>
      <c r="J909" t="s">
        <v>469</v>
      </c>
      <c r="K909" t="s">
        <v>474</v>
      </c>
      <c r="M909" t="s">
        <v>493</v>
      </c>
      <c r="N909" t="s">
        <v>946</v>
      </c>
      <c r="O909" t="s">
        <v>477</v>
      </c>
      <c r="R909" t="s">
        <v>479</v>
      </c>
      <c r="S909" t="s">
        <v>469</v>
      </c>
      <c r="V909" t="s">
        <v>832</v>
      </c>
      <c r="W909" t="s">
        <v>648</v>
      </c>
      <c r="X909" t="s">
        <v>629</v>
      </c>
      <c r="Y909" t="s">
        <v>598</v>
      </c>
      <c r="AC909" t="s">
        <v>483</v>
      </c>
      <c r="AG909" t="s">
        <v>455</v>
      </c>
      <c r="AH909" t="s">
        <v>1830</v>
      </c>
    </row>
    <row r="910" spans="1:34" x14ac:dyDescent="0.3">
      <c r="A910">
        <v>125112</v>
      </c>
      <c r="B910">
        <v>19</v>
      </c>
      <c r="C910" t="s">
        <v>471</v>
      </c>
      <c r="D910" t="s">
        <v>490</v>
      </c>
      <c r="E910">
        <v>19</v>
      </c>
      <c r="F910" t="s">
        <v>465</v>
      </c>
      <c r="G910" t="s">
        <v>1831</v>
      </c>
      <c r="H910" t="s">
        <v>467</v>
      </c>
      <c r="I910" t="s">
        <v>675</v>
      </c>
      <c r="J910" t="s">
        <v>469</v>
      </c>
      <c r="K910" t="s">
        <v>474</v>
      </c>
      <c r="M910" t="s">
        <v>493</v>
      </c>
      <c r="N910" t="s">
        <v>581</v>
      </c>
      <c r="O910" t="s">
        <v>477</v>
      </c>
      <c r="R910" t="s">
        <v>479</v>
      </c>
      <c r="S910" t="s">
        <v>469</v>
      </c>
      <c r="W910" t="s">
        <v>537</v>
      </c>
      <c r="X910" t="s">
        <v>629</v>
      </c>
      <c r="Y910" t="s">
        <v>482</v>
      </c>
      <c r="AC910" t="s">
        <v>483</v>
      </c>
      <c r="AG910" t="s">
        <v>458</v>
      </c>
    </row>
    <row r="911" spans="1:34" x14ac:dyDescent="0.3">
      <c r="A911">
        <v>125112</v>
      </c>
      <c r="B911">
        <v>20</v>
      </c>
      <c r="C911" t="s">
        <v>471</v>
      </c>
      <c r="D911" t="s">
        <v>490</v>
      </c>
      <c r="E911">
        <v>20</v>
      </c>
      <c r="F911" t="s">
        <v>465</v>
      </c>
      <c r="G911" t="s">
        <v>1081</v>
      </c>
      <c r="H911" t="s">
        <v>467</v>
      </c>
      <c r="I911" t="s">
        <v>855</v>
      </c>
      <c r="J911" t="s">
        <v>469</v>
      </c>
      <c r="K911" t="s">
        <v>474</v>
      </c>
      <c r="M911" t="s">
        <v>493</v>
      </c>
      <c r="N911" t="s">
        <v>796</v>
      </c>
      <c r="O911" t="s">
        <v>477</v>
      </c>
      <c r="R911" t="s">
        <v>479</v>
      </c>
      <c r="S911" t="s">
        <v>469</v>
      </c>
      <c r="W911" t="s">
        <v>572</v>
      </c>
      <c r="X911" t="s">
        <v>629</v>
      </c>
      <c r="Y911" t="s">
        <v>482</v>
      </c>
      <c r="AC911" t="s">
        <v>483</v>
      </c>
      <c r="AG911" t="s">
        <v>458</v>
      </c>
    </row>
    <row r="912" spans="1:34" x14ac:dyDescent="0.3">
      <c r="A912">
        <v>125112</v>
      </c>
      <c r="B912">
        <v>21</v>
      </c>
      <c r="C912" t="s">
        <v>471</v>
      </c>
      <c r="D912" t="s">
        <v>490</v>
      </c>
      <c r="E912">
        <v>21</v>
      </c>
      <c r="F912" t="s">
        <v>465</v>
      </c>
      <c r="G912" t="s">
        <v>626</v>
      </c>
      <c r="H912" t="s">
        <v>467</v>
      </c>
      <c r="I912" t="s">
        <v>473</v>
      </c>
      <c r="J912" t="s">
        <v>469</v>
      </c>
      <c r="K912" t="s">
        <v>474</v>
      </c>
      <c r="M912" t="s">
        <v>493</v>
      </c>
      <c r="N912" t="s">
        <v>494</v>
      </c>
      <c r="O912" t="s">
        <v>477</v>
      </c>
      <c r="R912" t="s">
        <v>479</v>
      </c>
      <c r="S912" t="s">
        <v>469</v>
      </c>
      <c r="W912" t="s">
        <v>1102</v>
      </c>
      <c r="X912" t="s">
        <v>629</v>
      </c>
      <c r="Y912" t="s">
        <v>482</v>
      </c>
      <c r="AC912" t="s">
        <v>483</v>
      </c>
      <c r="AG912" t="s">
        <v>458</v>
      </c>
    </row>
    <row r="913" spans="1:34" x14ac:dyDescent="0.3">
      <c r="A913">
        <v>125112</v>
      </c>
      <c r="B913">
        <v>22</v>
      </c>
      <c r="C913" t="s">
        <v>471</v>
      </c>
      <c r="D913" t="s">
        <v>546</v>
      </c>
      <c r="E913">
        <v>22</v>
      </c>
      <c r="F913" t="s">
        <v>465</v>
      </c>
      <c r="G913" t="s">
        <v>624</v>
      </c>
      <c r="H913" t="s">
        <v>467</v>
      </c>
      <c r="I913" t="s">
        <v>627</v>
      </c>
      <c r="J913" t="s">
        <v>469</v>
      </c>
      <c r="K913" t="s">
        <v>474</v>
      </c>
      <c r="M913" t="s">
        <v>493</v>
      </c>
      <c r="N913" t="s">
        <v>752</v>
      </c>
      <c r="O913" t="s">
        <v>477</v>
      </c>
      <c r="R913" t="s">
        <v>479</v>
      </c>
      <c r="S913" t="s">
        <v>469</v>
      </c>
      <c r="W913" t="s">
        <v>509</v>
      </c>
      <c r="X913" t="s">
        <v>629</v>
      </c>
      <c r="Y913" t="s">
        <v>482</v>
      </c>
      <c r="AC913" t="s">
        <v>483</v>
      </c>
      <c r="AG913" t="s">
        <v>455</v>
      </c>
      <c r="AH913" t="s">
        <v>1832</v>
      </c>
    </row>
    <row r="914" spans="1:34" x14ac:dyDescent="0.3">
      <c r="A914">
        <v>125112</v>
      </c>
      <c r="B914">
        <v>23</v>
      </c>
      <c r="C914" t="s">
        <v>471</v>
      </c>
      <c r="D914" t="s">
        <v>546</v>
      </c>
      <c r="E914">
        <v>23</v>
      </c>
      <c r="F914" t="s">
        <v>465</v>
      </c>
      <c r="G914" t="s">
        <v>1833</v>
      </c>
      <c r="H914" t="s">
        <v>467</v>
      </c>
      <c r="I914" t="s">
        <v>1257</v>
      </c>
      <c r="J914" t="s">
        <v>469</v>
      </c>
      <c r="K914" t="s">
        <v>474</v>
      </c>
      <c r="M914" t="s">
        <v>493</v>
      </c>
      <c r="N914" t="s">
        <v>752</v>
      </c>
      <c r="O914" t="s">
        <v>477</v>
      </c>
      <c r="R914" t="s">
        <v>479</v>
      </c>
      <c r="S914" t="s">
        <v>469</v>
      </c>
      <c r="W914" t="s">
        <v>480</v>
      </c>
      <c r="X914" t="s">
        <v>629</v>
      </c>
      <c r="Y914" t="s">
        <v>482</v>
      </c>
      <c r="AC914" t="s">
        <v>483</v>
      </c>
      <c r="AG914" t="s">
        <v>458</v>
      </c>
    </row>
    <row r="915" spans="1:34" x14ac:dyDescent="0.3">
      <c r="A915">
        <v>125112</v>
      </c>
      <c r="B915">
        <v>24</v>
      </c>
      <c r="C915" t="s">
        <v>471</v>
      </c>
      <c r="D915" t="s">
        <v>546</v>
      </c>
      <c r="E915">
        <v>24</v>
      </c>
      <c r="F915" t="s">
        <v>465</v>
      </c>
      <c r="G915" t="s">
        <v>864</v>
      </c>
      <c r="H915" t="s">
        <v>467</v>
      </c>
      <c r="I915" t="s">
        <v>744</v>
      </c>
      <c r="J915" t="s">
        <v>469</v>
      </c>
      <c r="K915" t="s">
        <v>474</v>
      </c>
      <c r="M915" t="s">
        <v>493</v>
      </c>
      <c r="N915" t="s">
        <v>752</v>
      </c>
      <c r="O915" t="s">
        <v>477</v>
      </c>
      <c r="R915" t="s">
        <v>479</v>
      </c>
      <c r="S915" t="s">
        <v>469</v>
      </c>
      <c r="V915" t="s">
        <v>552</v>
      </c>
      <c r="W915" t="s">
        <v>498</v>
      </c>
      <c r="X915" t="s">
        <v>629</v>
      </c>
      <c r="Y915" t="s">
        <v>598</v>
      </c>
      <c r="AC915" t="s">
        <v>483</v>
      </c>
      <c r="AG915" t="s">
        <v>455</v>
      </c>
      <c r="AH915" t="s">
        <v>1834</v>
      </c>
    </row>
    <row r="916" spans="1:34" x14ac:dyDescent="0.3">
      <c r="A916">
        <v>125112</v>
      </c>
      <c r="B916">
        <v>25</v>
      </c>
      <c r="C916" t="s">
        <v>471</v>
      </c>
      <c r="D916" t="s">
        <v>546</v>
      </c>
      <c r="E916">
        <v>25</v>
      </c>
      <c r="F916" t="s">
        <v>465</v>
      </c>
      <c r="G916" t="s">
        <v>1835</v>
      </c>
      <c r="H916" t="s">
        <v>467</v>
      </c>
      <c r="I916" t="s">
        <v>679</v>
      </c>
      <c r="J916" t="s">
        <v>469</v>
      </c>
      <c r="K916" t="s">
        <v>474</v>
      </c>
      <c r="M916" t="s">
        <v>493</v>
      </c>
      <c r="N916" t="s">
        <v>1836</v>
      </c>
      <c r="O916" t="s">
        <v>477</v>
      </c>
      <c r="R916" t="s">
        <v>479</v>
      </c>
      <c r="S916" t="s">
        <v>469</v>
      </c>
      <c r="V916" t="s">
        <v>913</v>
      </c>
      <c r="W916" t="s">
        <v>1205</v>
      </c>
      <c r="X916" t="s">
        <v>629</v>
      </c>
      <c r="Y916" t="s">
        <v>482</v>
      </c>
      <c r="AC916" t="s">
        <v>483</v>
      </c>
      <c r="AG916" t="s">
        <v>455</v>
      </c>
      <c r="AH916" t="s">
        <v>1837</v>
      </c>
    </row>
    <row r="917" spans="1:34" x14ac:dyDescent="0.3">
      <c r="A917">
        <v>125112</v>
      </c>
      <c r="B917">
        <v>26</v>
      </c>
      <c r="C917" t="s">
        <v>471</v>
      </c>
      <c r="D917" t="s">
        <v>546</v>
      </c>
      <c r="E917">
        <v>26</v>
      </c>
      <c r="F917" t="s">
        <v>465</v>
      </c>
      <c r="G917" t="s">
        <v>1423</v>
      </c>
      <c r="H917" t="s">
        <v>467</v>
      </c>
      <c r="I917" t="s">
        <v>1838</v>
      </c>
      <c r="J917" t="s">
        <v>469</v>
      </c>
      <c r="K917" t="s">
        <v>474</v>
      </c>
      <c r="M917" t="s">
        <v>493</v>
      </c>
      <c r="N917" t="s">
        <v>752</v>
      </c>
      <c r="O917" t="s">
        <v>477</v>
      </c>
      <c r="R917" t="s">
        <v>479</v>
      </c>
      <c r="S917" t="s">
        <v>469</v>
      </c>
      <c r="V917" t="s">
        <v>537</v>
      </c>
      <c r="W917" t="s">
        <v>572</v>
      </c>
      <c r="X917" t="s">
        <v>629</v>
      </c>
      <c r="Y917" t="s">
        <v>482</v>
      </c>
      <c r="AC917" t="s">
        <v>483</v>
      </c>
      <c r="AG917" t="s">
        <v>455</v>
      </c>
      <c r="AH917" t="s">
        <v>1839</v>
      </c>
    </row>
    <row r="918" spans="1:34" x14ac:dyDescent="0.3">
      <c r="A918">
        <v>125112</v>
      </c>
      <c r="B918">
        <v>27</v>
      </c>
      <c r="C918" t="s">
        <v>519</v>
      </c>
      <c r="D918" t="s">
        <v>453</v>
      </c>
      <c r="E918">
        <v>27</v>
      </c>
      <c r="W918" t="s">
        <v>853</v>
      </c>
      <c r="AG918" t="s">
        <v>455</v>
      </c>
      <c r="AH918" t="s">
        <v>1840</v>
      </c>
    </row>
    <row r="919" spans="1:34" x14ac:dyDescent="0.3">
      <c r="A919">
        <v>125112</v>
      </c>
      <c r="B919">
        <v>28</v>
      </c>
      <c r="C919" t="s">
        <v>519</v>
      </c>
      <c r="D919" t="s">
        <v>453</v>
      </c>
      <c r="E919">
        <v>28</v>
      </c>
      <c r="W919" t="s">
        <v>893</v>
      </c>
      <c r="AG919" t="s">
        <v>458</v>
      </c>
    </row>
    <row r="920" spans="1:34" x14ac:dyDescent="0.3">
      <c r="A920">
        <v>125112</v>
      </c>
      <c r="B920">
        <v>29</v>
      </c>
      <c r="C920" t="s">
        <v>519</v>
      </c>
      <c r="D920" t="s">
        <v>453</v>
      </c>
      <c r="E920">
        <v>29</v>
      </c>
      <c r="W920" t="s">
        <v>922</v>
      </c>
      <c r="AG920" t="s">
        <v>458</v>
      </c>
    </row>
    <row r="921" spans="1:34" x14ac:dyDescent="0.3">
      <c r="A921">
        <v>125112</v>
      </c>
      <c r="B921">
        <v>30</v>
      </c>
      <c r="C921" t="s">
        <v>519</v>
      </c>
      <c r="D921" t="s">
        <v>453</v>
      </c>
      <c r="E921">
        <v>30</v>
      </c>
      <c r="W921" t="s">
        <v>452</v>
      </c>
      <c r="AG921" t="s">
        <v>458</v>
      </c>
    </row>
    <row r="922" spans="1:34" x14ac:dyDescent="0.3">
      <c r="A922">
        <v>125112</v>
      </c>
      <c r="B922">
        <v>31</v>
      </c>
      <c r="C922" t="s">
        <v>519</v>
      </c>
      <c r="D922" t="s">
        <v>453</v>
      </c>
      <c r="E922">
        <v>31</v>
      </c>
      <c r="W922" t="s">
        <v>922</v>
      </c>
      <c r="AG922" t="s">
        <v>458</v>
      </c>
    </row>
    <row r="923" spans="1:34" x14ac:dyDescent="0.3">
      <c r="A923">
        <v>125112</v>
      </c>
      <c r="B923">
        <v>32</v>
      </c>
      <c r="C923" t="s">
        <v>519</v>
      </c>
      <c r="D923" t="s">
        <v>453</v>
      </c>
      <c r="E923">
        <v>32</v>
      </c>
      <c r="W923" t="s">
        <v>899</v>
      </c>
      <c r="AG923" t="s">
        <v>458</v>
      </c>
    </row>
    <row r="924" spans="1:34" x14ac:dyDescent="0.3">
      <c r="A924">
        <v>125112</v>
      </c>
      <c r="B924">
        <v>33</v>
      </c>
      <c r="C924" t="s">
        <v>519</v>
      </c>
      <c r="D924" t="s">
        <v>453</v>
      </c>
      <c r="E924">
        <v>33</v>
      </c>
      <c r="W924" t="s">
        <v>675</v>
      </c>
      <c r="AG924" t="s">
        <v>458</v>
      </c>
    </row>
    <row r="925" spans="1:34" x14ac:dyDescent="0.3">
      <c r="A925">
        <v>125112</v>
      </c>
      <c r="B925">
        <v>34</v>
      </c>
      <c r="C925" t="s">
        <v>519</v>
      </c>
      <c r="D925" t="s">
        <v>453</v>
      </c>
      <c r="E925">
        <v>34</v>
      </c>
      <c r="W925" t="s">
        <v>922</v>
      </c>
      <c r="AG925" t="s">
        <v>458</v>
      </c>
    </row>
    <row r="926" spans="1:34" x14ac:dyDescent="0.3">
      <c r="A926">
        <v>125112</v>
      </c>
      <c r="B926">
        <v>35</v>
      </c>
      <c r="C926" t="s">
        <v>519</v>
      </c>
      <c r="D926" t="s">
        <v>453</v>
      </c>
      <c r="E926">
        <v>35</v>
      </c>
      <c r="W926" t="s">
        <v>859</v>
      </c>
      <c r="AG926" t="s">
        <v>458</v>
      </c>
    </row>
    <row r="927" spans="1:34" x14ac:dyDescent="0.3">
      <c r="A927">
        <v>125112</v>
      </c>
      <c r="B927">
        <v>36</v>
      </c>
      <c r="C927" t="s">
        <v>519</v>
      </c>
      <c r="D927" t="s">
        <v>453</v>
      </c>
      <c r="E927">
        <v>36</v>
      </c>
      <c r="W927" t="s">
        <v>454</v>
      </c>
      <c r="AG927" t="s">
        <v>458</v>
      </c>
    </row>
    <row r="928" spans="1:34" x14ac:dyDescent="0.3">
      <c r="A928">
        <v>125112</v>
      </c>
      <c r="B928">
        <v>37</v>
      </c>
      <c r="C928" t="s">
        <v>519</v>
      </c>
      <c r="D928" t="s">
        <v>453</v>
      </c>
      <c r="E928">
        <v>37</v>
      </c>
      <c r="W928" t="s">
        <v>860</v>
      </c>
      <c r="AG928" t="s">
        <v>458</v>
      </c>
    </row>
    <row r="929" spans="1:34" x14ac:dyDescent="0.3">
      <c r="A929">
        <v>125112</v>
      </c>
      <c r="B929">
        <v>38</v>
      </c>
      <c r="C929" t="s">
        <v>519</v>
      </c>
      <c r="D929" t="s">
        <v>453</v>
      </c>
      <c r="E929">
        <v>38</v>
      </c>
      <c r="W929" t="s">
        <v>899</v>
      </c>
      <c r="AG929" t="s">
        <v>458</v>
      </c>
    </row>
    <row r="930" spans="1:34" x14ac:dyDescent="0.3">
      <c r="A930">
        <v>125112</v>
      </c>
      <c r="B930">
        <v>39</v>
      </c>
      <c r="C930" t="s">
        <v>519</v>
      </c>
      <c r="D930" t="s">
        <v>453</v>
      </c>
      <c r="E930">
        <v>39</v>
      </c>
      <c r="W930" t="s">
        <v>457</v>
      </c>
      <c r="AG930" t="s">
        <v>455</v>
      </c>
      <c r="AH930" t="s">
        <v>1841</v>
      </c>
    </row>
    <row r="931" spans="1:34" x14ac:dyDescent="0.3">
      <c r="A931">
        <v>125112</v>
      </c>
      <c r="B931">
        <v>40</v>
      </c>
      <c r="C931" t="s">
        <v>519</v>
      </c>
      <c r="D931" t="s">
        <v>453</v>
      </c>
      <c r="E931">
        <v>40</v>
      </c>
      <c r="W931" t="s">
        <v>899</v>
      </c>
      <c r="AG931" t="s">
        <v>455</v>
      </c>
      <c r="AH931" t="s">
        <v>1841</v>
      </c>
    </row>
    <row r="932" spans="1:34" x14ac:dyDescent="0.3">
      <c r="A932">
        <v>125112</v>
      </c>
      <c r="B932">
        <v>41</v>
      </c>
      <c r="C932" t="s">
        <v>519</v>
      </c>
      <c r="D932" t="s">
        <v>453</v>
      </c>
      <c r="E932">
        <v>41</v>
      </c>
      <c r="W932" t="s">
        <v>454</v>
      </c>
      <c r="AG932" t="s">
        <v>458</v>
      </c>
    </row>
    <row r="933" spans="1:34" x14ac:dyDescent="0.3">
      <c r="A933">
        <v>125112</v>
      </c>
      <c r="B933">
        <v>42</v>
      </c>
      <c r="C933" t="s">
        <v>519</v>
      </c>
      <c r="D933" t="s">
        <v>453</v>
      </c>
      <c r="E933">
        <v>42</v>
      </c>
      <c r="W933" t="s">
        <v>922</v>
      </c>
      <c r="AG933" t="s">
        <v>455</v>
      </c>
      <c r="AH933" t="s">
        <v>1842</v>
      </c>
    </row>
    <row r="934" spans="1:34" x14ac:dyDescent="0.3">
      <c r="A934">
        <v>125112</v>
      </c>
      <c r="B934">
        <v>43</v>
      </c>
      <c r="C934" t="s">
        <v>519</v>
      </c>
      <c r="D934" t="s">
        <v>453</v>
      </c>
      <c r="E934">
        <v>43</v>
      </c>
      <c r="W934" t="s">
        <v>922</v>
      </c>
      <c r="AG934" t="s">
        <v>458</v>
      </c>
    </row>
    <row r="935" spans="1:34" x14ac:dyDescent="0.3">
      <c r="A935">
        <v>125112</v>
      </c>
      <c r="B935">
        <v>44</v>
      </c>
      <c r="C935" t="s">
        <v>519</v>
      </c>
      <c r="D935" t="s">
        <v>453</v>
      </c>
      <c r="E935">
        <v>44</v>
      </c>
      <c r="W935" t="s">
        <v>1726</v>
      </c>
      <c r="AG935" t="s">
        <v>455</v>
      </c>
      <c r="AH935" t="s">
        <v>1843</v>
      </c>
    </row>
    <row r="936" spans="1:34" x14ac:dyDescent="0.3">
      <c r="A936">
        <v>125112</v>
      </c>
      <c r="B936">
        <v>45</v>
      </c>
      <c r="C936" t="s">
        <v>519</v>
      </c>
      <c r="D936" t="s">
        <v>453</v>
      </c>
      <c r="E936">
        <v>45</v>
      </c>
      <c r="W936" t="s">
        <v>454</v>
      </c>
      <c r="AG936" t="s">
        <v>458</v>
      </c>
    </row>
    <row r="937" spans="1:34" x14ac:dyDescent="0.3">
      <c r="A937">
        <v>125112</v>
      </c>
      <c r="B937">
        <v>46</v>
      </c>
      <c r="C937" t="s">
        <v>519</v>
      </c>
      <c r="D937" t="s">
        <v>453</v>
      </c>
      <c r="E937">
        <v>46</v>
      </c>
      <c r="W937" t="s">
        <v>860</v>
      </c>
      <c r="AG937" t="s">
        <v>458</v>
      </c>
    </row>
    <row r="938" spans="1:34" x14ac:dyDescent="0.3">
      <c r="A938">
        <v>125112</v>
      </c>
      <c r="B938">
        <v>47</v>
      </c>
      <c r="C938" t="s">
        <v>519</v>
      </c>
      <c r="D938" t="s">
        <v>453</v>
      </c>
      <c r="E938">
        <v>47</v>
      </c>
      <c r="W938" t="s">
        <v>452</v>
      </c>
      <c r="AG938" t="s">
        <v>458</v>
      </c>
    </row>
    <row r="939" spans="1:34" x14ac:dyDescent="0.3">
      <c r="A939">
        <v>125112</v>
      </c>
      <c r="B939">
        <v>48</v>
      </c>
      <c r="C939" t="s">
        <v>519</v>
      </c>
      <c r="D939" t="s">
        <v>453</v>
      </c>
      <c r="E939">
        <v>48</v>
      </c>
      <c r="W939" t="s">
        <v>899</v>
      </c>
      <c r="AG939" t="s">
        <v>458</v>
      </c>
    </row>
    <row r="940" spans="1:34" x14ac:dyDescent="0.3">
      <c r="A940">
        <v>125112</v>
      </c>
      <c r="B940">
        <v>49</v>
      </c>
      <c r="C940" t="s">
        <v>519</v>
      </c>
      <c r="D940" t="s">
        <v>453</v>
      </c>
      <c r="E940">
        <v>49</v>
      </c>
      <c r="W940" t="s">
        <v>452</v>
      </c>
      <c r="AG940" t="s">
        <v>458</v>
      </c>
    </row>
    <row r="941" spans="1:34" x14ac:dyDescent="0.3">
      <c r="A941">
        <v>125112</v>
      </c>
      <c r="B941">
        <v>50</v>
      </c>
      <c r="C941" t="s">
        <v>519</v>
      </c>
      <c r="D941" t="s">
        <v>453</v>
      </c>
      <c r="E941">
        <v>50</v>
      </c>
      <c r="W941" t="s">
        <v>922</v>
      </c>
      <c r="AG941" t="s">
        <v>458</v>
      </c>
    </row>
    <row r="942" spans="1:34" x14ac:dyDescent="0.3">
      <c r="A942">
        <v>125112</v>
      </c>
      <c r="B942">
        <v>51</v>
      </c>
      <c r="C942" t="s">
        <v>519</v>
      </c>
      <c r="D942" t="s">
        <v>464</v>
      </c>
      <c r="E942">
        <v>51</v>
      </c>
      <c r="F942" t="s">
        <v>465</v>
      </c>
      <c r="G942" t="s">
        <v>564</v>
      </c>
      <c r="H942" t="s">
        <v>467</v>
      </c>
      <c r="I942" t="s">
        <v>1844</v>
      </c>
      <c r="J942" t="s">
        <v>469</v>
      </c>
      <c r="K942" t="s">
        <v>474</v>
      </c>
      <c r="M942" t="s">
        <v>475</v>
      </c>
      <c r="N942" t="s">
        <v>949</v>
      </c>
      <c r="O942" t="s">
        <v>477</v>
      </c>
      <c r="P942" t="s">
        <v>906</v>
      </c>
      <c r="Q942" t="s">
        <v>477</v>
      </c>
      <c r="R942" t="s">
        <v>479</v>
      </c>
      <c r="S942" t="s">
        <v>469</v>
      </c>
      <c r="W942" t="s">
        <v>518</v>
      </c>
      <c r="X942" t="s">
        <v>629</v>
      </c>
      <c r="Y942" t="s">
        <v>482</v>
      </c>
      <c r="AC942" t="s">
        <v>483</v>
      </c>
      <c r="AG942" t="s">
        <v>455</v>
      </c>
      <c r="AH942" t="s">
        <v>1845</v>
      </c>
    </row>
    <row r="943" spans="1:34" x14ac:dyDescent="0.3">
      <c r="A943">
        <v>125112</v>
      </c>
      <c r="B943">
        <v>52</v>
      </c>
      <c r="C943" t="s">
        <v>519</v>
      </c>
      <c r="D943" t="s">
        <v>464</v>
      </c>
      <c r="E943">
        <v>52</v>
      </c>
      <c r="F943" t="s">
        <v>465</v>
      </c>
      <c r="G943" t="s">
        <v>1675</v>
      </c>
      <c r="H943" t="s">
        <v>467</v>
      </c>
      <c r="I943" t="s">
        <v>1630</v>
      </c>
      <c r="J943" t="s">
        <v>469</v>
      </c>
      <c r="K943" t="s">
        <v>474</v>
      </c>
      <c r="M943" t="s">
        <v>475</v>
      </c>
      <c r="N943" t="s">
        <v>476</v>
      </c>
      <c r="O943" t="s">
        <v>477</v>
      </c>
      <c r="P943" t="s">
        <v>476</v>
      </c>
      <c r="Q943" t="s">
        <v>477</v>
      </c>
      <c r="R943" t="s">
        <v>479</v>
      </c>
      <c r="S943" t="s">
        <v>469</v>
      </c>
      <c r="W943" t="s">
        <v>593</v>
      </c>
      <c r="X943" t="s">
        <v>629</v>
      </c>
      <c r="Y943" t="s">
        <v>482</v>
      </c>
      <c r="AC943" t="s">
        <v>483</v>
      </c>
      <c r="AG943" t="s">
        <v>455</v>
      </c>
      <c r="AH943" t="s">
        <v>1846</v>
      </c>
    </row>
    <row r="944" spans="1:34" x14ac:dyDescent="0.3">
      <c r="A944">
        <v>125112</v>
      </c>
      <c r="B944">
        <v>53</v>
      </c>
      <c r="C944" t="s">
        <v>519</v>
      </c>
      <c r="D944" t="s">
        <v>464</v>
      </c>
      <c r="E944">
        <v>53</v>
      </c>
      <c r="F944" t="s">
        <v>465</v>
      </c>
      <c r="G944" t="s">
        <v>570</v>
      </c>
      <c r="H944" t="s">
        <v>467</v>
      </c>
      <c r="I944" t="s">
        <v>476</v>
      </c>
      <c r="J944" t="s">
        <v>469</v>
      </c>
      <c r="K944" t="s">
        <v>474</v>
      </c>
      <c r="M944" t="s">
        <v>475</v>
      </c>
      <c r="N944" t="s">
        <v>916</v>
      </c>
      <c r="O944" t="s">
        <v>477</v>
      </c>
      <c r="P944" t="s">
        <v>916</v>
      </c>
      <c r="Q944" t="s">
        <v>477</v>
      </c>
      <c r="R944" t="s">
        <v>479</v>
      </c>
      <c r="S944" t="s">
        <v>469</v>
      </c>
      <c r="W944" t="s">
        <v>614</v>
      </c>
      <c r="X944" t="s">
        <v>629</v>
      </c>
      <c r="Y944" t="s">
        <v>482</v>
      </c>
      <c r="AC944" t="s">
        <v>483</v>
      </c>
      <c r="AG944" t="s">
        <v>455</v>
      </c>
      <c r="AH944" t="s">
        <v>1847</v>
      </c>
    </row>
    <row r="945" spans="1:34" x14ac:dyDescent="0.3">
      <c r="A945">
        <v>125112</v>
      </c>
      <c r="B945">
        <v>54</v>
      </c>
      <c r="C945" t="s">
        <v>519</v>
      </c>
      <c r="D945" t="s">
        <v>490</v>
      </c>
      <c r="E945">
        <v>54</v>
      </c>
      <c r="F945" t="s">
        <v>579</v>
      </c>
      <c r="G945" t="s">
        <v>502</v>
      </c>
      <c r="H945" t="s">
        <v>467</v>
      </c>
      <c r="I945" t="s">
        <v>571</v>
      </c>
      <c r="J945" t="s">
        <v>469</v>
      </c>
      <c r="K945" t="s">
        <v>474</v>
      </c>
      <c r="M945" t="s">
        <v>493</v>
      </c>
      <c r="N945" t="s">
        <v>1027</v>
      </c>
      <c r="O945" t="s">
        <v>477</v>
      </c>
      <c r="R945" t="s">
        <v>479</v>
      </c>
      <c r="S945" t="s">
        <v>469</v>
      </c>
      <c r="V945" t="s">
        <v>614</v>
      </c>
      <c r="W945" t="s">
        <v>558</v>
      </c>
      <c r="X945" t="s">
        <v>629</v>
      </c>
      <c r="Y945" t="s">
        <v>482</v>
      </c>
      <c r="AC945" t="s">
        <v>584</v>
      </c>
      <c r="AD945" t="s">
        <v>1199</v>
      </c>
      <c r="AE945" t="s">
        <v>477</v>
      </c>
      <c r="AG945" t="s">
        <v>458</v>
      </c>
    </row>
    <row r="946" spans="1:34" x14ac:dyDescent="0.3">
      <c r="A946">
        <v>125112</v>
      </c>
      <c r="B946">
        <v>55</v>
      </c>
      <c r="C946" t="s">
        <v>519</v>
      </c>
      <c r="D946" t="s">
        <v>490</v>
      </c>
      <c r="E946">
        <v>55</v>
      </c>
      <c r="F946" t="s">
        <v>465</v>
      </c>
      <c r="G946" t="s">
        <v>521</v>
      </c>
      <c r="H946" t="s">
        <v>467</v>
      </c>
      <c r="I946" t="s">
        <v>512</v>
      </c>
      <c r="J946" t="s">
        <v>469</v>
      </c>
      <c r="K946" t="s">
        <v>474</v>
      </c>
      <c r="M946" t="s">
        <v>493</v>
      </c>
      <c r="N946" t="s">
        <v>542</v>
      </c>
      <c r="O946" t="s">
        <v>477</v>
      </c>
      <c r="R946" t="s">
        <v>479</v>
      </c>
      <c r="S946" t="s">
        <v>469</v>
      </c>
      <c r="V946" t="s">
        <v>519</v>
      </c>
      <c r="W946" t="s">
        <v>648</v>
      </c>
      <c r="X946" t="s">
        <v>629</v>
      </c>
      <c r="Y946" t="s">
        <v>482</v>
      </c>
      <c r="AC946" t="s">
        <v>584</v>
      </c>
      <c r="AG946" t="s">
        <v>455</v>
      </c>
      <c r="AH946" t="s">
        <v>1848</v>
      </c>
    </row>
    <row r="947" spans="1:34" x14ac:dyDescent="0.3">
      <c r="A947">
        <v>125112</v>
      </c>
      <c r="B947">
        <v>56</v>
      </c>
      <c r="C947" t="s">
        <v>519</v>
      </c>
      <c r="D947" t="s">
        <v>490</v>
      </c>
      <c r="E947">
        <v>56</v>
      </c>
      <c r="F947" t="s">
        <v>465</v>
      </c>
      <c r="G947" t="s">
        <v>1849</v>
      </c>
      <c r="H947" t="s">
        <v>467</v>
      </c>
      <c r="I947" t="s">
        <v>949</v>
      </c>
      <c r="J947" t="s">
        <v>469</v>
      </c>
      <c r="K947" t="s">
        <v>474</v>
      </c>
      <c r="M947" t="s">
        <v>493</v>
      </c>
      <c r="N947" t="s">
        <v>582</v>
      </c>
      <c r="O947" t="s">
        <v>477</v>
      </c>
      <c r="R947" t="s">
        <v>479</v>
      </c>
      <c r="S947" t="s">
        <v>469</v>
      </c>
      <c r="W947" t="s">
        <v>795</v>
      </c>
      <c r="X947" t="s">
        <v>629</v>
      </c>
      <c r="Y947" t="s">
        <v>482</v>
      </c>
      <c r="AC947" t="s">
        <v>599</v>
      </c>
      <c r="AG947" t="s">
        <v>458</v>
      </c>
    </row>
    <row r="948" spans="1:34" x14ac:dyDescent="0.3">
      <c r="A948">
        <v>125112</v>
      </c>
      <c r="B948">
        <v>57</v>
      </c>
      <c r="C948" t="s">
        <v>519</v>
      </c>
      <c r="D948" t="s">
        <v>490</v>
      </c>
      <c r="E948">
        <v>57</v>
      </c>
      <c r="F948" t="s">
        <v>465</v>
      </c>
      <c r="G948" t="s">
        <v>1850</v>
      </c>
      <c r="H948" t="s">
        <v>467</v>
      </c>
      <c r="I948" t="s">
        <v>518</v>
      </c>
      <c r="J948" t="s">
        <v>469</v>
      </c>
      <c r="K948" t="s">
        <v>474</v>
      </c>
      <c r="M948" t="s">
        <v>493</v>
      </c>
      <c r="N948" t="s">
        <v>833</v>
      </c>
      <c r="O948" t="s">
        <v>477</v>
      </c>
      <c r="R948" t="s">
        <v>479</v>
      </c>
      <c r="S948" t="s">
        <v>469</v>
      </c>
      <c r="W948" t="s">
        <v>593</v>
      </c>
      <c r="X948" t="s">
        <v>629</v>
      </c>
      <c r="Y948" t="s">
        <v>482</v>
      </c>
      <c r="AC948" t="s">
        <v>599</v>
      </c>
      <c r="AG948" t="s">
        <v>458</v>
      </c>
    </row>
    <row r="949" spans="1:34" x14ac:dyDescent="0.3">
      <c r="A949">
        <v>125112</v>
      </c>
      <c r="B949">
        <v>58</v>
      </c>
      <c r="C949" t="s">
        <v>519</v>
      </c>
      <c r="D949" t="s">
        <v>490</v>
      </c>
      <c r="E949">
        <v>58</v>
      </c>
      <c r="F949" t="s">
        <v>465</v>
      </c>
      <c r="G949" t="s">
        <v>873</v>
      </c>
      <c r="H949" t="s">
        <v>467</v>
      </c>
      <c r="I949" t="s">
        <v>870</v>
      </c>
      <c r="J949" t="s">
        <v>469</v>
      </c>
      <c r="K949" t="s">
        <v>474</v>
      </c>
      <c r="M949" t="s">
        <v>493</v>
      </c>
      <c r="N949" t="s">
        <v>651</v>
      </c>
      <c r="O949" t="s">
        <v>477</v>
      </c>
      <c r="R949" t="s">
        <v>479</v>
      </c>
      <c r="S949" t="s">
        <v>469</v>
      </c>
      <c r="V949" t="s">
        <v>564</v>
      </c>
      <c r="W949" t="s">
        <v>542</v>
      </c>
      <c r="X949" t="s">
        <v>629</v>
      </c>
      <c r="Y949" t="s">
        <v>482</v>
      </c>
      <c r="AC949" t="s">
        <v>483</v>
      </c>
      <c r="AG949" t="s">
        <v>458</v>
      </c>
    </row>
    <row r="950" spans="1:34" x14ac:dyDescent="0.3">
      <c r="A950">
        <v>125112</v>
      </c>
      <c r="B950">
        <v>59</v>
      </c>
      <c r="C950" t="s">
        <v>519</v>
      </c>
      <c r="D950" t="s">
        <v>490</v>
      </c>
      <c r="E950">
        <v>59</v>
      </c>
      <c r="F950" t="s">
        <v>465</v>
      </c>
      <c r="G950" t="s">
        <v>888</v>
      </c>
      <c r="H950" t="s">
        <v>467</v>
      </c>
      <c r="I950" t="s">
        <v>486</v>
      </c>
      <c r="J950" t="s">
        <v>469</v>
      </c>
      <c r="K950" t="s">
        <v>474</v>
      </c>
      <c r="M950" t="s">
        <v>493</v>
      </c>
      <c r="N950" t="s">
        <v>536</v>
      </c>
      <c r="O950" t="s">
        <v>477</v>
      </c>
      <c r="R950" t="s">
        <v>479</v>
      </c>
      <c r="S950" t="s">
        <v>469</v>
      </c>
      <c r="V950" t="s">
        <v>795</v>
      </c>
      <c r="W950" t="s">
        <v>544</v>
      </c>
      <c r="X950" t="s">
        <v>629</v>
      </c>
      <c r="Y950" t="s">
        <v>482</v>
      </c>
      <c r="AC950" t="s">
        <v>483</v>
      </c>
      <c r="AG950" t="s">
        <v>458</v>
      </c>
    </row>
    <row r="951" spans="1:34" x14ac:dyDescent="0.3">
      <c r="A951">
        <v>125112</v>
      </c>
      <c r="B951">
        <v>60</v>
      </c>
      <c r="C951" t="s">
        <v>519</v>
      </c>
      <c r="D951" t="s">
        <v>490</v>
      </c>
      <c r="E951">
        <v>60</v>
      </c>
      <c r="F951" t="s">
        <v>465</v>
      </c>
      <c r="G951" t="s">
        <v>1851</v>
      </c>
      <c r="H951" t="s">
        <v>467</v>
      </c>
      <c r="I951" t="s">
        <v>874</v>
      </c>
      <c r="J951" t="s">
        <v>469</v>
      </c>
      <c r="K951" t="s">
        <v>474</v>
      </c>
      <c r="M951" t="s">
        <v>493</v>
      </c>
      <c r="N951" t="s">
        <v>810</v>
      </c>
      <c r="O951" t="s">
        <v>477</v>
      </c>
      <c r="R951" t="s">
        <v>479</v>
      </c>
      <c r="S951" t="s">
        <v>469</v>
      </c>
      <c r="W951" t="s">
        <v>509</v>
      </c>
      <c r="X951" t="s">
        <v>629</v>
      </c>
      <c r="Y951" t="s">
        <v>482</v>
      </c>
      <c r="AC951" t="s">
        <v>483</v>
      </c>
      <c r="AG951" t="s">
        <v>455</v>
      </c>
      <c r="AH951" t="s">
        <v>1852</v>
      </c>
    </row>
    <row r="952" spans="1:34" x14ac:dyDescent="0.3">
      <c r="A952">
        <v>125112</v>
      </c>
      <c r="B952">
        <v>61</v>
      </c>
      <c r="C952" t="s">
        <v>519</v>
      </c>
      <c r="D952" t="s">
        <v>490</v>
      </c>
      <c r="E952">
        <v>61</v>
      </c>
      <c r="F952" t="s">
        <v>465</v>
      </c>
      <c r="G952" t="s">
        <v>466</v>
      </c>
      <c r="H952" t="s">
        <v>467</v>
      </c>
      <c r="I952" t="s">
        <v>855</v>
      </c>
      <c r="J952" t="s">
        <v>469</v>
      </c>
      <c r="K952" t="s">
        <v>474</v>
      </c>
      <c r="M952" t="s">
        <v>493</v>
      </c>
      <c r="N952" t="s">
        <v>1853</v>
      </c>
      <c r="O952" t="s">
        <v>477</v>
      </c>
      <c r="R952" t="s">
        <v>479</v>
      </c>
      <c r="S952" t="s">
        <v>469</v>
      </c>
      <c r="V952" t="s">
        <v>564</v>
      </c>
      <c r="W952" t="s">
        <v>542</v>
      </c>
      <c r="X952" t="s">
        <v>629</v>
      </c>
      <c r="Y952" t="s">
        <v>598</v>
      </c>
      <c r="AC952" t="s">
        <v>483</v>
      </c>
      <c r="AG952" t="s">
        <v>455</v>
      </c>
      <c r="AH952" t="s">
        <v>1854</v>
      </c>
    </row>
    <row r="953" spans="1:34" x14ac:dyDescent="0.3">
      <c r="A953">
        <v>125112</v>
      </c>
      <c r="B953">
        <v>62</v>
      </c>
      <c r="C953" t="s">
        <v>519</v>
      </c>
      <c r="D953" t="s">
        <v>546</v>
      </c>
      <c r="E953">
        <v>62</v>
      </c>
      <c r="F953" t="s">
        <v>465</v>
      </c>
      <c r="G953" t="s">
        <v>514</v>
      </c>
      <c r="H953" t="s">
        <v>467</v>
      </c>
      <c r="I953" t="s">
        <v>1240</v>
      </c>
      <c r="J953" t="s">
        <v>469</v>
      </c>
      <c r="K953" t="s">
        <v>474</v>
      </c>
      <c r="M953" t="s">
        <v>493</v>
      </c>
      <c r="N953" t="s">
        <v>545</v>
      </c>
      <c r="O953" t="s">
        <v>477</v>
      </c>
      <c r="R953" t="s">
        <v>479</v>
      </c>
      <c r="S953" t="s">
        <v>469</v>
      </c>
      <c r="W953" t="s">
        <v>515</v>
      </c>
      <c r="X953" t="s">
        <v>629</v>
      </c>
      <c r="Y953" t="s">
        <v>482</v>
      </c>
      <c r="AC953" t="s">
        <v>483</v>
      </c>
      <c r="AG953" t="s">
        <v>455</v>
      </c>
      <c r="AH953" t="s">
        <v>1855</v>
      </c>
    </row>
    <row r="954" spans="1:34" x14ac:dyDescent="0.3">
      <c r="A954">
        <v>125112</v>
      </c>
      <c r="B954">
        <v>63</v>
      </c>
      <c r="C954" t="s">
        <v>519</v>
      </c>
      <c r="D954" t="s">
        <v>546</v>
      </c>
      <c r="E954">
        <v>63</v>
      </c>
      <c r="F954" t="s">
        <v>465</v>
      </c>
      <c r="G954" t="s">
        <v>1556</v>
      </c>
      <c r="H954" t="s">
        <v>467</v>
      </c>
      <c r="I954" t="s">
        <v>564</v>
      </c>
      <c r="J954" t="s">
        <v>469</v>
      </c>
      <c r="K954" t="s">
        <v>474</v>
      </c>
      <c r="M954" t="s">
        <v>493</v>
      </c>
      <c r="N954" t="s">
        <v>1485</v>
      </c>
      <c r="O954" t="s">
        <v>477</v>
      </c>
      <c r="R954" t="s">
        <v>479</v>
      </c>
      <c r="S954" t="s">
        <v>469</v>
      </c>
      <c r="W954" t="s">
        <v>551</v>
      </c>
      <c r="X954" t="s">
        <v>629</v>
      </c>
      <c r="Y954" t="s">
        <v>482</v>
      </c>
      <c r="AC954" t="s">
        <v>483</v>
      </c>
      <c r="AG954" t="s">
        <v>458</v>
      </c>
    </row>
    <row r="955" spans="1:34" x14ac:dyDescent="0.3">
      <c r="A955">
        <v>116424</v>
      </c>
      <c r="B955">
        <v>1</v>
      </c>
      <c r="C955" t="s">
        <v>452</v>
      </c>
      <c r="D955" t="s">
        <v>453</v>
      </c>
      <c r="E955">
        <v>1</v>
      </c>
      <c r="W955" t="s">
        <v>457</v>
      </c>
      <c r="AG955" t="s">
        <v>455</v>
      </c>
      <c r="AH955" t="s">
        <v>1856</v>
      </c>
    </row>
    <row r="956" spans="1:34" x14ac:dyDescent="0.3">
      <c r="A956">
        <v>116424</v>
      </c>
      <c r="B956">
        <v>2</v>
      </c>
      <c r="C956" t="s">
        <v>452</v>
      </c>
      <c r="D956" t="s">
        <v>453</v>
      </c>
      <c r="E956">
        <v>2</v>
      </c>
      <c r="W956" t="s">
        <v>454</v>
      </c>
      <c r="AG956" t="s">
        <v>458</v>
      </c>
    </row>
    <row r="957" spans="1:34" x14ac:dyDescent="0.3">
      <c r="A957">
        <v>116424</v>
      </c>
      <c r="B957">
        <v>3</v>
      </c>
      <c r="C957" t="s">
        <v>452</v>
      </c>
      <c r="D957" t="s">
        <v>453</v>
      </c>
      <c r="E957">
        <v>3</v>
      </c>
      <c r="W957" t="s">
        <v>860</v>
      </c>
      <c r="AG957" t="s">
        <v>455</v>
      </c>
      <c r="AH957" t="s">
        <v>1857</v>
      </c>
    </row>
    <row r="958" spans="1:34" x14ac:dyDescent="0.3">
      <c r="A958">
        <v>116424</v>
      </c>
      <c r="B958">
        <v>4</v>
      </c>
      <c r="C958" t="s">
        <v>452</v>
      </c>
      <c r="D958" t="s">
        <v>453</v>
      </c>
      <c r="E958">
        <v>4</v>
      </c>
      <c r="W958" t="s">
        <v>859</v>
      </c>
      <c r="AG958" t="s">
        <v>455</v>
      </c>
      <c r="AH958" t="s">
        <v>1858</v>
      </c>
    </row>
    <row r="959" spans="1:34" x14ac:dyDescent="0.3">
      <c r="A959">
        <v>116424</v>
      </c>
      <c r="B959">
        <v>5</v>
      </c>
      <c r="C959" t="s">
        <v>452</v>
      </c>
      <c r="D959" t="s">
        <v>453</v>
      </c>
      <c r="E959">
        <v>5</v>
      </c>
      <c r="W959" t="s">
        <v>454</v>
      </c>
      <c r="AG959" t="s">
        <v>455</v>
      </c>
      <c r="AH959" t="s">
        <v>1859</v>
      </c>
    </row>
    <row r="960" spans="1:34" x14ac:dyDescent="0.3">
      <c r="A960">
        <v>116424</v>
      </c>
      <c r="B960">
        <v>6</v>
      </c>
      <c r="C960" t="s">
        <v>452</v>
      </c>
      <c r="D960" t="s">
        <v>453</v>
      </c>
      <c r="E960">
        <v>6</v>
      </c>
      <c r="W960" t="s">
        <v>454</v>
      </c>
      <c r="AG960" t="s">
        <v>455</v>
      </c>
      <c r="AH960" t="s">
        <v>1860</v>
      </c>
    </row>
    <row r="961" spans="1:34" x14ac:dyDescent="0.3">
      <c r="A961">
        <v>116424</v>
      </c>
      <c r="B961">
        <v>7</v>
      </c>
      <c r="C961" t="s">
        <v>452</v>
      </c>
      <c r="D961" t="s">
        <v>453</v>
      </c>
      <c r="E961">
        <v>7</v>
      </c>
      <c r="W961" t="s">
        <v>860</v>
      </c>
      <c r="AG961" t="s">
        <v>455</v>
      </c>
      <c r="AH961" t="s">
        <v>1861</v>
      </c>
    </row>
    <row r="962" spans="1:34" x14ac:dyDescent="0.3">
      <c r="A962">
        <v>116424</v>
      </c>
      <c r="B962">
        <v>8</v>
      </c>
      <c r="C962" t="s">
        <v>452</v>
      </c>
      <c r="D962" t="s">
        <v>453</v>
      </c>
      <c r="E962">
        <v>8</v>
      </c>
      <c r="W962" t="s">
        <v>479</v>
      </c>
      <c r="AG962" t="s">
        <v>458</v>
      </c>
    </row>
    <row r="963" spans="1:34" x14ac:dyDescent="0.3">
      <c r="A963">
        <v>116424</v>
      </c>
      <c r="B963">
        <v>9</v>
      </c>
      <c r="C963" t="s">
        <v>452</v>
      </c>
      <c r="D963" t="s">
        <v>453</v>
      </c>
      <c r="E963">
        <v>9</v>
      </c>
      <c r="W963" t="s">
        <v>452</v>
      </c>
      <c r="AG963" t="s">
        <v>455</v>
      </c>
      <c r="AH963" t="s">
        <v>1862</v>
      </c>
    </row>
    <row r="964" spans="1:34" x14ac:dyDescent="0.3">
      <c r="A964">
        <v>116424</v>
      </c>
      <c r="B964">
        <v>10</v>
      </c>
      <c r="C964" t="s">
        <v>452</v>
      </c>
      <c r="D964" t="s">
        <v>453</v>
      </c>
      <c r="E964">
        <v>10</v>
      </c>
      <c r="W964" t="s">
        <v>452</v>
      </c>
      <c r="AG964" t="s">
        <v>455</v>
      </c>
      <c r="AH964" t="s">
        <v>1863</v>
      </c>
    </row>
    <row r="965" spans="1:34" x14ac:dyDescent="0.3">
      <c r="A965">
        <v>116424</v>
      </c>
      <c r="B965">
        <v>11</v>
      </c>
      <c r="C965" t="s">
        <v>452</v>
      </c>
      <c r="D965" t="s">
        <v>453</v>
      </c>
      <c r="E965">
        <v>11</v>
      </c>
      <c r="W965" t="s">
        <v>922</v>
      </c>
      <c r="AG965" t="s">
        <v>458</v>
      </c>
    </row>
    <row r="966" spans="1:34" x14ac:dyDescent="0.3">
      <c r="A966">
        <v>116424</v>
      </c>
      <c r="B966">
        <v>12</v>
      </c>
      <c r="C966" t="s">
        <v>452</v>
      </c>
      <c r="D966" t="s">
        <v>453</v>
      </c>
      <c r="E966">
        <v>12</v>
      </c>
      <c r="W966" t="s">
        <v>893</v>
      </c>
      <c r="AG966" t="s">
        <v>455</v>
      </c>
      <c r="AH966" t="s">
        <v>1864</v>
      </c>
    </row>
    <row r="967" spans="1:34" x14ac:dyDescent="0.3">
      <c r="A967">
        <v>116424</v>
      </c>
      <c r="B967">
        <v>13</v>
      </c>
      <c r="C967" t="s">
        <v>452</v>
      </c>
      <c r="D967" t="s">
        <v>464</v>
      </c>
      <c r="E967">
        <v>13</v>
      </c>
      <c r="F967" t="s">
        <v>465</v>
      </c>
      <c r="G967" t="s">
        <v>505</v>
      </c>
      <c r="H967" t="s">
        <v>467</v>
      </c>
      <c r="I967" t="s">
        <v>478</v>
      </c>
      <c r="J967" t="s">
        <v>469</v>
      </c>
      <c r="K967" t="s">
        <v>474</v>
      </c>
      <c r="M967" t="s">
        <v>475</v>
      </c>
      <c r="N967" t="s">
        <v>574</v>
      </c>
      <c r="O967" t="s">
        <v>477</v>
      </c>
      <c r="P967" t="s">
        <v>620</v>
      </c>
      <c r="Q967" t="s">
        <v>477</v>
      </c>
      <c r="R967" t="s">
        <v>479</v>
      </c>
      <c r="S967" t="s">
        <v>469</v>
      </c>
      <c r="W967" t="s">
        <v>534</v>
      </c>
      <c r="X967" t="s">
        <v>629</v>
      </c>
      <c r="Y967" t="s">
        <v>482</v>
      </c>
      <c r="AC967" t="s">
        <v>483</v>
      </c>
      <c r="AG967" t="s">
        <v>455</v>
      </c>
      <c r="AH967" t="s">
        <v>1865</v>
      </c>
    </row>
    <row r="968" spans="1:34" x14ac:dyDescent="0.3">
      <c r="A968">
        <v>116424</v>
      </c>
      <c r="B968">
        <v>14</v>
      </c>
      <c r="C968" t="s">
        <v>452</v>
      </c>
      <c r="D968" t="s">
        <v>464</v>
      </c>
      <c r="E968">
        <v>14</v>
      </c>
      <c r="F968" t="s">
        <v>465</v>
      </c>
      <c r="G968" t="s">
        <v>1460</v>
      </c>
      <c r="H968" t="s">
        <v>467</v>
      </c>
      <c r="I968" t="s">
        <v>568</v>
      </c>
      <c r="J968" t="s">
        <v>469</v>
      </c>
      <c r="K968" t="s">
        <v>474</v>
      </c>
      <c r="M968" t="s">
        <v>475</v>
      </c>
      <c r="N968" t="s">
        <v>486</v>
      </c>
      <c r="O968" t="s">
        <v>477</v>
      </c>
      <c r="P968" t="s">
        <v>708</v>
      </c>
      <c r="Q968" t="s">
        <v>477</v>
      </c>
      <c r="R968" t="s">
        <v>479</v>
      </c>
      <c r="S968" t="s">
        <v>469</v>
      </c>
      <c r="W968" t="s">
        <v>614</v>
      </c>
      <c r="X968" t="s">
        <v>629</v>
      </c>
      <c r="Y968" t="s">
        <v>482</v>
      </c>
      <c r="AC968" t="s">
        <v>483</v>
      </c>
      <c r="AG968" t="s">
        <v>455</v>
      </c>
      <c r="AH968" t="s">
        <v>1866</v>
      </c>
    </row>
    <row r="969" spans="1:34" x14ac:dyDescent="0.3">
      <c r="A969">
        <v>116424</v>
      </c>
      <c r="B969">
        <v>15</v>
      </c>
      <c r="C969" t="s">
        <v>452</v>
      </c>
      <c r="D969" t="s">
        <v>464</v>
      </c>
      <c r="E969">
        <v>15</v>
      </c>
      <c r="F969" t="s">
        <v>465</v>
      </c>
      <c r="G969" t="s">
        <v>1867</v>
      </c>
      <c r="H969" t="s">
        <v>467</v>
      </c>
      <c r="I969" t="s">
        <v>473</v>
      </c>
      <c r="J969" t="s">
        <v>469</v>
      </c>
      <c r="K969" t="s">
        <v>474</v>
      </c>
      <c r="M969" t="s">
        <v>475</v>
      </c>
      <c r="N969" t="s">
        <v>571</v>
      </c>
      <c r="O969" t="s">
        <v>477</v>
      </c>
      <c r="P969" t="s">
        <v>571</v>
      </c>
      <c r="Q969" t="s">
        <v>477</v>
      </c>
      <c r="R969" t="s">
        <v>479</v>
      </c>
      <c r="S969" t="s">
        <v>469</v>
      </c>
      <c r="W969" t="s">
        <v>620</v>
      </c>
      <c r="X969" t="s">
        <v>629</v>
      </c>
      <c r="Y969" t="s">
        <v>482</v>
      </c>
      <c r="AC969" t="s">
        <v>483</v>
      </c>
      <c r="AG969" t="s">
        <v>455</v>
      </c>
      <c r="AH969" t="s">
        <v>1868</v>
      </c>
    </row>
    <row r="970" spans="1:34" x14ac:dyDescent="0.3">
      <c r="A970">
        <v>116424</v>
      </c>
      <c r="B970">
        <v>16</v>
      </c>
      <c r="C970" t="s">
        <v>452</v>
      </c>
      <c r="D970" t="s">
        <v>464</v>
      </c>
      <c r="E970">
        <v>16</v>
      </c>
      <c r="F970" t="s">
        <v>465</v>
      </c>
      <c r="G970" t="s">
        <v>1495</v>
      </c>
      <c r="H970" t="s">
        <v>467</v>
      </c>
      <c r="I970" t="s">
        <v>478</v>
      </c>
      <c r="J970" t="s">
        <v>469</v>
      </c>
      <c r="K970" t="s">
        <v>474</v>
      </c>
      <c r="M970" t="s">
        <v>475</v>
      </c>
      <c r="N970" t="s">
        <v>476</v>
      </c>
      <c r="O970" t="s">
        <v>477</v>
      </c>
      <c r="P970" t="s">
        <v>486</v>
      </c>
      <c r="Q970" t="s">
        <v>477</v>
      </c>
      <c r="R970" t="s">
        <v>479</v>
      </c>
      <c r="S970" t="s">
        <v>469</v>
      </c>
      <c r="W970" t="s">
        <v>623</v>
      </c>
      <c r="X970" t="s">
        <v>629</v>
      </c>
      <c r="Y970" t="s">
        <v>482</v>
      </c>
      <c r="AC970" t="s">
        <v>483</v>
      </c>
      <c r="AG970" t="s">
        <v>455</v>
      </c>
      <c r="AH970" t="s">
        <v>1869</v>
      </c>
    </row>
    <row r="971" spans="1:34" x14ac:dyDescent="0.3">
      <c r="A971">
        <v>116424</v>
      </c>
      <c r="B971">
        <v>17</v>
      </c>
      <c r="C971" t="s">
        <v>452</v>
      </c>
      <c r="D971" t="s">
        <v>464</v>
      </c>
      <c r="E971">
        <v>17</v>
      </c>
      <c r="F971" t="s">
        <v>465</v>
      </c>
      <c r="G971" t="s">
        <v>1296</v>
      </c>
      <c r="H971" t="s">
        <v>467</v>
      </c>
      <c r="I971" t="s">
        <v>784</v>
      </c>
      <c r="J971" t="s">
        <v>469</v>
      </c>
      <c r="K971" t="s">
        <v>474</v>
      </c>
      <c r="M971" t="s">
        <v>475</v>
      </c>
      <c r="N971" t="s">
        <v>906</v>
      </c>
      <c r="O971" t="s">
        <v>477</v>
      </c>
      <c r="P971" t="s">
        <v>906</v>
      </c>
      <c r="Q971" t="s">
        <v>477</v>
      </c>
      <c r="R971" t="s">
        <v>479</v>
      </c>
      <c r="S971" t="s">
        <v>469</v>
      </c>
      <c r="W971" t="s">
        <v>534</v>
      </c>
      <c r="X971" t="s">
        <v>629</v>
      </c>
      <c r="Y971" t="s">
        <v>482</v>
      </c>
      <c r="AC971" t="s">
        <v>483</v>
      </c>
      <c r="AG971" t="s">
        <v>455</v>
      </c>
      <c r="AH971" t="s">
        <v>1870</v>
      </c>
    </row>
    <row r="972" spans="1:34" x14ac:dyDescent="0.3">
      <c r="A972">
        <v>116424</v>
      </c>
      <c r="B972">
        <v>18</v>
      </c>
      <c r="C972" t="s">
        <v>452</v>
      </c>
      <c r="D972" t="s">
        <v>464</v>
      </c>
      <c r="E972">
        <v>18</v>
      </c>
      <c r="F972" t="s">
        <v>465</v>
      </c>
      <c r="G972" t="s">
        <v>681</v>
      </c>
      <c r="H972" t="s">
        <v>467</v>
      </c>
      <c r="I972" t="s">
        <v>1871</v>
      </c>
      <c r="J972" t="s">
        <v>469</v>
      </c>
      <c r="K972" t="s">
        <v>474</v>
      </c>
      <c r="M972" t="s">
        <v>475</v>
      </c>
      <c r="N972" t="s">
        <v>905</v>
      </c>
      <c r="O972" t="s">
        <v>477</v>
      </c>
      <c r="P972" t="s">
        <v>905</v>
      </c>
      <c r="Q972" t="s">
        <v>477</v>
      </c>
      <c r="R972" t="s">
        <v>479</v>
      </c>
      <c r="S972" t="s">
        <v>469</v>
      </c>
      <c r="W972" t="s">
        <v>593</v>
      </c>
      <c r="X972" t="s">
        <v>629</v>
      </c>
      <c r="Y972" t="s">
        <v>482</v>
      </c>
      <c r="AC972" t="s">
        <v>483</v>
      </c>
      <c r="AG972" t="s">
        <v>458</v>
      </c>
    </row>
    <row r="973" spans="1:34" x14ac:dyDescent="0.3">
      <c r="A973">
        <v>116424</v>
      </c>
      <c r="B973">
        <v>19</v>
      </c>
      <c r="C973" t="s">
        <v>452</v>
      </c>
      <c r="D973" t="s">
        <v>464</v>
      </c>
      <c r="E973">
        <v>19</v>
      </c>
      <c r="F973" t="s">
        <v>465</v>
      </c>
      <c r="G973" t="s">
        <v>1106</v>
      </c>
      <c r="H973" t="s">
        <v>467</v>
      </c>
      <c r="I973" t="s">
        <v>847</v>
      </c>
      <c r="J973" t="s">
        <v>469</v>
      </c>
      <c r="K973" t="s">
        <v>474</v>
      </c>
      <c r="M973" t="s">
        <v>475</v>
      </c>
      <c r="N973" t="s">
        <v>571</v>
      </c>
      <c r="O973" t="s">
        <v>477</v>
      </c>
      <c r="P973" t="s">
        <v>476</v>
      </c>
      <c r="Q973" t="s">
        <v>477</v>
      </c>
      <c r="R973" t="s">
        <v>479</v>
      </c>
      <c r="S973" t="s">
        <v>469</v>
      </c>
      <c r="W973" t="s">
        <v>558</v>
      </c>
      <c r="X973" t="s">
        <v>629</v>
      </c>
      <c r="Y973" t="s">
        <v>611</v>
      </c>
      <c r="AC973" t="s">
        <v>932</v>
      </c>
      <c r="AG973" t="s">
        <v>455</v>
      </c>
      <c r="AH973" t="s">
        <v>1872</v>
      </c>
    </row>
    <row r="974" spans="1:34" x14ac:dyDescent="0.3">
      <c r="A974">
        <v>116424</v>
      </c>
      <c r="B974">
        <v>20</v>
      </c>
      <c r="C974" t="s">
        <v>452</v>
      </c>
      <c r="D974" t="s">
        <v>464</v>
      </c>
      <c r="E974">
        <v>20</v>
      </c>
      <c r="F974" t="s">
        <v>465</v>
      </c>
      <c r="G974" t="s">
        <v>1271</v>
      </c>
      <c r="H974" t="s">
        <v>467</v>
      </c>
      <c r="I974" t="s">
        <v>471</v>
      </c>
      <c r="J974" t="s">
        <v>469</v>
      </c>
      <c r="K974" t="s">
        <v>474</v>
      </c>
      <c r="M974" t="s">
        <v>475</v>
      </c>
      <c r="N974" t="s">
        <v>708</v>
      </c>
      <c r="O974" t="s">
        <v>477</v>
      </c>
      <c r="P974" t="s">
        <v>486</v>
      </c>
      <c r="Q974" t="s">
        <v>477</v>
      </c>
      <c r="R974" t="s">
        <v>479</v>
      </c>
      <c r="S974" t="s">
        <v>469</v>
      </c>
      <c r="W974" t="s">
        <v>620</v>
      </c>
      <c r="X974" t="s">
        <v>629</v>
      </c>
      <c r="Y974" t="s">
        <v>482</v>
      </c>
      <c r="AC974" t="s">
        <v>483</v>
      </c>
      <c r="AG974" t="s">
        <v>455</v>
      </c>
      <c r="AH974" t="s">
        <v>1873</v>
      </c>
    </row>
    <row r="975" spans="1:34" x14ac:dyDescent="0.3">
      <c r="A975">
        <v>116424</v>
      </c>
      <c r="B975">
        <v>21</v>
      </c>
      <c r="C975" t="s">
        <v>452</v>
      </c>
      <c r="D975" t="s">
        <v>464</v>
      </c>
      <c r="E975">
        <v>21</v>
      </c>
      <c r="F975" t="s">
        <v>465</v>
      </c>
      <c r="G975" t="s">
        <v>1789</v>
      </c>
      <c r="H975" t="s">
        <v>467</v>
      </c>
      <c r="I975" t="s">
        <v>571</v>
      </c>
      <c r="J975" t="s">
        <v>469</v>
      </c>
      <c r="K975" t="s">
        <v>474</v>
      </c>
      <c r="M975" t="s">
        <v>475</v>
      </c>
      <c r="N975" t="s">
        <v>476</v>
      </c>
      <c r="O975" t="s">
        <v>477</v>
      </c>
      <c r="P975" t="s">
        <v>568</v>
      </c>
      <c r="Q975" t="s">
        <v>477</v>
      </c>
      <c r="R975" t="s">
        <v>479</v>
      </c>
      <c r="S975" t="s">
        <v>469</v>
      </c>
      <c r="W975" t="s">
        <v>870</v>
      </c>
      <c r="X975" t="s">
        <v>629</v>
      </c>
      <c r="Y975" t="s">
        <v>598</v>
      </c>
      <c r="AC975" t="s">
        <v>932</v>
      </c>
      <c r="AG975" t="s">
        <v>458</v>
      </c>
    </row>
    <row r="976" spans="1:34" x14ac:dyDescent="0.3">
      <c r="A976">
        <v>116424</v>
      </c>
      <c r="B976">
        <v>22</v>
      </c>
      <c r="C976" t="s">
        <v>452</v>
      </c>
      <c r="D976" t="s">
        <v>464</v>
      </c>
      <c r="E976">
        <v>22</v>
      </c>
      <c r="F976" t="s">
        <v>465</v>
      </c>
      <c r="G976" t="s">
        <v>1874</v>
      </c>
      <c r="H976" t="s">
        <v>467</v>
      </c>
      <c r="I976" t="s">
        <v>571</v>
      </c>
      <c r="J976" t="s">
        <v>469</v>
      </c>
      <c r="K976" t="s">
        <v>474</v>
      </c>
      <c r="M976" t="s">
        <v>475</v>
      </c>
      <c r="N976" t="s">
        <v>571</v>
      </c>
      <c r="O976" t="s">
        <v>477</v>
      </c>
      <c r="P976" t="s">
        <v>476</v>
      </c>
      <c r="Q976" t="s">
        <v>477</v>
      </c>
      <c r="R976" t="s">
        <v>479</v>
      </c>
      <c r="S976" t="s">
        <v>469</v>
      </c>
      <c r="W976" t="s">
        <v>558</v>
      </c>
      <c r="X976" t="s">
        <v>629</v>
      </c>
      <c r="Y976" t="s">
        <v>482</v>
      </c>
      <c r="AC976" t="s">
        <v>483</v>
      </c>
      <c r="AG976" t="s">
        <v>455</v>
      </c>
      <c r="AH976" t="s">
        <v>1875</v>
      </c>
    </row>
    <row r="977" spans="1:34" x14ac:dyDescent="0.3">
      <c r="A977">
        <v>116424</v>
      </c>
      <c r="B977">
        <v>23</v>
      </c>
      <c r="C977" t="s">
        <v>452</v>
      </c>
      <c r="D977" t="s">
        <v>464</v>
      </c>
      <c r="E977">
        <v>23</v>
      </c>
      <c r="F977" t="s">
        <v>465</v>
      </c>
      <c r="G977" t="s">
        <v>1725</v>
      </c>
      <c r="H977" t="s">
        <v>467</v>
      </c>
      <c r="I977" t="s">
        <v>478</v>
      </c>
      <c r="J977" t="s">
        <v>469</v>
      </c>
      <c r="K977" t="s">
        <v>474</v>
      </c>
      <c r="M977" t="s">
        <v>475</v>
      </c>
      <c r="N977" t="s">
        <v>518</v>
      </c>
      <c r="O977" t="s">
        <v>477</v>
      </c>
      <c r="P977" t="s">
        <v>518</v>
      </c>
      <c r="Q977" t="s">
        <v>477</v>
      </c>
      <c r="R977" t="s">
        <v>479</v>
      </c>
      <c r="S977" t="s">
        <v>469</v>
      </c>
      <c r="W977" t="s">
        <v>880</v>
      </c>
      <c r="X977" t="s">
        <v>629</v>
      </c>
      <c r="Y977" t="s">
        <v>482</v>
      </c>
      <c r="AC977" t="s">
        <v>483</v>
      </c>
      <c r="AG977" t="s">
        <v>455</v>
      </c>
      <c r="AH977" t="s">
        <v>1876</v>
      </c>
    </row>
    <row r="978" spans="1:34" x14ac:dyDescent="0.3">
      <c r="A978">
        <v>116424</v>
      </c>
      <c r="B978">
        <v>24</v>
      </c>
      <c r="C978" t="s">
        <v>452</v>
      </c>
      <c r="D978" t="s">
        <v>464</v>
      </c>
      <c r="E978">
        <v>24</v>
      </c>
      <c r="F978" t="s">
        <v>465</v>
      </c>
      <c r="G978" t="s">
        <v>777</v>
      </c>
      <c r="H978" t="s">
        <v>467</v>
      </c>
      <c r="I978" t="s">
        <v>524</v>
      </c>
      <c r="J978" t="s">
        <v>469</v>
      </c>
      <c r="K978" t="s">
        <v>474</v>
      </c>
      <c r="M978" t="s">
        <v>475</v>
      </c>
      <c r="N978" t="s">
        <v>1014</v>
      </c>
      <c r="O978" t="s">
        <v>477</v>
      </c>
      <c r="P978" t="s">
        <v>1014</v>
      </c>
      <c r="Q978" t="s">
        <v>477</v>
      </c>
      <c r="R978" t="s">
        <v>479</v>
      </c>
      <c r="S978" t="s">
        <v>469</v>
      </c>
      <c r="W978" t="s">
        <v>519</v>
      </c>
      <c r="X978" t="s">
        <v>629</v>
      </c>
      <c r="Y978" t="s">
        <v>482</v>
      </c>
      <c r="AC978" t="s">
        <v>483</v>
      </c>
      <c r="AG978" t="s">
        <v>458</v>
      </c>
    </row>
    <row r="979" spans="1:34" x14ac:dyDescent="0.3">
      <c r="A979">
        <v>116424</v>
      </c>
      <c r="B979">
        <v>25</v>
      </c>
      <c r="C979" t="s">
        <v>452</v>
      </c>
      <c r="D979" t="s">
        <v>490</v>
      </c>
      <c r="E979">
        <v>25</v>
      </c>
      <c r="F979" t="s">
        <v>465</v>
      </c>
      <c r="G979" t="s">
        <v>498</v>
      </c>
      <c r="H979" t="s">
        <v>467</v>
      </c>
      <c r="I979" t="s">
        <v>1877</v>
      </c>
      <c r="J979" t="s">
        <v>469</v>
      </c>
      <c r="K979" t="s">
        <v>474</v>
      </c>
      <c r="M979" t="s">
        <v>493</v>
      </c>
      <c r="N979" t="s">
        <v>1276</v>
      </c>
      <c r="O979" t="s">
        <v>477</v>
      </c>
      <c r="R979" t="s">
        <v>479</v>
      </c>
      <c r="S979" t="s">
        <v>469</v>
      </c>
      <c r="V979" t="s">
        <v>538</v>
      </c>
      <c r="W979" t="s">
        <v>515</v>
      </c>
      <c r="X979" t="s">
        <v>629</v>
      </c>
      <c r="Y979" t="s">
        <v>482</v>
      </c>
      <c r="AC979" t="s">
        <v>483</v>
      </c>
      <c r="AG979" t="s">
        <v>455</v>
      </c>
      <c r="AH979" t="s">
        <v>1878</v>
      </c>
    </row>
    <row r="980" spans="1:34" x14ac:dyDescent="0.3">
      <c r="A980">
        <v>116424</v>
      </c>
      <c r="B980">
        <v>26</v>
      </c>
      <c r="C980" t="s">
        <v>452</v>
      </c>
      <c r="D980" t="s">
        <v>490</v>
      </c>
      <c r="E980">
        <v>26</v>
      </c>
      <c r="F980" t="s">
        <v>465</v>
      </c>
      <c r="G980" t="s">
        <v>1879</v>
      </c>
      <c r="H980" t="s">
        <v>467</v>
      </c>
      <c r="I980" t="s">
        <v>506</v>
      </c>
      <c r="J980" t="s">
        <v>469</v>
      </c>
      <c r="K980" t="s">
        <v>474</v>
      </c>
      <c r="M980" t="s">
        <v>493</v>
      </c>
      <c r="N980" t="s">
        <v>1188</v>
      </c>
      <c r="O980" t="s">
        <v>477</v>
      </c>
      <c r="R980" t="s">
        <v>479</v>
      </c>
      <c r="S980" t="s">
        <v>469</v>
      </c>
      <c r="V980" t="s">
        <v>735</v>
      </c>
      <c r="W980" t="s">
        <v>1102</v>
      </c>
      <c r="X980" t="s">
        <v>629</v>
      </c>
      <c r="Y980" t="s">
        <v>482</v>
      </c>
      <c r="AC980" t="s">
        <v>483</v>
      </c>
      <c r="AG980" t="s">
        <v>455</v>
      </c>
      <c r="AH980" t="s">
        <v>1880</v>
      </c>
    </row>
    <row r="981" spans="1:34" x14ac:dyDescent="0.3">
      <c r="A981">
        <v>116424</v>
      </c>
      <c r="B981">
        <v>27</v>
      </c>
      <c r="C981" t="s">
        <v>452</v>
      </c>
      <c r="D981" t="s">
        <v>490</v>
      </c>
      <c r="E981">
        <v>28</v>
      </c>
      <c r="F981" t="s">
        <v>465</v>
      </c>
      <c r="G981" t="s">
        <v>1835</v>
      </c>
      <c r="H981" t="s">
        <v>467</v>
      </c>
      <c r="I981" t="s">
        <v>506</v>
      </c>
      <c r="J981" t="s">
        <v>469</v>
      </c>
      <c r="K981" t="s">
        <v>474</v>
      </c>
      <c r="M981" t="s">
        <v>493</v>
      </c>
      <c r="N981" t="s">
        <v>1148</v>
      </c>
      <c r="O981" t="s">
        <v>477</v>
      </c>
      <c r="R981" t="s">
        <v>479</v>
      </c>
      <c r="S981" t="s">
        <v>469</v>
      </c>
      <c r="V981" t="s">
        <v>735</v>
      </c>
      <c r="W981" t="s">
        <v>551</v>
      </c>
      <c r="X981" t="s">
        <v>629</v>
      </c>
      <c r="Y981" t="s">
        <v>482</v>
      </c>
      <c r="AC981" t="s">
        <v>483</v>
      </c>
      <c r="AG981" t="s">
        <v>458</v>
      </c>
    </row>
    <row r="982" spans="1:34" x14ac:dyDescent="0.3">
      <c r="A982">
        <v>116424</v>
      </c>
      <c r="B982">
        <v>28</v>
      </c>
      <c r="C982" t="s">
        <v>452</v>
      </c>
      <c r="D982" t="s">
        <v>490</v>
      </c>
      <c r="E982">
        <v>29</v>
      </c>
      <c r="F982" t="s">
        <v>465</v>
      </c>
      <c r="G982" t="s">
        <v>1881</v>
      </c>
      <c r="H982" t="s">
        <v>467</v>
      </c>
      <c r="I982" t="s">
        <v>949</v>
      </c>
      <c r="J982" t="s">
        <v>469</v>
      </c>
      <c r="K982" t="s">
        <v>474</v>
      </c>
      <c r="M982" t="s">
        <v>493</v>
      </c>
      <c r="N982" t="s">
        <v>494</v>
      </c>
      <c r="O982" t="s">
        <v>477</v>
      </c>
      <c r="R982" t="s">
        <v>479</v>
      </c>
      <c r="S982" t="s">
        <v>469</v>
      </c>
      <c r="V982" t="s">
        <v>544</v>
      </c>
      <c r="W982" t="s">
        <v>735</v>
      </c>
      <c r="X982" t="s">
        <v>629</v>
      </c>
      <c r="Y982" t="s">
        <v>482</v>
      </c>
      <c r="AC982" t="s">
        <v>483</v>
      </c>
      <c r="AG982" t="s">
        <v>455</v>
      </c>
      <c r="AH982" t="s">
        <v>1882</v>
      </c>
    </row>
    <row r="983" spans="1:34" x14ac:dyDescent="0.3">
      <c r="A983">
        <v>116424</v>
      </c>
      <c r="B983">
        <v>29</v>
      </c>
      <c r="C983" t="s">
        <v>452</v>
      </c>
      <c r="D983" t="s">
        <v>490</v>
      </c>
      <c r="E983">
        <v>30</v>
      </c>
      <c r="F983" t="s">
        <v>465</v>
      </c>
      <c r="G983" t="s">
        <v>1883</v>
      </c>
      <c r="H983" t="s">
        <v>467</v>
      </c>
      <c r="I983" t="s">
        <v>905</v>
      </c>
      <c r="J983" t="s">
        <v>469</v>
      </c>
      <c r="K983" t="s">
        <v>474</v>
      </c>
      <c r="M983" t="s">
        <v>493</v>
      </c>
      <c r="N983" t="s">
        <v>1309</v>
      </c>
      <c r="O983" t="s">
        <v>477</v>
      </c>
      <c r="R983" t="s">
        <v>479</v>
      </c>
      <c r="S983" t="s">
        <v>469</v>
      </c>
      <c r="V983" t="s">
        <v>564</v>
      </c>
      <c r="W983" t="s">
        <v>552</v>
      </c>
      <c r="X983" t="s">
        <v>629</v>
      </c>
      <c r="Y983" t="s">
        <v>598</v>
      </c>
      <c r="AC983" t="s">
        <v>599</v>
      </c>
      <c r="AG983" t="s">
        <v>455</v>
      </c>
      <c r="AH983" t="s">
        <v>1884</v>
      </c>
    </row>
    <row r="984" spans="1:34" x14ac:dyDescent="0.3">
      <c r="A984">
        <v>116424</v>
      </c>
      <c r="B984">
        <v>30</v>
      </c>
      <c r="C984" t="s">
        <v>452</v>
      </c>
      <c r="D984" t="s">
        <v>490</v>
      </c>
      <c r="E984">
        <v>31</v>
      </c>
      <c r="F984" t="s">
        <v>465</v>
      </c>
      <c r="G984" t="s">
        <v>1098</v>
      </c>
      <c r="H984" t="s">
        <v>467</v>
      </c>
      <c r="I984" t="s">
        <v>949</v>
      </c>
      <c r="J984" t="s">
        <v>469</v>
      </c>
      <c r="K984" t="s">
        <v>474</v>
      </c>
      <c r="M984" t="s">
        <v>493</v>
      </c>
      <c r="N984" t="s">
        <v>1452</v>
      </c>
      <c r="O984" t="s">
        <v>477</v>
      </c>
      <c r="R984" t="s">
        <v>479</v>
      </c>
      <c r="S984" t="s">
        <v>469</v>
      </c>
      <c r="V984" t="s">
        <v>495</v>
      </c>
      <c r="W984" t="s">
        <v>542</v>
      </c>
      <c r="X984" t="s">
        <v>629</v>
      </c>
      <c r="Y984" t="s">
        <v>482</v>
      </c>
      <c r="AC984" t="s">
        <v>483</v>
      </c>
      <c r="AG984" t="s">
        <v>458</v>
      </c>
    </row>
    <row r="985" spans="1:34" x14ac:dyDescent="0.3">
      <c r="A985">
        <v>116424</v>
      </c>
      <c r="B985">
        <v>31</v>
      </c>
      <c r="C985" t="s">
        <v>452</v>
      </c>
      <c r="D985" t="s">
        <v>490</v>
      </c>
      <c r="E985">
        <v>32</v>
      </c>
      <c r="F985" t="s">
        <v>465</v>
      </c>
      <c r="G985" t="s">
        <v>1885</v>
      </c>
      <c r="H985" t="s">
        <v>467</v>
      </c>
      <c r="I985" t="s">
        <v>784</v>
      </c>
      <c r="J985" t="s">
        <v>469</v>
      </c>
      <c r="K985" t="s">
        <v>474</v>
      </c>
      <c r="M985" t="s">
        <v>493</v>
      </c>
      <c r="N985" t="s">
        <v>646</v>
      </c>
      <c r="O985" t="s">
        <v>477</v>
      </c>
      <c r="R985" t="s">
        <v>479</v>
      </c>
      <c r="S985" t="s">
        <v>469</v>
      </c>
      <c r="V985" t="s">
        <v>564</v>
      </c>
      <c r="W985" t="s">
        <v>552</v>
      </c>
      <c r="X985" t="s">
        <v>629</v>
      </c>
      <c r="Y985" t="s">
        <v>598</v>
      </c>
      <c r="AC985" t="s">
        <v>483</v>
      </c>
      <c r="AG985" t="s">
        <v>458</v>
      </c>
    </row>
    <row r="986" spans="1:34" x14ac:dyDescent="0.3">
      <c r="A986">
        <v>116424</v>
      </c>
      <c r="B986">
        <v>32</v>
      </c>
      <c r="C986" t="s">
        <v>452</v>
      </c>
      <c r="D986" t="s">
        <v>490</v>
      </c>
      <c r="E986">
        <v>33</v>
      </c>
      <c r="F986" t="s">
        <v>465</v>
      </c>
      <c r="G986" t="s">
        <v>1789</v>
      </c>
      <c r="H986" t="s">
        <v>467</v>
      </c>
      <c r="I986" t="s">
        <v>880</v>
      </c>
      <c r="J986" t="s">
        <v>469</v>
      </c>
      <c r="K986" t="s">
        <v>474</v>
      </c>
      <c r="M986" t="s">
        <v>493</v>
      </c>
      <c r="N986" t="s">
        <v>1051</v>
      </c>
      <c r="O986" t="s">
        <v>477</v>
      </c>
      <c r="R986" t="s">
        <v>479</v>
      </c>
      <c r="S986" t="s">
        <v>469</v>
      </c>
      <c r="V986" t="s">
        <v>552</v>
      </c>
      <c r="W986" t="s">
        <v>542</v>
      </c>
      <c r="X986" t="s">
        <v>629</v>
      </c>
      <c r="Y986" t="s">
        <v>611</v>
      </c>
      <c r="AC986" t="s">
        <v>483</v>
      </c>
      <c r="AG986" t="s">
        <v>455</v>
      </c>
      <c r="AH986" t="s">
        <v>1886</v>
      </c>
    </row>
    <row r="987" spans="1:34" x14ac:dyDescent="0.3">
      <c r="A987">
        <v>116424</v>
      </c>
      <c r="B987">
        <v>33</v>
      </c>
      <c r="C987" t="s">
        <v>452</v>
      </c>
      <c r="D987" t="s">
        <v>490</v>
      </c>
      <c r="E987">
        <v>34</v>
      </c>
      <c r="F987" t="s">
        <v>465</v>
      </c>
      <c r="G987" t="s">
        <v>1314</v>
      </c>
      <c r="H987" t="s">
        <v>467</v>
      </c>
      <c r="I987" t="s">
        <v>518</v>
      </c>
      <c r="J987" t="s">
        <v>469</v>
      </c>
      <c r="K987" t="s">
        <v>474</v>
      </c>
      <c r="M987" t="s">
        <v>493</v>
      </c>
      <c r="N987" t="s">
        <v>1887</v>
      </c>
      <c r="O987" t="s">
        <v>477</v>
      </c>
      <c r="R987" t="s">
        <v>479</v>
      </c>
      <c r="S987" t="s">
        <v>469</v>
      </c>
      <c r="V987" t="s">
        <v>1102</v>
      </c>
      <c r="W987" t="s">
        <v>515</v>
      </c>
      <c r="X987" t="s">
        <v>629</v>
      </c>
      <c r="Y987" t="s">
        <v>598</v>
      </c>
      <c r="AC987" t="s">
        <v>483</v>
      </c>
      <c r="AG987" t="s">
        <v>458</v>
      </c>
    </row>
    <row r="988" spans="1:34" x14ac:dyDescent="0.3">
      <c r="A988">
        <v>116424</v>
      </c>
      <c r="B988">
        <v>34</v>
      </c>
      <c r="C988" t="s">
        <v>452</v>
      </c>
      <c r="D988" t="s">
        <v>490</v>
      </c>
      <c r="E988">
        <v>35</v>
      </c>
      <c r="F988" t="s">
        <v>465</v>
      </c>
      <c r="G988" t="s">
        <v>780</v>
      </c>
      <c r="H988" t="s">
        <v>467</v>
      </c>
      <c r="I988" t="s">
        <v>1888</v>
      </c>
      <c r="J988" t="s">
        <v>469</v>
      </c>
      <c r="K988" t="s">
        <v>474</v>
      </c>
      <c r="M988" t="s">
        <v>493</v>
      </c>
      <c r="N988" t="s">
        <v>537</v>
      </c>
      <c r="O988" t="s">
        <v>477</v>
      </c>
      <c r="R988" t="s">
        <v>479</v>
      </c>
      <c r="S988" t="s">
        <v>469</v>
      </c>
      <c r="V988" t="s">
        <v>564</v>
      </c>
      <c r="W988" t="s">
        <v>538</v>
      </c>
      <c r="X988" t="s">
        <v>629</v>
      </c>
      <c r="Y988" t="s">
        <v>482</v>
      </c>
      <c r="AC988" t="s">
        <v>483</v>
      </c>
      <c r="AG988" t="s">
        <v>458</v>
      </c>
    </row>
    <row r="989" spans="1:34" x14ac:dyDescent="0.3">
      <c r="A989">
        <v>116424</v>
      </c>
      <c r="B989">
        <v>35</v>
      </c>
      <c r="C989" t="s">
        <v>452</v>
      </c>
      <c r="D989" t="s">
        <v>490</v>
      </c>
      <c r="E989">
        <v>36</v>
      </c>
      <c r="F989" t="s">
        <v>465</v>
      </c>
      <c r="G989" t="s">
        <v>1398</v>
      </c>
      <c r="H989" t="s">
        <v>467</v>
      </c>
      <c r="I989" t="s">
        <v>800</v>
      </c>
      <c r="J989" t="s">
        <v>469</v>
      </c>
      <c r="K989" t="s">
        <v>474</v>
      </c>
      <c r="M989" t="s">
        <v>493</v>
      </c>
      <c r="N989" t="s">
        <v>890</v>
      </c>
      <c r="O989" t="s">
        <v>477</v>
      </c>
      <c r="R989" t="s">
        <v>479</v>
      </c>
      <c r="S989" t="s">
        <v>469</v>
      </c>
      <c r="V989" t="s">
        <v>735</v>
      </c>
      <c r="W989" t="s">
        <v>1102</v>
      </c>
      <c r="X989" t="s">
        <v>629</v>
      </c>
      <c r="Y989" t="s">
        <v>482</v>
      </c>
      <c r="AC989" t="s">
        <v>483</v>
      </c>
      <c r="AG989" t="s">
        <v>458</v>
      </c>
    </row>
    <row r="990" spans="1:34" x14ac:dyDescent="0.3">
      <c r="A990">
        <v>116424</v>
      </c>
      <c r="B990">
        <v>36</v>
      </c>
      <c r="C990" t="s">
        <v>452</v>
      </c>
      <c r="D990" t="s">
        <v>546</v>
      </c>
      <c r="E990">
        <v>37</v>
      </c>
      <c r="F990" t="s">
        <v>465</v>
      </c>
      <c r="G990" t="s">
        <v>863</v>
      </c>
      <c r="H990" t="s">
        <v>467</v>
      </c>
      <c r="I990" t="s">
        <v>526</v>
      </c>
      <c r="J990" t="s">
        <v>469</v>
      </c>
      <c r="K990" t="s">
        <v>474</v>
      </c>
      <c r="M990" t="s">
        <v>493</v>
      </c>
      <c r="N990" t="s">
        <v>1493</v>
      </c>
      <c r="O990" t="s">
        <v>477</v>
      </c>
      <c r="R990" t="s">
        <v>479</v>
      </c>
      <c r="S990" t="s">
        <v>469</v>
      </c>
      <c r="V990" t="s">
        <v>480</v>
      </c>
      <c r="W990" t="s">
        <v>572</v>
      </c>
      <c r="X990" t="s">
        <v>629</v>
      </c>
      <c r="Y990" t="s">
        <v>482</v>
      </c>
      <c r="AC990" t="s">
        <v>483</v>
      </c>
      <c r="AG990" t="s">
        <v>455</v>
      </c>
      <c r="AH990" t="s">
        <v>1889</v>
      </c>
    </row>
    <row r="991" spans="1:34" x14ac:dyDescent="0.3">
      <c r="A991">
        <v>116424</v>
      </c>
      <c r="B991">
        <v>37</v>
      </c>
      <c r="C991" t="s">
        <v>452</v>
      </c>
      <c r="D991" t="s">
        <v>546</v>
      </c>
      <c r="E991">
        <v>38</v>
      </c>
      <c r="F991" t="s">
        <v>465</v>
      </c>
      <c r="G991" t="s">
        <v>1224</v>
      </c>
      <c r="H991" t="s">
        <v>467</v>
      </c>
      <c r="I991" t="s">
        <v>1044</v>
      </c>
      <c r="J991" t="s">
        <v>469</v>
      </c>
      <c r="K991" t="s">
        <v>474</v>
      </c>
      <c r="M991" t="s">
        <v>493</v>
      </c>
      <c r="N991" t="s">
        <v>1890</v>
      </c>
      <c r="O991" t="s">
        <v>477</v>
      </c>
      <c r="R991" t="s">
        <v>479</v>
      </c>
      <c r="S991" t="s">
        <v>469</v>
      </c>
      <c r="V991" t="s">
        <v>551</v>
      </c>
      <c r="W991" t="s">
        <v>572</v>
      </c>
      <c r="X991" t="s">
        <v>629</v>
      </c>
      <c r="Y991" t="s">
        <v>482</v>
      </c>
      <c r="AC991" t="s">
        <v>483</v>
      </c>
      <c r="AG991" t="s">
        <v>455</v>
      </c>
      <c r="AH991" t="s">
        <v>1891</v>
      </c>
    </row>
    <row r="992" spans="1:34" x14ac:dyDescent="0.3">
      <c r="A992">
        <v>116424</v>
      </c>
      <c r="B992">
        <v>38</v>
      </c>
      <c r="C992" t="s">
        <v>452</v>
      </c>
      <c r="D992" t="s">
        <v>546</v>
      </c>
      <c r="E992">
        <v>39</v>
      </c>
      <c r="F992" t="s">
        <v>465</v>
      </c>
      <c r="G992" t="s">
        <v>1817</v>
      </c>
      <c r="H992" t="s">
        <v>467</v>
      </c>
      <c r="I992" t="s">
        <v>538</v>
      </c>
      <c r="J992" t="s">
        <v>469</v>
      </c>
      <c r="K992" t="s">
        <v>474</v>
      </c>
      <c r="M992" t="s">
        <v>493</v>
      </c>
      <c r="N992" t="s">
        <v>1892</v>
      </c>
      <c r="O992" t="s">
        <v>477</v>
      </c>
      <c r="R992" t="s">
        <v>479</v>
      </c>
      <c r="S992" t="s">
        <v>469</v>
      </c>
      <c r="V992" t="s">
        <v>498</v>
      </c>
      <c r="W992" t="s">
        <v>583</v>
      </c>
      <c r="X992" t="s">
        <v>629</v>
      </c>
      <c r="Y992" t="s">
        <v>482</v>
      </c>
      <c r="AC992" t="s">
        <v>599</v>
      </c>
      <c r="AG992" t="s">
        <v>458</v>
      </c>
    </row>
    <row r="993" spans="1:34" x14ac:dyDescent="0.3">
      <c r="A993">
        <v>116424</v>
      </c>
      <c r="B993">
        <v>39</v>
      </c>
      <c r="C993" t="s">
        <v>452</v>
      </c>
      <c r="D993" t="s">
        <v>546</v>
      </c>
      <c r="E993">
        <v>40</v>
      </c>
      <c r="F993" t="s">
        <v>465</v>
      </c>
      <c r="G993" t="s">
        <v>1893</v>
      </c>
      <c r="H993" t="s">
        <v>467</v>
      </c>
      <c r="I993" t="s">
        <v>1471</v>
      </c>
      <c r="J993" t="s">
        <v>469</v>
      </c>
      <c r="K993" t="s">
        <v>474</v>
      </c>
      <c r="M993" t="s">
        <v>493</v>
      </c>
      <c r="N993" t="s">
        <v>1894</v>
      </c>
      <c r="O993" t="s">
        <v>477</v>
      </c>
      <c r="R993" t="s">
        <v>479</v>
      </c>
      <c r="S993" t="s">
        <v>469</v>
      </c>
      <c r="V993" t="s">
        <v>542</v>
      </c>
      <c r="W993" t="s">
        <v>509</v>
      </c>
      <c r="X993" t="s">
        <v>629</v>
      </c>
      <c r="Y993" t="s">
        <v>482</v>
      </c>
      <c r="AC993" t="s">
        <v>483</v>
      </c>
      <c r="AG993" t="s">
        <v>455</v>
      </c>
      <c r="AH993" t="s">
        <v>1895</v>
      </c>
    </row>
    <row r="994" spans="1:34" x14ac:dyDescent="0.3">
      <c r="A994">
        <v>116424</v>
      </c>
      <c r="B994">
        <v>40</v>
      </c>
      <c r="C994" t="s">
        <v>452</v>
      </c>
      <c r="D994" t="s">
        <v>546</v>
      </c>
      <c r="E994">
        <v>41</v>
      </c>
      <c r="F994" t="s">
        <v>465</v>
      </c>
      <c r="G994" t="s">
        <v>1658</v>
      </c>
      <c r="H994" t="s">
        <v>467</v>
      </c>
      <c r="I994" t="s">
        <v>914</v>
      </c>
      <c r="J994" t="s">
        <v>469</v>
      </c>
      <c r="K994" t="s">
        <v>474</v>
      </c>
      <c r="M994" t="s">
        <v>493</v>
      </c>
      <c r="N994" t="s">
        <v>1896</v>
      </c>
      <c r="O994" t="s">
        <v>477</v>
      </c>
      <c r="R994" t="s">
        <v>479</v>
      </c>
      <c r="S994" t="s">
        <v>469</v>
      </c>
      <c r="V994" t="s">
        <v>564</v>
      </c>
      <c r="W994" t="s">
        <v>509</v>
      </c>
      <c r="X994" t="s">
        <v>629</v>
      </c>
      <c r="Y994" t="s">
        <v>482</v>
      </c>
      <c r="AC994" t="s">
        <v>483</v>
      </c>
      <c r="AG994" t="s">
        <v>458</v>
      </c>
    </row>
    <row r="995" spans="1:34" x14ac:dyDescent="0.3">
      <c r="A995">
        <v>116424</v>
      </c>
      <c r="B995">
        <v>41</v>
      </c>
      <c r="C995" t="s">
        <v>514</v>
      </c>
      <c r="D995" t="s">
        <v>453</v>
      </c>
      <c r="E995">
        <v>42</v>
      </c>
      <c r="W995" t="s">
        <v>859</v>
      </c>
      <c r="AG995" t="s">
        <v>455</v>
      </c>
      <c r="AH995" t="s">
        <v>1897</v>
      </c>
    </row>
    <row r="996" spans="1:34" x14ac:dyDescent="0.3">
      <c r="A996">
        <v>116424</v>
      </c>
      <c r="B996">
        <v>42</v>
      </c>
      <c r="C996" t="s">
        <v>514</v>
      </c>
      <c r="D996" t="s">
        <v>453</v>
      </c>
      <c r="E996">
        <v>43</v>
      </c>
      <c r="W996" t="s">
        <v>462</v>
      </c>
      <c r="AG996" t="s">
        <v>458</v>
      </c>
    </row>
    <row r="997" spans="1:34" x14ac:dyDescent="0.3">
      <c r="A997">
        <v>116424</v>
      </c>
      <c r="B997">
        <v>43</v>
      </c>
      <c r="C997" t="s">
        <v>514</v>
      </c>
      <c r="D997" t="s">
        <v>453</v>
      </c>
      <c r="E997">
        <v>44</v>
      </c>
      <c r="W997" t="s">
        <v>859</v>
      </c>
      <c r="AG997" t="s">
        <v>458</v>
      </c>
    </row>
    <row r="998" spans="1:34" x14ac:dyDescent="0.3">
      <c r="A998">
        <v>116424</v>
      </c>
      <c r="B998">
        <v>44</v>
      </c>
      <c r="C998" t="s">
        <v>514</v>
      </c>
      <c r="D998" t="s">
        <v>453</v>
      </c>
      <c r="E998">
        <v>45</v>
      </c>
      <c r="W998" t="s">
        <v>1334</v>
      </c>
      <c r="AG998" t="s">
        <v>455</v>
      </c>
      <c r="AH998" t="s">
        <v>1898</v>
      </c>
    </row>
    <row r="999" spans="1:34" x14ac:dyDescent="0.3">
      <c r="A999">
        <v>116424</v>
      </c>
      <c r="B999">
        <v>45</v>
      </c>
      <c r="C999" t="s">
        <v>514</v>
      </c>
      <c r="D999" t="s">
        <v>453</v>
      </c>
      <c r="E999">
        <v>46</v>
      </c>
      <c r="W999" t="s">
        <v>452</v>
      </c>
      <c r="AG999" t="s">
        <v>455</v>
      </c>
      <c r="AH999" t="s">
        <v>1899</v>
      </c>
    </row>
    <row r="1000" spans="1:34" x14ac:dyDescent="0.3">
      <c r="A1000">
        <v>116424</v>
      </c>
      <c r="B1000">
        <v>46</v>
      </c>
      <c r="C1000" t="s">
        <v>514</v>
      </c>
      <c r="D1000" t="s">
        <v>453</v>
      </c>
      <c r="E1000">
        <v>47</v>
      </c>
      <c r="W1000" t="s">
        <v>1010</v>
      </c>
      <c r="AG1000" t="s">
        <v>455</v>
      </c>
      <c r="AH1000" t="s">
        <v>1900</v>
      </c>
    </row>
    <row r="1001" spans="1:34" x14ac:dyDescent="0.3">
      <c r="A1001">
        <v>116424</v>
      </c>
      <c r="B1001">
        <v>47</v>
      </c>
      <c r="C1001" t="s">
        <v>514</v>
      </c>
      <c r="D1001" t="s">
        <v>453</v>
      </c>
      <c r="E1001">
        <v>48</v>
      </c>
      <c r="W1001" t="s">
        <v>1561</v>
      </c>
      <c r="AG1001" t="s">
        <v>455</v>
      </c>
      <c r="AH1001" t="s">
        <v>1901</v>
      </c>
    </row>
    <row r="1002" spans="1:34" x14ac:dyDescent="0.3">
      <c r="A1002">
        <v>116424</v>
      </c>
      <c r="B1002">
        <v>48</v>
      </c>
      <c r="C1002" t="s">
        <v>514</v>
      </c>
      <c r="D1002" t="s">
        <v>453</v>
      </c>
      <c r="E1002">
        <v>49</v>
      </c>
      <c r="W1002" t="s">
        <v>859</v>
      </c>
      <c r="AG1002" t="s">
        <v>455</v>
      </c>
      <c r="AH1002" t="s">
        <v>1902</v>
      </c>
    </row>
    <row r="1003" spans="1:34" x14ac:dyDescent="0.3">
      <c r="A1003">
        <v>116424</v>
      </c>
      <c r="B1003">
        <v>49</v>
      </c>
      <c r="C1003" t="s">
        <v>514</v>
      </c>
      <c r="D1003" t="s">
        <v>453</v>
      </c>
      <c r="E1003">
        <v>50</v>
      </c>
      <c r="W1003" t="s">
        <v>452</v>
      </c>
      <c r="AG1003" t="s">
        <v>455</v>
      </c>
      <c r="AH1003" t="s">
        <v>1903</v>
      </c>
    </row>
    <row r="1004" spans="1:34" x14ac:dyDescent="0.3">
      <c r="A1004">
        <v>116424</v>
      </c>
      <c r="B1004">
        <v>50</v>
      </c>
      <c r="C1004" t="s">
        <v>514</v>
      </c>
      <c r="D1004" t="s">
        <v>453</v>
      </c>
      <c r="E1004">
        <v>51</v>
      </c>
      <c r="W1004" t="s">
        <v>452</v>
      </c>
      <c r="AG1004" t="s">
        <v>455</v>
      </c>
      <c r="AH1004" t="s">
        <v>1904</v>
      </c>
    </row>
    <row r="1005" spans="1:34" x14ac:dyDescent="0.3">
      <c r="A1005">
        <v>116424</v>
      </c>
      <c r="B1005">
        <v>51</v>
      </c>
      <c r="C1005" t="s">
        <v>514</v>
      </c>
      <c r="D1005" t="s">
        <v>453</v>
      </c>
      <c r="E1005">
        <v>52</v>
      </c>
      <c r="W1005" t="s">
        <v>859</v>
      </c>
      <c r="AG1005" t="s">
        <v>455</v>
      </c>
      <c r="AH1005" t="s">
        <v>1905</v>
      </c>
    </row>
    <row r="1006" spans="1:34" x14ac:dyDescent="0.3">
      <c r="A1006">
        <v>116424</v>
      </c>
      <c r="B1006">
        <v>52</v>
      </c>
      <c r="C1006" t="s">
        <v>514</v>
      </c>
      <c r="D1006" t="s">
        <v>453</v>
      </c>
      <c r="E1006">
        <v>53</v>
      </c>
      <c r="W1006" t="s">
        <v>859</v>
      </c>
      <c r="AG1006" t="s">
        <v>455</v>
      </c>
      <c r="AH1006" t="s">
        <v>1906</v>
      </c>
    </row>
    <row r="1007" spans="1:34" x14ac:dyDescent="0.3">
      <c r="A1007">
        <v>116424</v>
      </c>
      <c r="B1007">
        <v>53</v>
      </c>
      <c r="C1007" t="s">
        <v>514</v>
      </c>
      <c r="D1007" t="s">
        <v>464</v>
      </c>
      <c r="E1007">
        <v>54</v>
      </c>
      <c r="F1007" t="s">
        <v>465</v>
      </c>
      <c r="G1007" t="s">
        <v>723</v>
      </c>
      <c r="H1007" t="s">
        <v>467</v>
      </c>
      <c r="I1007" t="s">
        <v>550</v>
      </c>
      <c r="J1007" t="s">
        <v>469</v>
      </c>
      <c r="K1007" t="s">
        <v>474</v>
      </c>
      <c r="M1007" t="s">
        <v>493</v>
      </c>
      <c r="N1007" t="s">
        <v>832</v>
      </c>
      <c r="O1007" t="s">
        <v>477</v>
      </c>
      <c r="R1007" t="s">
        <v>479</v>
      </c>
      <c r="S1007" t="s">
        <v>469</v>
      </c>
      <c r="W1007" t="s">
        <v>913</v>
      </c>
      <c r="X1007" t="s">
        <v>629</v>
      </c>
      <c r="Y1007" t="s">
        <v>482</v>
      </c>
      <c r="AC1007" t="s">
        <v>483</v>
      </c>
      <c r="AG1007" t="s">
        <v>455</v>
      </c>
      <c r="AH1007" t="s">
        <v>1907</v>
      </c>
    </row>
    <row r="1008" spans="1:34" x14ac:dyDescent="0.3">
      <c r="A1008">
        <v>116424</v>
      </c>
      <c r="B1008">
        <v>54</v>
      </c>
      <c r="C1008" t="s">
        <v>514</v>
      </c>
      <c r="D1008" t="s">
        <v>464</v>
      </c>
      <c r="E1008">
        <v>55</v>
      </c>
      <c r="F1008" t="s">
        <v>465</v>
      </c>
      <c r="G1008" t="s">
        <v>673</v>
      </c>
      <c r="H1008" t="s">
        <v>467</v>
      </c>
      <c r="I1008" t="s">
        <v>479</v>
      </c>
      <c r="J1008" t="s">
        <v>469</v>
      </c>
      <c r="K1008" t="s">
        <v>474</v>
      </c>
      <c r="M1008" t="s">
        <v>475</v>
      </c>
      <c r="N1008" t="s">
        <v>506</v>
      </c>
      <c r="O1008" t="s">
        <v>477</v>
      </c>
      <c r="P1008" t="s">
        <v>506</v>
      </c>
      <c r="Q1008" t="s">
        <v>477</v>
      </c>
      <c r="R1008" t="s">
        <v>479</v>
      </c>
      <c r="S1008" t="s">
        <v>469</v>
      </c>
      <c r="W1008" t="s">
        <v>620</v>
      </c>
      <c r="X1008" t="s">
        <v>629</v>
      </c>
      <c r="Y1008" t="s">
        <v>482</v>
      </c>
      <c r="AC1008" t="s">
        <v>483</v>
      </c>
      <c r="AG1008" t="s">
        <v>458</v>
      </c>
    </row>
    <row r="1009" spans="1:34" x14ac:dyDescent="0.3">
      <c r="A1009">
        <v>116424</v>
      </c>
      <c r="B1009">
        <v>55</v>
      </c>
      <c r="C1009" t="s">
        <v>514</v>
      </c>
      <c r="D1009" t="s">
        <v>464</v>
      </c>
      <c r="E1009">
        <v>56</v>
      </c>
      <c r="F1009" t="s">
        <v>465</v>
      </c>
      <c r="G1009" t="s">
        <v>1308</v>
      </c>
      <c r="H1009" t="s">
        <v>467</v>
      </c>
      <c r="I1009" t="s">
        <v>476</v>
      </c>
      <c r="J1009" t="s">
        <v>469</v>
      </c>
      <c r="K1009" t="s">
        <v>474</v>
      </c>
      <c r="M1009" t="s">
        <v>475</v>
      </c>
      <c r="N1009" t="s">
        <v>476</v>
      </c>
      <c r="O1009" t="s">
        <v>477</v>
      </c>
      <c r="P1009" t="s">
        <v>571</v>
      </c>
      <c r="Q1009" t="s">
        <v>477</v>
      </c>
      <c r="R1009" t="s">
        <v>479</v>
      </c>
      <c r="S1009" t="s">
        <v>469</v>
      </c>
      <c r="W1009" t="s">
        <v>1014</v>
      </c>
      <c r="X1009" t="s">
        <v>629</v>
      </c>
      <c r="Y1009" t="s">
        <v>482</v>
      </c>
      <c r="AC1009" t="s">
        <v>483</v>
      </c>
      <c r="AG1009" t="s">
        <v>455</v>
      </c>
      <c r="AH1009" t="s">
        <v>1908</v>
      </c>
    </row>
    <row r="1010" spans="1:34" x14ac:dyDescent="0.3">
      <c r="A1010">
        <v>116424</v>
      </c>
      <c r="B1010">
        <v>56</v>
      </c>
      <c r="C1010" t="s">
        <v>514</v>
      </c>
      <c r="D1010" t="s">
        <v>464</v>
      </c>
      <c r="E1010">
        <v>57</v>
      </c>
      <c r="F1010" t="s">
        <v>465</v>
      </c>
      <c r="G1010" t="s">
        <v>1185</v>
      </c>
      <c r="H1010" t="s">
        <v>467</v>
      </c>
      <c r="I1010" t="s">
        <v>1909</v>
      </c>
      <c r="J1010" t="s">
        <v>469</v>
      </c>
      <c r="K1010" t="s">
        <v>474</v>
      </c>
      <c r="M1010" t="s">
        <v>493</v>
      </c>
      <c r="N1010" t="s">
        <v>1253</v>
      </c>
      <c r="O1010" t="s">
        <v>477</v>
      </c>
      <c r="R1010" t="s">
        <v>479</v>
      </c>
      <c r="S1010" t="s">
        <v>469</v>
      </c>
      <c r="W1010" t="s">
        <v>538</v>
      </c>
      <c r="X1010" t="s">
        <v>629</v>
      </c>
      <c r="Y1010" t="s">
        <v>482</v>
      </c>
      <c r="AC1010" t="s">
        <v>483</v>
      </c>
      <c r="AG1010" t="s">
        <v>455</v>
      </c>
      <c r="AH1010" t="s">
        <v>1910</v>
      </c>
    </row>
    <row r="1011" spans="1:34" x14ac:dyDescent="0.3">
      <c r="A1011">
        <v>116424</v>
      </c>
      <c r="B1011">
        <v>57</v>
      </c>
      <c r="C1011" t="s">
        <v>514</v>
      </c>
      <c r="D1011" t="s">
        <v>464</v>
      </c>
      <c r="E1011">
        <v>58</v>
      </c>
      <c r="F1011" t="s">
        <v>465</v>
      </c>
      <c r="G1011" t="s">
        <v>953</v>
      </c>
      <c r="H1011" t="s">
        <v>467</v>
      </c>
      <c r="I1011" t="s">
        <v>524</v>
      </c>
      <c r="J1011" t="s">
        <v>469</v>
      </c>
      <c r="K1011" t="s">
        <v>474</v>
      </c>
      <c r="M1011" t="s">
        <v>475</v>
      </c>
      <c r="N1011" t="s">
        <v>614</v>
      </c>
      <c r="O1011" t="s">
        <v>477</v>
      </c>
      <c r="P1011" t="s">
        <v>644</v>
      </c>
      <c r="Q1011" t="s">
        <v>477</v>
      </c>
      <c r="R1011" t="s">
        <v>479</v>
      </c>
      <c r="S1011" t="s">
        <v>469</v>
      </c>
      <c r="W1011" t="s">
        <v>544</v>
      </c>
      <c r="X1011" t="s">
        <v>629</v>
      </c>
      <c r="Y1011" t="s">
        <v>482</v>
      </c>
      <c r="AC1011" t="s">
        <v>483</v>
      </c>
      <c r="AG1011" t="s">
        <v>458</v>
      </c>
    </row>
    <row r="1012" spans="1:34" x14ac:dyDescent="0.3">
      <c r="A1012">
        <v>116424</v>
      </c>
      <c r="B1012">
        <v>58</v>
      </c>
      <c r="C1012" t="s">
        <v>514</v>
      </c>
      <c r="D1012" t="s">
        <v>464</v>
      </c>
      <c r="E1012">
        <v>59</v>
      </c>
      <c r="F1012" t="s">
        <v>465</v>
      </c>
      <c r="G1012" t="s">
        <v>923</v>
      </c>
      <c r="H1012" t="s">
        <v>467</v>
      </c>
      <c r="I1012" t="s">
        <v>1911</v>
      </c>
      <c r="J1012" t="s">
        <v>469</v>
      </c>
      <c r="K1012" t="s">
        <v>474</v>
      </c>
      <c r="M1012" t="s">
        <v>475</v>
      </c>
      <c r="N1012" t="s">
        <v>855</v>
      </c>
      <c r="O1012" t="s">
        <v>477</v>
      </c>
      <c r="P1012" t="s">
        <v>855</v>
      </c>
      <c r="Q1012" t="s">
        <v>477</v>
      </c>
      <c r="R1012" t="s">
        <v>479</v>
      </c>
      <c r="S1012" t="s">
        <v>469</v>
      </c>
      <c r="W1012" t="s">
        <v>614</v>
      </c>
      <c r="X1012" t="s">
        <v>629</v>
      </c>
      <c r="Y1012" t="s">
        <v>598</v>
      </c>
      <c r="AC1012" t="s">
        <v>599</v>
      </c>
      <c r="AG1012" t="s">
        <v>458</v>
      </c>
    </row>
    <row r="1013" spans="1:34" x14ac:dyDescent="0.3">
      <c r="A1013">
        <v>116424</v>
      </c>
      <c r="B1013">
        <v>59</v>
      </c>
      <c r="C1013" t="s">
        <v>514</v>
      </c>
      <c r="D1013" t="s">
        <v>464</v>
      </c>
      <c r="E1013">
        <v>60</v>
      </c>
      <c r="F1013" t="s">
        <v>465</v>
      </c>
      <c r="G1013" t="s">
        <v>1255</v>
      </c>
      <c r="H1013" t="s">
        <v>467</v>
      </c>
      <c r="I1013" t="s">
        <v>847</v>
      </c>
      <c r="J1013" t="s">
        <v>469</v>
      </c>
      <c r="K1013" t="s">
        <v>474</v>
      </c>
      <c r="M1013" t="s">
        <v>475</v>
      </c>
      <c r="N1013" t="s">
        <v>571</v>
      </c>
      <c r="O1013" t="s">
        <v>477</v>
      </c>
      <c r="P1013" t="s">
        <v>571</v>
      </c>
      <c r="Q1013" t="s">
        <v>477</v>
      </c>
      <c r="R1013" t="s">
        <v>479</v>
      </c>
      <c r="S1013" t="s">
        <v>469</v>
      </c>
      <c r="W1013" t="s">
        <v>620</v>
      </c>
      <c r="X1013" t="s">
        <v>629</v>
      </c>
      <c r="Y1013" t="s">
        <v>482</v>
      </c>
      <c r="AC1013" t="s">
        <v>483</v>
      </c>
      <c r="AG1013" t="s">
        <v>458</v>
      </c>
    </row>
    <row r="1014" spans="1:34" x14ac:dyDescent="0.3">
      <c r="A1014">
        <v>116424</v>
      </c>
      <c r="B1014">
        <v>60</v>
      </c>
      <c r="C1014" t="s">
        <v>514</v>
      </c>
      <c r="D1014" t="s">
        <v>464</v>
      </c>
      <c r="E1014">
        <v>61</v>
      </c>
      <c r="F1014" t="s">
        <v>465</v>
      </c>
      <c r="G1014" t="s">
        <v>835</v>
      </c>
      <c r="H1014" t="s">
        <v>467</v>
      </c>
      <c r="I1014" t="s">
        <v>708</v>
      </c>
      <c r="J1014" t="s">
        <v>469</v>
      </c>
      <c r="K1014" t="s">
        <v>474</v>
      </c>
      <c r="M1014" t="s">
        <v>475</v>
      </c>
      <c r="N1014" t="s">
        <v>518</v>
      </c>
      <c r="O1014" t="s">
        <v>477</v>
      </c>
      <c r="P1014" t="s">
        <v>600</v>
      </c>
      <c r="Q1014" t="s">
        <v>477</v>
      </c>
      <c r="R1014" t="s">
        <v>479</v>
      </c>
      <c r="S1014" t="s">
        <v>469</v>
      </c>
      <c r="W1014" t="s">
        <v>518</v>
      </c>
      <c r="X1014" t="s">
        <v>629</v>
      </c>
      <c r="Y1014" t="s">
        <v>482</v>
      </c>
      <c r="AC1014" t="s">
        <v>483</v>
      </c>
      <c r="AG1014" t="s">
        <v>458</v>
      </c>
    </row>
    <row r="1015" spans="1:34" x14ac:dyDescent="0.3">
      <c r="A1015">
        <v>116424</v>
      </c>
      <c r="B1015">
        <v>61</v>
      </c>
      <c r="C1015" t="s">
        <v>514</v>
      </c>
      <c r="D1015" t="s">
        <v>464</v>
      </c>
      <c r="E1015">
        <v>62</v>
      </c>
      <c r="F1015" t="s">
        <v>465</v>
      </c>
      <c r="G1015" t="s">
        <v>1437</v>
      </c>
      <c r="H1015" t="s">
        <v>467</v>
      </c>
      <c r="I1015" t="s">
        <v>571</v>
      </c>
      <c r="J1015" t="s">
        <v>469</v>
      </c>
      <c r="K1015" t="s">
        <v>474</v>
      </c>
      <c r="M1015" t="s">
        <v>475</v>
      </c>
      <c r="N1015" t="s">
        <v>499</v>
      </c>
      <c r="O1015" t="s">
        <v>477</v>
      </c>
      <c r="P1015" t="s">
        <v>905</v>
      </c>
      <c r="Q1015" t="s">
        <v>477</v>
      </c>
      <c r="R1015" t="s">
        <v>479</v>
      </c>
      <c r="S1015" t="s">
        <v>469</v>
      </c>
      <c r="W1015" t="s">
        <v>788</v>
      </c>
      <c r="X1015" t="s">
        <v>629</v>
      </c>
      <c r="Y1015" t="s">
        <v>598</v>
      </c>
      <c r="AC1015" t="s">
        <v>483</v>
      </c>
      <c r="AG1015" t="s">
        <v>455</v>
      </c>
      <c r="AH1015" t="s">
        <v>1912</v>
      </c>
    </row>
    <row r="1016" spans="1:34" x14ac:dyDescent="0.3">
      <c r="A1016">
        <v>116424</v>
      </c>
      <c r="B1016">
        <v>62</v>
      </c>
      <c r="C1016" t="s">
        <v>514</v>
      </c>
      <c r="D1016" t="s">
        <v>464</v>
      </c>
      <c r="E1016">
        <v>63</v>
      </c>
      <c r="F1016" t="s">
        <v>465</v>
      </c>
      <c r="G1016" t="s">
        <v>849</v>
      </c>
      <c r="H1016" t="s">
        <v>467</v>
      </c>
      <c r="I1016" t="s">
        <v>1141</v>
      </c>
      <c r="J1016" t="s">
        <v>469</v>
      </c>
      <c r="K1016" t="s">
        <v>474</v>
      </c>
      <c r="M1016" t="s">
        <v>475</v>
      </c>
      <c r="N1016" t="s">
        <v>568</v>
      </c>
      <c r="O1016" t="s">
        <v>477</v>
      </c>
      <c r="P1016" t="s">
        <v>568</v>
      </c>
      <c r="Q1016" t="s">
        <v>477</v>
      </c>
      <c r="R1016" t="s">
        <v>479</v>
      </c>
      <c r="S1016" t="s">
        <v>469</v>
      </c>
      <c r="W1016" t="s">
        <v>1913</v>
      </c>
      <c r="X1016" t="s">
        <v>629</v>
      </c>
      <c r="Y1016" t="s">
        <v>482</v>
      </c>
      <c r="AC1016" t="s">
        <v>483</v>
      </c>
      <c r="AG1016" t="s">
        <v>458</v>
      </c>
    </row>
    <row r="1017" spans="1:34" x14ac:dyDescent="0.3">
      <c r="A1017">
        <v>116424</v>
      </c>
      <c r="B1017">
        <v>63</v>
      </c>
      <c r="C1017" t="s">
        <v>514</v>
      </c>
      <c r="D1017" t="s">
        <v>464</v>
      </c>
      <c r="E1017">
        <v>64</v>
      </c>
      <c r="F1017" t="s">
        <v>465</v>
      </c>
      <c r="G1017" t="s">
        <v>1144</v>
      </c>
      <c r="H1017" t="s">
        <v>467</v>
      </c>
      <c r="I1017" t="s">
        <v>1179</v>
      </c>
      <c r="J1017" t="s">
        <v>469</v>
      </c>
      <c r="K1017" t="s">
        <v>474</v>
      </c>
      <c r="M1017" t="s">
        <v>475</v>
      </c>
      <c r="N1017" t="s">
        <v>788</v>
      </c>
      <c r="O1017" t="s">
        <v>477</v>
      </c>
      <c r="P1017" t="s">
        <v>870</v>
      </c>
      <c r="Q1017" t="s">
        <v>477</v>
      </c>
      <c r="R1017" t="s">
        <v>479</v>
      </c>
      <c r="S1017" t="s">
        <v>469</v>
      </c>
      <c r="W1017" t="s">
        <v>913</v>
      </c>
      <c r="X1017" t="s">
        <v>629</v>
      </c>
      <c r="Y1017" t="s">
        <v>482</v>
      </c>
      <c r="AC1017" t="s">
        <v>483</v>
      </c>
      <c r="AG1017" t="s">
        <v>455</v>
      </c>
      <c r="AH1017" t="s">
        <v>1914</v>
      </c>
    </row>
    <row r="1018" spans="1:34" x14ac:dyDescent="0.3">
      <c r="A1018">
        <v>116424</v>
      </c>
      <c r="B1018">
        <v>64</v>
      </c>
      <c r="C1018" t="s">
        <v>514</v>
      </c>
      <c r="D1018" t="s">
        <v>464</v>
      </c>
      <c r="E1018">
        <v>65</v>
      </c>
      <c r="F1018" t="s">
        <v>465</v>
      </c>
      <c r="G1018" t="s">
        <v>1915</v>
      </c>
      <c r="H1018" t="s">
        <v>467</v>
      </c>
      <c r="I1018" t="s">
        <v>1062</v>
      </c>
      <c r="J1018" t="s">
        <v>469</v>
      </c>
      <c r="K1018" t="s">
        <v>474</v>
      </c>
      <c r="M1018" t="s">
        <v>475</v>
      </c>
      <c r="N1018" t="s">
        <v>512</v>
      </c>
      <c r="O1018" t="s">
        <v>477</v>
      </c>
      <c r="P1018" t="s">
        <v>487</v>
      </c>
      <c r="Q1018" t="s">
        <v>477</v>
      </c>
      <c r="R1018" t="s">
        <v>479</v>
      </c>
      <c r="S1018" t="s">
        <v>469</v>
      </c>
      <c r="W1018" t="s">
        <v>648</v>
      </c>
      <c r="X1018" t="s">
        <v>629</v>
      </c>
      <c r="Y1018" t="s">
        <v>482</v>
      </c>
      <c r="AC1018" t="s">
        <v>483</v>
      </c>
      <c r="AG1018" t="s">
        <v>455</v>
      </c>
      <c r="AH1018" t="s">
        <v>1916</v>
      </c>
    </row>
    <row r="1019" spans="1:34" x14ac:dyDescent="0.3">
      <c r="A1019">
        <v>116424</v>
      </c>
      <c r="B1019">
        <v>65</v>
      </c>
      <c r="C1019" t="s">
        <v>514</v>
      </c>
      <c r="D1019" t="s">
        <v>464</v>
      </c>
      <c r="E1019">
        <v>66</v>
      </c>
      <c r="F1019" t="s">
        <v>465</v>
      </c>
      <c r="G1019" t="s">
        <v>1315</v>
      </c>
      <c r="H1019" t="s">
        <v>467</v>
      </c>
      <c r="I1019" t="s">
        <v>524</v>
      </c>
      <c r="J1019" t="s">
        <v>469</v>
      </c>
      <c r="K1019" t="s">
        <v>474</v>
      </c>
      <c r="M1019" t="s">
        <v>475</v>
      </c>
      <c r="N1019" t="s">
        <v>471</v>
      </c>
      <c r="O1019" t="s">
        <v>477</v>
      </c>
      <c r="P1019" t="s">
        <v>568</v>
      </c>
      <c r="Q1019" t="s">
        <v>477</v>
      </c>
      <c r="R1019" t="s">
        <v>479</v>
      </c>
      <c r="S1019" t="s">
        <v>469</v>
      </c>
      <c r="W1019" t="s">
        <v>648</v>
      </c>
      <c r="X1019" t="s">
        <v>629</v>
      </c>
      <c r="Y1019" t="s">
        <v>482</v>
      </c>
      <c r="AC1019" t="s">
        <v>483</v>
      </c>
      <c r="AG1019" t="s">
        <v>458</v>
      </c>
    </row>
    <row r="1020" spans="1:34" x14ac:dyDescent="0.3">
      <c r="A1020">
        <v>116424</v>
      </c>
      <c r="B1020">
        <v>66</v>
      </c>
      <c r="C1020" t="s">
        <v>514</v>
      </c>
      <c r="D1020" t="s">
        <v>464</v>
      </c>
      <c r="E1020">
        <v>67</v>
      </c>
      <c r="F1020" t="s">
        <v>465</v>
      </c>
      <c r="G1020" t="s">
        <v>1766</v>
      </c>
      <c r="H1020" t="s">
        <v>467</v>
      </c>
      <c r="I1020" t="s">
        <v>568</v>
      </c>
      <c r="J1020" t="s">
        <v>469</v>
      </c>
      <c r="K1020" t="s">
        <v>474</v>
      </c>
      <c r="M1020" t="s">
        <v>475</v>
      </c>
      <c r="N1020" t="s">
        <v>519</v>
      </c>
      <c r="O1020" t="s">
        <v>477</v>
      </c>
      <c r="P1020" t="s">
        <v>518</v>
      </c>
      <c r="Q1020" t="s">
        <v>477</v>
      </c>
      <c r="R1020" t="s">
        <v>479</v>
      </c>
      <c r="S1020" t="s">
        <v>469</v>
      </c>
      <c r="W1020" t="s">
        <v>627</v>
      </c>
      <c r="X1020" t="s">
        <v>629</v>
      </c>
      <c r="Y1020" t="s">
        <v>598</v>
      </c>
      <c r="AC1020" t="s">
        <v>483</v>
      </c>
      <c r="AG1020" t="s">
        <v>458</v>
      </c>
    </row>
    <row r="1021" spans="1:34" x14ac:dyDescent="0.3">
      <c r="A1021">
        <v>116424</v>
      </c>
      <c r="B1021">
        <v>67</v>
      </c>
      <c r="C1021" t="s">
        <v>514</v>
      </c>
      <c r="D1021" t="s">
        <v>464</v>
      </c>
      <c r="E1021">
        <v>68</v>
      </c>
      <c r="F1021" t="s">
        <v>465</v>
      </c>
      <c r="G1021" t="s">
        <v>1917</v>
      </c>
      <c r="H1021" t="s">
        <v>467</v>
      </c>
      <c r="I1021" t="s">
        <v>858</v>
      </c>
      <c r="J1021" t="s">
        <v>469</v>
      </c>
      <c r="K1021" t="s">
        <v>474</v>
      </c>
      <c r="M1021" t="s">
        <v>475</v>
      </c>
      <c r="N1021" t="s">
        <v>476</v>
      </c>
      <c r="O1021" t="s">
        <v>477</v>
      </c>
      <c r="P1021" t="s">
        <v>571</v>
      </c>
      <c r="Q1021" t="s">
        <v>477</v>
      </c>
      <c r="R1021" t="s">
        <v>479</v>
      </c>
      <c r="S1021" t="s">
        <v>469</v>
      </c>
      <c r="W1021" t="s">
        <v>593</v>
      </c>
      <c r="X1021" t="s">
        <v>629</v>
      </c>
      <c r="Y1021" t="s">
        <v>611</v>
      </c>
      <c r="AC1021" t="s">
        <v>483</v>
      </c>
      <c r="AG1021" t="s">
        <v>458</v>
      </c>
    </row>
    <row r="1022" spans="1:34" x14ac:dyDescent="0.3">
      <c r="A1022">
        <v>116424</v>
      </c>
      <c r="B1022">
        <v>68</v>
      </c>
      <c r="C1022" t="s">
        <v>514</v>
      </c>
      <c r="D1022" t="s">
        <v>490</v>
      </c>
      <c r="E1022">
        <v>69</v>
      </c>
      <c r="F1022" t="s">
        <v>465</v>
      </c>
      <c r="G1022" t="s">
        <v>1918</v>
      </c>
      <c r="H1022" t="s">
        <v>467</v>
      </c>
      <c r="I1022" t="s">
        <v>874</v>
      </c>
      <c r="J1022" t="s">
        <v>469</v>
      </c>
      <c r="K1022" t="s">
        <v>474</v>
      </c>
      <c r="M1022" t="s">
        <v>493</v>
      </c>
      <c r="N1022" t="s">
        <v>1571</v>
      </c>
      <c r="O1022" t="s">
        <v>477</v>
      </c>
      <c r="R1022" t="s">
        <v>479</v>
      </c>
      <c r="S1022" t="s">
        <v>469</v>
      </c>
      <c r="V1022" t="s">
        <v>564</v>
      </c>
      <c r="W1022" t="s">
        <v>1102</v>
      </c>
      <c r="X1022" t="s">
        <v>629</v>
      </c>
      <c r="Y1022" t="s">
        <v>482</v>
      </c>
      <c r="AC1022" t="s">
        <v>483</v>
      </c>
      <c r="AG1022" t="s">
        <v>455</v>
      </c>
      <c r="AH1022" t="s">
        <v>1919</v>
      </c>
    </row>
    <row r="1023" spans="1:34" x14ac:dyDescent="0.3">
      <c r="A1023">
        <v>116424</v>
      </c>
      <c r="B1023">
        <v>69</v>
      </c>
      <c r="C1023" t="s">
        <v>514</v>
      </c>
      <c r="D1023" t="s">
        <v>490</v>
      </c>
      <c r="E1023">
        <v>70</v>
      </c>
      <c r="F1023" t="s">
        <v>465</v>
      </c>
      <c r="G1023" t="s">
        <v>1920</v>
      </c>
      <c r="H1023" t="s">
        <v>467</v>
      </c>
      <c r="I1023" t="s">
        <v>636</v>
      </c>
      <c r="J1023" t="s">
        <v>469</v>
      </c>
      <c r="K1023" t="s">
        <v>474</v>
      </c>
      <c r="M1023" t="s">
        <v>493</v>
      </c>
      <c r="N1023" t="s">
        <v>1050</v>
      </c>
      <c r="O1023" t="s">
        <v>477</v>
      </c>
      <c r="R1023" t="s">
        <v>479</v>
      </c>
      <c r="S1023" t="s">
        <v>469</v>
      </c>
      <c r="V1023" t="s">
        <v>544</v>
      </c>
      <c r="W1023" t="s">
        <v>542</v>
      </c>
      <c r="X1023" t="s">
        <v>629</v>
      </c>
      <c r="Y1023" t="s">
        <v>482</v>
      </c>
      <c r="AC1023" t="s">
        <v>483</v>
      </c>
      <c r="AG1023" t="s">
        <v>455</v>
      </c>
      <c r="AH1023" t="s">
        <v>1921</v>
      </c>
    </row>
    <row r="1024" spans="1:34" x14ac:dyDescent="0.3">
      <c r="A1024">
        <v>116424</v>
      </c>
      <c r="B1024">
        <v>70</v>
      </c>
      <c r="C1024" t="s">
        <v>514</v>
      </c>
      <c r="D1024" t="s">
        <v>490</v>
      </c>
      <c r="E1024">
        <v>71</v>
      </c>
      <c r="F1024" t="s">
        <v>465</v>
      </c>
      <c r="G1024" t="s">
        <v>1867</v>
      </c>
      <c r="H1024" t="s">
        <v>467</v>
      </c>
      <c r="I1024" t="s">
        <v>795</v>
      </c>
      <c r="J1024" t="s">
        <v>469</v>
      </c>
      <c r="K1024" t="s">
        <v>474</v>
      </c>
      <c r="M1024" t="s">
        <v>493</v>
      </c>
      <c r="N1024" t="s">
        <v>536</v>
      </c>
      <c r="O1024" t="s">
        <v>477</v>
      </c>
      <c r="R1024" t="s">
        <v>479</v>
      </c>
      <c r="S1024" t="s">
        <v>469</v>
      </c>
      <c r="V1024" t="s">
        <v>552</v>
      </c>
      <c r="W1024" t="s">
        <v>509</v>
      </c>
      <c r="X1024" t="s">
        <v>629</v>
      </c>
      <c r="Y1024" t="s">
        <v>482</v>
      </c>
      <c r="AC1024" t="s">
        <v>483</v>
      </c>
      <c r="AG1024" t="s">
        <v>458</v>
      </c>
    </row>
    <row r="1025" spans="1:34" x14ac:dyDescent="0.3">
      <c r="A1025">
        <v>116424</v>
      </c>
      <c r="B1025">
        <v>71</v>
      </c>
      <c r="C1025" t="s">
        <v>514</v>
      </c>
      <c r="D1025" t="s">
        <v>490</v>
      </c>
      <c r="E1025">
        <v>72</v>
      </c>
      <c r="F1025" t="s">
        <v>465</v>
      </c>
      <c r="G1025" t="s">
        <v>838</v>
      </c>
      <c r="H1025" t="s">
        <v>467</v>
      </c>
      <c r="I1025" t="s">
        <v>874</v>
      </c>
      <c r="J1025" t="s">
        <v>469</v>
      </c>
      <c r="K1025" t="s">
        <v>474</v>
      </c>
      <c r="M1025" t="s">
        <v>493</v>
      </c>
      <c r="N1025" t="s">
        <v>551</v>
      </c>
      <c r="O1025" t="s">
        <v>477</v>
      </c>
      <c r="R1025" t="s">
        <v>479</v>
      </c>
      <c r="S1025" t="s">
        <v>469</v>
      </c>
      <c r="V1025" t="s">
        <v>735</v>
      </c>
      <c r="W1025" t="s">
        <v>1102</v>
      </c>
      <c r="X1025" t="s">
        <v>629</v>
      </c>
      <c r="Y1025" t="s">
        <v>598</v>
      </c>
      <c r="AC1025" t="s">
        <v>483</v>
      </c>
      <c r="AG1025" t="s">
        <v>458</v>
      </c>
    </row>
    <row r="1026" spans="1:34" x14ac:dyDescent="0.3">
      <c r="A1026">
        <v>116424</v>
      </c>
      <c r="B1026">
        <v>72</v>
      </c>
      <c r="C1026" t="s">
        <v>514</v>
      </c>
      <c r="D1026" t="s">
        <v>490</v>
      </c>
      <c r="E1026">
        <v>73</v>
      </c>
      <c r="F1026" t="s">
        <v>465</v>
      </c>
      <c r="G1026" t="s">
        <v>1271</v>
      </c>
      <c r="H1026" t="s">
        <v>467</v>
      </c>
      <c r="I1026" t="s">
        <v>627</v>
      </c>
      <c r="J1026" t="s">
        <v>469</v>
      </c>
      <c r="K1026" t="s">
        <v>474</v>
      </c>
      <c r="M1026" t="s">
        <v>493</v>
      </c>
      <c r="N1026" t="s">
        <v>542</v>
      </c>
      <c r="O1026" t="s">
        <v>477</v>
      </c>
      <c r="R1026" t="s">
        <v>479</v>
      </c>
      <c r="S1026" t="s">
        <v>469</v>
      </c>
      <c r="V1026" t="s">
        <v>648</v>
      </c>
      <c r="W1026" t="s">
        <v>1102</v>
      </c>
      <c r="X1026" t="s">
        <v>629</v>
      </c>
      <c r="Y1026" t="s">
        <v>482</v>
      </c>
      <c r="AC1026" t="s">
        <v>483</v>
      </c>
      <c r="AG1026" t="s">
        <v>455</v>
      </c>
      <c r="AH1026" t="s">
        <v>1922</v>
      </c>
    </row>
    <row r="1027" spans="1:34" x14ac:dyDescent="0.3">
      <c r="A1027">
        <v>116424</v>
      </c>
      <c r="B1027">
        <v>73</v>
      </c>
      <c r="C1027" t="s">
        <v>514</v>
      </c>
      <c r="D1027" t="s">
        <v>490</v>
      </c>
      <c r="E1027">
        <v>74</v>
      </c>
      <c r="F1027" t="s">
        <v>465</v>
      </c>
      <c r="G1027" t="s">
        <v>739</v>
      </c>
      <c r="H1027" t="s">
        <v>467</v>
      </c>
      <c r="I1027" t="s">
        <v>742</v>
      </c>
      <c r="J1027" t="s">
        <v>469</v>
      </c>
      <c r="K1027" t="s">
        <v>474</v>
      </c>
      <c r="M1027" t="s">
        <v>493</v>
      </c>
      <c r="N1027" t="s">
        <v>633</v>
      </c>
      <c r="O1027" t="s">
        <v>477</v>
      </c>
      <c r="R1027" t="s">
        <v>479</v>
      </c>
      <c r="S1027" t="s">
        <v>469</v>
      </c>
      <c r="V1027" t="s">
        <v>735</v>
      </c>
      <c r="W1027" t="s">
        <v>1102</v>
      </c>
      <c r="X1027" t="s">
        <v>629</v>
      </c>
      <c r="Y1027" t="s">
        <v>598</v>
      </c>
      <c r="AC1027" t="s">
        <v>483</v>
      </c>
      <c r="AG1027" t="s">
        <v>455</v>
      </c>
      <c r="AH1027" t="s">
        <v>1923</v>
      </c>
    </row>
    <row r="1028" spans="1:34" x14ac:dyDescent="0.3">
      <c r="A1028">
        <v>116424</v>
      </c>
      <c r="B1028">
        <v>74</v>
      </c>
      <c r="C1028" t="s">
        <v>514</v>
      </c>
      <c r="D1028" t="s">
        <v>490</v>
      </c>
      <c r="E1028">
        <v>75</v>
      </c>
      <c r="F1028" t="s">
        <v>465</v>
      </c>
      <c r="G1028" t="s">
        <v>1475</v>
      </c>
      <c r="H1028" t="s">
        <v>467</v>
      </c>
      <c r="I1028" t="s">
        <v>1370</v>
      </c>
      <c r="J1028" t="s">
        <v>469</v>
      </c>
      <c r="K1028" t="s">
        <v>474</v>
      </c>
      <c r="M1028" t="s">
        <v>493</v>
      </c>
      <c r="N1028" t="s">
        <v>925</v>
      </c>
      <c r="O1028" t="s">
        <v>477</v>
      </c>
      <c r="R1028" t="s">
        <v>479</v>
      </c>
      <c r="S1028" t="s">
        <v>469</v>
      </c>
      <c r="V1028" t="s">
        <v>536</v>
      </c>
      <c r="W1028" t="s">
        <v>538</v>
      </c>
      <c r="X1028" t="s">
        <v>629</v>
      </c>
      <c r="Y1028" t="s">
        <v>482</v>
      </c>
      <c r="AC1028" t="s">
        <v>483</v>
      </c>
      <c r="AG1028" t="s">
        <v>455</v>
      </c>
      <c r="AH1028" t="s">
        <v>1924</v>
      </c>
    </row>
    <row r="1029" spans="1:34" x14ac:dyDescent="0.3">
      <c r="A1029">
        <v>116424</v>
      </c>
      <c r="B1029">
        <v>75</v>
      </c>
      <c r="C1029" t="s">
        <v>514</v>
      </c>
      <c r="D1029" t="s">
        <v>490</v>
      </c>
      <c r="E1029">
        <v>76</v>
      </c>
      <c r="F1029" t="s">
        <v>465</v>
      </c>
      <c r="G1029" t="s">
        <v>466</v>
      </c>
      <c r="H1029" t="s">
        <v>467</v>
      </c>
      <c r="I1029" t="s">
        <v>1108</v>
      </c>
      <c r="J1029" t="s">
        <v>469</v>
      </c>
      <c r="K1029" t="s">
        <v>474</v>
      </c>
      <c r="M1029" t="s">
        <v>493</v>
      </c>
      <c r="N1029" t="s">
        <v>542</v>
      </c>
      <c r="O1029" t="s">
        <v>477</v>
      </c>
      <c r="R1029" t="s">
        <v>479</v>
      </c>
      <c r="S1029" t="s">
        <v>469</v>
      </c>
      <c r="V1029" t="s">
        <v>1242</v>
      </c>
      <c r="W1029" t="s">
        <v>509</v>
      </c>
      <c r="X1029" t="s">
        <v>629</v>
      </c>
      <c r="Y1029" t="s">
        <v>482</v>
      </c>
      <c r="AC1029" t="s">
        <v>483</v>
      </c>
      <c r="AG1029" t="s">
        <v>455</v>
      </c>
      <c r="AH1029" t="s">
        <v>1925</v>
      </c>
    </row>
    <row r="1030" spans="1:34" x14ac:dyDescent="0.3">
      <c r="A1030">
        <v>116424</v>
      </c>
      <c r="B1030">
        <v>76</v>
      </c>
      <c r="C1030" t="s">
        <v>514</v>
      </c>
      <c r="D1030" t="s">
        <v>490</v>
      </c>
      <c r="E1030">
        <v>77</v>
      </c>
      <c r="F1030" t="s">
        <v>465</v>
      </c>
      <c r="G1030" t="s">
        <v>1315</v>
      </c>
      <c r="H1030" t="s">
        <v>467</v>
      </c>
      <c r="I1030" t="s">
        <v>1926</v>
      </c>
      <c r="J1030" t="s">
        <v>469</v>
      </c>
      <c r="K1030" t="s">
        <v>474</v>
      </c>
      <c r="M1030" t="s">
        <v>493</v>
      </c>
      <c r="N1030" t="s">
        <v>542</v>
      </c>
      <c r="O1030" t="s">
        <v>477</v>
      </c>
      <c r="R1030" t="s">
        <v>479</v>
      </c>
      <c r="S1030" t="s">
        <v>469</v>
      </c>
      <c r="V1030" t="s">
        <v>552</v>
      </c>
      <c r="W1030" t="s">
        <v>1102</v>
      </c>
      <c r="X1030" t="s">
        <v>629</v>
      </c>
      <c r="Y1030" t="s">
        <v>482</v>
      </c>
      <c r="AC1030" t="s">
        <v>483</v>
      </c>
      <c r="AG1030" t="s">
        <v>458</v>
      </c>
    </row>
    <row r="1031" spans="1:34" x14ac:dyDescent="0.3">
      <c r="A1031">
        <v>116424</v>
      </c>
      <c r="B1031">
        <v>77</v>
      </c>
      <c r="C1031" t="s">
        <v>514</v>
      </c>
      <c r="D1031" t="s">
        <v>546</v>
      </c>
      <c r="E1031">
        <v>78</v>
      </c>
      <c r="F1031" t="s">
        <v>465</v>
      </c>
      <c r="G1031" t="s">
        <v>577</v>
      </c>
      <c r="H1031" t="s">
        <v>467</v>
      </c>
      <c r="I1031" t="s">
        <v>1160</v>
      </c>
      <c r="J1031" t="s">
        <v>469</v>
      </c>
      <c r="K1031" t="s">
        <v>474</v>
      </c>
      <c r="M1031" t="s">
        <v>493</v>
      </c>
      <c r="N1031" t="s">
        <v>1927</v>
      </c>
      <c r="O1031" t="s">
        <v>477</v>
      </c>
      <c r="R1031" t="s">
        <v>479</v>
      </c>
      <c r="S1031" t="s">
        <v>469</v>
      </c>
      <c r="V1031" t="s">
        <v>538</v>
      </c>
      <c r="W1031" t="s">
        <v>551</v>
      </c>
      <c r="X1031" t="s">
        <v>629</v>
      </c>
      <c r="Y1031" t="s">
        <v>482</v>
      </c>
      <c r="AC1031" t="s">
        <v>483</v>
      </c>
      <c r="AG1031" t="s">
        <v>455</v>
      </c>
      <c r="AH1031" t="s">
        <v>1928</v>
      </c>
    </row>
    <row r="1032" spans="1:34" x14ac:dyDescent="0.3">
      <c r="A1032">
        <v>116424</v>
      </c>
      <c r="B1032">
        <v>78</v>
      </c>
      <c r="C1032" t="s">
        <v>514</v>
      </c>
      <c r="D1032" t="s">
        <v>546</v>
      </c>
      <c r="E1032">
        <v>79</v>
      </c>
      <c r="F1032" t="s">
        <v>465</v>
      </c>
      <c r="G1032" t="s">
        <v>1881</v>
      </c>
      <c r="H1032" t="s">
        <v>467</v>
      </c>
      <c r="I1032" t="s">
        <v>508</v>
      </c>
      <c r="J1032" t="s">
        <v>469</v>
      </c>
      <c r="K1032" t="s">
        <v>474</v>
      </c>
      <c r="M1032" t="s">
        <v>493</v>
      </c>
      <c r="N1032" t="s">
        <v>1325</v>
      </c>
      <c r="O1032" t="s">
        <v>477</v>
      </c>
      <c r="R1032" t="s">
        <v>479</v>
      </c>
      <c r="S1032" t="s">
        <v>469</v>
      </c>
      <c r="V1032" t="s">
        <v>536</v>
      </c>
      <c r="W1032" t="s">
        <v>1102</v>
      </c>
      <c r="X1032" t="s">
        <v>629</v>
      </c>
      <c r="Y1032" t="s">
        <v>598</v>
      </c>
      <c r="AC1032" t="s">
        <v>483</v>
      </c>
      <c r="AG1032" t="s">
        <v>458</v>
      </c>
    </row>
    <row r="1033" spans="1:34" x14ac:dyDescent="0.3">
      <c r="A1033">
        <v>116424</v>
      </c>
      <c r="B1033">
        <v>79</v>
      </c>
      <c r="C1033" t="s">
        <v>514</v>
      </c>
      <c r="D1033" t="s">
        <v>546</v>
      </c>
      <c r="E1033">
        <v>80</v>
      </c>
      <c r="F1033" t="s">
        <v>579</v>
      </c>
      <c r="G1033" t="s">
        <v>1883</v>
      </c>
      <c r="H1033" t="s">
        <v>467</v>
      </c>
      <c r="I1033" t="s">
        <v>558</v>
      </c>
      <c r="J1033" t="s">
        <v>469</v>
      </c>
      <c r="K1033" t="s">
        <v>474</v>
      </c>
      <c r="M1033" t="s">
        <v>493</v>
      </c>
      <c r="N1033" t="s">
        <v>624</v>
      </c>
      <c r="O1033" t="s">
        <v>477</v>
      </c>
      <c r="R1033" t="s">
        <v>479</v>
      </c>
      <c r="S1033" t="s">
        <v>469</v>
      </c>
      <c r="W1033" t="s">
        <v>478</v>
      </c>
      <c r="X1033" t="s">
        <v>629</v>
      </c>
      <c r="Y1033" t="s">
        <v>482</v>
      </c>
      <c r="AC1033" t="s">
        <v>599</v>
      </c>
      <c r="AD1033" t="s">
        <v>593</v>
      </c>
      <c r="AE1033" t="s">
        <v>477</v>
      </c>
      <c r="AG1033" t="s">
        <v>458</v>
      </c>
    </row>
    <row r="1034" spans="1:34" x14ac:dyDescent="0.3">
      <c r="A1034">
        <v>116424</v>
      </c>
      <c r="B1034">
        <v>80</v>
      </c>
      <c r="C1034" t="s">
        <v>514</v>
      </c>
      <c r="D1034" t="s">
        <v>546</v>
      </c>
      <c r="E1034">
        <v>81</v>
      </c>
      <c r="F1034" t="s">
        <v>465</v>
      </c>
      <c r="G1034" t="s">
        <v>1303</v>
      </c>
      <c r="H1034" t="s">
        <v>467</v>
      </c>
      <c r="I1034" t="s">
        <v>987</v>
      </c>
      <c r="J1034" t="s">
        <v>469</v>
      </c>
      <c r="K1034" t="s">
        <v>474</v>
      </c>
      <c r="M1034" t="s">
        <v>493</v>
      </c>
      <c r="N1034" t="s">
        <v>1929</v>
      </c>
      <c r="O1034" t="s">
        <v>477</v>
      </c>
      <c r="R1034" t="s">
        <v>479</v>
      </c>
      <c r="S1034" t="s">
        <v>469</v>
      </c>
      <c r="V1034" t="s">
        <v>514</v>
      </c>
      <c r="W1034" t="s">
        <v>532</v>
      </c>
      <c r="X1034" t="s">
        <v>629</v>
      </c>
      <c r="Y1034" t="s">
        <v>482</v>
      </c>
      <c r="AC1034" t="s">
        <v>483</v>
      </c>
      <c r="AG1034" t="s">
        <v>458</v>
      </c>
    </row>
    <row r="1035" spans="1:34" x14ac:dyDescent="0.3">
      <c r="A1035">
        <v>116424</v>
      </c>
      <c r="B1035">
        <v>81</v>
      </c>
      <c r="C1035" t="s">
        <v>514</v>
      </c>
      <c r="D1035" t="s">
        <v>546</v>
      </c>
      <c r="E1035">
        <v>82</v>
      </c>
      <c r="F1035" t="s">
        <v>465</v>
      </c>
      <c r="G1035" t="s">
        <v>1001</v>
      </c>
      <c r="H1035" t="s">
        <v>467</v>
      </c>
      <c r="I1035" t="s">
        <v>1225</v>
      </c>
      <c r="J1035" t="s">
        <v>469</v>
      </c>
      <c r="K1035" t="s">
        <v>474</v>
      </c>
      <c r="M1035" t="s">
        <v>493</v>
      </c>
      <c r="N1035" t="s">
        <v>1214</v>
      </c>
      <c r="O1035" t="s">
        <v>477</v>
      </c>
      <c r="R1035" t="s">
        <v>479</v>
      </c>
      <c r="S1035" t="s">
        <v>469</v>
      </c>
      <c r="V1035" t="s">
        <v>1102</v>
      </c>
      <c r="W1035" t="s">
        <v>1205</v>
      </c>
      <c r="X1035" t="s">
        <v>629</v>
      </c>
      <c r="Y1035" t="s">
        <v>598</v>
      </c>
      <c r="AC1035" t="s">
        <v>483</v>
      </c>
      <c r="AG1035" t="s">
        <v>458</v>
      </c>
    </row>
    <row r="1036" spans="1:34" x14ac:dyDescent="0.3">
      <c r="A1036">
        <v>116424</v>
      </c>
      <c r="B1036">
        <v>82</v>
      </c>
      <c r="C1036" t="s">
        <v>471</v>
      </c>
      <c r="D1036" t="s">
        <v>453</v>
      </c>
      <c r="E1036">
        <v>83</v>
      </c>
      <c r="W1036" t="s">
        <v>457</v>
      </c>
      <c r="AG1036" t="s">
        <v>455</v>
      </c>
      <c r="AH1036" t="s">
        <v>1930</v>
      </c>
    </row>
    <row r="1037" spans="1:34" x14ac:dyDescent="0.3">
      <c r="A1037">
        <v>116424</v>
      </c>
      <c r="B1037">
        <v>83</v>
      </c>
      <c r="C1037" t="s">
        <v>471</v>
      </c>
      <c r="D1037" t="s">
        <v>453</v>
      </c>
      <c r="E1037">
        <v>84</v>
      </c>
      <c r="W1037" t="s">
        <v>858</v>
      </c>
      <c r="AG1037" t="s">
        <v>455</v>
      </c>
      <c r="AH1037" t="s">
        <v>1931</v>
      </c>
    </row>
    <row r="1038" spans="1:34" x14ac:dyDescent="0.3">
      <c r="A1038">
        <v>116424</v>
      </c>
      <c r="B1038">
        <v>84</v>
      </c>
      <c r="C1038" t="s">
        <v>471</v>
      </c>
      <c r="D1038" t="s">
        <v>453</v>
      </c>
      <c r="E1038">
        <v>85</v>
      </c>
      <c r="W1038" t="s">
        <v>457</v>
      </c>
      <c r="AG1038" t="s">
        <v>455</v>
      </c>
      <c r="AH1038" t="s">
        <v>1932</v>
      </c>
    </row>
    <row r="1039" spans="1:34" x14ac:dyDescent="0.3">
      <c r="A1039">
        <v>116424</v>
      </c>
      <c r="B1039">
        <v>85</v>
      </c>
      <c r="C1039" t="s">
        <v>471</v>
      </c>
      <c r="D1039" t="s">
        <v>453</v>
      </c>
      <c r="E1039">
        <v>86</v>
      </c>
      <c r="W1039" t="s">
        <v>860</v>
      </c>
      <c r="AG1039" t="s">
        <v>455</v>
      </c>
      <c r="AH1039" t="s">
        <v>1933</v>
      </c>
    </row>
    <row r="1040" spans="1:34" x14ac:dyDescent="0.3">
      <c r="A1040">
        <v>116424</v>
      </c>
      <c r="B1040">
        <v>86</v>
      </c>
      <c r="C1040" t="s">
        <v>471</v>
      </c>
      <c r="D1040" t="s">
        <v>453</v>
      </c>
      <c r="E1040">
        <v>87</v>
      </c>
      <c r="W1040" t="s">
        <v>859</v>
      </c>
      <c r="AG1040" t="s">
        <v>455</v>
      </c>
      <c r="AH1040" t="s">
        <v>1934</v>
      </c>
    </row>
    <row r="1041" spans="1:34" x14ac:dyDescent="0.3">
      <c r="A1041">
        <v>116424</v>
      </c>
      <c r="B1041">
        <v>87</v>
      </c>
      <c r="C1041" t="s">
        <v>471</v>
      </c>
      <c r="D1041" t="s">
        <v>453</v>
      </c>
      <c r="E1041">
        <v>88</v>
      </c>
      <c r="W1041" t="s">
        <v>858</v>
      </c>
      <c r="AG1041" t="s">
        <v>458</v>
      </c>
    </row>
    <row r="1042" spans="1:34" x14ac:dyDescent="0.3">
      <c r="A1042">
        <v>116424</v>
      </c>
      <c r="B1042">
        <v>88</v>
      </c>
      <c r="C1042" t="s">
        <v>471</v>
      </c>
      <c r="D1042" t="s">
        <v>453</v>
      </c>
      <c r="E1042">
        <v>89</v>
      </c>
      <c r="W1042" t="s">
        <v>899</v>
      </c>
      <c r="AG1042" t="s">
        <v>455</v>
      </c>
      <c r="AH1042" t="s">
        <v>1935</v>
      </c>
    </row>
    <row r="1043" spans="1:34" x14ac:dyDescent="0.3">
      <c r="A1043">
        <v>116424</v>
      </c>
      <c r="B1043">
        <v>89</v>
      </c>
      <c r="C1043" t="s">
        <v>471</v>
      </c>
      <c r="D1043" t="s">
        <v>453</v>
      </c>
      <c r="E1043">
        <v>90</v>
      </c>
      <c r="W1043" t="s">
        <v>893</v>
      </c>
      <c r="AG1043" t="s">
        <v>458</v>
      </c>
    </row>
    <row r="1044" spans="1:34" x14ac:dyDescent="0.3">
      <c r="A1044">
        <v>116424</v>
      </c>
      <c r="B1044">
        <v>90</v>
      </c>
      <c r="C1044" t="s">
        <v>471</v>
      </c>
      <c r="D1044" t="s">
        <v>464</v>
      </c>
      <c r="E1044">
        <v>91</v>
      </c>
      <c r="F1044" t="s">
        <v>465</v>
      </c>
      <c r="G1044" t="s">
        <v>532</v>
      </c>
      <c r="H1044" t="s">
        <v>467</v>
      </c>
      <c r="I1044" t="s">
        <v>478</v>
      </c>
      <c r="J1044" t="s">
        <v>469</v>
      </c>
      <c r="K1044" t="s">
        <v>474</v>
      </c>
      <c r="M1044" t="s">
        <v>475</v>
      </c>
      <c r="N1044" t="s">
        <v>1014</v>
      </c>
      <c r="O1044" t="s">
        <v>477</v>
      </c>
      <c r="P1044" t="s">
        <v>800</v>
      </c>
      <c r="Q1044" t="s">
        <v>477</v>
      </c>
      <c r="R1044" t="s">
        <v>479</v>
      </c>
      <c r="S1044" t="s">
        <v>469</v>
      </c>
      <c r="W1044" t="s">
        <v>913</v>
      </c>
      <c r="X1044" t="s">
        <v>629</v>
      </c>
      <c r="Y1044" t="s">
        <v>482</v>
      </c>
      <c r="AC1044" t="s">
        <v>483</v>
      </c>
      <c r="AG1044" t="s">
        <v>455</v>
      </c>
      <c r="AH1044" t="s">
        <v>1936</v>
      </c>
    </row>
    <row r="1045" spans="1:34" x14ac:dyDescent="0.3">
      <c r="A1045">
        <v>116424</v>
      </c>
      <c r="B1045">
        <v>91</v>
      </c>
      <c r="C1045" t="s">
        <v>471</v>
      </c>
      <c r="D1045" t="s">
        <v>464</v>
      </c>
      <c r="E1045">
        <v>92</v>
      </c>
      <c r="F1045" t="s">
        <v>465</v>
      </c>
      <c r="G1045" t="s">
        <v>547</v>
      </c>
      <c r="H1045" t="s">
        <v>467</v>
      </c>
      <c r="I1045" t="s">
        <v>1937</v>
      </c>
      <c r="J1045" t="s">
        <v>469</v>
      </c>
      <c r="K1045" t="s">
        <v>474</v>
      </c>
      <c r="M1045" t="s">
        <v>475</v>
      </c>
      <c r="N1045" t="s">
        <v>732</v>
      </c>
      <c r="O1045" t="s">
        <v>477</v>
      </c>
      <c r="P1045" t="s">
        <v>614</v>
      </c>
      <c r="Q1045" t="s">
        <v>477</v>
      </c>
      <c r="R1045" t="s">
        <v>479</v>
      </c>
      <c r="S1045" t="s">
        <v>469</v>
      </c>
      <c r="W1045" t="s">
        <v>558</v>
      </c>
      <c r="X1045" t="s">
        <v>629</v>
      </c>
      <c r="Y1045" t="s">
        <v>482</v>
      </c>
      <c r="AC1045" t="s">
        <v>483</v>
      </c>
      <c r="AG1045" t="s">
        <v>455</v>
      </c>
      <c r="AH1045" t="s">
        <v>1938</v>
      </c>
    </row>
    <row r="1046" spans="1:34" x14ac:dyDescent="0.3">
      <c r="A1046">
        <v>116424</v>
      </c>
      <c r="B1046">
        <v>92</v>
      </c>
      <c r="C1046" t="s">
        <v>471</v>
      </c>
      <c r="D1046" t="s">
        <v>464</v>
      </c>
      <c r="E1046">
        <v>93</v>
      </c>
      <c r="F1046" t="s">
        <v>465</v>
      </c>
      <c r="G1046" t="s">
        <v>1939</v>
      </c>
      <c r="H1046" t="s">
        <v>467</v>
      </c>
      <c r="I1046" t="s">
        <v>476</v>
      </c>
      <c r="J1046" t="s">
        <v>469</v>
      </c>
      <c r="K1046" t="s">
        <v>474</v>
      </c>
      <c r="M1046" t="s">
        <v>475</v>
      </c>
      <c r="N1046" t="s">
        <v>905</v>
      </c>
      <c r="O1046" t="s">
        <v>477</v>
      </c>
      <c r="P1046" t="s">
        <v>939</v>
      </c>
      <c r="Q1046" t="s">
        <v>477</v>
      </c>
      <c r="R1046" t="s">
        <v>479</v>
      </c>
      <c r="S1046" t="s">
        <v>469</v>
      </c>
      <c r="W1046" t="s">
        <v>541</v>
      </c>
      <c r="X1046" t="s">
        <v>629</v>
      </c>
      <c r="Y1046" t="s">
        <v>482</v>
      </c>
      <c r="AC1046" t="s">
        <v>483</v>
      </c>
      <c r="AG1046" t="s">
        <v>455</v>
      </c>
      <c r="AH1046" t="s">
        <v>1940</v>
      </c>
    </row>
    <row r="1047" spans="1:34" x14ac:dyDescent="0.3">
      <c r="A1047">
        <v>116424</v>
      </c>
      <c r="B1047">
        <v>93</v>
      </c>
      <c r="C1047" t="s">
        <v>471</v>
      </c>
      <c r="D1047" t="s">
        <v>464</v>
      </c>
      <c r="E1047">
        <v>94</v>
      </c>
      <c r="F1047" t="s">
        <v>465</v>
      </c>
      <c r="G1047" t="s">
        <v>1415</v>
      </c>
      <c r="H1047" t="s">
        <v>467</v>
      </c>
      <c r="I1047" t="s">
        <v>492</v>
      </c>
      <c r="J1047" t="s">
        <v>469</v>
      </c>
      <c r="K1047" t="s">
        <v>474</v>
      </c>
      <c r="M1047" t="s">
        <v>475</v>
      </c>
      <c r="N1047" t="s">
        <v>865</v>
      </c>
      <c r="O1047" t="s">
        <v>477</v>
      </c>
      <c r="P1047" t="s">
        <v>636</v>
      </c>
      <c r="Q1047" t="s">
        <v>477</v>
      </c>
      <c r="R1047" t="s">
        <v>479</v>
      </c>
      <c r="S1047" t="s">
        <v>469</v>
      </c>
      <c r="W1047" t="s">
        <v>552</v>
      </c>
      <c r="X1047" t="s">
        <v>629</v>
      </c>
      <c r="Y1047" t="s">
        <v>598</v>
      </c>
      <c r="AC1047" t="s">
        <v>483</v>
      </c>
      <c r="AG1047" t="s">
        <v>458</v>
      </c>
    </row>
    <row r="1048" spans="1:34" x14ac:dyDescent="0.3">
      <c r="A1048">
        <v>116424</v>
      </c>
      <c r="B1048">
        <v>94</v>
      </c>
      <c r="C1048" t="s">
        <v>471</v>
      </c>
      <c r="D1048" t="s">
        <v>464</v>
      </c>
      <c r="E1048">
        <v>95</v>
      </c>
      <c r="F1048" t="s">
        <v>465</v>
      </c>
      <c r="G1048" t="s">
        <v>590</v>
      </c>
      <c r="H1048" t="s">
        <v>467</v>
      </c>
      <c r="I1048" t="s">
        <v>1738</v>
      </c>
      <c r="J1048" t="s">
        <v>469</v>
      </c>
      <c r="K1048" t="s">
        <v>474</v>
      </c>
      <c r="M1048" t="s">
        <v>475</v>
      </c>
      <c r="N1048" t="s">
        <v>905</v>
      </c>
      <c r="O1048" t="s">
        <v>477</v>
      </c>
      <c r="P1048" t="s">
        <v>905</v>
      </c>
      <c r="Q1048" t="s">
        <v>477</v>
      </c>
      <c r="R1048" t="s">
        <v>479</v>
      </c>
      <c r="S1048" t="s">
        <v>469</v>
      </c>
      <c r="W1048" t="s">
        <v>795</v>
      </c>
      <c r="X1048" t="s">
        <v>629</v>
      </c>
      <c r="Y1048" t="s">
        <v>482</v>
      </c>
      <c r="AC1048" t="s">
        <v>483</v>
      </c>
      <c r="AG1048" t="s">
        <v>455</v>
      </c>
      <c r="AH1048" t="s">
        <v>1941</v>
      </c>
    </row>
    <row r="1049" spans="1:34" x14ac:dyDescent="0.3">
      <c r="A1049">
        <v>116424</v>
      </c>
      <c r="B1049">
        <v>95</v>
      </c>
      <c r="C1049" t="s">
        <v>471</v>
      </c>
      <c r="D1049" t="s">
        <v>464</v>
      </c>
      <c r="E1049">
        <v>96</v>
      </c>
      <c r="F1049" t="s">
        <v>465</v>
      </c>
      <c r="G1049" t="s">
        <v>1817</v>
      </c>
      <c r="H1049" t="s">
        <v>467</v>
      </c>
      <c r="I1049" t="s">
        <v>1942</v>
      </c>
      <c r="J1049" t="s">
        <v>469</v>
      </c>
      <c r="K1049" t="s">
        <v>474</v>
      </c>
      <c r="M1049" t="s">
        <v>475</v>
      </c>
      <c r="N1049" t="s">
        <v>916</v>
      </c>
      <c r="O1049" t="s">
        <v>477</v>
      </c>
      <c r="P1049" t="s">
        <v>916</v>
      </c>
      <c r="Q1049" t="s">
        <v>477</v>
      </c>
      <c r="R1049" t="s">
        <v>479</v>
      </c>
      <c r="S1049" t="s">
        <v>469</v>
      </c>
      <c r="W1049" t="s">
        <v>518</v>
      </c>
      <c r="X1049" t="s">
        <v>629</v>
      </c>
      <c r="Y1049" t="s">
        <v>482</v>
      </c>
      <c r="AC1049" t="s">
        <v>483</v>
      </c>
      <c r="AG1049" t="s">
        <v>455</v>
      </c>
      <c r="AH1049" t="s">
        <v>1943</v>
      </c>
    </row>
    <row r="1050" spans="1:34" x14ac:dyDescent="0.3">
      <c r="A1050">
        <v>116424</v>
      </c>
      <c r="B1050">
        <v>96</v>
      </c>
      <c r="C1050" t="s">
        <v>471</v>
      </c>
      <c r="D1050" t="s">
        <v>464</v>
      </c>
      <c r="E1050">
        <v>97</v>
      </c>
      <c r="F1050" t="s">
        <v>465</v>
      </c>
      <c r="G1050" t="s">
        <v>1315</v>
      </c>
      <c r="H1050" t="s">
        <v>467</v>
      </c>
      <c r="I1050" t="s">
        <v>568</v>
      </c>
      <c r="J1050" t="s">
        <v>469</v>
      </c>
      <c r="K1050" t="s">
        <v>474</v>
      </c>
      <c r="M1050" t="s">
        <v>475</v>
      </c>
      <c r="N1050" t="s">
        <v>644</v>
      </c>
      <c r="O1050" t="s">
        <v>477</v>
      </c>
      <c r="P1050" t="s">
        <v>574</v>
      </c>
      <c r="Q1050" t="s">
        <v>477</v>
      </c>
      <c r="R1050" t="s">
        <v>479</v>
      </c>
      <c r="S1050" t="s">
        <v>469</v>
      </c>
      <c r="W1050" t="s">
        <v>913</v>
      </c>
      <c r="X1050" t="s">
        <v>629</v>
      </c>
      <c r="Y1050" t="s">
        <v>598</v>
      </c>
      <c r="AC1050" t="s">
        <v>483</v>
      </c>
      <c r="AG1050" t="s">
        <v>455</v>
      </c>
      <c r="AH1050" t="s">
        <v>1944</v>
      </c>
    </row>
    <row r="1051" spans="1:34" x14ac:dyDescent="0.3">
      <c r="A1051">
        <v>116424</v>
      </c>
      <c r="B1051">
        <v>97</v>
      </c>
      <c r="C1051" t="s">
        <v>471</v>
      </c>
      <c r="D1051" t="s">
        <v>464</v>
      </c>
      <c r="E1051">
        <v>98</v>
      </c>
      <c r="F1051" t="s">
        <v>465</v>
      </c>
      <c r="G1051" t="s">
        <v>1945</v>
      </c>
      <c r="H1051" t="s">
        <v>467</v>
      </c>
      <c r="I1051" t="s">
        <v>686</v>
      </c>
      <c r="J1051" t="s">
        <v>469</v>
      </c>
      <c r="K1051" t="s">
        <v>474</v>
      </c>
      <c r="M1051" t="s">
        <v>475</v>
      </c>
      <c r="N1051" t="s">
        <v>512</v>
      </c>
      <c r="O1051" t="s">
        <v>477</v>
      </c>
      <c r="P1051" t="s">
        <v>512</v>
      </c>
      <c r="Q1051" t="s">
        <v>477</v>
      </c>
      <c r="R1051" t="s">
        <v>479</v>
      </c>
      <c r="S1051" t="s">
        <v>469</v>
      </c>
      <c r="W1051" t="s">
        <v>648</v>
      </c>
      <c r="X1051" t="s">
        <v>629</v>
      </c>
      <c r="Y1051" t="s">
        <v>482</v>
      </c>
      <c r="AC1051" t="s">
        <v>483</v>
      </c>
      <c r="AG1051" t="s">
        <v>455</v>
      </c>
      <c r="AH1051" t="s">
        <v>1946</v>
      </c>
    </row>
    <row r="1052" spans="1:34" x14ac:dyDescent="0.3">
      <c r="A1052">
        <v>116424</v>
      </c>
      <c r="B1052">
        <v>98</v>
      </c>
      <c r="C1052" t="s">
        <v>471</v>
      </c>
      <c r="D1052" t="s">
        <v>464</v>
      </c>
      <c r="E1052">
        <v>99</v>
      </c>
      <c r="F1052" t="s">
        <v>465</v>
      </c>
      <c r="G1052" t="s">
        <v>1728</v>
      </c>
      <c r="H1052" t="s">
        <v>467</v>
      </c>
      <c r="I1052" t="s">
        <v>1304</v>
      </c>
      <c r="J1052" t="s">
        <v>469</v>
      </c>
      <c r="K1052" t="s">
        <v>474</v>
      </c>
      <c r="M1052" t="s">
        <v>475</v>
      </c>
      <c r="N1052" t="s">
        <v>1014</v>
      </c>
      <c r="O1052" t="s">
        <v>477</v>
      </c>
      <c r="P1052" t="s">
        <v>878</v>
      </c>
      <c r="Q1052" t="s">
        <v>477</v>
      </c>
      <c r="R1052" t="s">
        <v>479</v>
      </c>
      <c r="S1052" t="s">
        <v>469</v>
      </c>
      <c r="W1052" t="s">
        <v>544</v>
      </c>
      <c r="X1052" t="s">
        <v>629</v>
      </c>
      <c r="Y1052" t="s">
        <v>598</v>
      </c>
      <c r="AC1052" t="s">
        <v>483</v>
      </c>
      <c r="AG1052" t="s">
        <v>458</v>
      </c>
    </row>
    <row r="1053" spans="1:34" x14ac:dyDescent="0.3">
      <c r="A1053">
        <v>116424</v>
      </c>
      <c r="B1053">
        <v>99</v>
      </c>
      <c r="C1053" t="s">
        <v>471</v>
      </c>
      <c r="D1053" t="s">
        <v>464</v>
      </c>
      <c r="E1053">
        <v>100</v>
      </c>
      <c r="F1053" t="s">
        <v>465</v>
      </c>
      <c r="G1053" t="s">
        <v>1947</v>
      </c>
      <c r="H1053" t="s">
        <v>467</v>
      </c>
      <c r="I1053" t="s">
        <v>471</v>
      </c>
      <c r="J1053" t="s">
        <v>469</v>
      </c>
      <c r="K1053" t="s">
        <v>474</v>
      </c>
      <c r="M1053" t="s">
        <v>475</v>
      </c>
      <c r="N1053" t="s">
        <v>487</v>
      </c>
      <c r="O1053" t="s">
        <v>477</v>
      </c>
      <c r="P1053" t="s">
        <v>512</v>
      </c>
      <c r="Q1053" t="s">
        <v>477</v>
      </c>
      <c r="R1053" t="s">
        <v>479</v>
      </c>
      <c r="S1053" t="s">
        <v>469</v>
      </c>
      <c r="W1053" t="s">
        <v>468</v>
      </c>
      <c r="X1053" t="s">
        <v>629</v>
      </c>
      <c r="Y1053" t="s">
        <v>483</v>
      </c>
      <c r="AG1053" t="s">
        <v>458</v>
      </c>
    </row>
    <row r="1054" spans="1:34" x14ac:dyDescent="0.3">
      <c r="A1054">
        <v>116424</v>
      </c>
      <c r="B1054">
        <v>100</v>
      </c>
      <c r="C1054" t="s">
        <v>471</v>
      </c>
      <c r="D1054" t="s">
        <v>490</v>
      </c>
      <c r="E1054">
        <v>101</v>
      </c>
      <c r="F1054" t="s">
        <v>465</v>
      </c>
      <c r="G1054" t="s">
        <v>565</v>
      </c>
      <c r="H1054" t="s">
        <v>467</v>
      </c>
      <c r="I1054" t="s">
        <v>843</v>
      </c>
      <c r="J1054" t="s">
        <v>469</v>
      </c>
      <c r="K1054" t="s">
        <v>474</v>
      </c>
      <c r="M1054" t="s">
        <v>493</v>
      </c>
      <c r="N1054" t="s">
        <v>1158</v>
      </c>
      <c r="O1054" t="s">
        <v>477</v>
      </c>
      <c r="R1054" t="s">
        <v>479</v>
      </c>
      <c r="S1054" t="s">
        <v>469</v>
      </c>
      <c r="W1054" t="s">
        <v>615</v>
      </c>
      <c r="X1054" t="s">
        <v>629</v>
      </c>
      <c r="Y1054" t="s">
        <v>482</v>
      </c>
      <c r="AC1054" t="s">
        <v>483</v>
      </c>
      <c r="AG1054" t="s">
        <v>455</v>
      </c>
      <c r="AH1054" t="s">
        <v>1948</v>
      </c>
    </row>
    <row r="1055" spans="1:34" x14ac:dyDescent="0.3">
      <c r="A1055">
        <v>116424</v>
      </c>
      <c r="B1055">
        <v>101</v>
      </c>
      <c r="C1055" t="s">
        <v>471</v>
      </c>
      <c r="D1055" t="s">
        <v>490</v>
      </c>
      <c r="E1055">
        <v>102</v>
      </c>
      <c r="F1055" t="s">
        <v>465</v>
      </c>
      <c r="G1055" t="s">
        <v>707</v>
      </c>
      <c r="H1055" t="s">
        <v>467</v>
      </c>
      <c r="I1055" t="s">
        <v>843</v>
      </c>
      <c r="J1055" t="s">
        <v>469</v>
      </c>
      <c r="K1055" t="s">
        <v>474</v>
      </c>
      <c r="M1055" t="s">
        <v>493</v>
      </c>
      <c r="N1055" t="s">
        <v>531</v>
      </c>
      <c r="O1055" t="s">
        <v>477</v>
      </c>
      <c r="R1055" t="s">
        <v>479</v>
      </c>
      <c r="S1055" t="s">
        <v>469</v>
      </c>
      <c r="V1055" t="s">
        <v>544</v>
      </c>
      <c r="W1055" t="s">
        <v>564</v>
      </c>
      <c r="X1055" t="s">
        <v>629</v>
      </c>
      <c r="Y1055" t="s">
        <v>598</v>
      </c>
      <c r="AC1055" t="s">
        <v>483</v>
      </c>
      <c r="AG1055" t="s">
        <v>455</v>
      </c>
      <c r="AH1055" t="s">
        <v>1949</v>
      </c>
    </row>
    <row r="1056" spans="1:34" x14ac:dyDescent="0.3">
      <c r="A1056">
        <v>116424</v>
      </c>
      <c r="B1056">
        <v>102</v>
      </c>
      <c r="C1056" t="s">
        <v>471</v>
      </c>
      <c r="D1056" t="s">
        <v>490</v>
      </c>
      <c r="E1056">
        <v>103</v>
      </c>
      <c r="F1056" t="s">
        <v>465</v>
      </c>
      <c r="G1056" t="s">
        <v>835</v>
      </c>
      <c r="H1056" t="s">
        <v>467</v>
      </c>
      <c r="I1056" t="s">
        <v>874</v>
      </c>
      <c r="J1056" t="s">
        <v>469</v>
      </c>
      <c r="K1056" t="s">
        <v>474</v>
      </c>
      <c r="M1056" t="s">
        <v>493</v>
      </c>
      <c r="N1056" t="s">
        <v>1853</v>
      </c>
      <c r="O1056" t="s">
        <v>477</v>
      </c>
      <c r="R1056" t="s">
        <v>479</v>
      </c>
      <c r="S1056" t="s">
        <v>469</v>
      </c>
      <c r="V1056" t="s">
        <v>564</v>
      </c>
      <c r="W1056" t="s">
        <v>480</v>
      </c>
      <c r="X1056" t="s">
        <v>629</v>
      </c>
      <c r="Y1056" t="s">
        <v>482</v>
      </c>
      <c r="AC1056" t="s">
        <v>483</v>
      </c>
      <c r="AG1056" t="s">
        <v>455</v>
      </c>
      <c r="AH1056" t="s">
        <v>1950</v>
      </c>
    </row>
    <row r="1057" spans="1:34" x14ac:dyDescent="0.3">
      <c r="A1057">
        <v>116424</v>
      </c>
      <c r="B1057">
        <v>103</v>
      </c>
      <c r="C1057" t="s">
        <v>471</v>
      </c>
      <c r="D1057" t="s">
        <v>490</v>
      </c>
      <c r="E1057">
        <v>104</v>
      </c>
      <c r="F1057" t="s">
        <v>465</v>
      </c>
      <c r="G1057" t="s">
        <v>827</v>
      </c>
      <c r="H1057" t="s">
        <v>467</v>
      </c>
      <c r="I1057" t="s">
        <v>1909</v>
      </c>
      <c r="J1057" t="s">
        <v>469</v>
      </c>
      <c r="K1057" t="s">
        <v>474</v>
      </c>
      <c r="M1057" t="s">
        <v>493</v>
      </c>
      <c r="N1057" t="s">
        <v>494</v>
      </c>
      <c r="O1057" t="s">
        <v>477</v>
      </c>
      <c r="R1057" t="s">
        <v>479</v>
      </c>
      <c r="S1057" t="s">
        <v>469</v>
      </c>
      <c r="V1057" t="s">
        <v>1242</v>
      </c>
      <c r="W1057" t="s">
        <v>480</v>
      </c>
      <c r="X1057" t="s">
        <v>629</v>
      </c>
      <c r="Y1057" t="s">
        <v>482</v>
      </c>
      <c r="AC1057" t="s">
        <v>483</v>
      </c>
      <c r="AG1057" t="s">
        <v>458</v>
      </c>
    </row>
    <row r="1058" spans="1:34" x14ac:dyDescent="0.3">
      <c r="A1058">
        <v>116424</v>
      </c>
      <c r="B1058">
        <v>104</v>
      </c>
      <c r="C1058" t="s">
        <v>471</v>
      </c>
      <c r="D1058" t="s">
        <v>490</v>
      </c>
      <c r="E1058">
        <v>105</v>
      </c>
      <c r="F1058" t="s">
        <v>465</v>
      </c>
      <c r="G1058" t="s">
        <v>1367</v>
      </c>
      <c r="H1058" t="s">
        <v>467</v>
      </c>
      <c r="I1058" t="s">
        <v>1951</v>
      </c>
      <c r="J1058" t="s">
        <v>469</v>
      </c>
      <c r="K1058" t="s">
        <v>474</v>
      </c>
      <c r="M1058" t="s">
        <v>493</v>
      </c>
      <c r="N1058" t="s">
        <v>653</v>
      </c>
      <c r="O1058" t="s">
        <v>477</v>
      </c>
      <c r="R1058" t="s">
        <v>479</v>
      </c>
      <c r="S1058" t="s">
        <v>469</v>
      </c>
      <c r="V1058" t="s">
        <v>735</v>
      </c>
      <c r="W1058" t="s">
        <v>515</v>
      </c>
      <c r="X1058" t="s">
        <v>629</v>
      </c>
      <c r="Y1058" t="s">
        <v>482</v>
      </c>
      <c r="AC1058" t="s">
        <v>483</v>
      </c>
      <c r="AG1058" t="s">
        <v>455</v>
      </c>
      <c r="AH1058" t="s">
        <v>1952</v>
      </c>
    </row>
    <row r="1059" spans="1:34" x14ac:dyDescent="0.3">
      <c r="A1059">
        <v>116424</v>
      </c>
      <c r="B1059">
        <v>105</v>
      </c>
      <c r="C1059" t="s">
        <v>471</v>
      </c>
      <c r="D1059" t="s">
        <v>490</v>
      </c>
      <c r="E1059">
        <v>106</v>
      </c>
      <c r="F1059" t="s">
        <v>465</v>
      </c>
      <c r="G1059" t="s">
        <v>1953</v>
      </c>
      <c r="H1059" t="s">
        <v>467</v>
      </c>
      <c r="I1059" t="s">
        <v>1372</v>
      </c>
      <c r="J1059" t="s">
        <v>469</v>
      </c>
      <c r="K1059" t="s">
        <v>474</v>
      </c>
      <c r="M1059" t="s">
        <v>493</v>
      </c>
      <c r="N1059" t="s">
        <v>1954</v>
      </c>
      <c r="O1059" t="s">
        <v>477</v>
      </c>
      <c r="R1059" t="s">
        <v>479</v>
      </c>
      <c r="S1059" t="s">
        <v>469</v>
      </c>
      <c r="V1059" t="s">
        <v>538</v>
      </c>
      <c r="W1059" t="s">
        <v>537</v>
      </c>
      <c r="X1059" t="s">
        <v>629</v>
      </c>
      <c r="Y1059" t="s">
        <v>1289</v>
      </c>
      <c r="AC1059" t="s">
        <v>483</v>
      </c>
      <c r="AG1059" t="s">
        <v>455</v>
      </c>
      <c r="AH1059" t="s">
        <v>1955</v>
      </c>
    </row>
    <row r="1060" spans="1:34" x14ac:dyDescent="0.3">
      <c r="A1060">
        <v>116424</v>
      </c>
      <c r="B1060">
        <v>106</v>
      </c>
      <c r="C1060" t="s">
        <v>471</v>
      </c>
      <c r="D1060" t="s">
        <v>490</v>
      </c>
      <c r="E1060">
        <v>107</v>
      </c>
      <c r="F1060" t="s">
        <v>465</v>
      </c>
      <c r="G1060" t="s">
        <v>523</v>
      </c>
      <c r="H1060" t="s">
        <v>467</v>
      </c>
      <c r="I1060" t="s">
        <v>614</v>
      </c>
      <c r="J1060" t="s">
        <v>469</v>
      </c>
      <c r="K1060" t="s">
        <v>474</v>
      </c>
      <c r="M1060" t="s">
        <v>493</v>
      </c>
      <c r="N1060" t="s">
        <v>1188</v>
      </c>
      <c r="O1060" t="s">
        <v>477</v>
      </c>
      <c r="R1060" t="s">
        <v>479</v>
      </c>
      <c r="S1060" t="s">
        <v>469</v>
      </c>
      <c r="W1060" t="s">
        <v>542</v>
      </c>
      <c r="X1060" t="s">
        <v>629</v>
      </c>
      <c r="Y1060" t="s">
        <v>598</v>
      </c>
      <c r="AC1060" t="s">
        <v>483</v>
      </c>
      <c r="AG1060" t="s">
        <v>455</v>
      </c>
      <c r="AH1060" t="s">
        <v>1956</v>
      </c>
    </row>
    <row r="1061" spans="1:34" x14ac:dyDescent="0.3">
      <c r="A1061">
        <v>116424</v>
      </c>
      <c r="B1061">
        <v>107</v>
      </c>
      <c r="C1061" t="s">
        <v>471</v>
      </c>
      <c r="D1061" t="s">
        <v>490</v>
      </c>
      <c r="E1061">
        <v>108</v>
      </c>
      <c r="F1061" t="s">
        <v>465</v>
      </c>
      <c r="G1061" t="s">
        <v>794</v>
      </c>
      <c r="H1061" t="s">
        <v>467</v>
      </c>
      <c r="I1061" t="s">
        <v>614</v>
      </c>
      <c r="J1061" t="s">
        <v>469</v>
      </c>
      <c r="K1061" t="s">
        <v>474</v>
      </c>
      <c r="M1061" t="s">
        <v>493</v>
      </c>
      <c r="N1061" t="s">
        <v>581</v>
      </c>
      <c r="O1061" t="s">
        <v>477</v>
      </c>
      <c r="R1061" t="s">
        <v>479</v>
      </c>
      <c r="S1061" t="s">
        <v>469</v>
      </c>
      <c r="V1061" t="s">
        <v>913</v>
      </c>
      <c r="W1061" t="s">
        <v>735</v>
      </c>
      <c r="X1061" t="s">
        <v>629</v>
      </c>
      <c r="Y1061" t="s">
        <v>482</v>
      </c>
      <c r="AC1061" t="s">
        <v>483</v>
      </c>
      <c r="AG1061" t="s">
        <v>455</v>
      </c>
      <c r="AH1061" t="s">
        <v>1957</v>
      </c>
    </row>
    <row r="1062" spans="1:34" x14ac:dyDescent="0.3">
      <c r="A1062">
        <v>116424</v>
      </c>
      <c r="B1062">
        <v>108</v>
      </c>
      <c r="C1062" t="s">
        <v>471</v>
      </c>
      <c r="D1062" t="s">
        <v>490</v>
      </c>
      <c r="E1062">
        <v>109</v>
      </c>
      <c r="F1062" t="s">
        <v>465</v>
      </c>
      <c r="G1062" t="s">
        <v>1654</v>
      </c>
      <c r="H1062" t="s">
        <v>467</v>
      </c>
      <c r="I1062" t="s">
        <v>558</v>
      </c>
      <c r="J1062" t="s">
        <v>469</v>
      </c>
      <c r="K1062" t="s">
        <v>474</v>
      </c>
      <c r="M1062" t="s">
        <v>493</v>
      </c>
      <c r="N1062" t="s">
        <v>531</v>
      </c>
      <c r="O1062" t="s">
        <v>477</v>
      </c>
      <c r="R1062" t="s">
        <v>479</v>
      </c>
      <c r="S1062" t="s">
        <v>469</v>
      </c>
      <c r="V1062" t="s">
        <v>536</v>
      </c>
      <c r="W1062" t="s">
        <v>1102</v>
      </c>
      <c r="X1062" t="s">
        <v>629</v>
      </c>
      <c r="Y1062" t="s">
        <v>482</v>
      </c>
      <c r="AC1062" t="s">
        <v>483</v>
      </c>
      <c r="AG1062" t="s">
        <v>455</v>
      </c>
      <c r="AH1062" t="s">
        <v>1958</v>
      </c>
    </row>
    <row r="1063" spans="1:34" x14ac:dyDescent="0.3">
      <c r="A1063">
        <v>116424</v>
      </c>
      <c r="B1063">
        <v>109</v>
      </c>
      <c r="C1063" t="s">
        <v>471</v>
      </c>
      <c r="D1063" t="s">
        <v>546</v>
      </c>
      <c r="E1063">
        <v>110</v>
      </c>
      <c r="F1063" t="s">
        <v>465</v>
      </c>
      <c r="G1063" t="s">
        <v>527</v>
      </c>
      <c r="H1063" t="s">
        <v>467</v>
      </c>
      <c r="I1063" t="s">
        <v>1959</v>
      </c>
      <c r="J1063" t="s">
        <v>469</v>
      </c>
      <c r="K1063" t="s">
        <v>474</v>
      </c>
      <c r="M1063" t="s">
        <v>493</v>
      </c>
      <c r="N1063" t="s">
        <v>1960</v>
      </c>
      <c r="O1063" t="s">
        <v>477</v>
      </c>
      <c r="R1063" t="s">
        <v>479</v>
      </c>
      <c r="S1063" t="s">
        <v>469</v>
      </c>
      <c r="V1063" t="s">
        <v>736</v>
      </c>
      <c r="W1063" t="s">
        <v>583</v>
      </c>
      <c r="X1063" t="s">
        <v>629</v>
      </c>
      <c r="Y1063" t="s">
        <v>482</v>
      </c>
      <c r="AC1063" t="s">
        <v>483</v>
      </c>
      <c r="AG1063" t="s">
        <v>455</v>
      </c>
      <c r="AH1063" t="s">
        <v>1961</v>
      </c>
    </row>
    <row r="1064" spans="1:34" x14ac:dyDescent="0.3">
      <c r="A1064">
        <v>116424</v>
      </c>
      <c r="B1064">
        <v>110</v>
      </c>
      <c r="C1064" t="s">
        <v>471</v>
      </c>
      <c r="D1064" t="s">
        <v>546</v>
      </c>
      <c r="E1064">
        <v>111</v>
      </c>
      <c r="F1064" t="s">
        <v>465</v>
      </c>
      <c r="G1064" t="s">
        <v>624</v>
      </c>
      <c r="H1064" t="s">
        <v>467</v>
      </c>
      <c r="I1064" t="s">
        <v>1044</v>
      </c>
      <c r="J1064" t="s">
        <v>469</v>
      </c>
      <c r="K1064" t="s">
        <v>474</v>
      </c>
      <c r="M1064" t="s">
        <v>493</v>
      </c>
      <c r="N1064" t="s">
        <v>1962</v>
      </c>
      <c r="O1064" t="s">
        <v>477</v>
      </c>
      <c r="R1064" t="s">
        <v>479</v>
      </c>
      <c r="S1064" t="s">
        <v>469</v>
      </c>
      <c r="V1064" t="s">
        <v>498</v>
      </c>
      <c r="W1064" t="s">
        <v>532</v>
      </c>
      <c r="X1064" t="s">
        <v>629</v>
      </c>
      <c r="Y1064" t="s">
        <v>482</v>
      </c>
      <c r="AC1064" t="s">
        <v>483</v>
      </c>
      <c r="AG1064" t="s">
        <v>458</v>
      </c>
    </row>
    <row r="1065" spans="1:34" x14ac:dyDescent="0.3">
      <c r="A1065">
        <v>116424</v>
      </c>
      <c r="B1065">
        <v>111</v>
      </c>
      <c r="C1065" t="s">
        <v>471</v>
      </c>
      <c r="D1065" t="s">
        <v>546</v>
      </c>
      <c r="E1065">
        <v>112</v>
      </c>
      <c r="F1065" t="s">
        <v>465</v>
      </c>
      <c r="G1065" t="s">
        <v>676</v>
      </c>
      <c r="H1065" t="s">
        <v>467</v>
      </c>
      <c r="I1065" t="s">
        <v>582</v>
      </c>
      <c r="J1065" t="s">
        <v>469</v>
      </c>
      <c r="K1065" t="s">
        <v>474</v>
      </c>
      <c r="M1065" t="s">
        <v>493</v>
      </c>
      <c r="N1065" t="s">
        <v>1963</v>
      </c>
      <c r="O1065" t="s">
        <v>477</v>
      </c>
      <c r="R1065" t="s">
        <v>479</v>
      </c>
      <c r="S1065" t="s">
        <v>469</v>
      </c>
      <c r="V1065" t="s">
        <v>803</v>
      </c>
      <c r="W1065" t="s">
        <v>553</v>
      </c>
      <c r="X1065" t="s">
        <v>629</v>
      </c>
      <c r="Y1065" t="s">
        <v>1289</v>
      </c>
      <c r="AC1065" t="s">
        <v>483</v>
      </c>
      <c r="AG1065" t="s">
        <v>458</v>
      </c>
    </row>
    <row r="1066" spans="1:34" x14ac:dyDescent="0.3">
      <c r="A1066">
        <v>116424</v>
      </c>
      <c r="B1066">
        <v>112</v>
      </c>
      <c r="C1066" t="s">
        <v>471</v>
      </c>
      <c r="D1066" t="s">
        <v>546</v>
      </c>
      <c r="E1066">
        <v>113</v>
      </c>
      <c r="F1066" t="s">
        <v>465</v>
      </c>
      <c r="G1066" t="s">
        <v>842</v>
      </c>
      <c r="H1066" t="s">
        <v>467</v>
      </c>
      <c r="I1066" t="s">
        <v>880</v>
      </c>
      <c r="J1066" t="s">
        <v>469</v>
      </c>
      <c r="K1066" t="s">
        <v>474</v>
      </c>
      <c r="M1066" t="s">
        <v>493</v>
      </c>
      <c r="N1066" t="s">
        <v>1964</v>
      </c>
      <c r="O1066" t="s">
        <v>477</v>
      </c>
      <c r="R1066" t="s">
        <v>479</v>
      </c>
      <c r="S1066" t="s">
        <v>469</v>
      </c>
      <c r="V1066" t="s">
        <v>545</v>
      </c>
      <c r="W1066" t="s">
        <v>532</v>
      </c>
      <c r="X1066" t="s">
        <v>629</v>
      </c>
      <c r="Y1066" t="s">
        <v>1965</v>
      </c>
      <c r="AC1066" t="s">
        <v>483</v>
      </c>
      <c r="AG1066" t="s">
        <v>458</v>
      </c>
    </row>
    <row r="1067" spans="1:34" x14ac:dyDescent="0.3">
      <c r="A1067">
        <v>116424</v>
      </c>
      <c r="B1067">
        <v>113</v>
      </c>
      <c r="C1067" t="s">
        <v>519</v>
      </c>
      <c r="D1067" t="s">
        <v>453</v>
      </c>
      <c r="E1067">
        <v>114</v>
      </c>
      <c r="W1067" t="s">
        <v>454</v>
      </c>
      <c r="AG1067" t="s">
        <v>455</v>
      </c>
      <c r="AH1067" t="s">
        <v>1966</v>
      </c>
    </row>
    <row r="1068" spans="1:34" x14ac:dyDescent="0.3">
      <c r="A1068">
        <v>116424</v>
      </c>
      <c r="B1068">
        <v>114</v>
      </c>
      <c r="C1068" t="s">
        <v>519</v>
      </c>
      <c r="D1068" t="s">
        <v>453</v>
      </c>
      <c r="E1068">
        <v>115</v>
      </c>
      <c r="W1068" t="s">
        <v>860</v>
      </c>
      <c r="AG1068" t="s">
        <v>458</v>
      </c>
    </row>
    <row r="1069" spans="1:34" x14ac:dyDescent="0.3">
      <c r="A1069">
        <v>116424</v>
      </c>
      <c r="B1069">
        <v>115</v>
      </c>
      <c r="C1069" t="s">
        <v>519</v>
      </c>
      <c r="D1069" t="s">
        <v>453</v>
      </c>
      <c r="E1069">
        <v>116</v>
      </c>
      <c r="W1069" t="s">
        <v>859</v>
      </c>
      <c r="AG1069" t="s">
        <v>458</v>
      </c>
    </row>
    <row r="1070" spans="1:34" x14ac:dyDescent="0.3">
      <c r="A1070">
        <v>116424</v>
      </c>
      <c r="B1070">
        <v>116</v>
      </c>
      <c r="C1070" t="s">
        <v>519</v>
      </c>
      <c r="D1070" t="s">
        <v>453</v>
      </c>
      <c r="E1070">
        <v>117</v>
      </c>
      <c r="W1070" t="s">
        <v>457</v>
      </c>
      <c r="AG1070" t="s">
        <v>458</v>
      </c>
    </row>
    <row r="1071" spans="1:34" x14ac:dyDescent="0.3">
      <c r="A1071">
        <v>116424</v>
      </c>
      <c r="B1071">
        <v>117</v>
      </c>
      <c r="C1071" t="s">
        <v>519</v>
      </c>
      <c r="D1071" t="s">
        <v>453</v>
      </c>
      <c r="E1071">
        <v>118</v>
      </c>
      <c r="W1071" t="s">
        <v>454</v>
      </c>
      <c r="AG1071" t="s">
        <v>455</v>
      </c>
      <c r="AH1071" t="s">
        <v>1967</v>
      </c>
    </row>
    <row r="1072" spans="1:34" x14ac:dyDescent="0.3">
      <c r="A1072">
        <v>116424</v>
      </c>
      <c r="B1072">
        <v>118</v>
      </c>
      <c r="C1072" t="s">
        <v>519</v>
      </c>
      <c r="D1072" t="s">
        <v>453</v>
      </c>
      <c r="E1072">
        <v>119</v>
      </c>
      <c r="W1072" t="s">
        <v>454</v>
      </c>
      <c r="AG1072" t="s">
        <v>458</v>
      </c>
    </row>
    <row r="1073" spans="1:34" x14ac:dyDescent="0.3">
      <c r="A1073">
        <v>116424</v>
      </c>
      <c r="B1073">
        <v>119</v>
      </c>
      <c r="C1073" t="s">
        <v>519</v>
      </c>
      <c r="D1073" t="s">
        <v>453</v>
      </c>
      <c r="E1073">
        <v>120</v>
      </c>
      <c r="W1073" t="s">
        <v>859</v>
      </c>
      <c r="AG1073" t="s">
        <v>458</v>
      </c>
    </row>
    <row r="1074" spans="1:34" x14ac:dyDescent="0.3">
      <c r="A1074">
        <v>116424</v>
      </c>
      <c r="B1074">
        <v>120</v>
      </c>
      <c r="C1074" t="s">
        <v>519</v>
      </c>
      <c r="D1074" t="s">
        <v>453</v>
      </c>
      <c r="E1074">
        <v>121</v>
      </c>
      <c r="W1074" t="s">
        <v>457</v>
      </c>
      <c r="AG1074" t="s">
        <v>455</v>
      </c>
      <c r="AH1074" t="s">
        <v>1968</v>
      </c>
    </row>
    <row r="1075" spans="1:34" x14ac:dyDescent="0.3">
      <c r="A1075">
        <v>116424</v>
      </c>
      <c r="B1075">
        <v>121</v>
      </c>
      <c r="C1075" t="s">
        <v>519</v>
      </c>
      <c r="D1075" t="s">
        <v>453</v>
      </c>
      <c r="E1075">
        <v>122</v>
      </c>
      <c r="W1075" t="s">
        <v>860</v>
      </c>
      <c r="AG1075" t="s">
        <v>455</v>
      </c>
      <c r="AH1075" t="s">
        <v>1969</v>
      </c>
    </row>
    <row r="1076" spans="1:34" x14ac:dyDescent="0.3">
      <c r="A1076">
        <v>116424</v>
      </c>
      <c r="B1076">
        <v>122</v>
      </c>
      <c r="C1076" t="s">
        <v>519</v>
      </c>
      <c r="D1076" t="s">
        <v>453</v>
      </c>
      <c r="E1076">
        <v>123</v>
      </c>
      <c r="W1076" t="s">
        <v>459</v>
      </c>
      <c r="AG1076" t="s">
        <v>455</v>
      </c>
      <c r="AH1076" t="s">
        <v>1970</v>
      </c>
    </row>
    <row r="1077" spans="1:34" x14ac:dyDescent="0.3">
      <c r="A1077">
        <v>116424</v>
      </c>
      <c r="B1077">
        <v>123</v>
      </c>
      <c r="C1077" t="s">
        <v>519</v>
      </c>
      <c r="D1077" t="s">
        <v>453</v>
      </c>
      <c r="E1077">
        <v>124</v>
      </c>
      <c r="W1077" t="s">
        <v>922</v>
      </c>
      <c r="AG1077" t="s">
        <v>455</v>
      </c>
      <c r="AH1077" t="s">
        <v>1971</v>
      </c>
    </row>
    <row r="1078" spans="1:34" x14ac:dyDescent="0.3">
      <c r="A1078">
        <v>116424</v>
      </c>
      <c r="B1078">
        <v>124</v>
      </c>
      <c r="C1078" t="s">
        <v>519</v>
      </c>
      <c r="D1078" t="s">
        <v>453</v>
      </c>
      <c r="E1078">
        <v>125</v>
      </c>
      <c r="W1078" t="s">
        <v>860</v>
      </c>
      <c r="AG1078" t="s">
        <v>455</v>
      </c>
      <c r="AH1078" t="s">
        <v>1972</v>
      </c>
    </row>
    <row r="1079" spans="1:34" x14ac:dyDescent="0.3">
      <c r="A1079">
        <v>116424</v>
      </c>
      <c r="B1079">
        <v>125</v>
      </c>
      <c r="C1079" t="s">
        <v>519</v>
      </c>
      <c r="D1079" t="s">
        <v>453</v>
      </c>
      <c r="E1079">
        <v>126</v>
      </c>
      <c r="W1079" t="s">
        <v>459</v>
      </c>
      <c r="AG1079" t="s">
        <v>458</v>
      </c>
    </row>
    <row r="1080" spans="1:34" x14ac:dyDescent="0.3">
      <c r="A1080">
        <v>116424</v>
      </c>
      <c r="B1080">
        <v>126</v>
      </c>
      <c r="C1080" t="s">
        <v>519</v>
      </c>
      <c r="D1080" t="s">
        <v>464</v>
      </c>
      <c r="E1080">
        <v>127</v>
      </c>
      <c r="F1080" t="s">
        <v>465</v>
      </c>
      <c r="G1080" t="s">
        <v>1102</v>
      </c>
      <c r="H1080" t="s">
        <v>467</v>
      </c>
      <c r="I1080" t="s">
        <v>860</v>
      </c>
      <c r="J1080" t="s">
        <v>469</v>
      </c>
      <c r="K1080" t="s">
        <v>474</v>
      </c>
      <c r="M1080" t="s">
        <v>475</v>
      </c>
      <c r="N1080" t="s">
        <v>499</v>
      </c>
      <c r="O1080" t="s">
        <v>477</v>
      </c>
      <c r="P1080" t="s">
        <v>471</v>
      </c>
      <c r="Q1080" t="s">
        <v>477</v>
      </c>
      <c r="R1080" t="s">
        <v>479</v>
      </c>
      <c r="S1080" t="s">
        <v>469</v>
      </c>
      <c r="W1080" t="s">
        <v>620</v>
      </c>
      <c r="X1080" t="s">
        <v>629</v>
      </c>
      <c r="Y1080" t="s">
        <v>482</v>
      </c>
      <c r="AC1080" t="s">
        <v>483</v>
      </c>
      <c r="AG1080" t="s">
        <v>455</v>
      </c>
      <c r="AH1080" t="s">
        <v>1973</v>
      </c>
    </row>
    <row r="1081" spans="1:34" x14ac:dyDescent="0.3">
      <c r="A1081">
        <v>116424</v>
      </c>
      <c r="B1081">
        <v>127</v>
      </c>
      <c r="C1081" t="s">
        <v>519</v>
      </c>
      <c r="D1081" t="s">
        <v>464</v>
      </c>
      <c r="E1081">
        <v>128</v>
      </c>
      <c r="F1081" t="s">
        <v>465</v>
      </c>
      <c r="G1081" t="s">
        <v>1310</v>
      </c>
      <c r="H1081" t="s">
        <v>467</v>
      </c>
      <c r="I1081" t="s">
        <v>675</v>
      </c>
      <c r="J1081" t="s">
        <v>469</v>
      </c>
      <c r="K1081" t="s">
        <v>474</v>
      </c>
      <c r="M1081" t="s">
        <v>475</v>
      </c>
      <c r="N1081" t="s">
        <v>614</v>
      </c>
      <c r="O1081" t="s">
        <v>477</v>
      </c>
      <c r="P1081" t="s">
        <v>620</v>
      </c>
      <c r="Q1081" t="s">
        <v>477</v>
      </c>
      <c r="R1081" t="s">
        <v>479</v>
      </c>
      <c r="S1081" t="s">
        <v>469</v>
      </c>
      <c r="W1081" t="s">
        <v>620</v>
      </c>
      <c r="X1081" t="s">
        <v>629</v>
      </c>
      <c r="Y1081" t="s">
        <v>482</v>
      </c>
      <c r="AC1081" t="s">
        <v>483</v>
      </c>
      <c r="AG1081" t="s">
        <v>455</v>
      </c>
      <c r="AH1081" t="s">
        <v>1974</v>
      </c>
    </row>
    <row r="1082" spans="1:34" x14ac:dyDescent="0.3">
      <c r="A1082">
        <v>116424</v>
      </c>
      <c r="B1082">
        <v>128</v>
      </c>
      <c r="C1082" t="s">
        <v>519</v>
      </c>
      <c r="D1082" t="s">
        <v>464</v>
      </c>
      <c r="E1082">
        <v>129</v>
      </c>
      <c r="F1082" t="s">
        <v>465</v>
      </c>
      <c r="G1082" t="s">
        <v>1293</v>
      </c>
      <c r="H1082" t="s">
        <v>467</v>
      </c>
      <c r="I1082" t="s">
        <v>459</v>
      </c>
      <c r="J1082" t="s">
        <v>469</v>
      </c>
      <c r="K1082" t="s">
        <v>474</v>
      </c>
      <c r="M1082" t="s">
        <v>475</v>
      </c>
      <c r="N1082" t="s">
        <v>476</v>
      </c>
      <c r="O1082" t="s">
        <v>477</v>
      </c>
      <c r="P1082" t="s">
        <v>476</v>
      </c>
      <c r="Q1082" t="s">
        <v>477</v>
      </c>
      <c r="R1082" t="s">
        <v>479</v>
      </c>
      <c r="S1082" t="s">
        <v>469</v>
      </c>
      <c r="W1082" t="s">
        <v>708</v>
      </c>
      <c r="X1082" t="s">
        <v>629</v>
      </c>
      <c r="Y1082" t="s">
        <v>482</v>
      </c>
      <c r="AC1082" t="s">
        <v>483</v>
      </c>
      <c r="AG1082" t="s">
        <v>455</v>
      </c>
      <c r="AH1082" t="s">
        <v>1975</v>
      </c>
    </row>
    <row r="1083" spans="1:34" x14ac:dyDescent="0.3">
      <c r="A1083">
        <v>116424</v>
      </c>
      <c r="B1083">
        <v>129</v>
      </c>
      <c r="C1083" t="s">
        <v>519</v>
      </c>
      <c r="D1083" t="s">
        <v>464</v>
      </c>
      <c r="E1083">
        <v>130</v>
      </c>
      <c r="F1083" t="s">
        <v>465</v>
      </c>
      <c r="G1083" t="s">
        <v>1005</v>
      </c>
      <c r="H1083" t="s">
        <v>467</v>
      </c>
      <c r="I1083" t="s">
        <v>893</v>
      </c>
      <c r="J1083" t="s">
        <v>469</v>
      </c>
      <c r="K1083" t="s">
        <v>474</v>
      </c>
      <c r="M1083" t="s">
        <v>475</v>
      </c>
      <c r="N1083" t="s">
        <v>1014</v>
      </c>
      <c r="O1083" t="s">
        <v>477</v>
      </c>
      <c r="P1083" t="s">
        <v>949</v>
      </c>
      <c r="Q1083" t="s">
        <v>477</v>
      </c>
      <c r="R1083" t="s">
        <v>479</v>
      </c>
      <c r="S1083" t="s">
        <v>469</v>
      </c>
      <c r="W1083" t="s">
        <v>1014</v>
      </c>
      <c r="X1083" t="s">
        <v>629</v>
      </c>
      <c r="Y1083" t="s">
        <v>598</v>
      </c>
      <c r="AC1083" t="s">
        <v>483</v>
      </c>
      <c r="AG1083" t="s">
        <v>455</v>
      </c>
      <c r="AH1083" t="s">
        <v>1976</v>
      </c>
    </row>
    <row r="1084" spans="1:34" x14ac:dyDescent="0.3">
      <c r="A1084">
        <v>116424</v>
      </c>
      <c r="B1084">
        <v>130</v>
      </c>
      <c r="C1084" t="s">
        <v>519</v>
      </c>
      <c r="D1084" t="s">
        <v>464</v>
      </c>
      <c r="E1084">
        <v>131</v>
      </c>
      <c r="F1084" t="s">
        <v>465</v>
      </c>
      <c r="G1084" t="s">
        <v>1977</v>
      </c>
      <c r="H1084" t="s">
        <v>467</v>
      </c>
      <c r="I1084" t="s">
        <v>1103</v>
      </c>
      <c r="J1084" t="s">
        <v>469</v>
      </c>
      <c r="K1084" t="s">
        <v>474</v>
      </c>
      <c r="M1084" t="s">
        <v>475</v>
      </c>
      <c r="N1084" t="s">
        <v>476</v>
      </c>
      <c r="O1084" t="s">
        <v>477</v>
      </c>
      <c r="P1084" t="s">
        <v>571</v>
      </c>
      <c r="Q1084" t="s">
        <v>477</v>
      </c>
      <c r="R1084" t="s">
        <v>479</v>
      </c>
      <c r="S1084" t="s">
        <v>469</v>
      </c>
      <c r="W1084" t="s">
        <v>870</v>
      </c>
      <c r="X1084" t="s">
        <v>629</v>
      </c>
      <c r="Y1084" t="s">
        <v>482</v>
      </c>
      <c r="AC1084" t="s">
        <v>483</v>
      </c>
      <c r="AG1084" t="s">
        <v>455</v>
      </c>
      <c r="AH1084" t="s">
        <v>1978</v>
      </c>
    </row>
    <row r="1085" spans="1:34" x14ac:dyDescent="0.3">
      <c r="A1085">
        <v>116424</v>
      </c>
      <c r="B1085">
        <v>131</v>
      </c>
      <c r="C1085" t="s">
        <v>519</v>
      </c>
      <c r="D1085" t="s">
        <v>464</v>
      </c>
      <c r="E1085">
        <v>132</v>
      </c>
      <c r="F1085" t="s">
        <v>465</v>
      </c>
      <c r="G1085" t="s">
        <v>1303</v>
      </c>
      <c r="H1085" t="s">
        <v>467</v>
      </c>
      <c r="I1085" t="s">
        <v>568</v>
      </c>
      <c r="J1085" t="s">
        <v>469</v>
      </c>
      <c r="K1085" t="s">
        <v>474</v>
      </c>
      <c r="M1085" t="s">
        <v>475</v>
      </c>
      <c r="N1085" t="s">
        <v>571</v>
      </c>
      <c r="O1085" t="s">
        <v>477</v>
      </c>
      <c r="P1085" t="s">
        <v>571</v>
      </c>
      <c r="Q1085" t="s">
        <v>477</v>
      </c>
      <c r="R1085" t="s">
        <v>479</v>
      </c>
      <c r="S1085" t="s">
        <v>469</v>
      </c>
      <c r="W1085" t="s">
        <v>614</v>
      </c>
      <c r="X1085" t="s">
        <v>629</v>
      </c>
      <c r="Y1085" t="s">
        <v>598</v>
      </c>
      <c r="AC1085" t="s">
        <v>483</v>
      </c>
      <c r="AG1085" t="s">
        <v>458</v>
      </c>
    </row>
    <row r="1086" spans="1:34" x14ac:dyDescent="0.3">
      <c r="A1086">
        <v>116424</v>
      </c>
      <c r="B1086">
        <v>132</v>
      </c>
      <c r="C1086" t="s">
        <v>519</v>
      </c>
      <c r="D1086" t="s">
        <v>464</v>
      </c>
      <c r="E1086">
        <v>133</v>
      </c>
      <c r="F1086" t="s">
        <v>465</v>
      </c>
      <c r="G1086" t="s">
        <v>1945</v>
      </c>
      <c r="H1086" t="s">
        <v>467</v>
      </c>
      <c r="I1086" t="s">
        <v>571</v>
      </c>
      <c r="J1086" t="s">
        <v>469</v>
      </c>
      <c r="K1086" t="s">
        <v>474</v>
      </c>
      <c r="M1086" t="s">
        <v>475</v>
      </c>
      <c r="N1086" t="s">
        <v>506</v>
      </c>
      <c r="O1086" t="s">
        <v>477</v>
      </c>
      <c r="P1086" t="s">
        <v>561</v>
      </c>
      <c r="Q1086" t="s">
        <v>477</v>
      </c>
      <c r="R1086" t="s">
        <v>479</v>
      </c>
      <c r="S1086" t="s">
        <v>469</v>
      </c>
      <c r="W1086" t="s">
        <v>512</v>
      </c>
      <c r="X1086" t="s">
        <v>629</v>
      </c>
      <c r="Y1086" t="s">
        <v>611</v>
      </c>
      <c r="AC1086" t="s">
        <v>483</v>
      </c>
      <c r="AG1086" t="s">
        <v>455</v>
      </c>
      <c r="AH1086" t="s">
        <v>1979</v>
      </c>
    </row>
    <row r="1087" spans="1:34" x14ac:dyDescent="0.3">
      <c r="A1087">
        <v>116424</v>
      </c>
      <c r="B1087">
        <v>133</v>
      </c>
      <c r="C1087" t="s">
        <v>519</v>
      </c>
      <c r="D1087" t="s">
        <v>464</v>
      </c>
      <c r="E1087">
        <v>134</v>
      </c>
      <c r="F1087" t="s">
        <v>465</v>
      </c>
      <c r="G1087" t="s">
        <v>1818</v>
      </c>
      <c r="H1087" t="s">
        <v>467</v>
      </c>
      <c r="I1087" t="s">
        <v>486</v>
      </c>
      <c r="J1087" t="s">
        <v>469</v>
      </c>
      <c r="K1087" t="s">
        <v>474</v>
      </c>
      <c r="M1087" t="s">
        <v>475</v>
      </c>
      <c r="N1087" t="s">
        <v>1287</v>
      </c>
      <c r="O1087" t="s">
        <v>477</v>
      </c>
      <c r="P1087" t="s">
        <v>865</v>
      </c>
      <c r="Q1087" t="s">
        <v>477</v>
      </c>
      <c r="R1087" t="s">
        <v>479</v>
      </c>
      <c r="S1087" t="s">
        <v>469</v>
      </c>
      <c r="W1087" t="s">
        <v>836</v>
      </c>
      <c r="X1087" t="s">
        <v>629</v>
      </c>
      <c r="Y1087" t="s">
        <v>598</v>
      </c>
      <c r="AC1087" t="s">
        <v>483</v>
      </c>
      <c r="AG1087" t="s">
        <v>458</v>
      </c>
    </row>
    <row r="1088" spans="1:34" x14ac:dyDescent="0.3">
      <c r="A1088">
        <v>116424</v>
      </c>
      <c r="B1088">
        <v>134</v>
      </c>
      <c r="C1088" t="s">
        <v>519</v>
      </c>
      <c r="D1088" t="s">
        <v>464</v>
      </c>
      <c r="E1088">
        <v>135</v>
      </c>
      <c r="F1088" t="s">
        <v>465</v>
      </c>
      <c r="G1088" t="s">
        <v>1766</v>
      </c>
      <c r="H1088" t="s">
        <v>467</v>
      </c>
      <c r="I1088" t="s">
        <v>686</v>
      </c>
      <c r="J1088" t="s">
        <v>469</v>
      </c>
      <c r="K1088" t="s">
        <v>474</v>
      </c>
      <c r="M1088" t="s">
        <v>475</v>
      </c>
      <c r="N1088" t="s">
        <v>949</v>
      </c>
      <c r="O1088" t="s">
        <v>477</v>
      </c>
      <c r="P1088" t="s">
        <v>949</v>
      </c>
      <c r="Q1088" t="s">
        <v>477</v>
      </c>
      <c r="R1088" t="s">
        <v>479</v>
      </c>
      <c r="S1088" t="s">
        <v>469</v>
      </c>
      <c r="W1088" t="s">
        <v>561</v>
      </c>
      <c r="X1088" t="s">
        <v>629</v>
      </c>
      <c r="Y1088" t="s">
        <v>482</v>
      </c>
      <c r="AC1088" t="s">
        <v>599</v>
      </c>
      <c r="AG1088" t="s">
        <v>455</v>
      </c>
      <c r="AH1088" t="s">
        <v>1980</v>
      </c>
    </row>
    <row r="1089" spans="1:34" x14ac:dyDescent="0.3">
      <c r="A1089">
        <v>116424</v>
      </c>
      <c r="B1089">
        <v>135</v>
      </c>
      <c r="C1089" t="s">
        <v>519</v>
      </c>
      <c r="D1089" t="s">
        <v>490</v>
      </c>
      <c r="E1089">
        <v>136</v>
      </c>
      <c r="F1089" t="s">
        <v>465</v>
      </c>
      <c r="G1089" t="s">
        <v>488</v>
      </c>
      <c r="H1089" t="s">
        <v>467</v>
      </c>
      <c r="I1089" t="s">
        <v>788</v>
      </c>
      <c r="J1089" t="s">
        <v>469</v>
      </c>
      <c r="K1089" t="s">
        <v>474</v>
      </c>
      <c r="M1089" t="s">
        <v>493</v>
      </c>
      <c r="N1089" t="s">
        <v>1981</v>
      </c>
      <c r="O1089" t="s">
        <v>477</v>
      </c>
      <c r="R1089" t="s">
        <v>479</v>
      </c>
      <c r="S1089" t="s">
        <v>469</v>
      </c>
      <c r="V1089" t="s">
        <v>538</v>
      </c>
      <c r="W1089" t="s">
        <v>515</v>
      </c>
      <c r="X1089" t="s">
        <v>629</v>
      </c>
      <c r="Y1089" t="s">
        <v>482</v>
      </c>
      <c r="AC1089" t="s">
        <v>483</v>
      </c>
      <c r="AG1089" t="s">
        <v>458</v>
      </c>
    </row>
    <row r="1090" spans="1:34" x14ac:dyDescent="0.3">
      <c r="A1090">
        <v>116424</v>
      </c>
      <c r="B1090">
        <v>136</v>
      </c>
      <c r="C1090" t="s">
        <v>519</v>
      </c>
      <c r="D1090" t="s">
        <v>490</v>
      </c>
      <c r="E1090">
        <v>137</v>
      </c>
      <c r="F1090" t="s">
        <v>465</v>
      </c>
      <c r="G1090" t="s">
        <v>613</v>
      </c>
      <c r="H1090" t="s">
        <v>467</v>
      </c>
      <c r="I1090" t="s">
        <v>558</v>
      </c>
      <c r="J1090" t="s">
        <v>469</v>
      </c>
      <c r="K1090" t="s">
        <v>474</v>
      </c>
      <c r="M1090" t="s">
        <v>493</v>
      </c>
      <c r="N1090" t="s">
        <v>488</v>
      </c>
      <c r="O1090" t="s">
        <v>477</v>
      </c>
      <c r="R1090" t="s">
        <v>479</v>
      </c>
      <c r="S1090" t="s">
        <v>469</v>
      </c>
      <c r="V1090" t="s">
        <v>509</v>
      </c>
      <c r="W1090" t="s">
        <v>537</v>
      </c>
      <c r="X1090" t="s">
        <v>629</v>
      </c>
      <c r="Y1090" t="s">
        <v>482</v>
      </c>
      <c r="AC1090" t="s">
        <v>483</v>
      </c>
      <c r="AG1090" t="s">
        <v>455</v>
      </c>
      <c r="AH1090" t="s">
        <v>1982</v>
      </c>
    </row>
    <row r="1091" spans="1:34" x14ac:dyDescent="0.3">
      <c r="A1091">
        <v>116424</v>
      </c>
      <c r="B1091">
        <v>137</v>
      </c>
      <c r="C1091" t="s">
        <v>519</v>
      </c>
      <c r="D1091" t="s">
        <v>490</v>
      </c>
      <c r="E1091">
        <v>138</v>
      </c>
      <c r="F1091" t="s">
        <v>465</v>
      </c>
      <c r="G1091" t="s">
        <v>1983</v>
      </c>
      <c r="H1091" t="s">
        <v>467</v>
      </c>
      <c r="I1091" t="s">
        <v>1984</v>
      </c>
      <c r="J1091" t="s">
        <v>469</v>
      </c>
      <c r="K1091" t="s">
        <v>474</v>
      </c>
      <c r="M1091" t="s">
        <v>493</v>
      </c>
      <c r="N1091" t="s">
        <v>1985</v>
      </c>
      <c r="O1091" t="s">
        <v>477</v>
      </c>
      <c r="R1091" t="s">
        <v>492</v>
      </c>
      <c r="S1091" t="s">
        <v>469</v>
      </c>
      <c r="V1091" t="s">
        <v>1102</v>
      </c>
      <c r="W1091" t="s">
        <v>509</v>
      </c>
      <c r="X1091" t="s">
        <v>629</v>
      </c>
      <c r="Y1091" t="s">
        <v>1965</v>
      </c>
      <c r="AC1091" t="s">
        <v>483</v>
      </c>
      <c r="AG1091" t="s">
        <v>455</v>
      </c>
      <c r="AH1091" t="s">
        <v>1986</v>
      </c>
    </row>
    <row r="1092" spans="1:34" x14ac:dyDescent="0.3">
      <c r="A1092">
        <v>116424</v>
      </c>
      <c r="B1092">
        <v>138</v>
      </c>
      <c r="C1092" t="s">
        <v>519</v>
      </c>
      <c r="D1092" t="s">
        <v>490</v>
      </c>
      <c r="E1092">
        <v>139</v>
      </c>
      <c r="F1092" t="s">
        <v>465</v>
      </c>
      <c r="G1092" t="s">
        <v>1392</v>
      </c>
      <c r="H1092" t="s">
        <v>467</v>
      </c>
      <c r="I1092" t="s">
        <v>487</v>
      </c>
      <c r="J1092" t="s">
        <v>469</v>
      </c>
      <c r="K1092" t="s">
        <v>474</v>
      </c>
      <c r="M1092" t="s">
        <v>493</v>
      </c>
      <c r="N1092" t="s">
        <v>785</v>
      </c>
      <c r="O1092" t="s">
        <v>477</v>
      </c>
      <c r="R1092" t="s">
        <v>479</v>
      </c>
      <c r="S1092" t="s">
        <v>469</v>
      </c>
      <c r="V1092" t="s">
        <v>538</v>
      </c>
      <c r="W1092" t="s">
        <v>551</v>
      </c>
      <c r="X1092" t="s">
        <v>629</v>
      </c>
      <c r="Y1092" t="s">
        <v>482</v>
      </c>
      <c r="AC1092" t="s">
        <v>483</v>
      </c>
      <c r="AG1092" t="s">
        <v>458</v>
      </c>
    </row>
    <row r="1093" spans="1:34" x14ac:dyDescent="0.3">
      <c r="A1093">
        <v>116424</v>
      </c>
      <c r="B1093">
        <v>139</v>
      </c>
      <c r="C1093" t="s">
        <v>519</v>
      </c>
      <c r="D1093" t="s">
        <v>490</v>
      </c>
      <c r="E1093">
        <v>140</v>
      </c>
      <c r="F1093" t="s">
        <v>465</v>
      </c>
      <c r="G1093" t="s">
        <v>1987</v>
      </c>
      <c r="H1093" t="s">
        <v>467</v>
      </c>
      <c r="I1093" t="s">
        <v>637</v>
      </c>
      <c r="J1093" t="s">
        <v>469</v>
      </c>
      <c r="K1093" t="s">
        <v>474</v>
      </c>
      <c r="M1093" t="s">
        <v>493</v>
      </c>
      <c r="N1093" t="s">
        <v>1242</v>
      </c>
      <c r="O1093" t="s">
        <v>477</v>
      </c>
      <c r="R1093" t="s">
        <v>479</v>
      </c>
      <c r="S1093" t="s">
        <v>469</v>
      </c>
      <c r="V1093" t="s">
        <v>542</v>
      </c>
      <c r="W1093" t="s">
        <v>551</v>
      </c>
      <c r="X1093" t="s">
        <v>629</v>
      </c>
      <c r="Y1093" t="s">
        <v>482</v>
      </c>
      <c r="AC1093" t="s">
        <v>599</v>
      </c>
      <c r="AG1093" t="s">
        <v>455</v>
      </c>
      <c r="AH1093" t="s">
        <v>1988</v>
      </c>
    </row>
    <row r="1094" spans="1:34" x14ac:dyDescent="0.3">
      <c r="A1094">
        <v>116424</v>
      </c>
      <c r="B1094">
        <v>140</v>
      </c>
      <c r="C1094" t="s">
        <v>519</v>
      </c>
      <c r="D1094" t="s">
        <v>490</v>
      </c>
      <c r="E1094">
        <v>141</v>
      </c>
      <c r="F1094" t="s">
        <v>465</v>
      </c>
      <c r="G1094" t="s">
        <v>1098</v>
      </c>
      <c r="H1094" t="s">
        <v>467</v>
      </c>
      <c r="I1094" t="s">
        <v>600</v>
      </c>
      <c r="J1094" t="s">
        <v>469</v>
      </c>
      <c r="K1094" t="s">
        <v>474</v>
      </c>
      <c r="M1094" t="s">
        <v>493</v>
      </c>
      <c r="N1094" t="s">
        <v>1989</v>
      </c>
      <c r="O1094" t="s">
        <v>477</v>
      </c>
      <c r="R1094" t="s">
        <v>479</v>
      </c>
      <c r="S1094" t="s">
        <v>469</v>
      </c>
      <c r="V1094" t="s">
        <v>648</v>
      </c>
      <c r="W1094" t="s">
        <v>1102</v>
      </c>
      <c r="X1094" t="s">
        <v>629</v>
      </c>
      <c r="Y1094" t="s">
        <v>598</v>
      </c>
      <c r="AC1094" t="s">
        <v>483</v>
      </c>
      <c r="AG1094" t="s">
        <v>458</v>
      </c>
    </row>
    <row r="1095" spans="1:34" x14ac:dyDescent="0.3">
      <c r="A1095">
        <v>116424</v>
      </c>
      <c r="B1095">
        <v>141</v>
      </c>
      <c r="C1095" t="s">
        <v>519</v>
      </c>
      <c r="D1095" t="s">
        <v>546</v>
      </c>
      <c r="E1095">
        <v>142</v>
      </c>
      <c r="F1095" t="s">
        <v>465</v>
      </c>
      <c r="G1095" t="s">
        <v>528</v>
      </c>
      <c r="H1095" t="s">
        <v>467</v>
      </c>
      <c r="I1095" t="s">
        <v>856</v>
      </c>
      <c r="J1095" t="s">
        <v>469</v>
      </c>
      <c r="K1095" t="s">
        <v>474</v>
      </c>
      <c r="M1095" t="s">
        <v>493</v>
      </c>
      <c r="N1095" t="s">
        <v>1890</v>
      </c>
      <c r="O1095" t="s">
        <v>477</v>
      </c>
      <c r="R1095" t="s">
        <v>479</v>
      </c>
      <c r="S1095" t="s">
        <v>469</v>
      </c>
      <c r="V1095" t="s">
        <v>722</v>
      </c>
      <c r="W1095" t="s">
        <v>665</v>
      </c>
      <c r="X1095" t="s">
        <v>629</v>
      </c>
      <c r="Y1095" t="s">
        <v>482</v>
      </c>
      <c r="AC1095" t="s">
        <v>483</v>
      </c>
      <c r="AG1095" t="s">
        <v>458</v>
      </c>
    </row>
    <row r="1096" spans="1:34" x14ac:dyDescent="0.3">
      <c r="A1096">
        <v>116424</v>
      </c>
      <c r="B1096">
        <v>142</v>
      </c>
      <c r="C1096" t="s">
        <v>519</v>
      </c>
      <c r="D1096" t="s">
        <v>546</v>
      </c>
      <c r="E1096">
        <v>143</v>
      </c>
      <c r="F1096" t="s">
        <v>579</v>
      </c>
      <c r="G1096" t="s">
        <v>884</v>
      </c>
      <c r="H1096" t="s">
        <v>467</v>
      </c>
      <c r="I1096" t="s">
        <v>1228</v>
      </c>
      <c r="J1096" t="s">
        <v>469</v>
      </c>
      <c r="K1096" t="s">
        <v>474</v>
      </c>
      <c r="M1096" t="s">
        <v>493</v>
      </c>
      <c r="N1096" t="s">
        <v>503</v>
      </c>
      <c r="O1096" t="s">
        <v>477</v>
      </c>
      <c r="R1096" t="s">
        <v>479</v>
      </c>
      <c r="S1096" t="s">
        <v>469</v>
      </c>
      <c r="W1096" t="s">
        <v>551</v>
      </c>
      <c r="X1096" t="s">
        <v>629</v>
      </c>
      <c r="Y1096" t="s">
        <v>482</v>
      </c>
      <c r="AC1096" t="s">
        <v>584</v>
      </c>
      <c r="AD1096" t="s">
        <v>593</v>
      </c>
      <c r="AE1096" t="s">
        <v>477</v>
      </c>
      <c r="AG1096" t="s">
        <v>458</v>
      </c>
    </row>
    <row r="1097" spans="1:34" x14ac:dyDescent="0.3">
      <c r="A1097">
        <v>116424</v>
      </c>
      <c r="B1097">
        <v>143</v>
      </c>
      <c r="C1097" t="s">
        <v>519</v>
      </c>
      <c r="D1097" t="s">
        <v>546</v>
      </c>
      <c r="E1097">
        <v>144</v>
      </c>
      <c r="F1097" t="s">
        <v>465</v>
      </c>
      <c r="G1097" t="s">
        <v>888</v>
      </c>
      <c r="H1097" t="s">
        <v>467</v>
      </c>
      <c r="I1097" t="s">
        <v>646</v>
      </c>
      <c r="J1097" t="s">
        <v>469</v>
      </c>
      <c r="K1097" t="s">
        <v>474</v>
      </c>
      <c r="M1097" t="s">
        <v>493</v>
      </c>
      <c r="N1097" t="s">
        <v>496</v>
      </c>
      <c r="O1097" t="s">
        <v>477</v>
      </c>
      <c r="R1097" t="s">
        <v>492</v>
      </c>
      <c r="S1097" t="s">
        <v>469</v>
      </c>
      <c r="V1097" t="s">
        <v>488</v>
      </c>
      <c r="W1097" t="s">
        <v>722</v>
      </c>
      <c r="X1097" t="s">
        <v>629</v>
      </c>
      <c r="Y1097" t="s">
        <v>1965</v>
      </c>
      <c r="AC1097" t="s">
        <v>483</v>
      </c>
      <c r="AG1097" t="s">
        <v>455</v>
      </c>
      <c r="AH1097" t="s">
        <v>1990</v>
      </c>
    </row>
    <row r="1098" spans="1:34" x14ac:dyDescent="0.3">
      <c r="A1098">
        <v>116424</v>
      </c>
      <c r="B1098">
        <v>144</v>
      </c>
      <c r="C1098" t="s">
        <v>614</v>
      </c>
      <c r="D1098" t="s">
        <v>453</v>
      </c>
      <c r="E1098">
        <v>145</v>
      </c>
      <c r="W1098" t="s">
        <v>858</v>
      </c>
      <c r="AG1098" t="s">
        <v>455</v>
      </c>
      <c r="AH1098" t="s">
        <v>1991</v>
      </c>
    </row>
    <row r="1099" spans="1:34" x14ac:dyDescent="0.3">
      <c r="A1099">
        <v>116424</v>
      </c>
      <c r="B1099">
        <v>145</v>
      </c>
      <c r="C1099" t="s">
        <v>614</v>
      </c>
      <c r="D1099" t="s">
        <v>453</v>
      </c>
      <c r="E1099">
        <v>146</v>
      </c>
      <c r="W1099" t="s">
        <v>858</v>
      </c>
      <c r="AG1099" t="s">
        <v>455</v>
      </c>
      <c r="AH1099" t="s">
        <v>1992</v>
      </c>
    </row>
    <row r="1100" spans="1:34" x14ac:dyDescent="0.3">
      <c r="A1100">
        <v>116424</v>
      </c>
      <c r="B1100">
        <v>146</v>
      </c>
      <c r="C1100" t="s">
        <v>614</v>
      </c>
      <c r="D1100" t="s">
        <v>453</v>
      </c>
      <c r="E1100">
        <v>147</v>
      </c>
      <c r="W1100" t="s">
        <v>457</v>
      </c>
      <c r="AG1100" t="s">
        <v>455</v>
      </c>
      <c r="AH1100" t="s">
        <v>1993</v>
      </c>
    </row>
    <row r="1101" spans="1:34" x14ac:dyDescent="0.3">
      <c r="A1101">
        <v>116424</v>
      </c>
      <c r="B1101">
        <v>147</v>
      </c>
      <c r="C1101" t="s">
        <v>614</v>
      </c>
      <c r="D1101" t="s">
        <v>453</v>
      </c>
      <c r="E1101">
        <v>148</v>
      </c>
      <c r="W1101" t="s">
        <v>859</v>
      </c>
      <c r="AG1101" t="s">
        <v>455</v>
      </c>
      <c r="AH1101" t="s">
        <v>1994</v>
      </c>
    </row>
    <row r="1102" spans="1:34" x14ac:dyDescent="0.3">
      <c r="A1102">
        <v>116424</v>
      </c>
      <c r="B1102">
        <v>148</v>
      </c>
      <c r="C1102" t="s">
        <v>614</v>
      </c>
      <c r="D1102" t="s">
        <v>453</v>
      </c>
      <c r="E1102">
        <v>149</v>
      </c>
      <c r="W1102" t="s">
        <v>922</v>
      </c>
      <c r="AG1102" t="s">
        <v>455</v>
      </c>
      <c r="AH1102" t="s">
        <v>1995</v>
      </c>
    </row>
    <row r="1103" spans="1:34" x14ac:dyDescent="0.3">
      <c r="A1103">
        <v>116424</v>
      </c>
      <c r="B1103">
        <v>149</v>
      </c>
      <c r="C1103" t="s">
        <v>614</v>
      </c>
      <c r="D1103" t="s">
        <v>453</v>
      </c>
      <c r="E1103">
        <v>150</v>
      </c>
      <c r="W1103" t="s">
        <v>454</v>
      </c>
      <c r="AG1103" t="s">
        <v>455</v>
      </c>
      <c r="AH1103" t="s">
        <v>1996</v>
      </c>
    </row>
    <row r="1104" spans="1:34" x14ac:dyDescent="0.3">
      <c r="A1104">
        <v>116424</v>
      </c>
      <c r="B1104">
        <v>150</v>
      </c>
      <c r="C1104" t="s">
        <v>614</v>
      </c>
      <c r="D1104" t="s">
        <v>464</v>
      </c>
      <c r="E1104">
        <v>151</v>
      </c>
      <c r="F1104" t="s">
        <v>465</v>
      </c>
      <c r="G1104" t="s">
        <v>583</v>
      </c>
      <c r="H1104" t="s">
        <v>467</v>
      </c>
      <c r="I1104" t="s">
        <v>524</v>
      </c>
      <c r="J1104" t="s">
        <v>469</v>
      </c>
      <c r="K1104" t="s">
        <v>474</v>
      </c>
      <c r="M1104" t="s">
        <v>475</v>
      </c>
      <c r="N1104" t="s">
        <v>600</v>
      </c>
      <c r="O1104" t="s">
        <v>477</v>
      </c>
      <c r="P1104" t="s">
        <v>916</v>
      </c>
      <c r="Q1104" t="s">
        <v>477</v>
      </c>
      <c r="R1104" t="s">
        <v>479</v>
      </c>
      <c r="S1104" t="s">
        <v>469</v>
      </c>
      <c r="W1104" t="s">
        <v>874</v>
      </c>
      <c r="X1104" t="s">
        <v>629</v>
      </c>
      <c r="Y1104" t="s">
        <v>482</v>
      </c>
      <c r="AC1104" t="s">
        <v>483</v>
      </c>
      <c r="AG1104" t="s">
        <v>455</v>
      </c>
      <c r="AH1104" t="s">
        <v>1997</v>
      </c>
    </row>
    <row r="1105" spans="1:34" x14ac:dyDescent="0.3">
      <c r="A1105">
        <v>116424</v>
      </c>
      <c r="B1105">
        <v>151</v>
      </c>
      <c r="C1105" t="s">
        <v>614</v>
      </c>
      <c r="D1105" t="s">
        <v>464</v>
      </c>
      <c r="E1105">
        <v>152</v>
      </c>
      <c r="F1105" t="s">
        <v>465</v>
      </c>
      <c r="G1105" t="s">
        <v>813</v>
      </c>
      <c r="H1105" t="s">
        <v>467</v>
      </c>
      <c r="I1105" t="s">
        <v>452</v>
      </c>
      <c r="J1105" t="s">
        <v>469</v>
      </c>
      <c r="K1105" t="s">
        <v>474</v>
      </c>
      <c r="M1105" t="s">
        <v>475</v>
      </c>
      <c r="N1105" t="s">
        <v>1237</v>
      </c>
      <c r="O1105" t="s">
        <v>477</v>
      </c>
      <c r="P1105" t="s">
        <v>593</v>
      </c>
      <c r="Q1105" t="s">
        <v>477</v>
      </c>
      <c r="R1105" t="s">
        <v>479</v>
      </c>
      <c r="S1105" t="s">
        <v>469</v>
      </c>
      <c r="W1105" t="s">
        <v>648</v>
      </c>
      <c r="X1105" t="s">
        <v>629</v>
      </c>
      <c r="Y1105" t="s">
        <v>1289</v>
      </c>
      <c r="AC1105" t="s">
        <v>483</v>
      </c>
      <c r="AG1105" t="s">
        <v>455</v>
      </c>
      <c r="AH1105" t="s">
        <v>1998</v>
      </c>
    </row>
    <row r="1106" spans="1:34" x14ac:dyDescent="0.3">
      <c r="A1106">
        <v>116424</v>
      </c>
      <c r="B1106">
        <v>152</v>
      </c>
      <c r="C1106" t="s">
        <v>614</v>
      </c>
      <c r="D1106" t="s">
        <v>464</v>
      </c>
      <c r="E1106">
        <v>153</v>
      </c>
      <c r="F1106" t="s">
        <v>465</v>
      </c>
      <c r="G1106" t="s">
        <v>871</v>
      </c>
      <c r="H1106" t="s">
        <v>467</v>
      </c>
      <c r="I1106" t="s">
        <v>471</v>
      </c>
      <c r="J1106" t="s">
        <v>469</v>
      </c>
      <c r="K1106" t="s">
        <v>474</v>
      </c>
      <c r="M1106" t="s">
        <v>475</v>
      </c>
      <c r="N1106" t="s">
        <v>949</v>
      </c>
      <c r="O1106" t="s">
        <v>477</v>
      </c>
      <c r="P1106" t="s">
        <v>574</v>
      </c>
      <c r="Q1106" t="s">
        <v>477</v>
      </c>
      <c r="R1106" t="s">
        <v>479</v>
      </c>
      <c r="S1106" t="s">
        <v>469</v>
      </c>
      <c r="W1106" t="s">
        <v>558</v>
      </c>
      <c r="X1106" t="s">
        <v>629</v>
      </c>
      <c r="Y1106" t="s">
        <v>482</v>
      </c>
      <c r="AC1106" t="s">
        <v>483</v>
      </c>
      <c r="AG1106" t="s">
        <v>455</v>
      </c>
      <c r="AH1106" t="s">
        <v>1999</v>
      </c>
    </row>
    <row r="1107" spans="1:34" x14ac:dyDescent="0.3">
      <c r="A1107">
        <v>116424</v>
      </c>
      <c r="B1107">
        <v>153</v>
      </c>
      <c r="C1107" t="s">
        <v>614</v>
      </c>
      <c r="D1107" t="s">
        <v>464</v>
      </c>
      <c r="E1107">
        <v>154</v>
      </c>
      <c r="F1107" t="s">
        <v>465</v>
      </c>
      <c r="G1107" t="s">
        <v>1003</v>
      </c>
      <c r="H1107" t="s">
        <v>467</v>
      </c>
      <c r="I1107" t="s">
        <v>853</v>
      </c>
      <c r="J1107" t="s">
        <v>469</v>
      </c>
      <c r="K1107" t="s">
        <v>474</v>
      </c>
      <c r="M1107" t="s">
        <v>475</v>
      </c>
      <c r="N1107" t="s">
        <v>644</v>
      </c>
      <c r="O1107" t="s">
        <v>477</v>
      </c>
      <c r="P1107" t="s">
        <v>600</v>
      </c>
      <c r="Q1107" t="s">
        <v>477</v>
      </c>
      <c r="R1107" t="s">
        <v>479</v>
      </c>
      <c r="S1107" t="s">
        <v>469</v>
      </c>
      <c r="W1107" t="s">
        <v>564</v>
      </c>
      <c r="X1107" t="s">
        <v>629</v>
      </c>
      <c r="Y1107" t="s">
        <v>1289</v>
      </c>
      <c r="AC1107" t="s">
        <v>483</v>
      </c>
      <c r="AG1107" t="s">
        <v>458</v>
      </c>
    </row>
    <row r="1108" spans="1:34" x14ac:dyDescent="0.3">
      <c r="A1108">
        <v>116424</v>
      </c>
      <c r="B1108">
        <v>154</v>
      </c>
      <c r="C1108" t="s">
        <v>614</v>
      </c>
      <c r="D1108" t="s">
        <v>464</v>
      </c>
      <c r="E1108">
        <v>155</v>
      </c>
      <c r="F1108" t="s">
        <v>465</v>
      </c>
      <c r="G1108" t="s">
        <v>2000</v>
      </c>
      <c r="H1108" t="s">
        <v>467</v>
      </c>
      <c r="I1108" t="s">
        <v>858</v>
      </c>
      <c r="J1108" t="s">
        <v>469</v>
      </c>
      <c r="K1108" t="s">
        <v>474</v>
      </c>
      <c r="M1108" t="s">
        <v>475</v>
      </c>
      <c r="N1108" t="s">
        <v>487</v>
      </c>
      <c r="O1108" t="s">
        <v>477</v>
      </c>
      <c r="P1108" t="s">
        <v>593</v>
      </c>
      <c r="Q1108" t="s">
        <v>477</v>
      </c>
      <c r="R1108" t="s">
        <v>2001</v>
      </c>
      <c r="S1108" t="s">
        <v>469</v>
      </c>
      <c r="W1108" t="s">
        <v>534</v>
      </c>
      <c r="X1108" t="s">
        <v>629</v>
      </c>
      <c r="Y1108" t="s">
        <v>482</v>
      </c>
      <c r="AC1108" t="s">
        <v>483</v>
      </c>
      <c r="AG1108" t="s">
        <v>455</v>
      </c>
      <c r="AH1108" t="s">
        <v>2002</v>
      </c>
    </row>
    <row r="1109" spans="1:34" x14ac:dyDescent="0.3">
      <c r="A1109">
        <v>116424</v>
      </c>
      <c r="B1109">
        <v>155</v>
      </c>
      <c r="C1109" t="s">
        <v>614</v>
      </c>
      <c r="D1109" t="s">
        <v>464</v>
      </c>
      <c r="E1109">
        <v>156</v>
      </c>
      <c r="F1109" t="s">
        <v>465</v>
      </c>
      <c r="G1109" t="s">
        <v>1081</v>
      </c>
      <c r="H1109" t="s">
        <v>467</v>
      </c>
      <c r="I1109" t="s">
        <v>524</v>
      </c>
      <c r="J1109" t="s">
        <v>469</v>
      </c>
      <c r="K1109" t="s">
        <v>474</v>
      </c>
      <c r="M1109" t="s">
        <v>475</v>
      </c>
      <c r="N1109" t="s">
        <v>620</v>
      </c>
      <c r="O1109" t="s">
        <v>477</v>
      </c>
      <c r="P1109" t="s">
        <v>1014</v>
      </c>
      <c r="Q1109" t="s">
        <v>477</v>
      </c>
      <c r="R1109" t="s">
        <v>479</v>
      </c>
      <c r="S1109" t="s">
        <v>469</v>
      </c>
      <c r="W1109" t="s">
        <v>840</v>
      </c>
      <c r="X1109" t="s">
        <v>629</v>
      </c>
      <c r="Y1109" t="s">
        <v>598</v>
      </c>
      <c r="AC1109" t="s">
        <v>483</v>
      </c>
      <c r="AG1109" t="s">
        <v>455</v>
      </c>
      <c r="AH1109" t="s">
        <v>2003</v>
      </c>
    </row>
    <row r="1110" spans="1:34" x14ac:dyDescent="0.3">
      <c r="A1110">
        <v>116424</v>
      </c>
      <c r="B1110">
        <v>156</v>
      </c>
      <c r="C1110" t="s">
        <v>614</v>
      </c>
      <c r="D1110" t="s">
        <v>490</v>
      </c>
      <c r="E1110">
        <v>157</v>
      </c>
      <c r="F1110" t="s">
        <v>465</v>
      </c>
      <c r="G1110" t="s">
        <v>648</v>
      </c>
      <c r="H1110" t="s">
        <v>467</v>
      </c>
      <c r="I1110" t="s">
        <v>561</v>
      </c>
      <c r="J1110" t="s">
        <v>469</v>
      </c>
      <c r="K1110" t="s">
        <v>474</v>
      </c>
      <c r="M1110" t="s">
        <v>493</v>
      </c>
      <c r="N1110" t="s">
        <v>920</v>
      </c>
      <c r="O1110" t="s">
        <v>477</v>
      </c>
      <c r="R1110" t="s">
        <v>479</v>
      </c>
      <c r="S1110" t="s">
        <v>469</v>
      </c>
      <c r="V1110" t="s">
        <v>564</v>
      </c>
      <c r="W1110" t="s">
        <v>1102</v>
      </c>
      <c r="X1110" t="s">
        <v>629</v>
      </c>
      <c r="Y1110" t="s">
        <v>482</v>
      </c>
      <c r="AC1110" t="s">
        <v>483</v>
      </c>
      <c r="AG1110" t="s">
        <v>455</v>
      </c>
      <c r="AH1110" t="s">
        <v>2004</v>
      </c>
    </row>
    <row r="1111" spans="1:34" x14ac:dyDescent="0.3">
      <c r="A1111">
        <v>116424</v>
      </c>
      <c r="B1111">
        <v>157</v>
      </c>
      <c r="C1111" t="s">
        <v>614</v>
      </c>
      <c r="D1111" t="s">
        <v>490</v>
      </c>
      <c r="E1111">
        <v>158</v>
      </c>
      <c r="F1111" t="s">
        <v>465</v>
      </c>
      <c r="G1111" t="s">
        <v>1486</v>
      </c>
      <c r="H1111" t="s">
        <v>467</v>
      </c>
      <c r="I1111" t="s">
        <v>614</v>
      </c>
      <c r="J1111" t="s">
        <v>469</v>
      </c>
      <c r="K1111" t="s">
        <v>474</v>
      </c>
      <c r="M1111" t="s">
        <v>493</v>
      </c>
      <c r="N1111" t="s">
        <v>744</v>
      </c>
      <c r="O1111" t="s">
        <v>477</v>
      </c>
      <c r="R1111" t="s">
        <v>479</v>
      </c>
      <c r="S1111" t="s">
        <v>469</v>
      </c>
      <c r="V1111" t="s">
        <v>735</v>
      </c>
      <c r="W1111" t="s">
        <v>1102</v>
      </c>
      <c r="X1111" t="s">
        <v>629</v>
      </c>
      <c r="Y1111" t="s">
        <v>598</v>
      </c>
      <c r="AC1111" t="s">
        <v>483</v>
      </c>
      <c r="AG1111" t="s">
        <v>458</v>
      </c>
    </row>
    <row r="1112" spans="1:34" x14ac:dyDescent="0.3">
      <c r="A1112">
        <v>116424</v>
      </c>
      <c r="B1112">
        <v>158</v>
      </c>
      <c r="C1112" t="s">
        <v>614</v>
      </c>
      <c r="D1112" t="s">
        <v>490</v>
      </c>
      <c r="E1112">
        <v>159</v>
      </c>
      <c r="F1112" t="s">
        <v>465</v>
      </c>
      <c r="G1112" t="s">
        <v>1260</v>
      </c>
      <c r="H1112" t="s">
        <v>467</v>
      </c>
      <c r="I1112" t="s">
        <v>1113</v>
      </c>
      <c r="J1112" t="s">
        <v>469</v>
      </c>
      <c r="K1112" t="s">
        <v>474</v>
      </c>
      <c r="M1112" t="s">
        <v>493</v>
      </c>
      <c r="N1112" t="s">
        <v>1244</v>
      </c>
      <c r="O1112" t="s">
        <v>477</v>
      </c>
      <c r="R1112" t="s">
        <v>479</v>
      </c>
      <c r="S1112" t="s">
        <v>469</v>
      </c>
      <c r="W1112" t="s">
        <v>1102</v>
      </c>
      <c r="X1112" t="s">
        <v>629</v>
      </c>
      <c r="Y1112" t="s">
        <v>482</v>
      </c>
      <c r="AC1112" t="s">
        <v>483</v>
      </c>
      <c r="AG1112" t="s">
        <v>455</v>
      </c>
      <c r="AH1112" t="s">
        <v>2005</v>
      </c>
    </row>
    <row r="1113" spans="1:34" x14ac:dyDescent="0.3">
      <c r="A1113">
        <v>116424</v>
      </c>
      <c r="B1113">
        <v>159</v>
      </c>
      <c r="C1113" t="s">
        <v>614</v>
      </c>
      <c r="D1113" t="s">
        <v>490</v>
      </c>
      <c r="E1113">
        <v>160</v>
      </c>
      <c r="F1113" t="s">
        <v>465</v>
      </c>
      <c r="G1113" t="s">
        <v>794</v>
      </c>
      <c r="H1113" t="s">
        <v>467</v>
      </c>
      <c r="I1113" t="s">
        <v>637</v>
      </c>
      <c r="J1113" t="s">
        <v>469</v>
      </c>
      <c r="K1113" t="s">
        <v>474</v>
      </c>
      <c r="M1113" t="s">
        <v>493</v>
      </c>
      <c r="N1113" t="s">
        <v>498</v>
      </c>
      <c r="O1113" t="s">
        <v>477</v>
      </c>
      <c r="R1113" t="s">
        <v>479</v>
      </c>
      <c r="S1113" t="s">
        <v>469</v>
      </c>
      <c r="W1113" t="s">
        <v>538</v>
      </c>
      <c r="X1113" t="s">
        <v>629</v>
      </c>
      <c r="Y1113" t="s">
        <v>482</v>
      </c>
      <c r="AC1113" t="s">
        <v>483</v>
      </c>
      <c r="AG1113" t="s">
        <v>458</v>
      </c>
    </row>
    <row r="1114" spans="1:34" x14ac:dyDescent="0.3">
      <c r="A1114">
        <v>116424</v>
      </c>
      <c r="B1114">
        <v>160</v>
      </c>
      <c r="C1114" t="s">
        <v>614</v>
      </c>
      <c r="D1114" t="s">
        <v>490</v>
      </c>
      <c r="E1114">
        <v>161</v>
      </c>
      <c r="F1114" t="s">
        <v>465</v>
      </c>
      <c r="G1114" t="s">
        <v>1224</v>
      </c>
      <c r="H1114" t="s">
        <v>467</v>
      </c>
      <c r="I1114" t="s">
        <v>518</v>
      </c>
      <c r="J1114" t="s">
        <v>469</v>
      </c>
      <c r="K1114" t="s">
        <v>474</v>
      </c>
      <c r="M1114" t="s">
        <v>493</v>
      </c>
      <c r="N1114" t="s">
        <v>586</v>
      </c>
      <c r="O1114" t="s">
        <v>477</v>
      </c>
      <c r="R1114" t="s">
        <v>479</v>
      </c>
      <c r="S1114" t="s">
        <v>469</v>
      </c>
      <c r="V1114" t="s">
        <v>564</v>
      </c>
      <c r="W1114" t="s">
        <v>552</v>
      </c>
      <c r="X1114" t="s">
        <v>629</v>
      </c>
      <c r="Y1114" t="s">
        <v>598</v>
      </c>
      <c r="AC1114" t="s">
        <v>483</v>
      </c>
      <c r="AG1114" t="s">
        <v>458</v>
      </c>
    </row>
    <row r="1115" spans="1:34" x14ac:dyDescent="0.3">
      <c r="A1115">
        <v>116424</v>
      </c>
      <c r="B1115">
        <v>161</v>
      </c>
      <c r="C1115" t="s">
        <v>614</v>
      </c>
      <c r="D1115" t="s">
        <v>490</v>
      </c>
      <c r="E1115">
        <v>162</v>
      </c>
      <c r="F1115" t="s">
        <v>465</v>
      </c>
      <c r="G1115" t="s">
        <v>1279</v>
      </c>
      <c r="H1115" t="s">
        <v>467</v>
      </c>
      <c r="I1115" t="s">
        <v>644</v>
      </c>
      <c r="J1115" t="s">
        <v>469</v>
      </c>
      <c r="K1115" t="s">
        <v>474</v>
      </c>
      <c r="M1115" t="s">
        <v>493</v>
      </c>
      <c r="N1115" t="s">
        <v>796</v>
      </c>
      <c r="O1115" t="s">
        <v>477</v>
      </c>
      <c r="R1115" t="s">
        <v>479</v>
      </c>
      <c r="S1115" t="s">
        <v>469</v>
      </c>
      <c r="V1115" t="s">
        <v>679</v>
      </c>
      <c r="W1115" t="s">
        <v>735</v>
      </c>
      <c r="X1115" t="s">
        <v>629</v>
      </c>
      <c r="Y1115" t="s">
        <v>482</v>
      </c>
      <c r="AC1115" t="s">
        <v>483</v>
      </c>
      <c r="AG1115" t="s">
        <v>455</v>
      </c>
      <c r="AH1115" t="s">
        <v>2006</v>
      </c>
    </row>
    <row r="1116" spans="1:34" x14ac:dyDescent="0.3">
      <c r="A1116">
        <v>116424</v>
      </c>
      <c r="B1116">
        <v>162</v>
      </c>
      <c r="C1116" t="s">
        <v>614</v>
      </c>
      <c r="D1116" t="s">
        <v>490</v>
      </c>
      <c r="E1116">
        <v>163</v>
      </c>
      <c r="F1116" t="s">
        <v>465</v>
      </c>
      <c r="G1116" t="s">
        <v>941</v>
      </c>
      <c r="H1116" t="s">
        <v>467</v>
      </c>
      <c r="I1116" t="s">
        <v>906</v>
      </c>
      <c r="J1116" t="s">
        <v>469</v>
      </c>
      <c r="K1116" t="s">
        <v>474</v>
      </c>
      <c r="M1116" t="s">
        <v>493</v>
      </c>
      <c r="N1116" t="s">
        <v>1838</v>
      </c>
      <c r="O1116" t="s">
        <v>477</v>
      </c>
      <c r="R1116" t="s">
        <v>479</v>
      </c>
      <c r="S1116" t="s">
        <v>469</v>
      </c>
      <c r="V1116" t="s">
        <v>735</v>
      </c>
      <c r="W1116" t="s">
        <v>542</v>
      </c>
      <c r="X1116" t="s">
        <v>629</v>
      </c>
      <c r="Y1116" t="s">
        <v>1965</v>
      </c>
      <c r="AC1116" t="s">
        <v>483</v>
      </c>
      <c r="AG1116" t="s">
        <v>455</v>
      </c>
      <c r="AH1116" t="s">
        <v>2007</v>
      </c>
    </row>
    <row r="1117" spans="1:34" x14ac:dyDescent="0.3">
      <c r="A1117">
        <v>116424</v>
      </c>
      <c r="B1117">
        <v>163</v>
      </c>
      <c r="C1117" t="s">
        <v>614</v>
      </c>
      <c r="D1117" t="s">
        <v>490</v>
      </c>
      <c r="E1117">
        <v>164</v>
      </c>
      <c r="F1117" t="s">
        <v>465</v>
      </c>
      <c r="G1117" t="s">
        <v>817</v>
      </c>
      <c r="H1117" t="s">
        <v>467</v>
      </c>
      <c r="I1117" t="s">
        <v>514</v>
      </c>
      <c r="J1117" t="s">
        <v>469</v>
      </c>
      <c r="K1117" t="s">
        <v>474</v>
      </c>
      <c r="M1117" t="s">
        <v>493</v>
      </c>
      <c r="N1117" t="s">
        <v>526</v>
      </c>
      <c r="O1117" t="s">
        <v>477</v>
      </c>
      <c r="R1117" t="s">
        <v>479</v>
      </c>
      <c r="S1117" t="s">
        <v>469</v>
      </c>
      <c r="V1117" t="s">
        <v>735</v>
      </c>
      <c r="W1117" t="s">
        <v>1102</v>
      </c>
      <c r="X1117" t="s">
        <v>629</v>
      </c>
      <c r="Y1117" t="s">
        <v>1965</v>
      </c>
      <c r="AC1117" t="s">
        <v>483</v>
      </c>
      <c r="AG1117" t="s">
        <v>458</v>
      </c>
    </row>
    <row r="1118" spans="1:34" x14ac:dyDescent="0.3">
      <c r="A1118">
        <v>116424</v>
      </c>
      <c r="B1118">
        <v>164</v>
      </c>
      <c r="C1118" t="s">
        <v>614</v>
      </c>
      <c r="D1118" t="s">
        <v>490</v>
      </c>
      <c r="E1118">
        <v>165</v>
      </c>
      <c r="F1118" t="s">
        <v>465</v>
      </c>
      <c r="G1118" t="s">
        <v>1081</v>
      </c>
      <c r="H1118" t="s">
        <v>467</v>
      </c>
      <c r="I1118" t="s">
        <v>800</v>
      </c>
      <c r="J1118" t="s">
        <v>469</v>
      </c>
      <c r="K1118" t="s">
        <v>474</v>
      </c>
      <c r="M1118" t="s">
        <v>493</v>
      </c>
      <c r="N1118" t="s">
        <v>2008</v>
      </c>
      <c r="O1118" t="s">
        <v>477</v>
      </c>
      <c r="R1118" t="s">
        <v>479</v>
      </c>
      <c r="S1118" t="s">
        <v>469</v>
      </c>
      <c r="V1118" t="s">
        <v>648</v>
      </c>
      <c r="W1118" t="s">
        <v>542</v>
      </c>
      <c r="X1118" t="s">
        <v>629</v>
      </c>
      <c r="Y1118" t="s">
        <v>482</v>
      </c>
      <c r="AC1118" t="s">
        <v>483</v>
      </c>
      <c r="AG1118" t="s">
        <v>458</v>
      </c>
    </row>
    <row r="1119" spans="1:34" x14ac:dyDescent="0.3">
      <c r="A1119">
        <v>116424</v>
      </c>
      <c r="B1119">
        <v>165</v>
      </c>
      <c r="C1119" t="s">
        <v>614</v>
      </c>
      <c r="D1119" t="s">
        <v>546</v>
      </c>
      <c r="E1119">
        <v>166</v>
      </c>
      <c r="F1119" t="s">
        <v>465</v>
      </c>
      <c r="G1119" t="s">
        <v>521</v>
      </c>
      <c r="H1119" t="s">
        <v>467</v>
      </c>
      <c r="I1119" t="s">
        <v>1242</v>
      </c>
      <c r="J1119" t="s">
        <v>469</v>
      </c>
      <c r="K1119" t="s">
        <v>474</v>
      </c>
      <c r="M1119" t="s">
        <v>493</v>
      </c>
      <c r="N1119" t="s">
        <v>2009</v>
      </c>
      <c r="O1119" t="s">
        <v>477</v>
      </c>
      <c r="R1119" t="s">
        <v>479</v>
      </c>
      <c r="S1119" t="s">
        <v>469</v>
      </c>
      <c r="V1119" t="s">
        <v>1102</v>
      </c>
      <c r="W1119" t="s">
        <v>551</v>
      </c>
      <c r="X1119" t="s">
        <v>629</v>
      </c>
      <c r="Y1119" t="s">
        <v>482</v>
      </c>
      <c r="AC1119" t="s">
        <v>483</v>
      </c>
      <c r="AG1119" t="s">
        <v>455</v>
      </c>
      <c r="AH1119" t="s">
        <v>2010</v>
      </c>
    </row>
    <row r="1120" spans="1:34" x14ac:dyDescent="0.3">
      <c r="A1120">
        <v>116424</v>
      </c>
      <c r="B1120">
        <v>166</v>
      </c>
      <c r="C1120" t="s">
        <v>614</v>
      </c>
      <c r="D1120" t="s">
        <v>546</v>
      </c>
      <c r="E1120">
        <v>167</v>
      </c>
      <c r="F1120" t="s">
        <v>579</v>
      </c>
      <c r="G1120" t="s">
        <v>1087</v>
      </c>
      <c r="H1120" t="s">
        <v>467</v>
      </c>
      <c r="I1120" t="s">
        <v>556</v>
      </c>
      <c r="J1120" t="s">
        <v>469</v>
      </c>
      <c r="K1120" t="s">
        <v>474</v>
      </c>
      <c r="M1120" t="s">
        <v>493</v>
      </c>
      <c r="N1120" t="s">
        <v>2011</v>
      </c>
      <c r="O1120" t="s">
        <v>477</v>
      </c>
      <c r="R1120" t="s">
        <v>479</v>
      </c>
      <c r="S1120" t="s">
        <v>469</v>
      </c>
      <c r="V1120" t="s">
        <v>552</v>
      </c>
      <c r="W1120" t="s">
        <v>1102</v>
      </c>
      <c r="X1120" t="s">
        <v>629</v>
      </c>
      <c r="Y1120" t="s">
        <v>482</v>
      </c>
      <c r="AC1120" t="s">
        <v>599</v>
      </c>
      <c r="AD1120" t="s">
        <v>514</v>
      </c>
      <c r="AE1120" t="s">
        <v>477</v>
      </c>
      <c r="AG1120" t="s">
        <v>458</v>
      </c>
    </row>
    <row r="1121" spans="1:35" x14ac:dyDescent="0.3">
      <c r="A1121">
        <v>165613</v>
      </c>
      <c r="B1121">
        <v>1</v>
      </c>
      <c r="C1121" t="s">
        <v>452</v>
      </c>
      <c r="D1121" t="s">
        <v>453</v>
      </c>
      <c r="E1121">
        <v>1</v>
      </c>
      <c r="W1121" t="s">
        <v>2012</v>
      </c>
      <c r="AG1121" t="s">
        <v>455</v>
      </c>
      <c r="AH1121" t="s">
        <v>2013</v>
      </c>
      <c r="AI1121" t="s">
        <v>98</v>
      </c>
    </row>
    <row r="1122" spans="1:35" x14ac:dyDescent="0.3">
      <c r="A1122">
        <v>165613</v>
      </c>
      <c r="B1122">
        <v>2</v>
      </c>
      <c r="C1122" t="s">
        <v>452</v>
      </c>
      <c r="D1122" t="s">
        <v>453</v>
      </c>
      <c r="E1122">
        <v>2</v>
      </c>
      <c r="W1122" t="s">
        <v>2014</v>
      </c>
      <c r="AG1122" t="s">
        <v>455</v>
      </c>
      <c r="AH1122" t="s">
        <v>2015</v>
      </c>
      <c r="AI1122" t="s">
        <v>98</v>
      </c>
    </row>
    <row r="1123" spans="1:35" x14ac:dyDescent="0.3">
      <c r="A1123">
        <v>165613</v>
      </c>
      <c r="B1123">
        <v>3</v>
      </c>
      <c r="C1123" t="s">
        <v>452</v>
      </c>
      <c r="D1123" t="s">
        <v>453</v>
      </c>
      <c r="E1123">
        <v>3</v>
      </c>
      <c r="W1123" t="s">
        <v>697</v>
      </c>
      <c r="AG1123" t="s">
        <v>455</v>
      </c>
      <c r="AH1123" t="s">
        <v>98</v>
      </c>
      <c r="AI1123" t="s">
        <v>98</v>
      </c>
    </row>
    <row r="1124" spans="1:35" x14ac:dyDescent="0.3">
      <c r="A1124">
        <v>165613</v>
      </c>
      <c r="B1124">
        <v>4</v>
      </c>
      <c r="C1124" t="s">
        <v>452</v>
      </c>
      <c r="D1124" t="s">
        <v>490</v>
      </c>
      <c r="E1124">
        <v>4</v>
      </c>
      <c r="F1124" t="s">
        <v>465</v>
      </c>
      <c r="G1124" t="s">
        <v>1833</v>
      </c>
      <c r="H1124" t="s">
        <v>467</v>
      </c>
      <c r="I1124" t="s">
        <v>2016</v>
      </c>
      <c r="J1124" t="s">
        <v>469</v>
      </c>
      <c r="K1124" t="s">
        <v>474</v>
      </c>
      <c r="M1124" t="s">
        <v>493</v>
      </c>
      <c r="N1124" t="s">
        <v>925</v>
      </c>
      <c r="O1124" t="s">
        <v>477</v>
      </c>
      <c r="R1124" t="s">
        <v>479</v>
      </c>
      <c r="S1124" t="s">
        <v>469</v>
      </c>
      <c r="T1124" t="s">
        <v>1318</v>
      </c>
      <c r="U1124" t="s">
        <v>552</v>
      </c>
      <c r="V1124" t="s">
        <v>583</v>
      </c>
      <c r="W1124" t="s">
        <v>594</v>
      </c>
      <c r="X1124" t="s">
        <v>481</v>
      </c>
      <c r="Y1124" t="s">
        <v>482</v>
      </c>
      <c r="AC1124" t="s">
        <v>483</v>
      </c>
      <c r="AD1124" t="s">
        <v>484</v>
      </c>
      <c r="AE1124" t="s">
        <v>477</v>
      </c>
      <c r="AG1124" t="s">
        <v>458</v>
      </c>
      <c r="AH1124" t="s">
        <v>98</v>
      </c>
      <c r="AI1124" t="s">
        <v>98</v>
      </c>
    </row>
    <row r="1125" spans="1:35" x14ac:dyDescent="0.3">
      <c r="A1125">
        <v>165613</v>
      </c>
      <c r="B1125">
        <v>5</v>
      </c>
      <c r="C1125" t="s">
        <v>452</v>
      </c>
      <c r="D1125" t="s">
        <v>490</v>
      </c>
      <c r="E1125">
        <v>5</v>
      </c>
      <c r="F1125" t="s">
        <v>465</v>
      </c>
      <c r="G1125" t="s">
        <v>669</v>
      </c>
      <c r="H1125" t="s">
        <v>467</v>
      </c>
      <c r="I1125" t="s">
        <v>623</v>
      </c>
      <c r="J1125" t="s">
        <v>469</v>
      </c>
      <c r="K1125" t="s">
        <v>474</v>
      </c>
      <c r="M1125" t="s">
        <v>493</v>
      </c>
      <c r="N1125" t="s">
        <v>761</v>
      </c>
      <c r="O1125" t="s">
        <v>477</v>
      </c>
      <c r="R1125" t="s">
        <v>479</v>
      </c>
      <c r="S1125" t="s">
        <v>469</v>
      </c>
      <c r="T1125" t="s">
        <v>925</v>
      </c>
      <c r="U1125" t="s">
        <v>544</v>
      </c>
      <c r="V1125" t="s">
        <v>1102</v>
      </c>
      <c r="W1125" t="s">
        <v>722</v>
      </c>
      <c r="X1125" t="s">
        <v>481</v>
      </c>
      <c r="Y1125" t="s">
        <v>482</v>
      </c>
      <c r="AC1125" t="s">
        <v>483</v>
      </c>
      <c r="AD1125" t="s">
        <v>484</v>
      </c>
      <c r="AE1125" t="s">
        <v>477</v>
      </c>
      <c r="AG1125" t="s">
        <v>455</v>
      </c>
      <c r="AH1125" t="s">
        <v>2017</v>
      </c>
      <c r="AI1125" t="s">
        <v>98</v>
      </c>
    </row>
    <row r="1126" spans="1:35" x14ac:dyDescent="0.3">
      <c r="A1126">
        <v>165613</v>
      </c>
      <c r="B1126">
        <v>6</v>
      </c>
      <c r="C1126" t="s">
        <v>452</v>
      </c>
      <c r="D1126" t="s">
        <v>490</v>
      </c>
      <c r="E1126">
        <v>6</v>
      </c>
      <c r="F1126" t="s">
        <v>579</v>
      </c>
      <c r="G1126" t="s">
        <v>669</v>
      </c>
      <c r="H1126" t="s">
        <v>467</v>
      </c>
      <c r="I1126" t="s">
        <v>636</v>
      </c>
      <c r="J1126" t="s">
        <v>469</v>
      </c>
      <c r="K1126" t="s">
        <v>474</v>
      </c>
      <c r="M1126" t="s">
        <v>493</v>
      </c>
      <c r="N1126" t="s">
        <v>488</v>
      </c>
      <c r="O1126" t="s">
        <v>477</v>
      </c>
      <c r="R1126" t="s">
        <v>675</v>
      </c>
      <c r="S1126" t="s">
        <v>469</v>
      </c>
      <c r="T1126" t="s">
        <v>654</v>
      </c>
      <c r="U1126" t="s">
        <v>593</v>
      </c>
      <c r="V1126" t="s">
        <v>484</v>
      </c>
      <c r="W1126" t="s">
        <v>488</v>
      </c>
      <c r="X1126" t="s">
        <v>481</v>
      </c>
      <c r="Y1126" t="s">
        <v>482</v>
      </c>
      <c r="AC1126" t="s">
        <v>483</v>
      </c>
      <c r="AD1126" t="s">
        <v>500</v>
      </c>
      <c r="AE1126" t="s">
        <v>477</v>
      </c>
      <c r="AG1126" t="s">
        <v>458</v>
      </c>
      <c r="AH1126" t="s">
        <v>98</v>
      </c>
      <c r="AI1126" t="s">
        <v>98</v>
      </c>
    </row>
    <row r="1127" spans="1:35" x14ac:dyDescent="0.3">
      <c r="A1127">
        <v>165613</v>
      </c>
      <c r="B1127">
        <v>7</v>
      </c>
      <c r="C1127" t="s">
        <v>452</v>
      </c>
      <c r="D1127" t="s">
        <v>490</v>
      </c>
      <c r="E1127">
        <v>7</v>
      </c>
      <c r="F1127" t="s">
        <v>465</v>
      </c>
      <c r="G1127" t="s">
        <v>676</v>
      </c>
      <c r="H1127" t="s">
        <v>467</v>
      </c>
      <c r="I1127" t="s">
        <v>719</v>
      </c>
      <c r="J1127" t="s">
        <v>469</v>
      </c>
      <c r="K1127" t="s">
        <v>474</v>
      </c>
      <c r="M1127" t="s">
        <v>493</v>
      </c>
      <c r="N1127" t="s">
        <v>2018</v>
      </c>
      <c r="O1127" t="s">
        <v>477</v>
      </c>
      <c r="R1127" t="s">
        <v>479</v>
      </c>
      <c r="S1127" t="s">
        <v>469</v>
      </c>
      <c r="T1127" t="s">
        <v>1277</v>
      </c>
      <c r="U1127" t="s">
        <v>558</v>
      </c>
      <c r="V1127" t="s">
        <v>537</v>
      </c>
      <c r="W1127" t="s">
        <v>491</v>
      </c>
      <c r="X1127" t="s">
        <v>481</v>
      </c>
      <c r="Y1127" t="s">
        <v>482</v>
      </c>
      <c r="AC1127" t="s">
        <v>483</v>
      </c>
      <c r="AD1127" t="s">
        <v>484</v>
      </c>
      <c r="AE1127" t="s">
        <v>477</v>
      </c>
      <c r="AG1127" t="s">
        <v>455</v>
      </c>
      <c r="AH1127" t="s">
        <v>2019</v>
      </c>
      <c r="AI1127" t="s">
        <v>98</v>
      </c>
    </row>
    <row r="1128" spans="1:35" x14ac:dyDescent="0.3">
      <c r="A1128">
        <v>165613</v>
      </c>
      <c r="B1128">
        <v>8</v>
      </c>
      <c r="C1128" t="s">
        <v>452</v>
      </c>
      <c r="D1128" t="s">
        <v>490</v>
      </c>
      <c r="E1128">
        <v>8</v>
      </c>
      <c r="F1128" t="s">
        <v>465</v>
      </c>
      <c r="G1128" t="s">
        <v>1176</v>
      </c>
      <c r="H1128" t="s">
        <v>467</v>
      </c>
      <c r="I1128" t="s">
        <v>2020</v>
      </c>
      <c r="J1128" t="s">
        <v>469</v>
      </c>
      <c r="K1128" t="s">
        <v>474</v>
      </c>
      <c r="M1128" t="s">
        <v>493</v>
      </c>
      <c r="N1128" t="s">
        <v>1242</v>
      </c>
      <c r="O1128" t="s">
        <v>477</v>
      </c>
      <c r="R1128" t="s">
        <v>479</v>
      </c>
      <c r="S1128" t="s">
        <v>469</v>
      </c>
      <c r="T1128" t="s">
        <v>2021</v>
      </c>
      <c r="U1128" t="s">
        <v>614</v>
      </c>
      <c r="V1128" t="s">
        <v>572</v>
      </c>
      <c r="W1128" t="s">
        <v>565</v>
      </c>
      <c r="X1128" t="s">
        <v>481</v>
      </c>
      <c r="Y1128" t="s">
        <v>482</v>
      </c>
      <c r="AC1128" t="s">
        <v>483</v>
      </c>
      <c r="AD1128" t="s">
        <v>484</v>
      </c>
      <c r="AE1128" t="s">
        <v>477</v>
      </c>
      <c r="AG1128" t="s">
        <v>455</v>
      </c>
      <c r="AH1128" t="s">
        <v>2022</v>
      </c>
      <c r="AI1128" t="s">
        <v>98</v>
      </c>
    </row>
    <row r="1129" spans="1:35" x14ac:dyDescent="0.3">
      <c r="A1129">
        <v>165613</v>
      </c>
      <c r="B1129">
        <v>9</v>
      </c>
      <c r="C1129" t="s">
        <v>452</v>
      </c>
      <c r="D1129" t="s">
        <v>490</v>
      </c>
      <c r="E1129">
        <v>9</v>
      </c>
      <c r="F1129" t="s">
        <v>465</v>
      </c>
      <c r="G1129" t="s">
        <v>1106</v>
      </c>
      <c r="H1129" t="s">
        <v>467</v>
      </c>
      <c r="I1129" t="s">
        <v>945</v>
      </c>
      <c r="J1129" t="s">
        <v>469</v>
      </c>
      <c r="K1129" t="s">
        <v>474</v>
      </c>
      <c r="M1129" t="s">
        <v>493</v>
      </c>
      <c r="N1129" t="s">
        <v>2023</v>
      </c>
      <c r="O1129" t="s">
        <v>477</v>
      </c>
      <c r="R1129" t="s">
        <v>479</v>
      </c>
      <c r="S1129" t="s">
        <v>469</v>
      </c>
      <c r="T1129" t="s">
        <v>660</v>
      </c>
      <c r="U1129" t="s">
        <v>471</v>
      </c>
      <c r="V1129" t="s">
        <v>537</v>
      </c>
      <c r="W1129" t="s">
        <v>532</v>
      </c>
      <c r="X1129" t="s">
        <v>481</v>
      </c>
      <c r="Y1129" t="s">
        <v>482</v>
      </c>
      <c r="AC1129" t="s">
        <v>483</v>
      </c>
      <c r="AD1129" t="s">
        <v>484</v>
      </c>
      <c r="AE1129" t="s">
        <v>477</v>
      </c>
      <c r="AG1129" t="s">
        <v>455</v>
      </c>
      <c r="AH1129" t="s">
        <v>2024</v>
      </c>
      <c r="AI1129" t="s">
        <v>98</v>
      </c>
    </row>
    <row r="1130" spans="1:35" x14ac:dyDescent="0.3">
      <c r="A1130">
        <v>165613</v>
      </c>
      <c r="B1130">
        <v>10</v>
      </c>
      <c r="C1130" t="s">
        <v>452</v>
      </c>
      <c r="D1130" t="s">
        <v>490</v>
      </c>
      <c r="E1130">
        <v>10</v>
      </c>
      <c r="F1130" t="s">
        <v>465</v>
      </c>
      <c r="G1130" t="s">
        <v>567</v>
      </c>
      <c r="H1130" t="s">
        <v>467</v>
      </c>
      <c r="I1130" t="s">
        <v>2025</v>
      </c>
      <c r="J1130" t="s">
        <v>469</v>
      </c>
      <c r="K1130" t="s">
        <v>474</v>
      </c>
      <c r="M1130" t="s">
        <v>493</v>
      </c>
      <c r="N1130" t="s">
        <v>556</v>
      </c>
      <c r="O1130" t="s">
        <v>477</v>
      </c>
      <c r="R1130" t="s">
        <v>479</v>
      </c>
      <c r="S1130" t="s">
        <v>469</v>
      </c>
      <c r="T1130" t="s">
        <v>508</v>
      </c>
      <c r="U1130" t="s">
        <v>544</v>
      </c>
      <c r="V1130" t="s">
        <v>558</v>
      </c>
      <c r="W1130" t="s">
        <v>572</v>
      </c>
      <c r="X1130" t="s">
        <v>481</v>
      </c>
      <c r="Y1130" t="s">
        <v>482</v>
      </c>
      <c r="AC1130" t="s">
        <v>599</v>
      </c>
      <c r="AD1130" t="s">
        <v>484</v>
      </c>
      <c r="AE1130" t="s">
        <v>477</v>
      </c>
      <c r="AG1130" t="s">
        <v>455</v>
      </c>
      <c r="AH1130" t="s">
        <v>2026</v>
      </c>
      <c r="AI1130" t="s">
        <v>98</v>
      </c>
    </row>
    <row r="1131" spans="1:35" x14ac:dyDescent="0.3">
      <c r="A1131">
        <v>165613</v>
      </c>
      <c r="B1131">
        <v>11</v>
      </c>
      <c r="C1131" t="s">
        <v>452</v>
      </c>
      <c r="D1131" t="s">
        <v>490</v>
      </c>
      <c r="E1131">
        <v>11</v>
      </c>
      <c r="F1131" t="s">
        <v>465</v>
      </c>
      <c r="G1131" t="s">
        <v>2027</v>
      </c>
      <c r="H1131" t="s">
        <v>467</v>
      </c>
      <c r="I1131" t="s">
        <v>2028</v>
      </c>
      <c r="J1131" t="s">
        <v>469</v>
      </c>
      <c r="K1131" t="s">
        <v>474</v>
      </c>
      <c r="M1131" t="s">
        <v>493</v>
      </c>
      <c r="N1131" t="s">
        <v>646</v>
      </c>
      <c r="O1131" t="s">
        <v>477</v>
      </c>
      <c r="R1131" t="s">
        <v>479</v>
      </c>
      <c r="S1131" t="s">
        <v>469</v>
      </c>
      <c r="T1131" t="s">
        <v>2029</v>
      </c>
      <c r="U1131" t="s">
        <v>735</v>
      </c>
      <c r="V1131" t="s">
        <v>1102</v>
      </c>
      <c r="W1131" t="s">
        <v>553</v>
      </c>
      <c r="X1131" t="s">
        <v>481</v>
      </c>
      <c r="Y1131" t="s">
        <v>482</v>
      </c>
      <c r="AC1131" t="s">
        <v>483</v>
      </c>
      <c r="AD1131" t="s">
        <v>484</v>
      </c>
      <c r="AE1131" t="s">
        <v>477</v>
      </c>
      <c r="AG1131" t="s">
        <v>455</v>
      </c>
      <c r="AH1131" t="s">
        <v>2030</v>
      </c>
      <c r="AI1131" t="s">
        <v>98</v>
      </c>
    </row>
    <row r="1132" spans="1:35" x14ac:dyDescent="0.3">
      <c r="A1132">
        <v>165613</v>
      </c>
      <c r="B1132">
        <v>12</v>
      </c>
      <c r="C1132" t="s">
        <v>452</v>
      </c>
      <c r="D1132" t="s">
        <v>490</v>
      </c>
      <c r="E1132">
        <v>12</v>
      </c>
      <c r="F1132" t="s">
        <v>465</v>
      </c>
      <c r="G1132" t="s">
        <v>1358</v>
      </c>
      <c r="H1132" t="s">
        <v>467</v>
      </c>
      <c r="I1132" t="s">
        <v>2031</v>
      </c>
      <c r="J1132" t="s">
        <v>469</v>
      </c>
      <c r="K1132" t="s">
        <v>474</v>
      </c>
      <c r="M1132" t="s">
        <v>493</v>
      </c>
      <c r="N1132" t="s">
        <v>1225</v>
      </c>
      <c r="O1132" t="s">
        <v>477</v>
      </c>
      <c r="R1132" t="s">
        <v>479</v>
      </c>
      <c r="S1132" t="s">
        <v>469</v>
      </c>
      <c r="T1132" t="s">
        <v>796</v>
      </c>
      <c r="U1132" t="s">
        <v>538</v>
      </c>
      <c r="V1132" t="s">
        <v>480</v>
      </c>
      <c r="W1132" t="s">
        <v>496</v>
      </c>
      <c r="X1132" t="s">
        <v>481</v>
      </c>
      <c r="Y1132" t="s">
        <v>482</v>
      </c>
      <c r="AC1132" t="s">
        <v>483</v>
      </c>
      <c r="AD1132" t="s">
        <v>484</v>
      </c>
      <c r="AE1132" t="s">
        <v>477</v>
      </c>
      <c r="AG1132" t="s">
        <v>455</v>
      </c>
      <c r="AH1132" t="s">
        <v>2032</v>
      </c>
      <c r="AI1132" t="s">
        <v>98</v>
      </c>
    </row>
    <row r="1133" spans="1:35" x14ac:dyDescent="0.3">
      <c r="A1133">
        <v>165613</v>
      </c>
      <c r="B1133">
        <v>13</v>
      </c>
      <c r="C1133" t="s">
        <v>452</v>
      </c>
      <c r="D1133" t="s">
        <v>490</v>
      </c>
      <c r="E1133">
        <v>13</v>
      </c>
      <c r="F1133" t="s">
        <v>465</v>
      </c>
      <c r="G1133" t="s">
        <v>626</v>
      </c>
      <c r="H1133" t="s">
        <v>467</v>
      </c>
      <c r="I1133" t="s">
        <v>2033</v>
      </c>
      <c r="J1133" t="s">
        <v>469</v>
      </c>
      <c r="K1133" t="s">
        <v>474</v>
      </c>
      <c r="M1133" t="s">
        <v>493</v>
      </c>
      <c r="N1133" t="s">
        <v>721</v>
      </c>
      <c r="O1133" t="s">
        <v>477</v>
      </c>
      <c r="R1133" t="s">
        <v>479</v>
      </c>
      <c r="S1133" t="s">
        <v>469</v>
      </c>
      <c r="T1133" t="s">
        <v>648</v>
      </c>
      <c r="U1133" t="s">
        <v>558</v>
      </c>
      <c r="V1133" t="s">
        <v>735</v>
      </c>
      <c r="W1133" t="s">
        <v>723</v>
      </c>
      <c r="X1133" t="s">
        <v>481</v>
      </c>
      <c r="Y1133" t="s">
        <v>611</v>
      </c>
      <c r="AC1133" t="s">
        <v>599</v>
      </c>
      <c r="AD1133" t="s">
        <v>484</v>
      </c>
      <c r="AE1133" t="s">
        <v>477</v>
      </c>
      <c r="AG1133" t="s">
        <v>455</v>
      </c>
      <c r="AH1133" t="s">
        <v>2034</v>
      </c>
      <c r="AI1133" t="s">
        <v>98</v>
      </c>
    </row>
    <row r="1134" spans="1:35" x14ac:dyDescent="0.3">
      <c r="A1134">
        <v>165613</v>
      </c>
      <c r="B1134">
        <v>14</v>
      </c>
      <c r="C1134" t="s">
        <v>452</v>
      </c>
      <c r="D1134" t="s">
        <v>546</v>
      </c>
      <c r="E1134">
        <v>14</v>
      </c>
      <c r="F1134" t="s">
        <v>465</v>
      </c>
      <c r="G1134" t="s">
        <v>2035</v>
      </c>
      <c r="H1134" t="s">
        <v>467</v>
      </c>
      <c r="I1134" t="s">
        <v>1129</v>
      </c>
      <c r="J1134" t="s">
        <v>469</v>
      </c>
      <c r="K1134" t="s">
        <v>474</v>
      </c>
      <c r="M1134" t="s">
        <v>493</v>
      </c>
      <c r="N1134" t="s">
        <v>752</v>
      </c>
      <c r="O1134" t="s">
        <v>477</v>
      </c>
      <c r="R1134" t="s">
        <v>479</v>
      </c>
      <c r="S1134" t="s">
        <v>469</v>
      </c>
      <c r="T1134" t="s">
        <v>480</v>
      </c>
      <c r="U1134" t="s">
        <v>648</v>
      </c>
      <c r="V1134" t="s">
        <v>527</v>
      </c>
      <c r="W1134" t="s">
        <v>577</v>
      </c>
      <c r="X1134" t="s">
        <v>481</v>
      </c>
      <c r="Y1134" t="s">
        <v>482</v>
      </c>
      <c r="AC1134" t="s">
        <v>483</v>
      </c>
      <c r="AD1134" t="s">
        <v>484</v>
      </c>
      <c r="AE1134" t="s">
        <v>477</v>
      </c>
      <c r="AG1134" t="s">
        <v>455</v>
      </c>
      <c r="AH1134" t="s">
        <v>98</v>
      </c>
      <c r="AI1134" t="s">
        <v>98</v>
      </c>
    </row>
    <row r="1135" spans="1:35" x14ac:dyDescent="0.3">
      <c r="A1135">
        <v>165613</v>
      </c>
      <c r="B1135">
        <v>15</v>
      </c>
      <c r="C1135" t="s">
        <v>452</v>
      </c>
      <c r="D1135" t="s">
        <v>546</v>
      </c>
      <c r="E1135">
        <v>15</v>
      </c>
      <c r="F1135" t="s">
        <v>465</v>
      </c>
      <c r="G1135" t="s">
        <v>2036</v>
      </c>
      <c r="H1135" t="s">
        <v>467</v>
      </c>
      <c r="I1135" t="s">
        <v>2037</v>
      </c>
      <c r="J1135" t="s">
        <v>469</v>
      </c>
      <c r="K1135" t="s">
        <v>474</v>
      </c>
      <c r="M1135" t="s">
        <v>493</v>
      </c>
      <c r="N1135" t="s">
        <v>1581</v>
      </c>
      <c r="O1135" t="s">
        <v>477</v>
      </c>
      <c r="R1135" t="s">
        <v>479</v>
      </c>
      <c r="S1135" t="s">
        <v>469</v>
      </c>
      <c r="T1135" t="s">
        <v>1989</v>
      </c>
      <c r="U1135" t="s">
        <v>614</v>
      </c>
      <c r="V1135" t="s">
        <v>722</v>
      </c>
      <c r="W1135" t="s">
        <v>1833</v>
      </c>
      <c r="X1135" t="s">
        <v>481</v>
      </c>
      <c r="Y1135" t="s">
        <v>482</v>
      </c>
      <c r="AC1135" t="s">
        <v>483</v>
      </c>
      <c r="AD1135" t="s">
        <v>484</v>
      </c>
      <c r="AE1135" t="s">
        <v>477</v>
      </c>
      <c r="AG1135" t="s">
        <v>455</v>
      </c>
      <c r="AH1135" t="s">
        <v>2038</v>
      </c>
      <c r="AI1135" t="s">
        <v>98</v>
      </c>
    </row>
    <row r="1136" spans="1:35" x14ac:dyDescent="0.3">
      <c r="A1136">
        <v>165613</v>
      </c>
      <c r="B1136">
        <v>16</v>
      </c>
      <c r="C1136" t="s">
        <v>452</v>
      </c>
      <c r="D1136" t="s">
        <v>546</v>
      </c>
      <c r="E1136">
        <v>16</v>
      </c>
      <c r="F1136" t="s">
        <v>465</v>
      </c>
      <c r="G1136" t="s">
        <v>822</v>
      </c>
      <c r="H1136" t="s">
        <v>467</v>
      </c>
      <c r="I1136" t="s">
        <v>2039</v>
      </c>
      <c r="J1136" t="s">
        <v>469</v>
      </c>
      <c r="K1136" t="s">
        <v>474</v>
      </c>
      <c r="M1136" t="s">
        <v>493</v>
      </c>
      <c r="N1136" t="s">
        <v>484</v>
      </c>
      <c r="O1136" t="s">
        <v>477</v>
      </c>
      <c r="R1136" t="s">
        <v>484</v>
      </c>
      <c r="S1136" t="s">
        <v>469</v>
      </c>
      <c r="T1136" t="s">
        <v>2040</v>
      </c>
      <c r="U1136" t="s">
        <v>558</v>
      </c>
      <c r="V1136" t="s">
        <v>520</v>
      </c>
      <c r="W1136" t="s">
        <v>510</v>
      </c>
      <c r="X1136" t="s">
        <v>481</v>
      </c>
      <c r="Y1136" t="s">
        <v>1289</v>
      </c>
      <c r="AC1136" t="s">
        <v>483</v>
      </c>
      <c r="AD1136" t="s">
        <v>484</v>
      </c>
      <c r="AE1136" t="s">
        <v>477</v>
      </c>
      <c r="AG1136" t="s">
        <v>455</v>
      </c>
      <c r="AH1136" t="s">
        <v>2041</v>
      </c>
      <c r="AI1136" t="s">
        <v>98</v>
      </c>
    </row>
    <row r="1137" spans="1:35" x14ac:dyDescent="0.3">
      <c r="A1137">
        <v>165613</v>
      </c>
      <c r="B1137">
        <v>17</v>
      </c>
      <c r="C1137" t="s">
        <v>514</v>
      </c>
      <c r="D1137" t="s">
        <v>453</v>
      </c>
      <c r="E1137">
        <v>17</v>
      </c>
      <c r="W1137" t="s">
        <v>859</v>
      </c>
      <c r="AG1137" t="s">
        <v>455</v>
      </c>
      <c r="AH1137" t="s">
        <v>2042</v>
      </c>
      <c r="AI1137" t="s">
        <v>98</v>
      </c>
    </row>
    <row r="1138" spans="1:35" x14ac:dyDescent="0.3">
      <c r="A1138">
        <v>165613</v>
      </c>
      <c r="B1138">
        <v>18</v>
      </c>
      <c r="C1138" t="s">
        <v>514</v>
      </c>
      <c r="D1138" t="s">
        <v>453</v>
      </c>
      <c r="E1138">
        <v>18</v>
      </c>
      <c r="W1138" t="s">
        <v>1767</v>
      </c>
      <c r="AG1138" t="s">
        <v>455</v>
      </c>
      <c r="AH1138" t="s">
        <v>2043</v>
      </c>
      <c r="AI1138" t="s">
        <v>98</v>
      </c>
    </row>
    <row r="1139" spans="1:35" x14ac:dyDescent="0.3">
      <c r="A1139">
        <v>165613</v>
      </c>
      <c r="B1139">
        <v>19</v>
      </c>
      <c r="C1139" t="s">
        <v>514</v>
      </c>
      <c r="D1139" t="s">
        <v>453</v>
      </c>
      <c r="E1139">
        <v>19</v>
      </c>
      <c r="W1139" t="s">
        <v>1937</v>
      </c>
      <c r="AG1139" t="s">
        <v>455</v>
      </c>
      <c r="AH1139" t="s">
        <v>2044</v>
      </c>
      <c r="AI1139" t="s">
        <v>98</v>
      </c>
    </row>
    <row r="1140" spans="1:35" x14ac:dyDescent="0.3">
      <c r="A1140">
        <v>165613</v>
      </c>
      <c r="B1140">
        <v>20</v>
      </c>
      <c r="C1140" t="s">
        <v>514</v>
      </c>
      <c r="D1140" t="s">
        <v>453</v>
      </c>
      <c r="E1140">
        <v>20</v>
      </c>
      <c r="W1140" t="s">
        <v>1062</v>
      </c>
      <c r="AG1140" t="s">
        <v>455</v>
      </c>
      <c r="AH1140" t="s">
        <v>2045</v>
      </c>
      <c r="AI1140" t="s">
        <v>98</v>
      </c>
    </row>
    <row r="1141" spans="1:35" x14ac:dyDescent="0.3">
      <c r="A1141">
        <v>165613</v>
      </c>
      <c r="B1141">
        <v>21</v>
      </c>
      <c r="C1141" t="s">
        <v>514</v>
      </c>
      <c r="D1141" t="s">
        <v>453</v>
      </c>
      <c r="E1141">
        <v>21</v>
      </c>
      <c r="W1141" t="s">
        <v>872</v>
      </c>
      <c r="AG1141" t="s">
        <v>455</v>
      </c>
      <c r="AH1141" t="s">
        <v>2046</v>
      </c>
      <c r="AI1141" t="s">
        <v>98</v>
      </c>
    </row>
    <row r="1142" spans="1:35" x14ac:dyDescent="0.3">
      <c r="A1142">
        <v>165613</v>
      </c>
      <c r="B1142">
        <v>22</v>
      </c>
      <c r="C1142" t="s">
        <v>514</v>
      </c>
      <c r="D1142" t="s">
        <v>464</v>
      </c>
      <c r="E1142">
        <v>22</v>
      </c>
      <c r="F1142" t="s">
        <v>465</v>
      </c>
      <c r="G1142" t="s">
        <v>498</v>
      </c>
      <c r="H1142" t="s">
        <v>467</v>
      </c>
      <c r="I1142" t="s">
        <v>922</v>
      </c>
      <c r="J1142" t="s">
        <v>469</v>
      </c>
      <c r="K1142" t="s">
        <v>474</v>
      </c>
      <c r="M1142" t="s">
        <v>475</v>
      </c>
      <c r="N1142" t="s">
        <v>561</v>
      </c>
      <c r="O1142" t="s">
        <v>477</v>
      </c>
      <c r="P1142" t="s">
        <v>795</v>
      </c>
      <c r="Q1142" t="s">
        <v>477</v>
      </c>
      <c r="R1142" t="s">
        <v>479</v>
      </c>
      <c r="S1142" t="s">
        <v>469</v>
      </c>
      <c r="W1142" t="s">
        <v>503</v>
      </c>
      <c r="X1142" t="s">
        <v>481</v>
      </c>
      <c r="Y1142" t="s">
        <v>482</v>
      </c>
      <c r="AC1142" t="s">
        <v>483</v>
      </c>
      <c r="AD1142" t="s">
        <v>484</v>
      </c>
      <c r="AE1142" t="s">
        <v>477</v>
      </c>
      <c r="AG1142" t="s">
        <v>455</v>
      </c>
      <c r="AH1142" t="s">
        <v>2047</v>
      </c>
      <c r="AI1142" t="s">
        <v>98</v>
      </c>
    </row>
    <row r="1143" spans="1:35" x14ac:dyDescent="0.3">
      <c r="A1143">
        <v>165613</v>
      </c>
      <c r="B1143">
        <v>23</v>
      </c>
      <c r="C1143" t="s">
        <v>514</v>
      </c>
      <c r="D1143" t="s">
        <v>464</v>
      </c>
      <c r="E1143">
        <v>23</v>
      </c>
      <c r="F1143" t="s">
        <v>465</v>
      </c>
      <c r="G1143" t="s">
        <v>594</v>
      </c>
      <c r="H1143" t="s">
        <v>467</v>
      </c>
      <c r="I1143" t="s">
        <v>2048</v>
      </c>
      <c r="J1143" t="s">
        <v>469</v>
      </c>
      <c r="K1143" t="s">
        <v>474</v>
      </c>
      <c r="M1143" t="s">
        <v>475</v>
      </c>
      <c r="N1143" t="s">
        <v>519</v>
      </c>
      <c r="O1143" t="s">
        <v>477</v>
      </c>
      <c r="P1143" t="s">
        <v>800</v>
      </c>
      <c r="Q1143" t="s">
        <v>477</v>
      </c>
      <c r="R1143" t="s">
        <v>479</v>
      </c>
      <c r="S1143" t="s">
        <v>469</v>
      </c>
      <c r="W1143" t="s">
        <v>665</v>
      </c>
      <c r="X1143" t="s">
        <v>481</v>
      </c>
      <c r="Y1143" t="s">
        <v>482</v>
      </c>
      <c r="AC1143" t="s">
        <v>483</v>
      </c>
      <c r="AD1143" t="s">
        <v>484</v>
      </c>
      <c r="AE1143" t="s">
        <v>477</v>
      </c>
      <c r="AG1143" t="s">
        <v>455</v>
      </c>
      <c r="AH1143">
        <v>506</v>
      </c>
      <c r="AI1143" t="s">
        <v>98</v>
      </c>
    </row>
    <row r="1144" spans="1:35" x14ac:dyDescent="0.3">
      <c r="A1144">
        <v>165613</v>
      </c>
      <c r="B1144">
        <v>24</v>
      </c>
      <c r="C1144" t="s">
        <v>514</v>
      </c>
      <c r="D1144" t="s">
        <v>464</v>
      </c>
      <c r="E1144">
        <v>24</v>
      </c>
      <c r="F1144" t="s">
        <v>465</v>
      </c>
      <c r="G1144" t="s">
        <v>1018</v>
      </c>
      <c r="H1144" t="s">
        <v>467</v>
      </c>
      <c r="I1144" t="s">
        <v>652</v>
      </c>
      <c r="J1144" t="s">
        <v>469</v>
      </c>
      <c r="K1144" t="s">
        <v>474</v>
      </c>
      <c r="M1144" t="s">
        <v>475</v>
      </c>
      <c r="N1144" t="s">
        <v>916</v>
      </c>
      <c r="O1144" t="s">
        <v>477</v>
      </c>
      <c r="P1144" t="s">
        <v>916</v>
      </c>
      <c r="Q1144" t="s">
        <v>477</v>
      </c>
      <c r="R1144" t="s">
        <v>479</v>
      </c>
      <c r="S1144" t="s">
        <v>469</v>
      </c>
      <c r="W1144" t="s">
        <v>665</v>
      </c>
      <c r="X1144" t="s">
        <v>481</v>
      </c>
      <c r="Y1144" t="s">
        <v>482</v>
      </c>
      <c r="AC1144" t="s">
        <v>483</v>
      </c>
      <c r="AD1144" t="s">
        <v>484</v>
      </c>
      <c r="AE1144" t="s">
        <v>477</v>
      </c>
      <c r="AG1144" t="s">
        <v>455</v>
      </c>
      <c r="AH1144">
        <v>507</v>
      </c>
      <c r="AI1144" t="s">
        <v>98</v>
      </c>
    </row>
    <row r="1145" spans="1:35" x14ac:dyDescent="0.3">
      <c r="A1145">
        <v>165613</v>
      </c>
      <c r="B1145">
        <v>25</v>
      </c>
      <c r="C1145" t="s">
        <v>514</v>
      </c>
      <c r="D1145" t="s">
        <v>464</v>
      </c>
      <c r="E1145">
        <v>25</v>
      </c>
      <c r="F1145" t="s">
        <v>465</v>
      </c>
      <c r="G1145" t="s">
        <v>547</v>
      </c>
      <c r="H1145" t="s">
        <v>467</v>
      </c>
      <c r="I1145" t="s">
        <v>708</v>
      </c>
      <c r="J1145" t="s">
        <v>469</v>
      </c>
      <c r="K1145" t="s">
        <v>470</v>
      </c>
      <c r="L1145" t="s">
        <v>514</v>
      </c>
      <c r="AG1145" t="s">
        <v>455</v>
      </c>
      <c r="AH1145" t="s">
        <v>2049</v>
      </c>
      <c r="AI1145" t="s">
        <v>98</v>
      </c>
    </row>
    <row r="1146" spans="1:35" x14ac:dyDescent="0.3">
      <c r="A1146">
        <v>165613</v>
      </c>
      <c r="B1146">
        <v>26</v>
      </c>
      <c r="C1146" t="s">
        <v>514</v>
      </c>
      <c r="D1146" t="s">
        <v>464</v>
      </c>
      <c r="E1146">
        <v>26</v>
      </c>
      <c r="F1146" t="s">
        <v>465</v>
      </c>
      <c r="G1146" t="s">
        <v>580</v>
      </c>
      <c r="H1146" t="s">
        <v>467</v>
      </c>
      <c r="I1146" t="s">
        <v>514</v>
      </c>
      <c r="J1146" t="s">
        <v>469</v>
      </c>
      <c r="K1146" t="s">
        <v>474</v>
      </c>
      <c r="M1146" t="s">
        <v>475</v>
      </c>
      <c r="N1146" t="s">
        <v>571</v>
      </c>
      <c r="O1146" t="s">
        <v>477</v>
      </c>
      <c r="P1146" t="s">
        <v>571</v>
      </c>
      <c r="Q1146" t="s">
        <v>477</v>
      </c>
      <c r="R1146" t="s">
        <v>479</v>
      </c>
      <c r="S1146" t="s">
        <v>469</v>
      </c>
      <c r="W1146" t="s">
        <v>515</v>
      </c>
      <c r="X1146" t="s">
        <v>481</v>
      </c>
      <c r="Y1146" t="s">
        <v>482</v>
      </c>
      <c r="AC1146" t="s">
        <v>483</v>
      </c>
      <c r="AD1146" t="s">
        <v>484</v>
      </c>
      <c r="AE1146" t="s">
        <v>477</v>
      </c>
      <c r="AG1146" t="s">
        <v>455</v>
      </c>
      <c r="AH1146" t="s">
        <v>2050</v>
      </c>
      <c r="AI1146" t="s">
        <v>98</v>
      </c>
    </row>
    <row r="1147" spans="1:35" x14ac:dyDescent="0.3">
      <c r="A1147">
        <v>165613</v>
      </c>
      <c r="B1147">
        <v>27</v>
      </c>
      <c r="C1147" t="s">
        <v>514</v>
      </c>
      <c r="D1147" t="s">
        <v>464</v>
      </c>
      <c r="E1147">
        <v>27</v>
      </c>
      <c r="F1147" t="s">
        <v>465</v>
      </c>
      <c r="G1147" t="s">
        <v>2051</v>
      </c>
      <c r="H1147" t="s">
        <v>467</v>
      </c>
      <c r="I1147" t="s">
        <v>2052</v>
      </c>
      <c r="J1147" t="s">
        <v>469</v>
      </c>
      <c r="K1147" t="s">
        <v>474</v>
      </c>
      <c r="M1147" t="s">
        <v>475</v>
      </c>
      <c r="N1147" t="s">
        <v>949</v>
      </c>
      <c r="O1147" t="s">
        <v>477</v>
      </c>
      <c r="P1147" t="s">
        <v>949</v>
      </c>
      <c r="Q1147" t="s">
        <v>477</v>
      </c>
      <c r="R1147" t="s">
        <v>479</v>
      </c>
      <c r="S1147" t="s">
        <v>469</v>
      </c>
      <c r="W1147" t="s">
        <v>509</v>
      </c>
      <c r="X1147" t="s">
        <v>481</v>
      </c>
      <c r="Y1147" t="s">
        <v>482</v>
      </c>
      <c r="AC1147" t="s">
        <v>483</v>
      </c>
      <c r="AD1147" t="s">
        <v>484</v>
      </c>
      <c r="AE1147" t="s">
        <v>477</v>
      </c>
      <c r="AG1147" t="s">
        <v>455</v>
      </c>
      <c r="AH1147" t="s">
        <v>98</v>
      </c>
      <c r="AI1147" t="s">
        <v>98</v>
      </c>
    </row>
    <row r="1148" spans="1:35" x14ac:dyDescent="0.3">
      <c r="A1148">
        <v>165613</v>
      </c>
      <c r="B1148">
        <v>28</v>
      </c>
      <c r="C1148" t="s">
        <v>514</v>
      </c>
      <c r="D1148" t="s">
        <v>464</v>
      </c>
      <c r="E1148">
        <v>28</v>
      </c>
      <c r="F1148" t="s">
        <v>465</v>
      </c>
      <c r="G1148" t="s">
        <v>2053</v>
      </c>
      <c r="H1148" t="s">
        <v>467</v>
      </c>
      <c r="I1148" t="s">
        <v>757</v>
      </c>
      <c r="J1148" t="s">
        <v>469</v>
      </c>
      <c r="K1148" t="s">
        <v>474</v>
      </c>
      <c r="M1148" t="s">
        <v>475</v>
      </c>
      <c r="N1148" t="s">
        <v>795</v>
      </c>
      <c r="O1148" t="s">
        <v>477</v>
      </c>
      <c r="P1148" t="s">
        <v>949</v>
      </c>
      <c r="Q1148" t="s">
        <v>477</v>
      </c>
      <c r="R1148" t="s">
        <v>479</v>
      </c>
      <c r="S1148" t="s">
        <v>469</v>
      </c>
      <c r="W1148" t="s">
        <v>583</v>
      </c>
      <c r="X1148" t="s">
        <v>481</v>
      </c>
      <c r="Y1148" t="s">
        <v>482</v>
      </c>
      <c r="AC1148" t="s">
        <v>483</v>
      </c>
      <c r="AD1148" t="s">
        <v>484</v>
      </c>
      <c r="AE1148" t="s">
        <v>477</v>
      </c>
      <c r="AG1148" t="s">
        <v>455</v>
      </c>
      <c r="AH1148" t="s">
        <v>2054</v>
      </c>
      <c r="AI1148" t="s">
        <v>98</v>
      </c>
    </row>
    <row r="1149" spans="1:35" x14ac:dyDescent="0.3">
      <c r="A1149">
        <v>165613</v>
      </c>
      <c r="B1149">
        <v>29</v>
      </c>
      <c r="C1149" t="s">
        <v>514</v>
      </c>
      <c r="D1149" t="s">
        <v>464</v>
      </c>
      <c r="E1149">
        <v>29</v>
      </c>
      <c r="F1149" t="s">
        <v>465</v>
      </c>
      <c r="G1149" t="s">
        <v>763</v>
      </c>
      <c r="H1149" t="s">
        <v>467</v>
      </c>
      <c r="I1149" t="s">
        <v>459</v>
      </c>
      <c r="J1149" t="s">
        <v>469</v>
      </c>
      <c r="K1149" t="s">
        <v>474</v>
      </c>
      <c r="M1149" t="s">
        <v>475</v>
      </c>
      <c r="N1149" t="s">
        <v>600</v>
      </c>
      <c r="O1149" t="s">
        <v>477</v>
      </c>
      <c r="P1149" t="s">
        <v>518</v>
      </c>
      <c r="Q1149" t="s">
        <v>477</v>
      </c>
      <c r="R1149" t="s">
        <v>479</v>
      </c>
      <c r="S1149" t="s">
        <v>469</v>
      </c>
      <c r="W1149" t="s">
        <v>1833</v>
      </c>
      <c r="X1149" t="s">
        <v>481</v>
      </c>
      <c r="Y1149" t="s">
        <v>482</v>
      </c>
      <c r="AC1149" t="s">
        <v>483</v>
      </c>
      <c r="AD1149" t="s">
        <v>484</v>
      </c>
      <c r="AE1149" t="s">
        <v>477</v>
      </c>
      <c r="AG1149" t="s">
        <v>455</v>
      </c>
      <c r="AH1149" t="s">
        <v>2055</v>
      </c>
      <c r="AI1149" t="s">
        <v>98</v>
      </c>
    </row>
    <row r="1150" spans="1:35" x14ac:dyDescent="0.3">
      <c r="A1150">
        <v>165613</v>
      </c>
      <c r="B1150">
        <v>30</v>
      </c>
      <c r="C1150" t="s">
        <v>514</v>
      </c>
      <c r="D1150" t="s">
        <v>464</v>
      </c>
      <c r="E1150">
        <v>30</v>
      </c>
      <c r="F1150" t="s">
        <v>465</v>
      </c>
      <c r="G1150" t="s">
        <v>973</v>
      </c>
      <c r="H1150" t="s">
        <v>467</v>
      </c>
      <c r="I1150" t="s">
        <v>1023</v>
      </c>
      <c r="J1150" t="s">
        <v>469</v>
      </c>
      <c r="K1150" t="s">
        <v>474</v>
      </c>
      <c r="M1150" t="s">
        <v>475</v>
      </c>
      <c r="N1150" t="s">
        <v>561</v>
      </c>
      <c r="O1150" t="s">
        <v>477</v>
      </c>
      <c r="P1150" t="s">
        <v>800</v>
      </c>
      <c r="Q1150" t="s">
        <v>477</v>
      </c>
      <c r="R1150" t="s">
        <v>479</v>
      </c>
      <c r="S1150" t="s">
        <v>469</v>
      </c>
      <c r="W1150" t="s">
        <v>624</v>
      </c>
      <c r="X1150" t="s">
        <v>481</v>
      </c>
      <c r="Y1150" t="s">
        <v>482</v>
      </c>
      <c r="AC1150" t="s">
        <v>483</v>
      </c>
      <c r="AD1150" t="s">
        <v>484</v>
      </c>
      <c r="AE1150" t="s">
        <v>477</v>
      </c>
      <c r="AG1150" t="s">
        <v>455</v>
      </c>
      <c r="AH1150">
        <v>512</v>
      </c>
      <c r="AI1150" t="s">
        <v>98</v>
      </c>
    </row>
    <row r="1151" spans="1:35" x14ac:dyDescent="0.3">
      <c r="A1151">
        <v>165613</v>
      </c>
      <c r="B1151">
        <v>31</v>
      </c>
      <c r="C1151" t="s">
        <v>514</v>
      </c>
      <c r="D1151" t="s">
        <v>464</v>
      </c>
      <c r="E1151">
        <v>31</v>
      </c>
      <c r="F1151" t="s">
        <v>465</v>
      </c>
      <c r="G1151" t="s">
        <v>992</v>
      </c>
      <c r="H1151" t="s">
        <v>467</v>
      </c>
      <c r="I1151" t="s">
        <v>1304</v>
      </c>
      <c r="J1151" t="s">
        <v>469</v>
      </c>
      <c r="K1151" t="s">
        <v>470</v>
      </c>
      <c r="L1151" t="s">
        <v>514</v>
      </c>
      <c r="M1151" t="s">
        <v>475</v>
      </c>
      <c r="N1151" t="s">
        <v>574</v>
      </c>
      <c r="O1151" t="s">
        <v>477</v>
      </c>
      <c r="P1151" t="s">
        <v>614</v>
      </c>
      <c r="Q1151" t="s">
        <v>477</v>
      </c>
      <c r="R1151" t="s">
        <v>479</v>
      </c>
      <c r="S1151" t="s">
        <v>469</v>
      </c>
      <c r="W1151" t="s">
        <v>624</v>
      </c>
      <c r="X1151" t="s">
        <v>481</v>
      </c>
      <c r="Y1151" t="s">
        <v>482</v>
      </c>
      <c r="AC1151" t="s">
        <v>483</v>
      </c>
      <c r="AD1151" t="s">
        <v>484</v>
      </c>
      <c r="AE1151" t="s">
        <v>477</v>
      </c>
      <c r="AG1151" t="s">
        <v>455</v>
      </c>
      <c r="AH1151" t="s">
        <v>2056</v>
      </c>
      <c r="AI1151" t="s">
        <v>98</v>
      </c>
    </row>
    <row r="1152" spans="1:35" x14ac:dyDescent="0.3">
      <c r="A1152">
        <v>165613</v>
      </c>
      <c r="B1152">
        <v>32</v>
      </c>
      <c r="E1152">
        <v>32</v>
      </c>
      <c r="AG1152" t="s">
        <v>458</v>
      </c>
    </row>
    <row r="1153" spans="1:35" x14ac:dyDescent="0.3">
      <c r="A1153">
        <v>165613</v>
      </c>
      <c r="B1153">
        <v>33</v>
      </c>
      <c r="C1153" t="s">
        <v>514</v>
      </c>
      <c r="D1153" t="s">
        <v>490</v>
      </c>
      <c r="E1153">
        <v>33</v>
      </c>
      <c r="F1153" t="s">
        <v>465</v>
      </c>
      <c r="G1153" t="s">
        <v>2053</v>
      </c>
      <c r="H1153" t="s">
        <v>467</v>
      </c>
      <c r="I1153" t="s">
        <v>2057</v>
      </c>
      <c r="J1153" t="s">
        <v>469</v>
      </c>
      <c r="K1153" t="s">
        <v>474</v>
      </c>
      <c r="M1153" t="s">
        <v>493</v>
      </c>
      <c r="N1153" t="s">
        <v>801</v>
      </c>
      <c r="O1153" t="s">
        <v>477</v>
      </c>
      <c r="R1153" t="s">
        <v>479</v>
      </c>
      <c r="S1153" t="s">
        <v>469</v>
      </c>
      <c r="T1153" t="s">
        <v>509</v>
      </c>
      <c r="U1153" t="s">
        <v>552</v>
      </c>
      <c r="V1153" t="s">
        <v>505</v>
      </c>
      <c r="W1153" t="s">
        <v>578</v>
      </c>
      <c r="X1153" t="s">
        <v>481</v>
      </c>
      <c r="Y1153" t="s">
        <v>482</v>
      </c>
      <c r="AC1153" t="s">
        <v>483</v>
      </c>
      <c r="AD1153" t="s">
        <v>484</v>
      </c>
      <c r="AE1153" t="s">
        <v>477</v>
      </c>
      <c r="AG1153" t="s">
        <v>455</v>
      </c>
      <c r="AH1153" t="s">
        <v>2058</v>
      </c>
      <c r="AI1153" t="s">
        <v>98</v>
      </c>
    </row>
    <row r="1154" spans="1:35" x14ac:dyDescent="0.3">
      <c r="A1154">
        <v>165613</v>
      </c>
      <c r="B1154">
        <v>34</v>
      </c>
      <c r="C1154" t="s">
        <v>514</v>
      </c>
      <c r="D1154" t="s">
        <v>546</v>
      </c>
      <c r="E1154">
        <v>34</v>
      </c>
      <c r="F1154" t="s">
        <v>465</v>
      </c>
      <c r="G1154" t="s">
        <v>544</v>
      </c>
      <c r="H1154" t="s">
        <v>467</v>
      </c>
      <c r="I1154" t="s">
        <v>1199</v>
      </c>
      <c r="J1154" t="s">
        <v>469</v>
      </c>
      <c r="K1154" t="s">
        <v>474</v>
      </c>
      <c r="M1154" t="s">
        <v>493</v>
      </c>
      <c r="N1154" t="s">
        <v>1605</v>
      </c>
      <c r="O1154" t="s">
        <v>477</v>
      </c>
      <c r="R1154" t="s">
        <v>479</v>
      </c>
      <c r="S1154" t="s">
        <v>469</v>
      </c>
      <c r="T1154" t="s">
        <v>1816</v>
      </c>
      <c r="U1154" t="s">
        <v>542</v>
      </c>
      <c r="V1154" t="s">
        <v>803</v>
      </c>
      <c r="W1154" t="s">
        <v>594</v>
      </c>
      <c r="X1154" t="s">
        <v>481</v>
      </c>
      <c r="Y1154" t="s">
        <v>482</v>
      </c>
      <c r="AC1154" t="s">
        <v>483</v>
      </c>
      <c r="AD1154" t="s">
        <v>484</v>
      </c>
      <c r="AE1154" t="s">
        <v>477</v>
      </c>
      <c r="AG1154" t="s">
        <v>458</v>
      </c>
      <c r="AH1154" t="s">
        <v>98</v>
      </c>
      <c r="AI1154" t="s">
        <v>98</v>
      </c>
    </row>
    <row r="1155" spans="1:35" x14ac:dyDescent="0.3">
      <c r="A1155">
        <v>165613</v>
      </c>
      <c r="B1155">
        <v>35</v>
      </c>
      <c r="C1155" t="s">
        <v>514</v>
      </c>
      <c r="D1155" t="s">
        <v>546</v>
      </c>
      <c r="E1155">
        <v>35</v>
      </c>
      <c r="F1155" t="s">
        <v>465</v>
      </c>
      <c r="G1155" t="s">
        <v>1358</v>
      </c>
      <c r="H1155" t="s">
        <v>467</v>
      </c>
      <c r="I1155" t="s">
        <v>1242</v>
      </c>
      <c r="J1155" t="s">
        <v>469</v>
      </c>
      <c r="K1155" t="s">
        <v>474</v>
      </c>
      <c r="M1155" t="s">
        <v>493</v>
      </c>
      <c r="N1155" t="s">
        <v>2059</v>
      </c>
      <c r="O1155" t="s">
        <v>477</v>
      </c>
      <c r="R1155" t="s">
        <v>479</v>
      </c>
      <c r="S1155" t="s">
        <v>469</v>
      </c>
      <c r="T1155" t="s">
        <v>839</v>
      </c>
      <c r="U1155" t="s">
        <v>519</v>
      </c>
      <c r="V1155" t="s">
        <v>736</v>
      </c>
      <c r="W1155" t="s">
        <v>1833</v>
      </c>
      <c r="X1155" t="s">
        <v>481</v>
      </c>
      <c r="Y1155" t="s">
        <v>482</v>
      </c>
      <c r="AC1155" t="s">
        <v>483</v>
      </c>
      <c r="AD1155" t="s">
        <v>484</v>
      </c>
      <c r="AE1155" t="s">
        <v>477</v>
      </c>
      <c r="AG1155" t="s">
        <v>455</v>
      </c>
      <c r="AH1155" t="s">
        <v>2060</v>
      </c>
      <c r="AI1155" t="s">
        <v>98</v>
      </c>
    </row>
    <row r="1156" spans="1:35" x14ac:dyDescent="0.3">
      <c r="A1156">
        <v>165613</v>
      </c>
      <c r="B1156">
        <v>36</v>
      </c>
      <c r="C1156" t="s">
        <v>514</v>
      </c>
      <c r="D1156" t="s">
        <v>546</v>
      </c>
      <c r="E1156">
        <v>36</v>
      </c>
      <c r="F1156" t="s">
        <v>465</v>
      </c>
      <c r="G1156" t="s">
        <v>763</v>
      </c>
      <c r="H1156" t="s">
        <v>467</v>
      </c>
      <c r="I1156" t="s">
        <v>916</v>
      </c>
      <c r="J1156" t="s">
        <v>469</v>
      </c>
      <c r="K1156" t="s">
        <v>474</v>
      </c>
      <c r="M1156" t="s">
        <v>493</v>
      </c>
      <c r="N1156" t="s">
        <v>1466</v>
      </c>
      <c r="O1156" t="s">
        <v>477</v>
      </c>
      <c r="R1156" t="s">
        <v>1364</v>
      </c>
      <c r="S1156" t="s">
        <v>469</v>
      </c>
      <c r="T1156" t="s">
        <v>1101</v>
      </c>
      <c r="U1156" t="s">
        <v>544</v>
      </c>
      <c r="V1156" t="s">
        <v>545</v>
      </c>
      <c r="W1156" t="s">
        <v>631</v>
      </c>
      <c r="X1156" t="s">
        <v>481</v>
      </c>
      <c r="Y1156" t="s">
        <v>482</v>
      </c>
      <c r="AC1156" t="s">
        <v>483</v>
      </c>
      <c r="AD1156" t="s">
        <v>484</v>
      </c>
      <c r="AE1156" t="s">
        <v>477</v>
      </c>
      <c r="AG1156" t="s">
        <v>455</v>
      </c>
      <c r="AH1156" t="s">
        <v>2061</v>
      </c>
      <c r="AI1156" t="s">
        <v>98</v>
      </c>
    </row>
    <row r="1157" spans="1:35" x14ac:dyDescent="0.3">
      <c r="A1157">
        <v>165613</v>
      </c>
      <c r="B1157">
        <v>37</v>
      </c>
      <c r="C1157" t="s">
        <v>471</v>
      </c>
      <c r="D1157" t="s">
        <v>453</v>
      </c>
      <c r="E1157">
        <v>37</v>
      </c>
      <c r="W1157" t="s">
        <v>462</v>
      </c>
      <c r="AG1157" t="s">
        <v>455</v>
      </c>
      <c r="AH1157" t="s">
        <v>2062</v>
      </c>
      <c r="AI1157" t="s">
        <v>98</v>
      </c>
    </row>
    <row r="1158" spans="1:35" x14ac:dyDescent="0.3">
      <c r="A1158">
        <v>165613</v>
      </c>
      <c r="B1158">
        <v>38</v>
      </c>
      <c r="C1158" t="s">
        <v>471</v>
      </c>
      <c r="D1158" t="s">
        <v>453</v>
      </c>
      <c r="E1158">
        <v>38</v>
      </c>
      <c r="W1158" t="s">
        <v>1122</v>
      </c>
      <c r="AG1158" t="s">
        <v>455</v>
      </c>
      <c r="AH1158" t="s">
        <v>2063</v>
      </c>
      <c r="AI1158" t="s">
        <v>98</v>
      </c>
    </row>
    <row r="1159" spans="1:35" x14ac:dyDescent="0.3">
      <c r="A1159">
        <v>165613</v>
      </c>
      <c r="B1159">
        <v>39</v>
      </c>
      <c r="C1159" t="s">
        <v>471</v>
      </c>
      <c r="D1159" t="s">
        <v>453</v>
      </c>
      <c r="E1159">
        <v>39</v>
      </c>
      <c r="W1159" t="s">
        <v>860</v>
      </c>
      <c r="AG1159" t="s">
        <v>455</v>
      </c>
      <c r="AH1159" t="s">
        <v>2064</v>
      </c>
      <c r="AI1159" t="s">
        <v>98</v>
      </c>
    </row>
    <row r="1160" spans="1:35" x14ac:dyDescent="0.3">
      <c r="A1160">
        <v>165613</v>
      </c>
      <c r="B1160">
        <v>40</v>
      </c>
      <c r="C1160" t="s">
        <v>471</v>
      </c>
      <c r="D1160" t="s">
        <v>453</v>
      </c>
      <c r="E1160">
        <v>40</v>
      </c>
      <c r="W1160" t="s">
        <v>1062</v>
      </c>
      <c r="AG1160" t="s">
        <v>455</v>
      </c>
      <c r="AH1160" t="s">
        <v>2065</v>
      </c>
      <c r="AI1160" t="s">
        <v>98</v>
      </c>
    </row>
    <row r="1161" spans="1:35" x14ac:dyDescent="0.3">
      <c r="A1161">
        <v>165613</v>
      </c>
      <c r="B1161">
        <v>41</v>
      </c>
      <c r="C1161" t="s">
        <v>471</v>
      </c>
      <c r="D1161" t="s">
        <v>453</v>
      </c>
      <c r="E1161">
        <v>41</v>
      </c>
      <c r="W1161" t="s">
        <v>452</v>
      </c>
      <c r="AG1161" t="s">
        <v>458</v>
      </c>
      <c r="AH1161" t="s">
        <v>98</v>
      </c>
      <c r="AI1161" t="s">
        <v>98</v>
      </c>
    </row>
    <row r="1162" spans="1:35" x14ac:dyDescent="0.3">
      <c r="A1162">
        <v>165613</v>
      </c>
      <c r="B1162">
        <v>42</v>
      </c>
      <c r="C1162" t="s">
        <v>471</v>
      </c>
      <c r="D1162" t="s">
        <v>453</v>
      </c>
      <c r="E1162">
        <v>42</v>
      </c>
      <c r="W1162" t="s">
        <v>853</v>
      </c>
      <c r="AG1162" t="s">
        <v>455</v>
      </c>
      <c r="AH1162" t="s">
        <v>2066</v>
      </c>
      <c r="AI1162" t="s">
        <v>98</v>
      </c>
    </row>
    <row r="1163" spans="1:35" x14ac:dyDescent="0.3">
      <c r="A1163">
        <v>165613</v>
      </c>
      <c r="B1163">
        <v>43</v>
      </c>
      <c r="C1163" t="s">
        <v>471</v>
      </c>
      <c r="D1163" t="s">
        <v>464</v>
      </c>
      <c r="E1163">
        <v>43</v>
      </c>
      <c r="F1163" t="s">
        <v>465</v>
      </c>
      <c r="G1163" t="s">
        <v>2067</v>
      </c>
      <c r="H1163" t="s">
        <v>467</v>
      </c>
      <c r="I1163" t="s">
        <v>478</v>
      </c>
      <c r="J1163" t="s">
        <v>469</v>
      </c>
      <c r="K1163" t="s">
        <v>474</v>
      </c>
      <c r="M1163" t="s">
        <v>475</v>
      </c>
      <c r="N1163" t="s">
        <v>476</v>
      </c>
      <c r="O1163" t="s">
        <v>477</v>
      </c>
      <c r="P1163" t="s">
        <v>486</v>
      </c>
      <c r="Q1163" t="s">
        <v>477</v>
      </c>
      <c r="R1163" t="s">
        <v>479</v>
      </c>
      <c r="S1163" t="s">
        <v>469</v>
      </c>
      <c r="W1163" t="s">
        <v>722</v>
      </c>
      <c r="X1163" t="s">
        <v>481</v>
      </c>
      <c r="Y1163" t="s">
        <v>482</v>
      </c>
      <c r="AC1163" t="s">
        <v>483</v>
      </c>
      <c r="AD1163" t="s">
        <v>484</v>
      </c>
      <c r="AE1163" t="s">
        <v>477</v>
      </c>
      <c r="AG1163" t="s">
        <v>455</v>
      </c>
      <c r="AH1163" t="s">
        <v>2068</v>
      </c>
      <c r="AI1163" t="s">
        <v>98</v>
      </c>
    </row>
    <row r="1164" spans="1:35" x14ac:dyDescent="0.3">
      <c r="A1164">
        <v>165613</v>
      </c>
      <c r="B1164">
        <v>44</v>
      </c>
      <c r="C1164" t="s">
        <v>471</v>
      </c>
      <c r="D1164" t="s">
        <v>490</v>
      </c>
      <c r="E1164">
        <v>44</v>
      </c>
      <c r="F1164" t="s">
        <v>465</v>
      </c>
      <c r="G1164" t="s">
        <v>1109</v>
      </c>
      <c r="H1164" t="s">
        <v>467</v>
      </c>
      <c r="I1164" t="s">
        <v>2069</v>
      </c>
      <c r="J1164" t="s">
        <v>469</v>
      </c>
      <c r="K1164" t="s">
        <v>474</v>
      </c>
      <c r="M1164" t="s">
        <v>493</v>
      </c>
      <c r="N1164" t="s">
        <v>551</v>
      </c>
      <c r="O1164" t="s">
        <v>477</v>
      </c>
      <c r="R1164" t="s">
        <v>479</v>
      </c>
      <c r="S1164" t="s">
        <v>469</v>
      </c>
      <c r="T1164" t="s">
        <v>526</v>
      </c>
      <c r="U1164" t="s">
        <v>564</v>
      </c>
      <c r="V1164" t="s">
        <v>723</v>
      </c>
      <c r="W1164" t="s">
        <v>631</v>
      </c>
      <c r="X1164" t="s">
        <v>481</v>
      </c>
      <c r="Y1164" t="s">
        <v>482</v>
      </c>
      <c r="AC1164" t="s">
        <v>483</v>
      </c>
      <c r="AD1164" t="s">
        <v>484</v>
      </c>
      <c r="AE1164" t="s">
        <v>477</v>
      </c>
      <c r="AG1164" t="s">
        <v>455</v>
      </c>
      <c r="AH1164" t="s">
        <v>2070</v>
      </c>
      <c r="AI1164" t="s">
        <v>98</v>
      </c>
    </row>
    <row r="1165" spans="1:35" x14ac:dyDescent="0.3">
      <c r="A1165">
        <v>165613</v>
      </c>
      <c r="B1165">
        <v>45</v>
      </c>
      <c r="C1165" t="s">
        <v>471</v>
      </c>
      <c r="D1165" t="s">
        <v>490</v>
      </c>
      <c r="E1165">
        <v>45</v>
      </c>
      <c r="F1165" t="s">
        <v>465</v>
      </c>
      <c r="G1165" t="s">
        <v>1563</v>
      </c>
      <c r="H1165" t="s">
        <v>467</v>
      </c>
      <c r="I1165" t="s">
        <v>874</v>
      </c>
      <c r="J1165" t="s">
        <v>469</v>
      </c>
      <c r="K1165" t="s">
        <v>474</v>
      </c>
      <c r="M1165" t="s">
        <v>493</v>
      </c>
      <c r="N1165" t="s">
        <v>494</v>
      </c>
      <c r="O1165" t="s">
        <v>477</v>
      </c>
      <c r="R1165" t="s">
        <v>479</v>
      </c>
      <c r="S1165" t="s">
        <v>469</v>
      </c>
      <c r="T1165" t="s">
        <v>526</v>
      </c>
      <c r="U1165" t="s">
        <v>509</v>
      </c>
      <c r="V1165" t="s">
        <v>502</v>
      </c>
      <c r="W1165" t="s">
        <v>594</v>
      </c>
      <c r="X1165" t="s">
        <v>481</v>
      </c>
      <c r="Y1165" t="s">
        <v>482</v>
      </c>
      <c r="AC1165" t="s">
        <v>483</v>
      </c>
      <c r="AD1165" t="s">
        <v>484</v>
      </c>
      <c r="AE1165" t="s">
        <v>477</v>
      </c>
      <c r="AG1165" t="s">
        <v>455</v>
      </c>
      <c r="AH1165" t="s">
        <v>2071</v>
      </c>
      <c r="AI1165" t="s">
        <v>98</v>
      </c>
    </row>
    <row r="1166" spans="1:35" x14ac:dyDescent="0.3">
      <c r="A1166">
        <v>165613</v>
      </c>
      <c r="B1166">
        <v>46</v>
      </c>
      <c r="C1166" t="s">
        <v>471</v>
      </c>
      <c r="D1166" t="s">
        <v>490</v>
      </c>
      <c r="E1166">
        <v>46</v>
      </c>
      <c r="F1166" t="s">
        <v>465</v>
      </c>
      <c r="G1166" t="s">
        <v>1172</v>
      </c>
      <c r="H1166" t="s">
        <v>467</v>
      </c>
      <c r="I1166" t="s">
        <v>614</v>
      </c>
      <c r="J1166" t="s">
        <v>469</v>
      </c>
      <c r="K1166" t="s">
        <v>474</v>
      </c>
      <c r="M1166" t="s">
        <v>493</v>
      </c>
      <c r="N1166" t="s">
        <v>1351</v>
      </c>
      <c r="O1166" t="s">
        <v>477</v>
      </c>
      <c r="R1166" t="s">
        <v>479</v>
      </c>
      <c r="S1166" t="s">
        <v>469</v>
      </c>
      <c r="T1166" t="s">
        <v>735</v>
      </c>
      <c r="U1166" t="s">
        <v>488</v>
      </c>
      <c r="V1166" t="s">
        <v>545</v>
      </c>
      <c r="W1166" t="s">
        <v>669</v>
      </c>
      <c r="X1166" t="s">
        <v>481</v>
      </c>
      <c r="Y1166" t="s">
        <v>482</v>
      </c>
      <c r="AC1166" t="s">
        <v>483</v>
      </c>
      <c r="AD1166" t="s">
        <v>484</v>
      </c>
      <c r="AE1166" t="s">
        <v>477</v>
      </c>
      <c r="AG1166" t="s">
        <v>455</v>
      </c>
      <c r="AH1166" t="s">
        <v>2072</v>
      </c>
      <c r="AI1166" t="s">
        <v>98</v>
      </c>
    </row>
    <row r="1167" spans="1:35" x14ac:dyDescent="0.3">
      <c r="A1167">
        <v>165613</v>
      </c>
      <c r="B1167">
        <v>47</v>
      </c>
      <c r="C1167" t="s">
        <v>471</v>
      </c>
      <c r="D1167" t="s">
        <v>490</v>
      </c>
      <c r="E1167">
        <v>47</v>
      </c>
      <c r="F1167" t="s">
        <v>465</v>
      </c>
      <c r="G1167" t="s">
        <v>1395</v>
      </c>
      <c r="H1167" t="s">
        <v>467</v>
      </c>
      <c r="I1167" t="s">
        <v>2073</v>
      </c>
      <c r="J1167" t="s">
        <v>469</v>
      </c>
      <c r="K1167" t="s">
        <v>474</v>
      </c>
      <c r="M1167" t="s">
        <v>493</v>
      </c>
      <c r="N1167" t="s">
        <v>890</v>
      </c>
      <c r="O1167" t="s">
        <v>477</v>
      </c>
      <c r="R1167" t="s">
        <v>479</v>
      </c>
      <c r="S1167" t="s">
        <v>469</v>
      </c>
      <c r="T1167" t="s">
        <v>526</v>
      </c>
      <c r="U1167" t="s">
        <v>648</v>
      </c>
      <c r="V1167" t="s">
        <v>665</v>
      </c>
      <c r="W1167" t="s">
        <v>1833</v>
      </c>
      <c r="X1167" t="s">
        <v>481</v>
      </c>
      <c r="Y1167" t="s">
        <v>482</v>
      </c>
      <c r="AC1167" t="s">
        <v>483</v>
      </c>
      <c r="AD1167" t="s">
        <v>484</v>
      </c>
      <c r="AE1167" t="s">
        <v>477</v>
      </c>
      <c r="AG1167" t="s">
        <v>455</v>
      </c>
      <c r="AH1167" t="s">
        <v>2074</v>
      </c>
      <c r="AI1167" t="s">
        <v>98</v>
      </c>
    </row>
    <row r="1168" spans="1:35" x14ac:dyDescent="0.3">
      <c r="A1168">
        <v>165613</v>
      </c>
      <c r="B1168">
        <v>48</v>
      </c>
      <c r="C1168" t="s">
        <v>471</v>
      </c>
      <c r="D1168" t="s">
        <v>546</v>
      </c>
      <c r="E1168">
        <v>48</v>
      </c>
      <c r="F1168" t="s">
        <v>465</v>
      </c>
      <c r="G1168" t="s">
        <v>532</v>
      </c>
      <c r="H1168" t="s">
        <v>467</v>
      </c>
      <c r="I1168" t="s">
        <v>2075</v>
      </c>
      <c r="J1168" t="s">
        <v>469</v>
      </c>
      <c r="K1168" t="s">
        <v>474</v>
      </c>
      <c r="M1168" t="s">
        <v>493</v>
      </c>
      <c r="N1168" t="s">
        <v>1294</v>
      </c>
      <c r="O1168" t="s">
        <v>477</v>
      </c>
      <c r="R1168" t="s">
        <v>479</v>
      </c>
      <c r="S1168" t="s">
        <v>469</v>
      </c>
      <c r="T1168" t="s">
        <v>892</v>
      </c>
      <c r="U1168" t="s">
        <v>542</v>
      </c>
      <c r="V1168" t="s">
        <v>552</v>
      </c>
      <c r="W1168" t="s">
        <v>624</v>
      </c>
      <c r="X1168" t="s">
        <v>481</v>
      </c>
      <c r="Y1168" t="s">
        <v>482</v>
      </c>
      <c r="AC1168" t="s">
        <v>483</v>
      </c>
      <c r="AD1168" t="s">
        <v>484</v>
      </c>
      <c r="AE1168" t="s">
        <v>477</v>
      </c>
      <c r="AG1168" t="s">
        <v>455</v>
      </c>
      <c r="AH1168" t="s">
        <v>2076</v>
      </c>
      <c r="AI1168" t="s">
        <v>98</v>
      </c>
    </row>
    <row r="1169" spans="1:35" x14ac:dyDescent="0.3">
      <c r="A1169">
        <v>165613</v>
      </c>
      <c r="B1169">
        <v>49</v>
      </c>
      <c r="C1169" t="s">
        <v>471</v>
      </c>
      <c r="D1169" t="s">
        <v>546</v>
      </c>
      <c r="E1169">
        <v>49</v>
      </c>
      <c r="F1169" t="s">
        <v>465</v>
      </c>
      <c r="G1169" t="s">
        <v>707</v>
      </c>
      <c r="H1169" t="s">
        <v>467</v>
      </c>
      <c r="I1169" t="s">
        <v>744</v>
      </c>
      <c r="J1169" t="s">
        <v>469</v>
      </c>
      <c r="K1169" t="s">
        <v>474</v>
      </c>
      <c r="M1169" t="s">
        <v>493</v>
      </c>
      <c r="N1169" t="s">
        <v>1229</v>
      </c>
      <c r="O1169" t="s">
        <v>477</v>
      </c>
      <c r="R1169" t="s">
        <v>479</v>
      </c>
      <c r="S1169" t="s">
        <v>469</v>
      </c>
      <c r="T1169" t="s">
        <v>744</v>
      </c>
      <c r="U1169" t="s">
        <v>520</v>
      </c>
      <c r="V1169" t="s">
        <v>553</v>
      </c>
      <c r="W1169" t="s">
        <v>631</v>
      </c>
      <c r="X1169" t="s">
        <v>481</v>
      </c>
      <c r="Y1169" t="s">
        <v>482</v>
      </c>
      <c r="AC1169" t="s">
        <v>483</v>
      </c>
      <c r="AD1169" t="s">
        <v>484</v>
      </c>
      <c r="AE1169" t="s">
        <v>477</v>
      </c>
      <c r="AG1169" t="s">
        <v>455</v>
      </c>
      <c r="AH1169" t="s">
        <v>2077</v>
      </c>
      <c r="AI1169" t="s">
        <v>98</v>
      </c>
    </row>
    <row r="1170" spans="1:35" x14ac:dyDescent="0.3">
      <c r="A1170">
        <v>165613</v>
      </c>
      <c r="B1170">
        <v>50</v>
      </c>
      <c r="C1170" t="s">
        <v>471</v>
      </c>
      <c r="D1170" t="s">
        <v>546</v>
      </c>
      <c r="E1170">
        <v>50</v>
      </c>
      <c r="F1170" t="s">
        <v>465</v>
      </c>
      <c r="G1170" t="s">
        <v>896</v>
      </c>
      <c r="H1170" t="s">
        <v>467</v>
      </c>
      <c r="I1170" t="s">
        <v>582</v>
      </c>
      <c r="J1170" t="s">
        <v>469</v>
      </c>
      <c r="K1170" t="s">
        <v>474</v>
      </c>
      <c r="M1170" t="s">
        <v>493</v>
      </c>
      <c r="N1170" t="s">
        <v>565</v>
      </c>
      <c r="O1170" t="s">
        <v>477</v>
      </c>
      <c r="R1170" t="s">
        <v>479</v>
      </c>
      <c r="S1170" t="s">
        <v>469</v>
      </c>
      <c r="T1170" t="s">
        <v>552</v>
      </c>
      <c r="U1170" t="s">
        <v>544</v>
      </c>
      <c r="V1170" t="s">
        <v>565</v>
      </c>
      <c r="W1170" t="s">
        <v>2078</v>
      </c>
      <c r="X1170" t="s">
        <v>481</v>
      </c>
      <c r="Y1170" t="s">
        <v>482</v>
      </c>
      <c r="AC1170" t="s">
        <v>483</v>
      </c>
      <c r="AD1170" t="s">
        <v>484</v>
      </c>
      <c r="AE1170" t="s">
        <v>477</v>
      </c>
      <c r="AG1170" t="s">
        <v>455</v>
      </c>
      <c r="AH1170" t="s">
        <v>2079</v>
      </c>
      <c r="AI1170" t="s">
        <v>98</v>
      </c>
    </row>
    <row r="1171" spans="1:35" x14ac:dyDescent="0.3">
      <c r="A1171">
        <v>165613</v>
      </c>
      <c r="B1171">
        <v>51</v>
      </c>
      <c r="C1171" t="s">
        <v>471</v>
      </c>
      <c r="D1171" t="s">
        <v>546</v>
      </c>
      <c r="E1171">
        <v>51</v>
      </c>
      <c r="F1171" t="s">
        <v>465</v>
      </c>
      <c r="G1171" t="s">
        <v>1255</v>
      </c>
      <c r="H1171" t="s">
        <v>467</v>
      </c>
      <c r="I1171" t="s">
        <v>2080</v>
      </c>
      <c r="J1171" t="s">
        <v>469</v>
      </c>
      <c r="K1171" t="s">
        <v>474</v>
      </c>
      <c r="M1171" t="s">
        <v>493</v>
      </c>
      <c r="N1171" t="s">
        <v>2081</v>
      </c>
      <c r="O1171" t="s">
        <v>477</v>
      </c>
      <c r="R1171" t="s">
        <v>479</v>
      </c>
      <c r="S1171" t="s">
        <v>469</v>
      </c>
      <c r="T1171" t="s">
        <v>542</v>
      </c>
      <c r="U1171" t="s">
        <v>735</v>
      </c>
      <c r="V1171" t="s">
        <v>577</v>
      </c>
      <c r="W1171" t="s">
        <v>1040</v>
      </c>
      <c r="X1171" t="s">
        <v>481</v>
      </c>
      <c r="Y1171" t="s">
        <v>482</v>
      </c>
      <c r="AC1171" t="s">
        <v>483</v>
      </c>
      <c r="AD1171" t="s">
        <v>484</v>
      </c>
      <c r="AE1171" t="s">
        <v>477</v>
      </c>
      <c r="AG1171" t="s">
        <v>455</v>
      </c>
      <c r="AH1171" t="s">
        <v>2082</v>
      </c>
      <c r="AI1171" t="s">
        <v>98</v>
      </c>
    </row>
    <row r="1172" spans="1:35" x14ac:dyDescent="0.3">
      <c r="A1172">
        <v>165613</v>
      </c>
      <c r="B1172">
        <v>52</v>
      </c>
      <c r="C1172" t="s">
        <v>471</v>
      </c>
      <c r="D1172" t="s">
        <v>546</v>
      </c>
      <c r="E1172">
        <v>52</v>
      </c>
      <c r="F1172" t="s">
        <v>465</v>
      </c>
      <c r="G1172" t="s">
        <v>681</v>
      </c>
      <c r="H1172" t="s">
        <v>467</v>
      </c>
      <c r="I1172" t="s">
        <v>536</v>
      </c>
      <c r="J1172" t="s">
        <v>469</v>
      </c>
      <c r="K1172" t="s">
        <v>474</v>
      </c>
      <c r="M1172" t="s">
        <v>493</v>
      </c>
      <c r="N1172" t="s">
        <v>2083</v>
      </c>
      <c r="O1172" t="s">
        <v>477</v>
      </c>
      <c r="R1172" t="s">
        <v>479</v>
      </c>
      <c r="S1172" t="s">
        <v>469</v>
      </c>
      <c r="T1172" t="s">
        <v>728</v>
      </c>
      <c r="U1172" t="s">
        <v>648</v>
      </c>
      <c r="V1172" t="s">
        <v>551</v>
      </c>
      <c r="W1172" t="s">
        <v>594</v>
      </c>
      <c r="X1172" t="s">
        <v>481</v>
      </c>
      <c r="Y1172" t="s">
        <v>482</v>
      </c>
      <c r="AC1172" t="s">
        <v>483</v>
      </c>
      <c r="AD1172" t="s">
        <v>484</v>
      </c>
      <c r="AE1172" t="s">
        <v>477</v>
      </c>
      <c r="AG1172" t="s">
        <v>458</v>
      </c>
      <c r="AH1172" t="s">
        <v>98</v>
      </c>
      <c r="AI1172" t="s">
        <v>98</v>
      </c>
    </row>
    <row r="1173" spans="1:35" x14ac:dyDescent="0.3">
      <c r="A1173">
        <v>165613</v>
      </c>
      <c r="B1173">
        <v>53</v>
      </c>
      <c r="C1173" t="s">
        <v>471</v>
      </c>
      <c r="D1173" t="s">
        <v>546</v>
      </c>
      <c r="E1173">
        <v>53</v>
      </c>
      <c r="F1173" t="s">
        <v>465</v>
      </c>
      <c r="G1173" t="s">
        <v>889</v>
      </c>
      <c r="H1173" t="s">
        <v>467</v>
      </c>
      <c r="I1173" t="s">
        <v>2084</v>
      </c>
      <c r="J1173" t="s">
        <v>469</v>
      </c>
      <c r="K1173" t="s">
        <v>474</v>
      </c>
      <c r="M1173" t="s">
        <v>493</v>
      </c>
      <c r="N1173" t="s">
        <v>484</v>
      </c>
      <c r="O1173" t="s">
        <v>477</v>
      </c>
      <c r="R1173" t="s">
        <v>479</v>
      </c>
      <c r="S1173" t="s">
        <v>469</v>
      </c>
      <c r="T1173" t="s">
        <v>480</v>
      </c>
      <c r="U1173" t="s">
        <v>542</v>
      </c>
      <c r="V1173" t="s">
        <v>537</v>
      </c>
      <c r="W1173" t="s">
        <v>503</v>
      </c>
      <c r="X1173" t="s">
        <v>481</v>
      </c>
      <c r="Y1173" t="s">
        <v>482</v>
      </c>
      <c r="AC1173" t="s">
        <v>483</v>
      </c>
      <c r="AD1173" t="s">
        <v>484</v>
      </c>
      <c r="AE1173" t="s">
        <v>477</v>
      </c>
      <c r="AG1173" t="s">
        <v>458</v>
      </c>
      <c r="AH1173" t="s">
        <v>98</v>
      </c>
      <c r="AI1173" t="s">
        <v>98</v>
      </c>
    </row>
    <row r="1174" spans="1:35" x14ac:dyDescent="0.3">
      <c r="A1174">
        <v>165613</v>
      </c>
      <c r="B1174">
        <v>54</v>
      </c>
      <c r="C1174" t="s">
        <v>614</v>
      </c>
      <c r="D1174" t="s">
        <v>453</v>
      </c>
      <c r="E1174">
        <v>54</v>
      </c>
      <c r="W1174" t="s">
        <v>457</v>
      </c>
      <c r="AG1174" t="s">
        <v>455</v>
      </c>
      <c r="AH1174" t="s">
        <v>2085</v>
      </c>
      <c r="AI1174" t="s">
        <v>98</v>
      </c>
    </row>
    <row r="1175" spans="1:35" x14ac:dyDescent="0.3">
      <c r="A1175">
        <v>165613</v>
      </c>
      <c r="B1175">
        <v>55</v>
      </c>
      <c r="C1175" t="s">
        <v>614</v>
      </c>
      <c r="D1175" t="s">
        <v>453</v>
      </c>
      <c r="E1175">
        <v>55</v>
      </c>
      <c r="W1175" t="s">
        <v>859</v>
      </c>
      <c r="AG1175" t="s">
        <v>458</v>
      </c>
      <c r="AH1175" t="s">
        <v>98</v>
      </c>
      <c r="AI1175" t="s">
        <v>98</v>
      </c>
    </row>
    <row r="1176" spans="1:35" x14ac:dyDescent="0.3">
      <c r="A1176">
        <v>165613</v>
      </c>
      <c r="B1176">
        <v>56</v>
      </c>
      <c r="C1176" t="s">
        <v>614</v>
      </c>
      <c r="D1176" t="s">
        <v>453</v>
      </c>
      <c r="E1176">
        <v>56</v>
      </c>
      <c r="W1176" t="s">
        <v>853</v>
      </c>
      <c r="AG1176" t="s">
        <v>455</v>
      </c>
      <c r="AH1176" t="s">
        <v>2086</v>
      </c>
      <c r="AI1176" t="s">
        <v>98</v>
      </c>
    </row>
    <row r="1177" spans="1:35" x14ac:dyDescent="0.3">
      <c r="A1177">
        <v>165613</v>
      </c>
      <c r="B1177">
        <v>57</v>
      </c>
      <c r="C1177" t="s">
        <v>614</v>
      </c>
      <c r="D1177" t="s">
        <v>464</v>
      </c>
      <c r="E1177">
        <v>57</v>
      </c>
      <c r="F1177" t="s">
        <v>465</v>
      </c>
      <c r="G1177" t="s">
        <v>547</v>
      </c>
      <c r="H1177" t="s">
        <v>467</v>
      </c>
      <c r="I1177" t="s">
        <v>471</v>
      </c>
      <c r="J1177" t="s">
        <v>469</v>
      </c>
      <c r="K1177" t="s">
        <v>474</v>
      </c>
      <c r="M1177" t="s">
        <v>475</v>
      </c>
      <c r="N1177" t="s">
        <v>800</v>
      </c>
      <c r="O1177" t="s">
        <v>477</v>
      </c>
      <c r="P1177" t="s">
        <v>800</v>
      </c>
      <c r="Q1177" t="s">
        <v>477</v>
      </c>
      <c r="R1177" t="s">
        <v>479</v>
      </c>
      <c r="S1177" t="s">
        <v>469</v>
      </c>
      <c r="W1177" t="s">
        <v>551</v>
      </c>
      <c r="X1177" t="s">
        <v>481</v>
      </c>
      <c r="Y1177" t="s">
        <v>482</v>
      </c>
      <c r="AC1177" t="s">
        <v>483</v>
      </c>
      <c r="AD1177" t="s">
        <v>484</v>
      </c>
      <c r="AE1177" t="s">
        <v>477</v>
      </c>
      <c r="AG1177" t="s">
        <v>455</v>
      </c>
      <c r="AH1177" t="s">
        <v>2087</v>
      </c>
      <c r="AI1177" t="s">
        <v>98</v>
      </c>
    </row>
    <row r="1178" spans="1:35" x14ac:dyDescent="0.3">
      <c r="A1178">
        <v>165613</v>
      </c>
      <c r="B1178">
        <v>58</v>
      </c>
      <c r="C1178" t="s">
        <v>614</v>
      </c>
      <c r="D1178" t="s">
        <v>464</v>
      </c>
      <c r="E1178">
        <v>58</v>
      </c>
      <c r="F1178" t="s">
        <v>465</v>
      </c>
      <c r="G1178" t="s">
        <v>1418</v>
      </c>
      <c r="H1178" t="s">
        <v>467</v>
      </c>
      <c r="I1178" t="s">
        <v>2001</v>
      </c>
      <c r="J1178" t="s">
        <v>469</v>
      </c>
      <c r="K1178" t="s">
        <v>474</v>
      </c>
      <c r="M1178" t="s">
        <v>475</v>
      </c>
      <c r="N1178" t="s">
        <v>939</v>
      </c>
      <c r="O1178" t="s">
        <v>477</v>
      </c>
      <c r="P1178" t="s">
        <v>568</v>
      </c>
      <c r="Q1178" t="s">
        <v>477</v>
      </c>
      <c r="R1178" t="s">
        <v>479</v>
      </c>
      <c r="S1178" t="s">
        <v>469</v>
      </c>
      <c r="W1178" t="s">
        <v>544</v>
      </c>
      <c r="X1178" t="s">
        <v>481</v>
      </c>
      <c r="Y1178" t="s">
        <v>482</v>
      </c>
      <c r="AC1178" t="s">
        <v>483</v>
      </c>
      <c r="AD1178" t="s">
        <v>484</v>
      </c>
      <c r="AE1178" t="s">
        <v>477</v>
      </c>
      <c r="AG1178" t="s">
        <v>455</v>
      </c>
      <c r="AH1178" t="s">
        <v>2088</v>
      </c>
      <c r="AI1178" t="s">
        <v>98</v>
      </c>
    </row>
    <row r="1179" spans="1:35" x14ac:dyDescent="0.3">
      <c r="A1179">
        <v>165613</v>
      </c>
      <c r="B1179">
        <v>59</v>
      </c>
      <c r="C1179" t="s">
        <v>614</v>
      </c>
      <c r="D1179" t="s">
        <v>490</v>
      </c>
      <c r="E1179">
        <v>59</v>
      </c>
      <c r="F1179" t="s">
        <v>465</v>
      </c>
      <c r="G1179" t="s">
        <v>2089</v>
      </c>
      <c r="H1179" t="s">
        <v>467</v>
      </c>
      <c r="I1179" t="s">
        <v>2090</v>
      </c>
      <c r="J1179" t="s">
        <v>469</v>
      </c>
      <c r="K1179" t="s">
        <v>474</v>
      </c>
      <c r="M1179" t="s">
        <v>493</v>
      </c>
      <c r="N1179" t="s">
        <v>671</v>
      </c>
      <c r="O1179" t="s">
        <v>477</v>
      </c>
      <c r="R1179" t="s">
        <v>479</v>
      </c>
      <c r="S1179" t="s">
        <v>469</v>
      </c>
      <c r="T1179" t="s">
        <v>507</v>
      </c>
      <c r="U1179" t="s">
        <v>519</v>
      </c>
      <c r="V1179" t="s">
        <v>528</v>
      </c>
      <c r="W1179" t="s">
        <v>1040</v>
      </c>
      <c r="X1179" t="s">
        <v>481</v>
      </c>
      <c r="Y1179" t="s">
        <v>482</v>
      </c>
      <c r="AC1179" t="s">
        <v>483</v>
      </c>
      <c r="AD1179" t="s">
        <v>484</v>
      </c>
      <c r="AE1179" t="s">
        <v>477</v>
      </c>
      <c r="AG1179" t="s">
        <v>455</v>
      </c>
      <c r="AH1179" t="s">
        <v>2091</v>
      </c>
      <c r="AI1179" t="s">
        <v>98</v>
      </c>
    </row>
    <row r="1180" spans="1:35" x14ac:dyDescent="0.3">
      <c r="A1180">
        <v>165613</v>
      </c>
      <c r="B1180">
        <v>60</v>
      </c>
      <c r="C1180" t="s">
        <v>614</v>
      </c>
      <c r="D1180" t="s">
        <v>490</v>
      </c>
      <c r="E1180">
        <v>60</v>
      </c>
      <c r="F1180" t="s">
        <v>465</v>
      </c>
      <c r="G1180" t="s">
        <v>1945</v>
      </c>
      <c r="H1180" t="s">
        <v>467</v>
      </c>
      <c r="I1180" t="s">
        <v>1514</v>
      </c>
      <c r="J1180" t="s">
        <v>469</v>
      </c>
      <c r="K1180" t="s">
        <v>474</v>
      </c>
      <c r="M1180" t="s">
        <v>493</v>
      </c>
      <c r="N1180" t="s">
        <v>1047</v>
      </c>
      <c r="O1180" t="s">
        <v>477</v>
      </c>
      <c r="R1180" t="s">
        <v>479</v>
      </c>
      <c r="S1180" t="s">
        <v>469</v>
      </c>
      <c r="T1180" t="s">
        <v>535</v>
      </c>
      <c r="U1180" t="s">
        <v>538</v>
      </c>
      <c r="V1180" t="s">
        <v>553</v>
      </c>
      <c r="W1180" t="s">
        <v>528</v>
      </c>
      <c r="X1180" t="s">
        <v>481</v>
      </c>
      <c r="Y1180" t="s">
        <v>482</v>
      </c>
      <c r="AC1180" t="s">
        <v>483</v>
      </c>
      <c r="AD1180" t="s">
        <v>484</v>
      </c>
      <c r="AE1180" t="s">
        <v>477</v>
      </c>
      <c r="AG1180" t="s">
        <v>455</v>
      </c>
      <c r="AH1180" t="s">
        <v>2092</v>
      </c>
      <c r="AI1180" t="s">
        <v>98</v>
      </c>
    </row>
    <row r="1181" spans="1:35" x14ac:dyDescent="0.3">
      <c r="A1181">
        <v>165613</v>
      </c>
      <c r="B1181">
        <v>61</v>
      </c>
      <c r="C1181" t="s">
        <v>614</v>
      </c>
      <c r="D1181" t="s">
        <v>546</v>
      </c>
      <c r="E1181">
        <v>61</v>
      </c>
      <c r="F1181" t="s">
        <v>465</v>
      </c>
      <c r="G1181" t="s">
        <v>831</v>
      </c>
      <c r="H1181" t="s">
        <v>467</v>
      </c>
      <c r="I1181" t="s">
        <v>2093</v>
      </c>
      <c r="J1181" t="s">
        <v>469</v>
      </c>
      <c r="K1181" t="s">
        <v>474</v>
      </c>
      <c r="M1181" t="s">
        <v>493</v>
      </c>
      <c r="N1181" t="s">
        <v>532</v>
      </c>
      <c r="O1181" t="s">
        <v>477</v>
      </c>
      <c r="R1181" t="s">
        <v>476</v>
      </c>
      <c r="S1181" t="s">
        <v>469</v>
      </c>
      <c r="T1181" t="s">
        <v>527</v>
      </c>
      <c r="U1181" t="s">
        <v>614</v>
      </c>
      <c r="V1181" t="s">
        <v>488</v>
      </c>
      <c r="W1181" t="s">
        <v>545</v>
      </c>
      <c r="X1181" t="s">
        <v>481</v>
      </c>
      <c r="Y1181" t="s">
        <v>482</v>
      </c>
      <c r="AC1181" t="s">
        <v>483</v>
      </c>
      <c r="AD1181" t="s">
        <v>484</v>
      </c>
      <c r="AE1181" t="s">
        <v>477</v>
      </c>
      <c r="AG1181" t="s">
        <v>455</v>
      </c>
      <c r="AH1181" t="s">
        <v>2094</v>
      </c>
      <c r="AI1181" t="s">
        <v>98</v>
      </c>
    </row>
    <row r="1182" spans="1:35" x14ac:dyDescent="0.3">
      <c r="A1182">
        <v>165613</v>
      </c>
      <c r="B1182">
        <v>62</v>
      </c>
      <c r="C1182" t="s">
        <v>614</v>
      </c>
      <c r="D1182" t="s">
        <v>546</v>
      </c>
      <c r="E1182">
        <v>62</v>
      </c>
      <c r="F1182" t="s">
        <v>465</v>
      </c>
      <c r="G1182" t="s">
        <v>835</v>
      </c>
      <c r="H1182" t="s">
        <v>467</v>
      </c>
      <c r="I1182" t="s">
        <v>2095</v>
      </c>
      <c r="J1182" t="s">
        <v>469</v>
      </c>
      <c r="K1182" t="s">
        <v>474</v>
      </c>
      <c r="M1182" t="s">
        <v>493</v>
      </c>
      <c r="N1182" t="s">
        <v>2096</v>
      </c>
      <c r="O1182" t="s">
        <v>477</v>
      </c>
      <c r="R1182" t="s">
        <v>479</v>
      </c>
      <c r="S1182" t="s">
        <v>469</v>
      </c>
      <c r="T1182" t="s">
        <v>527</v>
      </c>
      <c r="U1182" t="s">
        <v>519</v>
      </c>
      <c r="V1182" t="s">
        <v>583</v>
      </c>
      <c r="W1182" t="s">
        <v>2097</v>
      </c>
      <c r="X1182" t="s">
        <v>481</v>
      </c>
      <c r="Y1182" t="s">
        <v>482</v>
      </c>
      <c r="AC1182" t="s">
        <v>483</v>
      </c>
      <c r="AD1182" t="s">
        <v>484</v>
      </c>
      <c r="AE1182" t="s">
        <v>477</v>
      </c>
      <c r="AG1182" t="s">
        <v>455</v>
      </c>
      <c r="AH1182" t="s">
        <v>2098</v>
      </c>
      <c r="AI1182" t="s">
        <v>98</v>
      </c>
    </row>
    <row r="1183" spans="1:35" x14ac:dyDescent="0.3">
      <c r="A1183">
        <v>165613</v>
      </c>
      <c r="B1183">
        <v>63</v>
      </c>
      <c r="C1183" t="s">
        <v>614</v>
      </c>
      <c r="D1183" t="s">
        <v>546</v>
      </c>
      <c r="E1183">
        <v>63</v>
      </c>
      <c r="F1183" t="s">
        <v>465</v>
      </c>
      <c r="G1183" t="s">
        <v>1293</v>
      </c>
      <c r="H1183" t="s">
        <v>467</v>
      </c>
      <c r="I1183" t="s">
        <v>564</v>
      </c>
      <c r="J1183" t="s">
        <v>469</v>
      </c>
      <c r="K1183" t="s">
        <v>474</v>
      </c>
      <c r="M1183" t="s">
        <v>493</v>
      </c>
      <c r="N1183" t="s">
        <v>1496</v>
      </c>
      <c r="O1183" t="s">
        <v>477</v>
      </c>
      <c r="R1183" t="s">
        <v>479</v>
      </c>
      <c r="S1183" t="s">
        <v>469</v>
      </c>
      <c r="T1183" t="s">
        <v>736</v>
      </c>
      <c r="U1183" t="s">
        <v>514</v>
      </c>
      <c r="V1183" t="s">
        <v>496</v>
      </c>
      <c r="W1183" t="s">
        <v>528</v>
      </c>
      <c r="X1183" t="s">
        <v>481</v>
      </c>
      <c r="Y1183" t="s">
        <v>482</v>
      </c>
      <c r="AC1183" t="s">
        <v>483</v>
      </c>
      <c r="AD1183" t="s">
        <v>484</v>
      </c>
      <c r="AE1183" t="s">
        <v>477</v>
      </c>
      <c r="AG1183" t="s">
        <v>458</v>
      </c>
      <c r="AH1183" t="s">
        <v>98</v>
      </c>
      <c r="AI1183" t="s">
        <v>98</v>
      </c>
    </row>
    <row r="1184" spans="1:35" x14ac:dyDescent="0.3">
      <c r="A1184">
        <v>165613</v>
      </c>
      <c r="B1184">
        <v>64</v>
      </c>
      <c r="C1184" t="s">
        <v>614</v>
      </c>
      <c r="D1184" t="s">
        <v>546</v>
      </c>
      <c r="E1184">
        <v>64</v>
      </c>
      <c r="F1184" t="s">
        <v>465</v>
      </c>
      <c r="G1184" t="s">
        <v>622</v>
      </c>
      <c r="H1184" t="s">
        <v>467</v>
      </c>
      <c r="I1184" t="s">
        <v>2099</v>
      </c>
      <c r="J1184" t="s">
        <v>469</v>
      </c>
      <c r="K1184" t="s">
        <v>474</v>
      </c>
      <c r="M1184" t="s">
        <v>493</v>
      </c>
      <c r="N1184" t="s">
        <v>2100</v>
      </c>
      <c r="O1184" t="s">
        <v>477</v>
      </c>
      <c r="R1184" t="s">
        <v>524</v>
      </c>
      <c r="S1184" t="s">
        <v>469</v>
      </c>
      <c r="T1184" t="s">
        <v>515</v>
      </c>
      <c r="U1184" t="s">
        <v>514</v>
      </c>
      <c r="V1184" t="s">
        <v>537</v>
      </c>
      <c r="W1184" t="s">
        <v>1040</v>
      </c>
      <c r="X1184" t="s">
        <v>481</v>
      </c>
      <c r="Y1184" t="s">
        <v>482</v>
      </c>
      <c r="AC1184" t="s">
        <v>483</v>
      </c>
      <c r="AD1184" t="s">
        <v>484</v>
      </c>
      <c r="AE1184" t="s">
        <v>477</v>
      </c>
      <c r="AG1184" t="s">
        <v>458</v>
      </c>
      <c r="AH1184" t="s">
        <v>98</v>
      </c>
      <c r="AI1184" t="s">
        <v>98</v>
      </c>
    </row>
    <row r="1185" spans="1:34" x14ac:dyDescent="0.3">
      <c r="A1185">
        <v>177943</v>
      </c>
      <c r="B1185">
        <v>1</v>
      </c>
      <c r="C1185" t="s">
        <v>452</v>
      </c>
      <c r="D1185" t="s">
        <v>453</v>
      </c>
      <c r="E1185">
        <v>1</v>
      </c>
      <c r="W1185" t="s">
        <v>601</v>
      </c>
      <c r="Y1185" t="s">
        <v>482</v>
      </c>
      <c r="AG1185" t="s">
        <v>455</v>
      </c>
      <c r="AH1185" t="s">
        <v>2101</v>
      </c>
    </row>
    <row r="1186" spans="1:34" x14ac:dyDescent="0.3">
      <c r="A1186">
        <v>177943</v>
      </c>
      <c r="B1186">
        <v>2</v>
      </c>
      <c r="C1186" t="s">
        <v>452</v>
      </c>
      <c r="D1186" t="s">
        <v>453</v>
      </c>
      <c r="E1186">
        <v>2</v>
      </c>
      <c r="W1186" t="s">
        <v>1700</v>
      </c>
      <c r="Y1186" t="s">
        <v>482</v>
      </c>
      <c r="AG1186" t="s">
        <v>455</v>
      </c>
      <c r="AH1186" t="s">
        <v>2102</v>
      </c>
    </row>
    <row r="1187" spans="1:34" x14ac:dyDescent="0.3">
      <c r="A1187">
        <v>177943</v>
      </c>
      <c r="B1187">
        <v>3</v>
      </c>
      <c r="C1187" t="s">
        <v>452</v>
      </c>
      <c r="D1187" t="s">
        <v>453</v>
      </c>
      <c r="E1187">
        <v>3</v>
      </c>
      <c r="W1187" t="s">
        <v>2014</v>
      </c>
      <c r="Y1187" t="s">
        <v>482</v>
      </c>
      <c r="AG1187" t="s">
        <v>458</v>
      </c>
    </row>
    <row r="1188" spans="1:34" x14ac:dyDescent="0.3">
      <c r="A1188">
        <v>177943</v>
      </c>
      <c r="B1188">
        <v>4</v>
      </c>
      <c r="C1188" t="s">
        <v>452</v>
      </c>
      <c r="D1188" t="s">
        <v>453</v>
      </c>
      <c r="E1188">
        <v>4</v>
      </c>
      <c r="W1188" t="s">
        <v>1740</v>
      </c>
      <c r="Y1188" t="s">
        <v>482</v>
      </c>
      <c r="AG1188" t="s">
        <v>455</v>
      </c>
      <c r="AH1188" t="s">
        <v>2103</v>
      </c>
    </row>
    <row r="1189" spans="1:34" x14ac:dyDescent="0.3">
      <c r="A1189">
        <v>177943</v>
      </c>
      <c r="B1189">
        <v>5</v>
      </c>
      <c r="C1189" t="s">
        <v>452</v>
      </c>
      <c r="D1189" t="s">
        <v>464</v>
      </c>
      <c r="E1189">
        <v>5</v>
      </c>
      <c r="F1189" t="s">
        <v>465</v>
      </c>
      <c r="G1189" t="s">
        <v>528</v>
      </c>
      <c r="H1189" t="s">
        <v>467</v>
      </c>
      <c r="I1189" t="s">
        <v>2104</v>
      </c>
      <c r="J1189" t="s">
        <v>469</v>
      </c>
      <c r="K1189" t="s">
        <v>474</v>
      </c>
      <c r="M1189" t="s">
        <v>475</v>
      </c>
      <c r="N1189" t="s">
        <v>2105</v>
      </c>
      <c r="O1189" t="s">
        <v>477</v>
      </c>
      <c r="P1189" t="s">
        <v>2106</v>
      </c>
      <c r="Q1189" t="s">
        <v>477</v>
      </c>
      <c r="R1189" t="s">
        <v>479</v>
      </c>
      <c r="S1189" t="s">
        <v>469</v>
      </c>
      <c r="W1189" t="s">
        <v>1585</v>
      </c>
      <c r="X1189" t="s">
        <v>629</v>
      </c>
      <c r="Y1189" t="s">
        <v>482</v>
      </c>
      <c r="AC1189" t="s">
        <v>483</v>
      </c>
      <c r="AG1189" t="s">
        <v>455</v>
      </c>
      <c r="AH1189" t="s">
        <v>2107</v>
      </c>
    </row>
    <row r="1190" spans="1:34" x14ac:dyDescent="0.3">
      <c r="A1190">
        <v>177943</v>
      </c>
      <c r="B1190">
        <v>6</v>
      </c>
      <c r="C1190" t="s">
        <v>452</v>
      </c>
      <c r="D1190" t="s">
        <v>464</v>
      </c>
      <c r="E1190">
        <v>6</v>
      </c>
      <c r="F1190" t="s">
        <v>465</v>
      </c>
      <c r="G1190" t="s">
        <v>624</v>
      </c>
      <c r="H1190" t="s">
        <v>467</v>
      </c>
      <c r="I1190" t="s">
        <v>2108</v>
      </c>
      <c r="J1190" t="s">
        <v>469</v>
      </c>
      <c r="K1190" t="s">
        <v>474</v>
      </c>
      <c r="M1190" t="s">
        <v>475</v>
      </c>
      <c r="N1190" t="s">
        <v>2109</v>
      </c>
      <c r="O1190" t="s">
        <v>477</v>
      </c>
      <c r="P1190" t="s">
        <v>2110</v>
      </c>
      <c r="Q1190" t="s">
        <v>477</v>
      </c>
      <c r="R1190" t="s">
        <v>479</v>
      </c>
      <c r="S1190" t="s">
        <v>469</v>
      </c>
      <c r="W1190" t="s">
        <v>512</v>
      </c>
      <c r="X1190" t="s">
        <v>629</v>
      </c>
      <c r="Y1190" t="s">
        <v>482</v>
      </c>
      <c r="AC1190" t="s">
        <v>483</v>
      </c>
      <c r="AG1190" t="s">
        <v>455</v>
      </c>
      <c r="AH1190" t="s">
        <v>2111</v>
      </c>
    </row>
    <row r="1191" spans="1:34" x14ac:dyDescent="0.3">
      <c r="A1191">
        <v>177943</v>
      </c>
      <c r="B1191">
        <v>7</v>
      </c>
      <c r="C1191" t="s">
        <v>452</v>
      </c>
      <c r="D1191" t="s">
        <v>464</v>
      </c>
      <c r="E1191">
        <v>7</v>
      </c>
      <c r="F1191" t="s">
        <v>465</v>
      </c>
      <c r="G1191" t="s">
        <v>521</v>
      </c>
      <c r="H1191" t="s">
        <v>467</v>
      </c>
      <c r="I1191" t="s">
        <v>1521</v>
      </c>
      <c r="J1191" t="s">
        <v>469</v>
      </c>
      <c r="K1191" t="s">
        <v>474</v>
      </c>
      <c r="M1191" t="s">
        <v>475</v>
      </c>
      <c r="N1191" t="s">
        <v>2112</v>
      </c>
      <c r="O1191" t="s">
        <v>477</v>
      </c>
      <c r="P1191" t="s">
        <v>2113</v>
      </c>
      <c r="Q1191" t="s">
        <v>477</v>
      </c>
      <c r="R1191" t="s">
        <v>479</v>
      </c>
      <c r="S1191" t="s">
        <v>469</v>
      </c>
      <c r="W1191" t="s">
        <v>836</v>
      </c>
      <c r="X1191" t="s">
        <v>629</v>
      </c>
      <c r="Y1191" t="s">
        <v>482</v>
      </c>
      <c r="AC1191" t="s">
        <v>483</v>
      </c>
      <c r="AG1191" t="s">
        <v>455</v>
      </c>
      <c r="AH1191" t="s">
        <v>2114</v>
      </c>
    </row>
    <row r="1192" spans="1:34" x14ac:dyDescent="0.3">
      <c r="A1192">
        <v>177943</v>
      </c>
      <c r="B1192">
        <v>8</v>
      </c>
      <c r="C1192" t="s">
        <v>452</v>
      </c>
      <c r="D1192" t="s">
        <v>464</v>
      </c>
      <c r="E1192">
        <v>8</v>
      </c>
      <c r="F1192" t="s">
        <v>465</v>
      </c>
      <c r="G1192" t="s">
        <v>1867</v>
      </c>
      <c r="H1192" t="s">
        <v>467</v>
      </c>
      <c r="I1192" t="s">
        <v>462</v>
      </c>
      <c r="J1192" t="s">
        <v>469</v>
      </c>
      <c r="K1192" t="s">
        <v>474</v>
      </c>
      <c r="M1192" t="s">
        <v>475</v>
      </c>
      <c r="N1192" t="s">
        <v>2115</v>
      </c>
      <c r="O1192" t="s">
        <v>477</v>
      </c>
      <c r="P1192" t="s">
        <v>2116</v>
      </c>
      <c r="Q1192" t="s">
        <v>477</v>
      </c>
      <c r="R1192" t="s">
        <v>479</v>
      </c>
      <c r="S1192" t="s">
        <v>469</v>
      </c>
      <c r="W1192" t="s">
        <v>735</v>
      </c>
      <c r="X1192" t="s">
        <v>629</v>
      </c>
      <c r="Y1192" t="s">
        <v>482</v>
      </c>
      <c r="AC1192" t="s">
        <v>483</v>
      </c>
      <c r="AG1192" t="s">
        <v>455</v>
      </c>
      <c r="AH1192" t="s">
        <v>2117</v>
      </c>
    </row>
    <row r="1193" spans="1:34" x14ac:dyDescent="0.3">
      <c r="A1193">
        <v>177943</v>
      </c>
      <c r="B1193">
        <v>9</v>
      </c>
      <c r="C1193" t="s">
        <v>452</v>
      </c>
      <c r="D1193" t="s">
        <v>464</v>
      </c>
      <c r="E1193">
        <v>9</v>
      </c>
      <c r="F1193" t="s">
        <v>465</v>
      </c>
      <c r="G1193" t="s">
        <v>1708</v>
      </c>
      <c r="H1193" t="s">
        <v>467</v>
      </c>
      <c r="I1193" t="s">
        <v>2118</v>
      </c>
      <c r="J1193" t="s">
        <v>469</v>
      </c>
      <c r="K1193" t="s">
        <v>474</v>
      </c>
      <c r="M1193" t="s">
        <v>475</v>
      </c>
      <c r="N1193" t="s">
        <v>2119</v>
      </c>
      <c r="O1193" t="s">
        <v>477</v>
      </c>
      <c r="P1193" t="s">
        <v>2120</v>
      </c>
      <c r="Q1193" t="s">
        <v>477</v>
      </c>
      <c r="R1193" t="s">
        <v>479</v>
      </c>
      <c r="S1193" t="s">
        <v>469</v>
      </c>
      <c r="W1193" t="s">
        <v>2121</v>
      </c>
      <c r="X1193" t="s">
        <v>629</v>
      </c>
      <c r="Y1193" t="s">
        <v>482</v>
      </c>
      <c r="AC1193" t="s">
        <v>483</v>
      </c>
      <c r="AG1193" t="s">
        <v>455</v>
      </c>
      <c r="AH1193" t="s">
        <v>2122</v>
      </c>
    </row>
    <row r="1194" spans="1:34" x14ac:dyDescent="0.3">
      <c r="A1194">
        <v>177943</v>
      </c>
      <c r="B1194">
        <v>10</v>
      </c>
      <c r="C1194" t="s">
        <v>452</v>
      </c>
      <c r="D1194" t="s">
        <v>464</v>
      </c>
      <c r="E1194">
        <v>10</v>
      </c>
      <c r="F1194" t="s">
        <v>465</v>
      </c>
      <c r="G1194" t="s">
        <v>1754</v>
      </c>
      <c r="H1194" t="s">
        <v>467</v>
      </c>
      <c r="I1194" t="s">
        <v>880</v>
      </c>
      <c r="J1194" t="s">
        <v>469</v>
      </c>
      <c r="K1194" t="s">
        <v>474</v>
      </c>
      <c r="M1194" t="s">
        <v>475</v>
      </c>
      <c r="N1194" t="s">
        <v>1031</v>
      </c>
      <c r="O1194" t="s">
        <v>477</v>
      </c>
      <c r="P1194" t="s">
        <v>2123</v>
      </c>
      <c r="Q1194" t="s">
        <v>477</v>
      </c>
      <c r="R1194" t="s">
        <v>479</v>
      </c>
      <c r="S1194" t="s">
        <v>469</v>
      </c>
      <c r="W1194" t="s">
        <v>2124</v>
      </c>
      <c r="X1194" t="s">
        <v>629</v>
      </c>
      <c r="Y1194" t="s">
        <v>482</v>
      </c>
      <c r="AC1194" t="s">
        <v>483</v>
      </c>
      <c r="AG1194" t="s">
        <v>455</v>
      </c>
      <c r="AH1194" t="s">
        <v>2125</v>
      </c>
    </row>
    <row r="1195" spans="1:34" x14ac:dyDescent="0.3">
      <c r="A1195">
        <v>177943</v>
      </c>
      <c r="B1195">
        <v>11</v>
      </c>
      <c r="C1195" t="s">
        <v>452</v>
      </c>
      <c r="D1195" t="s">
        <v>464</v>
      </c>
      <c r="E1195">
        <v>11</v>
      </c>
      <c r="F1195" t="s">
        <v>465</v>
      </c>
      <c r="G1195" t="s">
        <v>529</v>
      </c>
      <c r="H1195" t="s">
        <v>467</v>
      </c>
      <c r="I1195" t="s">
        <v>2126</v>
      </c>
      <c r="J1195" t="s">
        <v>469</v>
      </c>
      <c r="K1195" t="s">
        <v>474</v>
      </c>
      <c r="M1195" t="s">
        <v>475</v>
      </c>
      <c r="N1195" t="s">
        <v>534</v>
      </c>
      <c r="O1195" t="s">
        <v>477</v>
      </c>
      <c r="P1195" t="s">
        <v>2127</v>
      </c>
      <c r="Q1195" t="s">
        <v>477</v>
      </c>
      <c r="R1195" t="s">
        <v>479</v>
      </c>
      <c r="S1195" t="s">
        <v>469</v>
      </c>
      <c r="W1195" t="s">
        <v>2128</v>
      </c>
      <c r="X1195" t="s">
        <v>629</v>
      </c>
      <c r="Y1195" t="s">
        <v>482</v>
      </c>
      <c r="AC1195" t="s">
        <v>483</v>
      </c>
      <c r="AG1195" t="s">
        <v>455</v>
      </c>
      <c r="AH1195" t="s">
        <v>2129</v>
      </c>
    </row>
    <row r="1196" spans="1:34" x14ac:dyDescent="0.3">
      <c r="A1196">
        <v>177943</v>
      </c>
      <c r="B1196">
        <v>12</v>
      </c>
      <c r="C1196" t="s">
        <v>452</v>
      </c>
      <c r="D1196" t="s">
        <v>464</v>
      </c>
      <c r="E1196">
        <v>12</v>
      </c>
      <c r="F1196" t="s">
        <v>465</v>
      </c>
      <c r="G1196" t="s">
        <v>472</v>
      </c>
      <c r="H1196" t="s">
        <v>467</v>
      </c>
      <c r="I1196" t="s">
        <v>1031</v>
      </c>
      <c r="J1196" t="s">
        <v>469</v>
      </c>
      <c r="K1196" t="s">
        <v>474</v>
      </c>
      <c r="M1196" t="s">
        <v>475</v>
      </c>
      <c r="N1196" t="s">
        <v>2130</v>
      </c>
      <c r="O1196" t="s">
        <v>477</v>
      </c>
      <c r="P1196" t="s">
        <v>2131</v>
      </c>
      <c r="Q1196" t="s">
        <v>477</v>
      </c>
      <c r="R1196" t="s">
        <v>479</v>
      </c>
      <c r="S1196" t="s">
        <v>469</v>
      </c>
      <c r="W1196" t="s">
        <v>2057</v>
      </c>
      <c r="X1196" t="s">
        <v>629</v>
      </c>
      <c r="Y1196" t="s">
        <v>482</v>
      </c>
      <c r="AC1196" t="s">
        <v>932</v>
      </c>
      <c r="AG1196" t="s">
        <v>455</v>
      </c>
      <c r="AH1196" t="s">
        <v>2132</v>
      </c>
    </row>
    <row r="1197" spans="1:34" x14ac:dyDescent="0.3">
      <c r="A1197">
        <v>177943</v>
      </c>
      <c r="B1197">
        <v>13</v>
      </c>
      <c r="C1197" t="s">
        <v>452</v>
      </c>
      <c r="D1197" t="s">
        <v>490</v>
      </c>
      <c r="E1197">
        <v>13</v>
      </c>
      <c r="F1197" t="s">
        <v>465</v>
      </c>
      <c r="G1197" t="s">
        <v>558</v>
      </c>
      <c r="H1197" t="s">
        <v>467</v>
      </c>
      <c r="I1197" t="s">
        <v>675</v>
      </c>
      <c r="J1197" t="s">
        <v>469</v>
      </c>
      <c r="K1197" t="s">
        <v>474</v>
      </c>
      <c r="M1197" t="s">
        <v>493</v>
      </c>
      <c r="N1197" t="s">
        <v>1816</v>
      </c>
      <c r="O1197" t="s">
        <v>477</v>
      </c>
      <c r="R1197" t="s">
        <v>479</v>
      </c>
      <c r="S1197" t="s">
        <v>469</v>
      </c>
      <c r="V1197" t="s">
        <v>515</v>
      </c>
      <c r="W1197" t="s">
        <v>572</v>
      </c>
      <c r="X1197" t="s">
        <v>629</v>
      </c>
      <c r="Y1197" t="s">
        <v>482</v>
      </c>
      <c r="AC1197" t="s">
        <v>968</v>
      </c>
      <c r="AG1197" t="s">
        <v>455</v>
      </c>
      <c r="AH1197" t="s">
        <v>2133</v>
      </c>
    </row>
    <row r="1198" spans="1:34" x14ac:dyDescent="0.3">
      <c r="A1198">
        <v>177943</v>
      </c>
      <c r="B1198">
        <v>14</v>
      </c>
      <c r="C1198" t="s">
        <v>452</v>
      </c>
      <c r="D1198" t="s">
        <v>490</v>
      </c>
      <c r="E1198">
        <v>14</v>
      </c>
      <c r="F1198" t="s">
        <v>465</v>
      </c>
      <c r="G1198" t="s">
        <v>544</v>
      </c>
      <c r="H1198" t="s">
        <v>467</v>
      </c>
      <c r="I1198" t="s">
        <v>471</v>
      </c>
      <c r="J1198" t="s">
        <v>469</v>
      </c>
      <c r="K1198" t="s">
        <v>474</v>
      </c>
      <c r="M1198" t="s">
        <v>493</v>
      </c>
      <c r="N1198" t="s">
        <v>1225</v>
      </c>
      <c r="O1198" t="s">
        <v>477</v>
      </c>
      <c r="R1198" t="s">
        <v>479</v>
      </c>
      <c r="S1198" t="s">
        <v>469</v>
      </c>
      <c r="V1198" t="s">
        <v>564</v>
      </c>
      <c r="W1198" t="s">
        <v>552</v>
      </c>
      <c r="X1198" t="s">
        <v>629</v>
      </c>
      <c r="Y1198" t="s">
        <v>482</v>
      </c>
      <c r="AC1198" t="s">
        <v>483</v>
      </c>
      <c r="AG1198" t="s">
        <v>455</v>
      </c>
      <c r="AH1198" t="s">
        <v>2114</v>
      </c>
    </row>
    <row r="1199" spans="1:34" x14ac:dyDescent="0.3">
      <c r="A1199">
        <v>177943</v>
      </c>
      <c r="B1199">
        <v>15</v>
      </c>
      <c r="C1199" t="s">
        <v>452</v>
      </c>
      <c r="D1199" t="s">
        <v>490</v>
      </c>
      <c r="E1199">
        <v>15</v>
      </c>
      <c r="F1199" t="s">
        <v>465</v>
      </c>
      <c r="G1199" t="s">
        <v>2097</v>
      </c>
      <c r="H1199" t="s">
        <v>467</v>
      </c>
      <c r="I1199" t="s">
        <v>874</v>
      </c>
      <c r="J1199" t="s">
        <v>469</v>
      </c>
      <c r="K1199" t="s">
        <v>474</v>
      </c>
      <c r="M1199" t="s">
        <v>493</v>
      </c>
      <c r="N1199" t="s">
        <v>820</v>
      </c>
      <c r="O1199" t="s">
        <v>477</v>
      </c>
      <c r="R1199" t="s">
        <v>479</v>
      </c>
      <c r="S1199" t="s">
        <v>469</v>
      </c>
      <c r="V1199" t="s">
        <v>1102</v>
      </c>
      <c r="W1199" t="s">
        <v>736</v>
      </c>
      <c r="X1199" t="s">
        <v>629</v>
      </c>
      <c r="Y1199" t="s">
        <v>482</v>
      </c>
      <c r="AC1199" t="s">
        <v>483</v>
      </c>
      <c r="AG1199" t="s">
        <v>455</v>
      </c>
      <c r="AH1199" t="s">
        <v>2134</v>
      </c>
    </row>
    <row r="1200" spans="1:34" x14ac:dyDescent="0.3">
      <c r="A1200">
        <v>177943</v>
      </c>
      <c r="B1200">
        <v>16</v>
      </c>
      <c r="C1200" t="s">
        <v>452</v>
      </c>
      <c r="D1200" t="s">
        <v>490</v>
      </c>
      <c r="E1200">
        <v>16</v>
      </c>
      <c r="F1200" t="s">
        <v>465</v>
      </c>
      <c r="G1200" t="s">
        <v>1330</v>
      </c>
      <c r="H1200" t="s">
        <v>467</v>
      </c>
      <c r="I1200" t="s">
        <v>2135</v>
      </c>
      <c r="J1200" t="s">
        <v>469</v>
      </c>
      <c r="K1200" t="s">
        <v>474</v>
      </c>
      <c r="M1200" t="s">
        <v>493</v>
      </c>
      <c r="N1200" t="s">
        <v>494</v>
      </c>
      <c r="O1200" t="s">
        <v>477</v>
      </c>
      <c r="R1200" t="s">
        <v>479</v>
      </c>
      <c r="S1200" t="s">
        <v>469</v>
      </c>
      <c r="V1200" t="s">
        <v>544</v>
      </c>
      <c r="W1200" t="s">
        <v>1102</v>
      </c>
      <c r="X1200" t="s">
        <v>629</v>
      </c>
      <c r="Y1200" t="s">
        <v>482</v>
      </c>
      <c r="AC1200" t="s">
        <v>483</v>
      </c>
      <c r="AG1200" t="s">
        <v>455</v>
      </c>
      <c r="AH1200" t="s">
        <v>2136</v>
      </c>
    </row>
    <row r="1201" spans="1:34" x14ac:dyDescent="0.3">
      <c r="A1201">
        <v>177943</v>
      </c>
      <c r="B1201">
        <v>17</v>
      </c>
      <c r="C1201" t="s">
        <v>452</v>
      </c>
      <c r="D1201" t="s">
        <v>490</v>
      </c>
      <c r="E1201">
        <v>17</v>
      </c>
      <c r="F1201" t="s">
        <v>465</v>
      </c>
      <c r="G1201" t="s">
        <v>2137</v>
      </c>
      <c r="H1201" t="s">
        <v>467</v>
      </c>
      <c r="I1201" t="s">
        <v>2069</v>
      </c>
      <c r="J1201" t="s">
        <v>469</v>
      </c>
      <c r="K1201" t="s">
        <v>474</v>
      </c>
      <c r="M1201" t="s">
        <v>493</v>
      </c>
      <c r="N1201" t="s">
        <v>2138</v>
      </c>
      <c r="O1201" t="s">
        <v>477</v>
      </c>
      <c r="R1201" t="s">
        <v>479</v>
      </c>
      <c r="S1201" t="s">
        <v>469</v>
      </c>
      <c r="V1201" t="s">
        <v>509</v>
      </c>
      <c r="W1201" t="s">
        <v>736</v>
      </c>
      <c r="X1201" t="s">
        <v>629</v>
      </c>
      <c r="Y1201" t="s">
        <v>482</v>
      </c>
      <c r="AC1201" t="s">
        <v>483</v>
      </c>
      <c r="AG1201" t="s">
        <v>455</v>
      </c>
      <c r="AH1201" t="s">
        <v>2139</v>
      </c>
    </row>
    <row r="1202" spans="1:34" x14ac:dyDescent="0.3">
      <c r="A1202">
        <v>177943</v>
      </c>
      <c r="B1202">
        <v>18</v>
      </c>
      <c r="C1202" t="s">
        <v>452</v>
      </c>
      <c r="D1202" t="s">
        <v>490</v>
      </c>
      <c r="E1202">
        <v>18</v>
      </c>
      <c r="F1202" t="s">
        <v>465</v>
      </c>
      <c r="G1202" t="s">
        <v>1186</v>
      </c>
      <c r="H1202" t="s">
        <v>467</v>
      </c>
      <c r="I1202" t="s">
        <v>623</v>
      </c>
      <c r="J1202" t="s">
        <v>469</v>
      </c>
      <c r="K1202" t="s">
        <v>474</v>
      </c>
      <c r="M1202" t="s">
        <v>493</v>
      </c>
      <c r="N1202" t="s">
        <v>634</v>
      </c>
      <c r="O1202" t="s">
        <v>477</v>
      </c>
      <c r="R1202" t="s">
        <v>479</v>
      </c>
      <c r="S1202" t="s">
        <v>469</v>
      </c>
      <c r="V1202" t="s">
        <v>544</v>
      </c>
      <c r="W1202" t="s">
        <v>509</v>
      </c>
      <c r="X1202" t="s">
        <v>629</v>
      </c>
      <c r="Y1202" t="s">
        <v>482</v>
      </c>
      <c r="AC1202" t="s">
        <v>483</v>
      </c>
      <c r="AG1202" t="s">
        <v>455</v>
      </c>
      <c r="AH1202" t="s">
        <v>2140</v>
      </c>
    </row>
    <row r="1203" spans="1:34" x14ac:dyDescent="0.3">
      <c r="A1203">
        <v>177943</v>
      </c>
      <c r="B1203">
        <v>19</v>
      </c>
      <c r="C1203" t="s">
        <v>452</v>
      </c>
      <c r="D1203" t="s">
        <v>490</v>
      </c>
      <c r="E1203">
        <v>19</v>
      </c>
      <c r="F1203" t="s">
        <v>465</v>
      </c>
      <c r="G1203" t="s">
        <v>523</v>
      </c>
      <c r="H1203" t="s">
        <v>467</v>
      </c>
      <c r="I1203" t="s">
        <v>2141</v>
      </c>
      <c r="J1203" t="s">
        <v>469</v>
      </c>
      <c r="K1203" t="s">
        <v>474</v>
      </c>
      <c r="M1203" t="s">
        <v>493</v>
      </c>
      <c r="N1203" t="s">
        <v>1309</v>
      </c>
      <c r="O1203" t="s">
        <v>477</v>
      </c>
      <c r="R1203" t="s">
        <v>479</v>
      </c>
      <c r="S1203" t="s">
        <v>469</v>
      </c>
      <c r="V1203" t="s">
        <v>509</v>
      </c>
      <c r="W1203" t="s">
        <v>537</v>
      </c>
      <c r="X1203" t="s">
        <v>629</v>
      </c>
      <c r="Y1203" t="s">
        <v>482</v>
      </c>
      <c r="AC1203" t="s">
        <v>483</v>
      </c>
      <c r="AG1203" t="s">
        <v>455</v>
      </c>
      <c r="AH1203" t="s">
        <v>2139</v>
      </c>
    </row>
    <row r="1204" spans="1:34" x14ac:dyDescent="0.3">
      <c r="A1204">
        <v>177943</v>
      </c>
      <c r="B1204">
        <v>20</v>
      </c>
      <c r="C1204" t="s">
        <v>452</v>
      </c>
      <c r="D1204" t="s">
        <v>490</v>
      </c>
      <c r="E1204">
        <v>20</v>
      </c>
      <c r="F1204" t="s">
        <v>465</v>
      </c>
      <c r="G1204" t="s">
        <v>1789</v>
      </c>
      <c r="H1204" t="s">
        <v>467</v>
      </c>
      <c r="I1204" t="s">
        <v>558</v>
      </c>
      <c r="J1204" t="s">
        <v>469</v>
      </c>
      <c r="K1204" t="s">
        <v>474</v>
      </c>
      <c r="M1204" t="s">
        <v>493</v>
      </c>
      <c r="N1204" t="s">
        <v>2142</v>
      </c>
      <c r="O1204" t="s">
        <v>477</v>
      </c>
      <c r="R1204" t="s">
        <v>479</v>
      </c>
      <c r="S1204" t="s">
        <v>469</v>
      </c>
      <c r="V1204" t="s">
        <v>551</v>
      </c>
      <c r="W1204" t="s">
        <v>520</v>
      </c>
      <c r="X1204" t="s">
        <v>629</v>
      </c>
      <c r="Y1204" t="s">
        <v>482</v>
      </c>
      <c r="AC1204" t="s">
        <v>483</v>
      </c>
      <c r="AG1204" t="s">
        <v>455</v>
      </c>
      <c r="AH1204" t="s">
        <v>2122</v>
      </c>
    </row>
    <row r="1205" spans="1:34" x14ac:dyDescent="0.3">
      <c r="A1205">
        <v>177943</v>
      </c>
      <c r="B1205">
        <v>21</v>
      </c>
      <c r="C1205" t="s">
        <v>452</v>
      </c>
      <c r="D1205" t="s">
        <v>490</v>
      </c>
      <c r="E1205">
        <v>21</v>
      </c>
      <c r="F1205" t="s">
        <v>465</v>
      </c>
      <c r="G1205" t="s">
        <v>466</v>
      </c>
      <c r="H1205" t="s">
        <v>467</v>
      </c>
      <c r="I1205" t="s">
        <v>2143</v>
      </c>
      <c r="J1205" t="s">
        <v>469</v>
      </c>
      <c r="K1205" t="s">
        <v>474</v>
      </c>
      <c r="M1205" t="s">
        <v>493</v>
      </c>
      <c r="N1205" t="s">
        <v>797</v>
      </c>
      <c r="O1205" t="s">
        <v>477</v>
      </c>
      <c r="R1205" t="s">
        <v>479</v>
      </c>
      <c r="S1205" t="s">
        <v>469</v>
      </c>
      <c r="V1205" t="s">
        <v>623</v>
      </c>
      <c r="W1205" t="s">
        <v>480</v>
      </c>
      <c r="X1205" t="s">
        <v>629</v>
      </c>
      <c r="Y1205" t="s">
        <v>482</v>
      </c>
      <c r="AC1205" t="s">
        <v>483</v>
      </c>
      <c r="AG1205" t="s">
        <v>455</v>
      </c>
      <c r="AH1205" t="s">
        <v>2144</v>
      </c>
    </row>
    <row r="1206" spans="1:34" x14ac:dyDescent="0.3">
      <c r="A1206">
        <v>177943</v>
      </c>
      <c r="B1206">
        <v>22</v>
      </c>
      <c r="C1206" t="s">
        <v>452</v>
      </c>
      <c r="D1206" t="s">
        <v>490</v>
      </c>
      <c r="E1206">
        <v>22</v>
      </c>
      <c r="F1206" t="s">
        <v>465</v>
      </c>
      <c r="G1206" t="s">
        <v>948</v>
      </c>
      <c r="H1206" t="s">
        <v>467</v>
      </c>
      <c r="I1206" t="s">
        <v>2145</v>
      </c>
      <c r="J1206" t="s">
        <v>469</v>
      </c>
      <c r="K1206" t="s">
        <v>474</v>
      </c>
      <c r="M1206" t="s">
        <v>493</v>
      </c>
      <c r="N1206" t="s">
        <v>525</v>
      </c>
      <c r="O1206" t="s">
        <v>477</v>
      </c>
      <c r="R1206" t="s">
        <v>479</v>
      </c>
      <c r="S1206" t="s">
        <v>469</v>
      </c>
      <c r="V1206" t="s">
        <v>627</v>
      </c>
      <c r="W1206" t="s">
        <v>551</v>
      </c>
      <c r="X1206" t="s">
        <v>629</v>
      </c>
      <c r="Y1206" t="s">
        <v>482</v>
      </c>
      <c r="AC1206" t="s">
        <v>483</v>
      </c>
      <c r="AG1206" t="s">
        <v>455</v>
      </c>
      <c r="AH1206" t="s">
        <v>2114</v>
      </c>
    </row>
    <row r="1207" spans="1:34" x14ac:dyDescent="0.3">
      <c r="A1207">
        <v>177943</v>
      </c>
      <c r="B1207">
        <v>23</v>
      </c>
      <c r="C1207" t="s">
        <v>452</v>
      </c>
      <c r="D1207" t="s">
        <v>490</v>
      </c>
      <c r="E1207">
        <v>23</v>
      </c>
      <c r="F1207" t="s">
        <v>465</v>
      </c>
      <c r="G1207" t="s">
        <v>1114</v>
      </c>
      <c r="H1207" t="s">
        <v>467</v>
      </c>
      <c r="I1207" t="s">
        <v>2146</v>
      </c>
      <c r="J1207" t="s">
        <v>469</v>
      </c>
      <c r="K1207" t="s">
        <v>474</v>
      </c>
      <c r="M1207" t="s">
        <v>493</v>
      </c>
      <c r="N1207" t="s">
        <v>810</v>
      </c>
      <c r="O1207" t="s">
        <v>477</v>
      </c>
      <c r="R1207" t="s">
        <v>479</v>
      </c>
      <c r="S1207" t="s">
        <v>469</v>
      </c>
      <c r="V1207" t="s">
        <v>515</v>
      </c>
      <c r="W1207" t="s">
        <v>572</v>
      </c>
      <c r="X1207" t="s">
        <v>629</v>
      </c>
      <c r="Y1207" t="s">
        <v>482</v>
      </c>
      <c r="AC1207" t="s">
        <v>968</v>
      </c>
      <c r="AG1207" t="s">
        <v>455</v>
      </c>
      <c r="AH1207" t="s">
        <v>2114</v>
      </c>
    </row>
    <row r="1208" spans="1:34" x14ac:dyDescent="0.3">
      <c r="A1208">
        <v>177943</v>
      </c>
      <c r="B1208">
        <v>24</v>
      </c>
      <c r="C1208" t="s">
        <v>452</v>
      </c>
      <c r="D1208" t="s">
        <v>546</v>
      </c>
      <c r="E1208">
        <v>24</v>
      </c>
      <c r="F1208" t="s">
        <v>465</v>
      </c>
      <c r="G1208" t="s">
        <v>555</v>
      </c>
      <c r="H1208" t="s">
        <v>467</v>
      </c>
      <c r="I1208" t="s">
        <v>2147</v>
      </c>
      <c r="J1208" t="s">
        <v>469</v>
      </c>
      <c r="K1208" t="s">
        <v>474</v>
      </c>
      <c r="M1208" t="s">
        <v>493</v>
      </c>
      <c r="N1208" t="s">
        <v>1735</v>
      </c>
      <c r="O1208" t="s">
        <v>477</v>
      </c>
      <c r="R1208" t="s">
        <v>479</v>
      </c>
      <c r="S1208" t="s">
        <v>469</v>
      </c>
      <c r="V1208" t="s">
        <v>564</v>
      </c>
      <c r="W1208" t="s">
        <v>736</v>
      </c>
      <c r="X1208" t="s">
        <v>629</v>
      </c>
      <c r="Y1208" t="s">
        <v>482</v>
      </c>
      <c r="AC1208" t="s">
        <v>483</v>
      </c>
      <c r="AG1208" t="s">
        <v>455</v>
      </c>
      <c r="AH1208" t="s">
        <v>2139</v>
      </c>
    </row>
    <row r="1209" spans="1:34" x14ac:dyDescent="0.3">
      <c r="A1209">
        <v>177943</v>
      </c>
      <c r="B1209">
        <v>25</v>
      </c>
      <c r="C1209" t="s">
        <v>452</v>
      </c>
      <c r="D1209" t="s">
        <v>546</v>
      </c>
      <c r="E1209">
        <v>25</v>
      </c>
      <c r="F1209" t="s">
        <v>465</v>
      </c>
      <c r="G1209" t="s">
        <v>542</v>
      </c>
      <c r="H1209" t="s">
        <v>467</v>
      </c>
      <c r="I1209" t="s">
        <v>2148</v>
      </c>
      <c r="J1209" t="s">
        <v>469</v>
      </c>
      <c r="K1209" t="s">
        <v>474</v>
      </c>
      <c r="M1209" t="s">
        <v>493</v>
      </c>
      <c r="N1209" t="s">
        <v>766</v>
      </c>
      <c r="O1209" t="s">
        <v>477</v>
      </c>
      <c r="R1209" t="s">
        <v>479</v>
      </c>
      <c r="S1209" t="s">
        <v>469</v>
      </c>
      <c r="V1209" t="s">
        <v>558</v>
      </c>
      <c r="W1209" t="s">
        <v>515</v>
      </c>
      <c r="X1209" t="s">
        <v>629</v>
      </c>
      <c r="Y1209" t="s">
        <v>482</v>
      </c>
      <c r="AC1209" t="s">
        <v>483</v>
      </c>
      <c r="AG1209" t="s">
        <v>455</v>
      </c>
      <c r="AH1209" t="s">
        <v>2144</v>
      </c>
    </row>
    <row r="1210" spans="1:34" x14ac:dyDescent="0.3">
      <c r="A1210">
        <v>177943</v>
      </c>
      <c r="B1210">
        <v>26</v>
      </c>
      <c r="C1210" t="s">
        <v>452</v>
      </c>
      <c r="D1210" t="s">
        <v>546</v>
      </c>
      <c r="E1210">
        <v>26</v>
      </c>
      <c r="F1210" t="s">
        <v>465</v>
      </c>
      <c r="G1210" t="s">
        <v>1415</v>
      </c>
      <c r="H1210" t="s">
        <v>467</v>
      </c>
      <c r="I1210" t="s">
        <v>2149</v>
      </c>
      <c r="J1210" t="s">
        <v>469</v>
      </c>
      <c r="K1210" t="s">
        <v>474</v>
      </c>
      <c r="M1210" t="s">
        <v>493</v>
      </c>
      <c r="N1210" t="s">
        <v>1489</v>
      </c>
      <c r="O1210" t="s">
        <v>477</v>
      </c>
      <c r="R1210" t="s">
        <v>479</v>
      </c>
      <c r="S1210" t="s">
        <v>469</v>
      </c>
      <c r="V1210" t="s">
        <v>509</v>
      </c>
      <c r="W1210" t="s">
        <v>736</v>
      </c>
      <c r="X1210" t="s">
        <v>629</v>
      </c>
      <c r="Y1210" t="s">
        <v>482</v>
      </c>
      <c r="AC1210" t="s">
        <v>483</v>
      </c>
      <c r="AG1210" t="s">
        <v>455</v>
      </c>
      <c r="AH1210" t="s">
        <v>2114</v>
      </c>
    </row>
    <row r="1211" spans="1:34" x14ac:dyDescent="0.3">
      <c r="A1211">
        <v>177943</v>
      </c>
      <c r="B1211">
        <v>27</v>
      </c>
      <c r="C1211" t="s">
        <v>452</v>
      </c>
      <c r="D1211" t="s">
        <v>546</v>
      </c>
      <c r="E1211">
        <v>27</v>
      </c>
      <c r="F1211" t="s">
        <v>465</v>
      </c>
      <c r="G1211" t="s">
        <v>1715</v>
      </c>
      <c r="H1211" t="s">
        <v>467</v>
      </c>
      <c r="I1211" t="s">
        <v>2150</v>
      </c>
      <c r="J1211" t="s">
        <v>469</v>
      </c>
      <c r="K1211" t="s">
        <v>474</v>
      </c>
      <c r="M1211" t="s">
        <v>493</v>
      </c>
      <c r="N1211" t="s">
        <v>1704</v>
      </c>
      <c r="O1211" t="s">
        <v>477</v>
      </c>
      <c r="R1211" t="s">
        <v>479</v>
      </c>
      <c r="S1211" t="s">
        <v>469</v>
      </c>
      <c r="V1211" t="s">
        <v>679</v>
      </c>
      <c r="W1211" t="s">
        <v>515</v>
      </c>
      <c r="X1211" t="s">
        <v>629</v>
      </c>
      <c r="Y1211" t="s">
        <v>482</v>
      </c>
      <c r="AC1211" t="s">
        <v>483</v>
      </c>
      <c r="AG1211" t="s">
        <v>458</v>
      </c>
    </row>
    <row r="1212" spans="1:34" x14ac:dyDescent="0.3">
      <c r="A1212">
        <v>177943</v>
      </c>
      <c r="B1212">
        <v>28</v>
      </c>
      <c r="C1212" t="s">
        <v>452</v>
      </c>
      <c r="D1212" t="s">
        <v>546</v>
      </c>
      <c r="E1212">
        <v>28</v>
      </c>
      <c r="F1212" t="s">
        <v>465</v>
      </c>
      <c r="G1212" t="s">
        <v>912</v>
      </c>
      <c r="H1212" t="s">
        <v>467</v>
      </c>
      <c r="I1212" t="s">
        <v>2151</v>
      </c>
      <c r="J1212" t="s">
        <v>469</v>
      </c>
      <c r="K1212" t="s">
        <v>474</v>
      </c>
      <c r="M1212" t="s">
        <v>493</v>
      </c>
      <c r="N1212" t="s">
        <v>1463</v>
      </c>
      <c r="O1212" t="s">
        <v>477</v>
      </c>
      <c r="R1212" t="s">
        <v>479</v>
      </c>
      <c r="S1212" t="s">
        <v>469</v>
      </c>
      <c r="V1212" t="s">
        <v>648</v>
      </c>
      <c r="W1212" t="s">
        <v>537</v>
      </c>
      <c r="X1212" t="s">
        <v>629</v>
      </c>
      <c r="Y1212" t="s">
        <v>482</v>
      </c>
      <c r="AC1212" t="s">
        <v>483</v>
      </c>
      <c r="AG1212" t="s">
        <v>455</v>
      </c>
      <c r="AH1212" t="s">
        <v>2114</v>
      </c>
    </row>
    <row r="1213" spans="1:34" x14ac:dyDescent="0.3">
      <c r="A1213">
        <v>177943</v>
      </c>
      <c r="B1213">
        <v>29</v>
      </c>
      <c r="C1213" t="s">
        <v>514</v>
      </c>
      <c r="D1213" t="s">
        <v>453</v>
      </c>
      <c r="E1213">
        <v>29</v>
      </c>
      <c r="W1213" t="s">
        <v>479</v>
      </c>
      <c r="Y1213" t="s">
        <v>482</v>
      </c>
      <c r="AG1213" t="s">
        <v>455</v>
      </c>
      <c r="AH1213" t="s">
        <v>2152</v>
      </c>
    </row>
    <row r="1214" spans="1:34" x14ac:dyDescent="0.3">
      <c r="A1214">
        <v>177943</v>
      </c>
      <c r="B1214">
        <v>30</v>
      </c>
      <c r="C1214" t="s">
        <v>514</v>
      </c>
      <c r="D1214" t="s">
        <v>453</v>
      </c>
      <c r="E1214">
        <v>30</v>
      </c>
      <c r="W1214" t="s">
        <v>1505</v>
      </c>
      <c r="Y1214" t="s">
        <v>482</v>
      </c>
      <c r="AG1214" t="s">
        <v>455</v>
      </c>
      <c r="AH1214" t="s">
        <v>2153</v>
      </c>
    </row>
    <row r="1215" spans="1:34" x14ac:dyDescent="0.3">
      <c r="A1215">
        <v>177943</v>
      </c>
      <c r="B1215">
        <v>31</v>
      </c>
      <c r="C1215" t="s">
        <v>514</v>
      </c>
      <c r="D1215" t="s">
        <v>453</v>
      </c>
      <c r="E1215">
        <v>31</v>
      </c>
      <c r="W1215" t="s">
        <v>2154</v>
      </c>
      <c r="Y1215" t="s">
        <v>482</v>
      </c>
      <c r="AG1215" t="s">
        <v>455</v>
      </c>
      <c r="AH1215" t="s">
        <v>2155</v>
      </c>
    </row>
    <row r="1216" spans="1:34" x14ac:dyDescent="0.3">
      <c r="A1216">
        <v>177943</v>
      </c>
      <c r="B1216">
        <v>32</v>
      </c>
      <c r="C1216" t="s">
        <v>514</v>
      </c>
      <c r="D1216" t="s">
        <v>453</v>
      </c>
      <c r="E1216">
        <v>32</v>
      </c>
      <c r="W1216" t="s">
        <v>2156</v>
      </c>
      <c r="AG1216" t="s">
        <v>455</v>
      </c>
      <c r="AH1216" t="s">
        <v>2157</v>
      </c>
    </row>
    <row r="1217" spans="1:34" x14ac:dyDescent="0.3">
      <c r="A1217">
        <v>177943</v>
      </c>
      <c r="B1217">
        <v>33</v>
      </c>
      <c r="C1217" t="s">
        <v>514</v>
      </c>
      <c r="D1217" t="s">
        <v>453</v>
      </c>
      <c r="E1217">
        <v>33</v>
      </c>
      <c r="W1217" t="s">
        <v>2158</v>
      </c>
      <c r="AG1217" t="s">
        <v>455</v>
      </c>
      <c r="AH1217" t="s">
        <v>2159</v>
      </c>
    </row>
    <row r="1218" spans="1:34" x14ac:dyDescent="0.3">
      <c r="A1218">
        <v>177943</v>
      </c>
      <c r="B1218">
        <v>34</v>
      </c>
      <c r="C1218" t="s">
        <v>514</v>
      </c>
      <c r="D1218" t="s">
        <v>453</v>
      </c>
      <c r="E1218">
        <v>34</v>
      </c>
      <c r="W1218" t="s">
        <v>1136</v>
      </c>
      <c r="AG1218" t="s">
        <v>455</v>
      </c>
      <c r="AH1218" t="s">
        <v>2160</v>
      </c>
    </row>
    <row r="1219" spans="1:34" x14ac:dyDescent="0.3">
      <c r="A1219">
        <v>177943</v>
      </c>
      <c r="B1219">
        <v>35</v>
      </c>
      <c r="C1219" t="s">
        <v>514</v>
      </c>
      <c r="D1219" t="s">
        <v>453</v>
      </c>
      <c r="E1219">
        <v>35</v>
      </c>
      <c r="W1219" t="s">
        <v>1122</v>
      </c>
      <c r="AG1219" t="s">
        <v>455</v>
      </c>
      <c r="AH1219" t="s">
        <v>2117</v>
      </c>
    </row>
    <row r="1220" spans="1:34" x14ac:dyDescent="0.3">
      <c r="A1220">
        <v>177943</v>
      </c>
      <c r="B1220">
        <v>36</v>
      </c>
      <c r="C1220" t="s">
        <v>514</v>
      </c>
      <c r="D1220" t="s">
        <v>464</v>
      </c>
      <c r="E1220">
        <v>36</v>
      </c>
      <c r="F1220" t="s">
        <v>465</v>
      </c>
      <c r="G1220" t="s">
        <v>1918</v>
      </c>
      <c r="H1220" t="s">
        <v>467</v>
      </c>
      <c r="I1220" t="s">
        <v>1567</v>
      </c>
      <c r="J1220" t="s">
        <v>469</v>
      </c>
      <c r="K1220" t="s">
        <v>474</v>
      </c>
      <c r="M1220" t="s">
        <v>493</v>
      </c>
      <c r="N1220" t="s">
        <v>499</v>
      </c>
      <c r="O1220" t="s">
        <v>477</v>
      </c>
      <c r="R1220" t="s">
        <v>479</v>
      </c>
      <c r="S1220" t="s">
        <v>469</v>
      </c>
      <c r="W1220" t="s">
        <v>620</v>
      </c>
      <c r="X1220" t="s">
        <v>629</v>
      </c>
      <c r="Y1220" t="s">
        <v>482</v>
      </c>
      <c r="AC1220" t="s">
        <v>483</v>
      </c>
      <c r="AG1220" t="s">
        <v>455</v>
      </c>
      <c r="AH1220" t="s">
        <v>2161</v>
      </c>
    </row>
    <row r="1221" spans="1:34" x14ac:dyDescent="0.3">
      <c r="A1221">
        <v>177943</v>
      </c>
      <c r="B1221">
        <v>37</v>
      </c>
      <c r="C1221" t="s">
        <v>514</v>
      </c>
      <c r="D1221" t="s">
        <v>464</v>
      </c>
      <c r="E1221">
        <v>37</v>
      </c>
      <c r="F1221" t="s">
        <v>465</v>
      </c>
      <c r="G1221" t="s">
        <v>2162</v>
      </c>
      <c r="H1221" t="s">
        <v>467</v>
      </c>
      <c r="I1221" t="s">
        <v>2163</v>
      </c>
      <c r="J1221" t="s">
        <v>469</v>
      </c>
      <c r="K1221" t="s">
        <v>470</v>
      </c>
      <c r="L1221" t="s">
        <v>514</v>
      </c>
      <c r="AG1221" t="s">
        <v>455</v>
      </c>
      <c r="AH1221" t="s">
        <v>2164</v>
      </c>
    </row>
    <row r="1222" spans="1:34" x14ac:dyDescent="0.3">
      <c r="A1222">
        <v>177943</v>
      </c>
      <c r="B1222">
        <v>38</v>
      </c>
      <c r="C1222" t="s">
        <v>514</v>
      </c>
      <c r="D1222" t="s">
        <v>464</v>
      </c>
      <c r="E1222">
        <v>38</v>
      </c>
      <c r="F1222" t="s">
        <v>465</v>
      </c>
      <c r="G1222" t="s">
        <v>813</v>
      </c>
      <c r="H1222" t="s">
        <v>467</v>
      </c>
      <c r="I1222" t="s">
        <v>2165</v>
      </c>
      <c r="J1222" t="s">
        <v>469</v>
      </c>
      <c r="K1222" t="s">
        <v>474</v>
      </c>
      <c r="M1222" t="s">
        <v>493</v>
      </c>
      <c r="N1222" t="s">
        <v>913</v>
      </c>
      <c r="O1222" t="s">
        <v>477</v>
      </c>
      <c r="R1222" t="s">
        <v>479</v>
      </c>
      <c r="S1222" t="s">
        <v>469</v>
      </c>
      <c r="W1222" t="s">
        <v>1189</v>
      </c>
      <c r="X1222" t="s">
        <v>629</v>
      </c>
      <c r="Y1222" t="s">
        <v>482</v>
      </c>
      <c r="AC1222" t="s">
        <v>483</v>
      </c>
      <c r="AG1222" t="s">
        <v>455</v>
      </c>
      <c r="AH1222" t="s">
        <v>2166</v>
      </c>
    </row>
    <row r="1223" spans="1:34" x14ac:dyDescent="0.3">
      <c r="A1223">
        <v>177943</v>
      </c>
      <c r="B1223">
        <v>39</v>
      </c>
      <c r="C1223" t="s">
        <v>514</v>
      </c>
      <c r="D1223" t="s">
        <v>464</v>
      </c>
      <c r="E1223">
        <v>39</v>
      </c>
      <c r="F1223" t="s">
        <v>465</v>
      </c>
      <c r="G1223" t="s">
        <v>1885</v>
      </c>
      <c r="H1223" t="s">
        <v>467</v>
      </c>
      <c r="I1223" t="s">
        <v>2167</v>
      </c>
      <c r="J1223" t="s">
        <v>469</v>
      </c>
      <c r="K1223" t="s">
        <v>474</v>
      </c>
      <c r="M1223" t="s">
        <v>493</v>
      </c>
      <c r="N1223" t="s">
        <v>855</v>
      </c>
      <c r="O1223" t="s">
        <v>477</v>
      </c>
      <c r="R1223" t="s">
        <v>479</v>
      </c>
      <c r="S1223" t="s">
        <v>469</v>
      </c>
      <c r="W1223" t="s">
        <v>878</v>
      </c>
      <c r="X1223" t="s">
        <v>629</v>
      </c>
      <c r="Y1223" t="s">
        <v>482</v>
      </c>
      <c r="AC1223" t="s">
        <v>483</v>
      </c>
      <c r="AG1223" t="s">
        <v>455</v>
      </c>
      <c r="AH1223" t="s">
        <v>2168</v>
      </c>
    </row>
    <row r="1224" spans="1:34" x14ac:dyDescent="0.3">
      <c r="A1224">
        <v>177943</v>
      </c>
      <c r="B1224">
        <v>40</v>
      </c>
      <c r="C1224" t="s">
        <v>514</v>
      </c>
      <c r="D1224" t="s">
        <v>464</v>
      </c>
      <c r="E1224">
        <v>40</v>
      </c>
      <c r="F1224" t="s">
        <v>465</v>
      </c>
      <c r="G1224" t="s">
        <v>1034</v>
      </c>
      <c r="H1224" t="s">
        <v>467</v>
      </c>
      <c r="I1224" t="s">
        <v>858</v>
      </c>
      <c r="J1224" t="s">
        <v>469</v>
      </c>
      <c r="K1224" t="s">
        <v>474</v>
      </c>
      <c r="M1224" t="s">
        <v>493</v>
      </c>
      <c r="N1224" t="s">
        <v>600</v>
      </c>
      <c r="O1224" t="s">
        <v>477</v>
      </c>
      <c r="R1224" t="s">
        <v>479</v>
      </c>
      <c r="S1224" t="s">
        <v>469</v>
      </c>
      <c r="W1224" t="s">
        <v>870</v>
      </c>
      <c r="X1224" t="s">
        <v>629</v>
      </c>
      <c r="Y1224" t="s">
        <v>482</v>
      </c>
      <c r="AC1224" t="s">
        <v>483</v>
      </c>
      <c r="AG1224" t="s">
        <v>455</v>
      </c>
      <c r="AH1224" t="s">
        <v>2169</v>
      </c>
    </row>
    <row r="1225" spans="1:34" x14ac:dyDescent="0.3">
      <c r="A1225">
        <v>177943</v>
      </c>
      <c r="B1225">
        <v>41</v>
      </c>
      <c r="C1225" t="s">
        <v>514</v>
      </c>
      <c r="D1225" t="s">
        <v>464</v>
      </c>
      <c r="E1225">
        <v>41</v>
      </c>
      <c r="F1225" t="s">
        <v>465</v>
      </c>
      <c r="G1225" t="s">
        <v>1034</v>
      </c>
      <c r="H1225" t="s">
        <v>467</v>
      </c>
      <c r="I1225" t="s">
        <v>2170</v>
      </c>
      <c r="J1225" t="s">
        <v>469</v>
      </c>
      <c r="K1225" t="s">
        <v>474</v>
      </c>
      <c r="M1225" t="s">
        <v>493</v>
      </c>
      <c r="N1225" t="s">
        <v>916</v>
      </c>
      <c r="O1225" t="s">
        <v>477</v>
      </c>
      <c r="R1225" t="s">
        <v>479</v>
      </c>
      <c r="S1225" t="s">
        <v>469</v>
      </c>
      <c r="W1225" t="s">
        <v>870</v>
      </c>
      <c r="X1225" t="s">
        <v>629</v>
      </c>
      <c r="Y1225" t="s">
        <v>482</v>
      </c>
      <c r="AC1225" t="s">
        <v>483</v>
      </c>
      <c r="AG1225" t="s">
        <v>455</v>
      </c>
      <c r="AH1225" t="s">
        <v>2171</v>
      </c>
    </row>
    <row r="1226" spans="1:34" x14ac:dyDescent="0.3">
      <c r="A1226">
        <v>177943</v>
      </c>
      <c r="B1226">
        <v>42</v>
      </c>
      <c r="C1226" t="s">
        <v>514</v>
      </c>
      <c r="D1226" t="s">
        <v>464</v>
      </c>
      <c r="E1226">
        <v>42</v>
      </c>
      <c r="F1226" t="s">
        <v>465</v>
      </c>
      <c r="G1226" t="s">
        <v>2172</v>
      </c>
      <c r="H1226" t="s">
        <v>467</v>
      </c>
      <c r="I1226" t="s">
        <v>1942</v>
      </c>
      <c r="J1226" t="s">
        <v>469</v>
      </c>
      <c r="K1226" t="s">
        <v>474</v>
      </c>
      <c r="M1226" t="s">
        <v>493</v>
      </c>
      <c r="N1226" t="s">
        <v>800</v>
      </c>
      <c r="O1226" t="s">
        <v>477</v>
      </c>
      <c r="R1226" t="s">
        <v>479</v>
      </c>
      <c r="S1226" t="s">
        <v>469</v>
      </c>
      <c r="W1226" t="s">
        <v>512</v>
      </c>
      <c r="X1226" t="s">
        <v>629</v>
      </c>
      <c r="Y1226" t="s">
        <v>482</v>
      </c>
      <c r="AC1226" t="s">
        <v>483</v>
      </c>
      <c r="AG1226" t="s">
        <v>455</v>
      </c>
      <c r="AH1226" t="s">
        <v>2169</v>
      </c>
    </row>
    <row r="1227" spans="1:34" x14ac:dyDescent="0.3">
      <c r="A1227">
        <v>177943</v>
      </c>
      <c r="B1227">
        <v>43</v>
      </c>
      <c r="C1227" t="s">
        <v>514</v>
      </c>
      <c r="D1227" t="s">
        <v>464</v>
      </c>
      <c r="E1227">
        <v>43</v>
      </c>
      <c r="F1227" t="s">
        <v>465</v>
      </c>
      <c r="G1227" t="s">
        <v>1285</v>
      </c>
      <c r="H1227" t="s">
        <v>467</v>
      </c>
      <c r="I1227" t="s">
        <v>1370</v>
      </c>
      <c r="J1227" t="s">
        <v>469</v>
      </c>
      <c r="K1227" t="s">
        <v>474</v>
      </c>
      <c r="M1227" t="s">
        <v>493</v>
      </c>
      <c r="N1227" t="s">
        <v>916</v>
      </c>
      <c r="O1227" t="s">
        <v>477</v>
      </c>
      <c r="R1227" t="s">
        <v>479</v>
      </c>
      <c r="S1227" t="s">
        <v>469</v>
      </c>
      <c r="W1227" t="s">
        <v>615</v>
      </c>
      <c r="X1227" t="s">
        <v>629</v>
      </c>
      <c r="Y1227" t="s">
        <v>482</v>
      </c>
      <c r="AC1227" t="s">
        <v>483</v>
      </c>
      <c r="AG1227" t="s">
        <v>455</v>
      </c>
      <c r="AH1227" t="s">
        <v>2169</v>
      </c>
    </row>
    <row r="1228" spans="1:34" x14ac:dyDescent="0.3">
      <c r="A1228">
        <v>177943</v>
      </c>
      <c r="B1228">
        <v>44</v>
      </c>
      <c r="C1228" t="s">
        <v>514</v>
      </c>
      <c r="D1228" t="s">
        <v>490</v>
      </c>
      <c r="E1228">
        <v>44</v>
      </c>
      <c r="F1228" t="s">
        <v>465</v>
      </c>
      <c r="G1228" t="s">
        <v>514</v>
      </c>
      <c r="H1228" t="s">
        <v>467</v>
      </c>
      <c r="I1228" t="s">
        <v>2173</v>
      </c>
      <c r="J1228" t="s">
        <v>469</v>
      </c>
      <c r="K1228" t="s">
        <v>474</v>
      </c>
      <c r="M1228" t="s">
        <v>493</v>
      </c>
      <c r="N1228" t="s">
        <v>2174</v>
      </c>
      <c r="O1228" t="s">
        <v>477</v>
      </c>
      <c r="R1228" t="s">
        <v>479</v>
      </c>
      <c r="S1228" t="s">
        <v>469</v>
      </c>
      <c r="V1228" t="s">
        <v>564</v>
      </c>
      <c r="W1228" t="s">
        <v>1148</v>
      </c>
      <c r="X1228" t="s">
        <v>629</v>
      </c>
      <c r="Y1228" t="s">
        <v>482</v>
      </c>
      <c r="AC1228" t="s">
        <v>483</v>
      </c>
      <c r="AG1228" t="s">
        <v>455</v>
      </c>
      <c r="AH1228" t="s">
        <v>2175</v>
      </c>
    </row>
    <row r="1229" spans="1:34" x14ac:dyDescent="0.3">
      <c r="A1229">
        <v>177943</v>
      </c>
      <c r="B1229">
        <v>45</v>
      </c>
      <c r="C1229" t="s">
        <v>514</v>
      </c>
      <c r="D1229" t="s">
        <v>490</v>
      </c>
      <c r="E1229">
        <v>45</v>
      </c>
      <c r="F1229" t="s">
        <v>465</v>
      </c>
      <c r="G1229" t="s">
        <v>565</v>
      </c>
      <c r="H1229" t="s">
        <v>467</v>
      </c>
      <c r="I1229" t="s">
        <v>2176</v>
      </c>
      <c r="J1229" t="s">
        <v>469</v>
      </c>
      <c r="K1229" t="s">
        <v>474</v>
      </c>
      <c r="M1229" t="s">
        <v>493</v>
      </c>
      <c r="N1229" t="s">
        <v>2177</v>
      </c>
      <c r="O1229" t="s">
        <v>477</v>
      </c>
      <c r="R1229" t="s">
        <v>479</v>
      </c>
      <c r="S1229" t="s">
        <v>469</v>
      </c>
      <c r="V1229" t="s">
        <v>542</v>
      </c>
      <c r="W1229" t="s">
        <v>2178</v>
      </c>
      <c r="X1229" t="s">
        <v>629</v>
      </c>
      <c r="Y1229" t="s">
        <v>482</v>
      </c>
      <c r="AC1229" t="s">
        <v>483</v>
      </c>
      <c r="AG1229" t="s">
        <v>455</v>
      </c>
      <c r="AH1229" t="s">
        <v>2166</v>
      </c>
    </row>
    <row r="1230" spans="1:34" x14ac:dyDescent="0.3">
      <c r="A1230">
        <v>177943</v>
      </c>
      <c r="B1230">
        <v>46</v>
      </c>
      <c r="C1230" t="s">
        <v>514</v>
      </c>
      <c r="D1230" t="s">
        <v>490</v>
      </c>
      <c r="E1230">
        <v>46</v>
      </c>
      <c r="F1230" t="s">
        <v>465</v>
      </c>
      <c r="G1230" t="s">
        <v>1881</v>
      </c>
      <c r="H1230" t="s">
        <v>467</v>
      </c>
      <c r="I1230" t="s">
        <v>2179</v>
      </c>
      <c r="J1230" t="s">
        <v>469</v>
      </c>
      <c r="K1230" t="s">
        <v>474</v>
      </c>
      <c r="M1230" t="s">
        <v>493</v>
      </c>
      <c r="N1230" t="s">
        <v>572</v>
      </c>
      <c r="O1230" t="s">
        <v>477</v>
      </c>
      <c r="R1230" t="s">
        <v>479</v>
      </c>
      <c r="S1230" t="s">
        <v>469</v>
      </c>
      <c r="V1230" t="s">
        <v>551</v>
      </c>
      <c r="W1230" t="s">
        <v>810</v>
      </c>
      <c r="X1230" t="s">
        <v>629</v>
      </c>
      <c r="Y1230" t="s">
        <v>482</v>
      </c>
      <c r="AG1230" t="s">
        <v>455</v>
      </c>
      <c r="AH1230" t="s">
        <v>2114</v>
      </c>
    </row>
    <row r="1231" spans="1:34" x14ac:dyDescent="0.3">
      <c r="A1231">
        <v>177943</v>
      </c>
      <c r="B1231">
        <v>47</v>
      </c>
      <c r="C1231" t="s">
        <v>514</v>
      </c>
      <c r="D1231" t="s">
        <v>490</v>
      </c>
      <c r="E1231">
        <v>47</v>
      </c>
      <c r="F1231" t="s">
        <v>465</v>
      </c>
      <c r="G1231" t="s">
        <v>1208</v>
      </c>
      <c r="H1231" t="s">
        <v>467</v>
      </c>
      <c r="I1231" t="s">
        <v>2180</v>
      </c>
      <c r="J1231" t="s">
        <v>469</v>
      </c>
      <c r="K1231" t="s">
        <v>474</v>
      </c>
      <c r="M1231" t="s">
        <v>493</v>
      </c>
      <c r="N1231" t="s">
        <v>2181</v>
      </c>
      <c r="O1231" t="s">
        <v>477</v>
      </c>
      <c r="R1231" t="s">
        <v>479</v>
      </c>
      <c r="S1231" t="s">
        <v>469</v>
      </c>
      <c r="V1231" t="s">
        <v>1102</v>
      </c>
      <c r="W1231" t="s">
        <v>520</v>
      </c>
      <c r="X1231" t="s">
        <v>629</v>
      </c>
      <c r="Y1231" t="s">
        <v>482</v>
      </c>
      <c r="AC1231" t="s">
        <v>483</v>
      </c>
      <c r="AG1231" t="s">
        <v>455</v>
      </c>
      <c r="AH1231" t="s">
        <v>2134</v>
      </c>
    </row>
    <row r="1232" spans="1:34" x14ac:dyDescent="0.3">
      <c r="A1232">
        <v>177943</v>
      </c>
      <c r="B1232">
        <v>48</v>
      </c>
      <c r="C1232" t="s">
        <v>514</v>
      </c>
      <c r="D1232" t="s">
        <v>490</v>
      </c>
      <c r="E1232">
        <v>48</v>
      </c>
      <c r="F1232" t="s">
        <v>465</v>
      </c>
      <c r="G1232" t="s">
        <v>1186</v>
      </c>
      <c r="H1232" t="s">
        <v>467</v>
      </c>
      <c r="I1232" t="s">
        <v>2182</v>
      </c>
      <c r="J1232" t="s">
        <v>469</v>
      </c>
      <c r="K1232" t="s">
        <v>474</v>
      </c>
      <c r="M1232" t="s">
        <v>493</v>
      </c>
      <c r="N1232" t="s">
        <v>1134</v>
      </c>
      <c r="O1232" t="s">
        <v>477</v>
      </c>
      <c r="R1232" t="s">
        <v>479</v>
      </c>
      <c r="S1232" t="s">
        <v>469</v>
      </c>
      <c r="V1232" t="s">
        <v>488</v>
      </c>
      <c r="W1232" t="s">
        <v>803</v>
      </c>
      <c r="X1232" t="s">
        <v>629</v>
      </c>
      <c r="Y1232" t="s">
        <v>482</v>
      </c>
      <c r="AC1232" t="s">
        <v>483</v>
      </c>
      <c r="AG1232" t="s">
        <v>455</v>
      </c>
      <c r="AH1232" t="s">
        <v>2183</v>
      </c>
    </row>
    <row r="1233" spans="1:34" x14ac:dyDescent="0.3">
      <c r="A1233">
        <v>177943</v>
      </c>
      <c r="B1233">
        <v>49</v>
      </c>
      <c r="C1233" t="s">
        <v>514</v>
      </c>
      <c r="D1233" t="s">
        <v>490</v>
      </c>
      <c r="E1233">
        <v>49</v>
      </c>
      <c r="F1233" t="s">
        <v>465</v>
      </c>
      <c r="G1233" t="s">
        <v>523</v>
      </c>
      <c r="H1233" t="s">
        <v>467</v>
      </c>
      <c r="I1233" t="s">
        <v>2184</v>
      </c>
      <c r="J1233" t="s">
        <v>469</v>
      </c>
      <c r="K1233" t="s">
        <v>474</v>
      </c>
      <c r="M1233" t="s">
        <v>493</v>
      </c>
      <c r="N1233" t="s">
        <v>537</v>
      </c>
      <c r="O1233" t="s">
        <v>477</v>
      </c>
      <c r="R1233" t="s">
        <v>479</v>
      </c>
      <c r="S1233" t="s">
        <v>469</v>
      </c>
      <c r="V1233" t="s">
        <v>538</v>
      </c>
      <c r="W1233" t="s">
        <v>551</v>
      </c>
      <c r="X1233" t="s">
        <v>629</v>
      </c>
      <c r="Y1233" t="s">
        <v>482</v>
      </c>
      <c r="AC1233" t="s">
        <v>483</v>
      </c>
      <c r="AG1233" t="s">
        <v>455</v>
      </c>
      <c r="AH1233" t="s">
        <v>2134</v>
      </c>
    </row>
    <row r="1234" spans="1:34" x14ac:dyDescent="0.3">
      <c r="A1234">
        <v>177943</v>
      </c>
      <c r="B1234">
        <v>50</v>
      </c>
      <c r="C1234" t="s">
        <v>514</v>
      </c>
      <c r="D1234" t="s">
        <v>490</v>
      </c>
      <c r="E1234">
        <v>50</v>
      </c>
      <c r="F1234" t="s">
        <v>465</v>
      </c>
      <c r="G1234" t="s">
        <v>1381</v>
      </c>
      <c r="H1234" t="s">
        <v>467</v>
      </c>
      <c r="I1234" t="s">
        <v>2185</v>
      </c>
      <c r="J1234" t="s">
        <v>469</v>
      </c>
      <c r="K1234" t="s">
        <v>474</v>
      </c>
      <c r="M1234" t="s">
        <v>493</v>
      </c>
      <c r="N1234" t="s">
        <v>587</v>
      </c>
      <c r="O1234" t="s">
        <v>477</v>
      </c>
      <c r="R1234" t="s">
        <v>492</v>
      </c>
      <c r="S1234" t="s">
        <v>469</v>
      </c>
      <c r="V1234" t="s">
        <v>558</v>
      </c>
      <c r="W1234" t="s">
        <v>735</v>
      </c>
      <c r="X1234" t="s">
        <v>629</v>
      </c>
      <c r="Y1234" t="s">
        <v>1965</v>
      </c>
      <c r="AC1234" t="s">
        <v>483</v>
      </c>
      <c r="AG1234" t="s">
        <v>455</v>
      </c>
      <c r="AH1234" t="s">
        <v>2186</v>
      </c>
    </row>
    <row r="1235" spans="1:34" x14ac:dyDescent="0.3">
      <c r="A1235">
        <v>177943</v>
      </c>
      <c r="B1235">
        <v>51</v>
      </c>
      <c r="C1235" t="s">
        <v>514</v>
      </c>
      <c r="D1235" t="s">
        <v>490</v>
      </c>
      <c r="E1235">
        <v>51</v>
      </c>
      <c r="F1235" t="s">
        <v>465</v>
      </c>
      <c r="G1235" t="s">
        <v>1005</v>
      </c>
      <c r="H1235" t="s">
        <v>467</v>
      </c>
      <c r="I1235" t="s">
        <v>2187</v>
      </c>
      <c r="J1235" t="s">
        <v>469</v>
      </c>
      <c r="K1235" t="s">
        <v>474</v>
      </c>
      <c r="M1235" t="s">
        <v>493</v>
      </c>
      <c r="N1235" t="s">
        <v>480</v>
      </c>
      <c r="O1235" t="s">
        <v>477</v>
      </c>
      <c r="R1235" t="s">
        <v>479</v>
      </c>
      <c r="S1235" t="s">
        <v>469</v>
      </c>
      <c r="V1235" t="s">
        <v>1102</v>
      </c>
      <c r="W1235" t="s">
        <v>480</v>
      </c>
      <c r="X1235" t="s">
        <v>629</v>
      </c>
      <c r="Y1235" t="s">
        <v>483</v>
      </c>
      <c r="AG1235" t="s">
        <v>455</v>
      </c>
      <c r="AH1235" t="s">
        <v>2114</v>
      </c>
    </row>
    <row r="1236" spans="1:34" x14ac:dyDescent="0.3">
      <c r="A1236">
        <v>177943</v>
      </c>
      <c r="B1236">
        <v>52</v>
      </c>
      <c r="C1236" t="s">
        <v>514</v>
      </c>
      <c r="D1236" t="s">
        <v>490</v>
      </c>
      <c r="E1236">
        <v>52</v>
      </c>
      <c r="F1236" t="s">
        <v>465</v>
      </c>
      <c r="G1236" t="s">
        <v>1369</v>
      </c>
      <c r="H1236" t="s">
        <v>467</v>
      </c>
      <c r="I1236" t="s">
        <v>2188</v>
      </c>
      <c r="J1236" t="s">
        <v>469</v>
      </c>
      <c r="K1236" t="s">
        <v>474</v>
      </c>
      <c r="M1236" t="s">
        <v>493</v>
      </c>
      <c r="N1236" t="s">
        <v>641</v>
      </c>
      <c r="O1236" t="s">
        <v>477</v>
      </c>
      <c r="R1236" t="s">
        <v>479</v>
      </c>
      <c r="S1236" t="s">
        <v>469</v>
      </c>
      <c r="V1236" t="s">
        <v>480</v>
      </c>
      <c r="W1236" t="s">
        <v>572</v>
      </c>
      <c r="X1236" t="s">
        <v>629</v>
      </c>
      <c r="Y1236" t="s">
        <v>482</v>
      </c>
      <c r="AC1236" t="s">
        <v>483</v>
      </c>
      <c r="AG1236" t="s">
        <v>455</v>
      </c>
      <c r="AH1236" t="s">
        <v>2139</v>
      </c>
    </row>
    <row r="1237" spans="1:34" x14ac:dyDescent="0.3">
      <c r="A1237">
        <v>177943</v>
      </c>
      <c r="B1237">
        <v>53</v>
      </c>
      <c r="C1237" t="s">
        <v>514</v>
      </c>
      <c r="D1237" t="s">
        <v>546</v>
      </c>
      <c r="E1237">
        <v>53</v>
      </c>
      <c r="F1237" t="s">
        <v>465</v>
      </c>
      <c r="G1237" t="s">
        <v>532</v>
      </c>
      <c r="H1237" t="s">
        <v>467</v>
      </c>
      <c r="I1237" t="s">
        <v>2189</v>
      </c>
      <c r="J1237" t="s">
        <v>469</v>
      </c>
      <c r="K1237" t="s">
        <v>474</v>
      </c>
      <c r="M1237" t="s">
        <v>493</v>
      </c>
      <c r="N1237" t="s">
        <v>2190</v>
      </c>
      <c r="O1237" t="s">
        <v>477</v>
      </c>
      <c r="R1237" t="s">
        <v>479</v>
      </c>
      <c r="S1237" t="s">
        <v>469</v>
      </c>
      <c r="V1237" t="s">
        <v>509</v>
      </c>
      <c r="W1237" t="s">
        <v>545</v>
      </c>
      <c r="X1237" t="s">
        <v>629</v>
      </c>
      <c r="Y1237" t="s">
        <v>482</v>
      </c>
      <c r="AC1237" t="s">
        <v>483</v>
      </c>
      <c r="AG1237" t="s">
        <v>455</v>
      </c>
      <c r="AH1237" t="s">
        <v>2166</v>
      </c>
    </row>
    <row r="1238" spans="1:34" x14ac:dyDescent="0.3">
      <c r="A1238">
        <v>177943</v>
      </c>
      <c r="B1238">
        <v>54</v>
      </c>
      <c r="C1238" t="s">
        <v>514</v>
      </c>
      <c r="D1238" t="s">
        <v>546</v>
      </c>
      <c r="E1238">
        <v>54</v>
      </c>
      <c r="F1238" t="s">
        <v>465</v>
      </c>
      <c r="G1238" t="s">
        <v>635</v>
      </c>
      <c r="H1238" t="s">
        <v>467</v>
      </c>
      <c r="I1238" t="s">
        <v>2191</v>
      </c>
      <c r="J1238" t="s">
        <v>469</v>
      </c>
      <c r="K1238" t="s">
        <v>474</v>
      </c>
      <c r="M1238" t="s">
        <v>493</v>
      </c>
      <c r="N1238" t="s">
        <v>553</v>
      </c>
      <c r="O1238" t="s">
        <v>477</v>
      </c>
      <c r="R1238" t="s">
        <v>479</v>
      </c>
      <c r="S1238" t="s">
        <v>469</v>
      </c>
      <c r="V1238" t="s">
        <v>572</v>
      </c>
      <c r="W1238" t="s">
        <v>577</v>
      </c>
      <c r="X1238" t="s">
        <v>629</v>
      </c>
      <c r="Y1238" t="s">
        <v>482</v>
      </c>
      <c r="AC1238" t="s">
        <v>483</v>
      </c>
      <c r="AG1238" t="s">
        <v>455</v>
      </c>
      <c r="AH1238" t="s">
        <v>2183</v>
      </c>
    </row>
    <row r="1239" spans="1:34" x14ac:dyDescent="0.3">
      <c r="A1239">
        <v>177943</v>
      </c>
      <c r="B1239">
        <v>55</v>
      </c>
      <c r="C1239" t="s">
        <v>514</v>
      </c>
      <c r="D1239" t="s">
        <v>546</v>
      </c>
      <c r="E1239">
        <v>55</v>
      </c>
      <c r="F1239" t="s">
        <v>465</v>
      </c>
      <c r="G1239" t="s">
        <v>1182</v>
      </c>
      <c r="H1239" t="s">
        <v>467</v>
      </c>
      <c r="I1239" t="s">
        <v>2192</v>
      </c>
      <c r="J1239" t="s">
        <v>469</v>
      </c>
      <c r="K1239" t="s">
        <v>474</v>
      </c>
      <c r="M1239" t="s">
        <v>493</v>
      </c>
      <c r="N1239" t="s">
        <v>1294</v>
      </c>
      <c r="O1239" t="s">
        <v>477</v>
      </c>
      <c r="R1239" t="s">
        <v>479</v>
      </c>
      <c r="S1239" t="s">
        <v>469</v>
      </c>
      <c r="V1239" t="s">
        <v>527</v>
      </c>
      <c r="W1239" t="s">
        <v>532</v>
      </c>
      <c r="X1239" t="s">
        <v>629</v>
      </c>
      <c r="Y1239" t="s">
        <v>482</v>
      </c>
      <c r="AC1239" t="s">
        <v>483</v>
      </c>
      <c r="AG1239" t="s">
        <v>455</v>
      </c>
      <c r="AH1239" t="s">
        <v>2183</v>
      </c>
    </row>
    <row r="1240" spans="1:34" x14ac:dyDescent="0.3">
      <c r="A1240">
        <v>177943</v>
      </c>
      <c r="B1240">
        <v>56</v>
      </c>
      <c r="C1240" t="s">
        <v>514</v>
      </c>
      <c r="D1240" t="s">
        <v>546</v>
      </c>
      <c r="E1240">
        <v>56</v>
      </c>
      <c r="F1240" t="s">
        <v>465</v>
      </c>
      <c r="G1240" t="s">
        <v>1375</v>
      </c>
      <c r="H1240" t="s">
        <v>467</v>
      </c>
      <c r="I1240" t="s">
        <v>2193</v>
      </c>
      <c r="J1240" t="s">
        <v>469</v>
      </c>
      <c r="K1240" t="s">
        <v>474</v>
      </c>
      <c r="M1240" t="s">
        <v>493</v>
      </c>
      <c r="N1240" t="s">
        <v>2194</v>
      </c>
      <c r="O1240" t="s">
        <v>477</v>
      </c>
      <c r="R1240" t="s">
        <v>492</v>
      </c>
      <c r="S1240" t="s">
        <v>469</v>
      </c>
      <c r="V1240" t="s">
        <v>498</v>
      </c>
      <c r="W1240" t="s">
        <v>527</v>
      </c>
      <c r="X1240" t="s">
        <v>629</v>
      </c>
      <c r="Y1240" t="s">
        <v>1965</v>
      </c>
      <c r="AC1240" t="s">
        <v>483</v>
      </c>
      <c r="AG1240" t="s">
        <v>455</v>
      </c>
      <c r="AH1240" t="s">
        <v>2183</v>
      </c>
    </row>
    <row r="1241" spans="1:34" x14ac:dyDescent="0.3">
      <c r="A1241">
        <v>177943</v>
      </c>
      <c r="B1241">
        <v>57</v>
      </c>
      <c r="C1241" t="s">
        <v>514</v>
      </c>
      <c r="D1241" t="s">
        <v>546</v>
      </c>
      <c r="E1241">
        <v>57</v>
      </c>
      <c r="F1241" t="s">
        <v>465</v>
      </c>
      <c r="G1241" t="s">
        <v>1375</v>
      </c>
      <c r="H1241" t="s">
        <v>467</v>
      </c>
      <c r="I1241" t="s">
        <v>2195</v>
      </c>
      <c r="J1241" t="s">
        <v>469</v>
      </c>
      <c r="K1241" t="s">
        <v>474</v>
      </c>
      <c r="M1241" t="s">
        <v>493</v>
      </c>
      <c r="N1241" t="s">
        <v>2196</v>
      </c>
      <c r="O1241" t="s">
        <v>477</v>
      </c>
      <c r="R1241" t="s">
        <v>479</v>
      </c>
      <c r="S1241" t="s">
        <v>469</v>
      </c>
      <c r="V1241" t="s">
        <v>488</v>
      </c>
      <c r="W1241" t="s">
        <v>583</v>
      </c>
      <c r="X1241" t="s">
        <v>629</v>
      </c>
      <c r="Y1241" t="s">
        <v>483</v>
      </c>
      <c r="AG1241" t="s">
        <v>455</v>
      </c>
      <c r="AH1241" t="s">
        <v>2139</v>
      </c>
    </row>
    <row r="1242" spans="1:34" x14ac:dyDescent="0.3">
      <c r="A1242">
        <v>177943</v>
      </c>
      <c r="B1242">
        <v>58</v>
      </c>
      <c r="C1242" t="s">
        <v>514</v>
      </c>
      <c r="D1242" t="s">
        <v>546</v>
      </c>
      <c r="E1242">
        <v>58</v>
      </c>
      <c r="F1242" t="s">
        <v>465</v>
      </c>
      <c r="G1242" t="s">
        <v>867</v>
      </c>
      <c r="H1242" t="s">
        <v>467</v>
      </c>
      <c r="I1242" t="s">
        <v>1228</v>
      </c>
      <c r="J1242" t="s">
        <v>469</v>
      </c>
      <c r="K1242" t="s">
        <v>474</v>
      </c>
      <c r="M1242" t="s">
        <v>493</v>
      </c>
      <c r="N1242" t="s">
        <v>2197</v>
      </c>
      <c r="O1242" t="s">
        <v>477</v>
      </c>
      <c r="R1242" t="s">
        <v>479</v>
      </c>
      <c r="S1242" t="s">
        <v>469</v>
      </c>
      <c r="V1242" t="s">
        <v>488</v>
      </c>
      <c r="W1242" t="s">
        <v>1205</v>
      </c>
      <c r="X1242" t="s">
        <v>629</v>
      </c>
      <c r="Y1242" t="s">
        <v>482</v>
      </c>
      <c r="AC1242" t="s">
        <v>483</v>
      </c>
      <c r="AG1242" t="s">
        <v>455</v>
      </c>
      <c r="AH1242" t="s">
        <v>2139</v>
      </c>
    </row>
    <row r="1243" spans="1:34" x14ac:dyDescent="0.3">
      <c r="A1243">
        <v>177943</v>
      </c>
      <c r="B1243">
        <v>59</v>
      </c>
      <c r="C1243" t="s">
        <v>514</v>
      </c>
      <c r="D1243" t="s">
        <v>546</v>
      </c>
      <c r="E1243">
        <v>59</v>
      </c>
      <c r="F1243" t="s">
        <v>465</v>
      </c>
      <c r="G1243" t="s">
        <v>1211</v>
      </c>
      <c r="H1243" t="s">
        <v>467</v>
      </c>
      <c r="I1243" t="s">
        <v>2198</v>
      </c>
      <c r="J1243" t="s">
        <v>469</v>
      </c>
      <c r="K1243" t="s">
        <v>474</v>
      </c>
      <c r="M1243" t="s">
        <v>493</v>
      </c>
      <c r="N1243" t="s">
        <v>528</v>
      </c>
      <c r="O1243" t="s">
        <v>477</v>
      </c>
      <c r="R1243" t="s">
        <v>479</v>
      </c>
      <c r="S1243" t="s">
        <v>469</v>
      </c>
      <c r="V1243" t="s">
        <v>509</v>
      </c>
      <c r="W1243" t="s">
        <v>488</v>
      </c>
      <c r="X1243" t="s">
        <v>629</v>
      </c>
      <c r="Y1243" t="s">
        <v>482</v>
      </c>
      <c r="AC1243" t="s">
        <v>483</v>
      </c>
      <c r="AG1243" t="s">
        <v>455</v>
      </c>
      <c r="AH1243" t="s">
        <v>2114</v>
      </c>
    </row>
    <row r="1244" spans="1:34" x14ac:dyDescent="0.3">
      <c r="A1244">
        <v>177943</v>
      </c>
      <c r="B1244">
        <v>60</v>
      </c>
      <c r="C1244" t="s">
        <v>471</v>
      </c>
      <c r="D1244" t="s">
        <v>546</v>
      </c>
      <c r="E1244">
        <v>60</v>
      </c>
      <c r="F1244" t="s">
        <v>465</v>
      </c>
      <c r="G1244" t="s">
        <v>1381</v>
      </c>
      <c r="H1244" t="s">
        <v>467</v>
      </c>
      <c r="I1244" t="s">
        <v>1651</v>
      </c>
      <c r="J1244" t="s">
        <v>469</v>
      </c>
      <c r="K1244" t="s">
        <v>474</v>
      </c>
      <c r="M1244" t="s">
        <v>493</v>
      </c>
      <c r="N1244" t="s">
        <v>2199</v>
      </c>
      <c r="O1244" t="s">
        <v>477</v>
      </c>
      <c r="R1244" t="s">
        <v>479</v>
      </c>
      <c r="S1244" t="s">
        <v>469</v>
      </c>
      <c r="V1244" t="s">
        <v>1102</v>
      </c>
      <c r="W1244" t="s">
        <v>803</v>
      </c>
      <c r="X1244" t="s">
        <v>629</v>
      </c>
      <c r="Y1244" t="s">
        <v>482</v>
      </c>
      <c r="AC1244" t="s">
        <v>483</v>
      </c>
      <c r="AG1244" t="s">
        <v>455</v>
      </c>
      <c r="AH1244" t="s">
        <v>2166</v>
      </c>
    </row>
    <row r="1245" spans="1:34" x14ac:dyDescent="0.3">
      <c r="A1245">
        <v>177943</v>
      </c>
      <c r="B1245">
        <v>61</v>
      </c>
      <c r="C1245" t="s">
        <v>514</v>
      </c>
      <c r="D1245" t="s">
        <v>546</v>
      </c>
      <c r="E1245">
        <v>61</v>
      </c>
      <c r="F1245" t="s">
        <v>465</v>
      </c>
      <c r="G1245" t="s">
        <v>570</v>
      </c>
      <c r="H1245" t="s">
        <v>467</v>
      </c>
      <c r="I1245" t="s">
        <v>2200</v>
      </c>
      <c r="J1245" t="s">
        <v>469</v>
      </c>
      <c r="K1245" t="s">
        <v>474</v>
      </c>
      <c r="M1245" t="s">
        <v>493</v>
      </c>
      <c r="N1245" t="s">
        <v>496</v>
      </c>
      <c r="O1245" t="s">
        <v>477</v>
      </c>
      <c r="R1245" t="s">
        <v>524</v>
      </c>
      <c r="S1245" t="s">
        <v>469</v>
      </c>
      <c r="V1245" t="s">
        <v>648</v>
      </c>
      <c r="W1245" t="s">
        <v>498</v>
      </c>
      <c r="X1245" t="s">
        <v>629</v>
      </c>
      <c r="Y1245" t="s">
        <v>1965</v>
      </c>
      <c r="AC1245" t="s">
        <v>483</v>
      </c>
      <c r="AG1245" t="s">
        <v>455</v>
      </c>
      <c r="AH1245" t="s">
        <v>2140</v>
      </c>
    </row>
    <row r="1246" spans="1:34" x14ac:dyDescent="0.3">
      <c r="A1246">
        <v>177943</v>
      </c>
      <c r="B1246">
        <v>62</v>
      </c>
      <c r="C1246" t="s">
        <v>471</v>
      </c>
      <c r="D1246" t="s">
        <v>453</v>
      </c>
      <c r="E1246">
        <v>62</v>
      </c>
      <c r="W1246" t="s">
        <v>1942</v>
      </c>
      <c r="AG1246" t="s">
        <v>455</v>
      </c>
      <c r="AH1246" t="s">
        <v>2201</v>
      </c>
    </row>
    <row r="1247" spans="1:34" x14ac:dyDescent="0.3">
      <c r="A1247">
        <v>177943</v>
      </c>
      <c r="B1247">
        <v>63</v>
      </c>
      <c r="C1247" t="s">
        <v>471</v>
      </c>
      <c r="D1247" t="s">
        <v>453</v>
      </c>
      <c r="E1247">
        <v>63</v>
      </c>
      <c r="W1247" t="s">
        <v>478</v>
      </c>
      <c r="AG1247" t="s">
        <v>455</v>
      </c>
      <c r="AH1247" t="s">
        <v>2202</v>
      </c>
    </row>
    <row r="1248" spans="1:34" x14ac:dyDescent="0.3">
      <c r="A1248">
        <v>177943</v>
      </c>
      <c r="B1248">
        <v>64</v>
      </c>
      <c r="C1248" t="s">
        <v>471</v>
      </c>
      <c r="D1248" t="s">
        <v>464</v>
      </c>
      <c r="E1248">
        <v>64</v>
      </c>
      <c r="F1248" t="s">
        <v>465</v>
      </c>
      <c r="G1248" t="s">
        <v>553</v>
      </c>
      <c r="H1248" t="s">
        <v>467</v>
      </c>
      <c r="I1248" t="s">
        <v>2203</v>
      </c>
      <c r="J1248" t="s">
        <v>469</v>
      </c>
      <c r="K1248" t="s">
        <v>474</v>
      </c>
      <c r="M1248" t="s">
        <v>475</v>
      </c>
      <c r="N1248" t="s">
        <v>2204</v>
      </c>
      <c r="O1248" t="s">
        <v>477</v>
      </c>
      <c r="P1248" t="s">
        <v>2205</v>
      </c>
      <c r="Q1248" t="s">
        <v>477</v>
      </c>
      <c r="R1248" t="s">
        <v>479</v>
      </c>
      <c r="S1248" t="s">
        <v>469</v>
      </c>
      <c r="W1248" t="s">
        <v>600</v>
      </c>
      <c r="X1248" t="s">
        <v>629</v>
      </c>
      <c r="Y1248" t="s">
        <v>482</v>
      </c>
      <c r="AC1248" t="s">
        <v>483</v>
      </c>
      <c r="AG1248" t="s">
        <v>455</v>
      </c>
      <c r="AH1248" t="s">
        <v>2206</v>
      </c>
    </row>
    <row r="1249" spans="1:34" x14ac:dyDescent="0.3">
      <c r="A1249">
        <v>177943</v>
      </c>
      <c r="B1249">
        <v>65</v>
      </c>
      <c r="C1249" t="s">
        <v>471</v>
      </c>
      <c r="D1249" t="s">
        <v>464</v>
      </c>
      <c r="E1249">
        <v>65</v>
      </c>
      <c r="F1249" t="s">
        <v>465</v>
      </c>
      <c r="G1249" t="s">
        <v>613</v>
      </c>
      <c r="H1249" t="s">
        <v>467</v>
      </c>
      <c r="I1249" t="s">
        <v>514</v>
      </c>
      <c r="J1249" t="s">
        <v>469</v>
      </c>
      <c r="K1249" t="s">
        <v>474</v>
      </c>
      <c r="M1249" t="s">
        <v>475</v>
      </c>
      <c r="N1249" t="s">
        <v>1439</v>
      </c>
      <c r="O1249" t="s">
        <v>477</v>
      </c>
      <c r="P1249" t="s">
        <v>1306</v>
      </c>
      <c r="Q1249" t="s">
        <v>477</v>
      </c>
      <c r="R1249" t="s">
        <v>479</v>
      </c>
      <c r="S1249" t="s">
        <v>469</v>
      </c>
      <c r="W1249" t="s">
        <v>568</v>
      </c>
      <c r="X1249" t="s">
        <v>629</v>
      </c>
      <c r="Y1249" t="s">
        <v>482</v>
      </c>
      <c r="AC1249" t="s">
        <v>483</v>
      </c>
      <c r="AG1249" t="s">
        <v>455</v>
      </c>
      <c r="AH1249" t="s">
        <v>2102</v>
      </c>
    </row>
    <row r="1250" spans="1:34" x14ac:dyDescent="0.3">
      <c r="A1250">
        <v>177943</v>
      </c>
      <c r="B1250">
        <v>66</v>
      </c>
      <c r="C1250" t="s">
        <v>471</v>
      </c>
      <c r="D1250" t="s">
        <v>464</v>
      </c>
      <c r="E1250">
        <v>66</v>
      </c>
      <c r="F1250" t="s">
        <v>465</v>
      </c>
      <c r="G1250" t="s">
        <v>1654</v>
      </c>
      <c r="H1250" t="s">
        <v>467</v>
      </c>
      <c r="I1250" t="s">
        <v>1023</v>
      </c>
      <c r="J1250" t="s">
        <v>469</v>
      </c>
      <c r="K1250" t="s">
        <v>474</v>
      </c>
      <c r="M1250" t="s">
        <v>475</v>
      </c>
      <c r="N1250" t="s">
        <v>2207</v>
      </c>
      <c r="O1250" t="s">
        <v>477</v>
      </c>
      <c r="P1250" t="s">
        <v>1092</v>
      </c>
      <c r="Q1250" t="s">
        <v>477</v>
      </c>
      <c r="R1250" t="s">
        <v>479</v>
      </c>
      <c r="S1250" t="s">
        <v>469</v>
      </c>
      <c r="W1250" t="s">
        <v>945</v>
      </c>
      <c r="X1250" t="s">
        <v>629</v>
      </c>
      <c r="Y1250" t="s">
        <v>482</v>
      </c>
      <c r="AC1250" t="s">
        <v>483</v>
      </c>
      <c r="AG1250" t="s">
        <v>455</v>
      </c>
      <c r="AH1250" t="s">
        <v>2208</v>
      </c>
    </row>
    <row r="1251" spans="1:34" x14ac:dyDescent="0.3">
      <c r="A1251">
        <v>177943</v>
      </c>
      <c r="B1251">
        <v>67</v>
      </c>
      <c r="C1251" t="s">
        <v>452</v>
      </c>
      <c r="D1251" t="s">
        <v>546</v>
      </c>
      <c r="E1251">
        <v>67</v>
      </c>
      <c r="F1251" t="s">
        <v>465</v>
      </c>
      <c r="G1251" t="s">
        <v>1375</v>
      </c>
      <c r="H1251" t="s">
        <v>467</v>
      </c>
      <c r="I1251" t="s">
        <v>1618</v>
      </c>
      <c r="J1251" t="s">
        <v>469</v>
      </c>
      <c r="K1251" t="s">
        <v>474</v>
      </c>
      <c r="M1251" t="s">
        <v>493</v>
      </c>
      <c r="N1251" t="s">
        <v>2209</v>
      </c>
      <c r="O1251" t="s">
        <v>477</v>
      </c>
      <c r="R1251" t="s">
        <v>479</v>
      </c>
      <c r="S1251" t="s">
        <v>469</v>
      </c>
      <c r="V1251" t="s">
        <v>722</v>
      </c>
      <c r="W1251" t="s">
        <v>502</v>
      </c>
      <c r="X1251" t="s">
        <v>629</v>
      </c>
      <c r="Y1251" t="s">
        <v>482</v>
      </c>
      <c r="AC1251" t="s">
        <v>483</v>
      </c>
      <c r="AG1251" t="s">
        <v>455</v>
      </c>
      <c r="AH1251" t="s">
        <v>2183</v>
      </c>
    </row>
    <row r="1252" spans="1:34" x14ac:dyDescent="0.3">
      <c r="A1252">
        <v>177943</v>
      </c>
      <c r="B1252">
        <v>68</v>
      </c>
      <c r="C1252" t="s">
        <v>514</v>
      </c>
      <c r="D1252" t="s">
        <v>546</v>
      </c>
      <c r="E1252">
        <v>68</v>
      </c>
      <c r="F1252" t="s">
        <v>465</v>
      </c>
      <c r="G1252" t="s">
        <v>1427</v>
      </c>
      <c r="H1252" t="s">
        <v>467</v>
      </c>
      <c r="I1252" t="s">
        <v>843</v>
      </c>
      <c r="J1252" t="s">
        <v>469</v>
      </c>
      <c r="K1252" t="s">
        <v>474</v>
      </c>
      <c r="M1252" t="s">
        <v>493</v>
      </c>
      <c r="N1252" t="s">
        <v>2210</v>
      </c>
      <c r="O1252" t="s">
        <v>477</v>
      </c>
      <c r="R1252" t="s">
        <v>479</v>
      </c>
      <c r="S1252" t="s">
        <v>469</v>
      </c>
      <c r="V1252" t="s">
        <v>865</v>
      </c>
      <c r="W1252" t="s">
        <v>488</v>
      </c>
      <c r="X1252" t="s">
        <v>629</v>
      </c>
      <c r="Y1252" t="s">
        <v>482</v>
      </c>
      <c r="AC1252" t="s">
        <v>483</v>
      </c>
      <c r="AG1252" t="s">
        <v>455</v>
      </c>
      <c r="AH1252" t="s">
        <v>2211</v>
      </c>
    </row>
    <row r="1253" spans="1:34" x14ac:dyDescent="0.3">
      <c r="A1253">
        <v>177943</v>
      </c>
      <c r="B1253">
        <v>69</v>
      </c>
      <c r="C1253" t="s">
        <v>471</v>
      </c>
      <c r="D1253" t="s">
        <v>546</v>
      </c>
      <c r="E1253">
        <v>69</v>
      </c>
      <c r="F1253" t="s">
        <v>2212</v>
      </c>
      <c r="G1253" t="s">
        <v>1817</v>
      </c>
      <c r="H1253" t="s">
        <v>467</v>
      </c>
      <c r="I1253" t="s">
        <v>2213</v>
      </c>
      <c r="J1253" t="s">
        <v>469</v>
      </c>
      <c r="K1253" t="s">
        <v>474</v>
      </c>
      <c r="M1253" t="s">
        <v>493</v>
      </c>
      <c r="N1253" t="s">
        <v>1461</v>
      </c>
      <c r="O1253" t="s">
        <v>477</v>
      </c>
      <c r="R1253" t="s">
        <v>479</v>
      </c>
      <c r="S1253" t="s">
        <v>469</v>
      </c>
      <c r="W1253" t="s">
        <v>480</v>
      </c>
      <c r="X1253" t="s">
        <v>629</v>
      </c>
      <c r="AC1253" t="s">
        <v>483</v>
      </c>
      <c r="AG1253" t="s">
        <v>455</v>
      </c>
      <c r="AH1253" t="s">
        <v>2214</v>
      </c>
    </row>
    <row r="1254" spans="1:34" x14ac:dyDescent="0.3">
      <c r="A1254">
        <v>177943</v>
      </c>
      <c r="B1254">
        <v>70</v>
      </c>
      <c r="C1254" t="s">
        <v>471</v>
      </c>
      <c r="D1254" t="s">
        <v>546</v>
      </c>
      <c r="E1254">
        <v>70</v>
      </c>
      <c r="F1254" t="s">
        <v>465</v>
      </c>
      <c r="G1254" t="s">
        <v>2053</v>
      </c>
      <c r="H1254" t="s">
        <v>467</v>
      </c>
      <c r="I1254" t="s">
        <v>593</v>
      </c>
      <c r="J1254" t="s">
        <v>469</v>
      </c>
      <c r="K1254" t="s">
        <v>474</v>
      </c>
      <c r="M1254" t="s">
        <v>493</v>
      </c>
      <c r="N1254" t="s">
        <v>1459</v>
      </c>
      <c r="O1254" t="s">
        <v>477</v>
      </c>
      <c r="R1254" t="s">
        <v>479</v>
      </c>
      <c r="S1254" t="s">
        <v>469</v>
      </c>
      <c r="V1254" t="s">
        <v>1102</v>
      </c>
      <c r="W1254" t="s">
        <v>803</v>
      </c>
      <c r="X1254" t="s">
        <v>629</v>
      </c>
      <c r="Y1254" t="s">
        <v>482</v>
      </c>
      <c r="AC1254" t="s">
        <v>483</v>
      </c>
      <c r="AG1254" t="s">
        <v>458</v>
      </c>
    </row>
    <row r="1255" spans="1:34" x14ac:dyDescent="0.3">
      <c r="A1255">
        <v>177943</v>
      </c>
      <c r="B1255">
        <v>71</v>
      </c>
      <c r="C1255" t="s">
        <v>471</v>
      </c>
      <c r="D1255" t="s">
        <v>546</v>
      </c>
      <c r="E1255">
        <v>71</v>
      </c>
      <c r="F1255" t="s">
        <v>2215</v>
      </c>
      <c r="G1255" t="s">
        <v>1617</v>
      </c>
      <c r="H1255" t="s">
        <v>467</v>
      </c>
      <c r="I1255" t="s">
        <v>2216</v>
      </c>
      <c r="J1255" t="s">
        <v>469</v>
      </c>
      <c r="K1255" t="s">
        <v>474</v>
      </c>
      <c r="M1255" t="s">
        <v>493</v>
      </c>
      <c r="N1255" t="s">
        <v>528</v>
      </c>
      <c r="O1255" t="s">
        <v>477</v>
      </c>
      <c r="R1255" t="s">
        <v>479</v>
      </c>
      <c r="S1255" t="s">
        <v>469</v>
      </c>
      <c r="W1255" t="s">
        <v>473</v>
      </c>
      <c r="X1255" t="s">
        <v>629</v>
      </c>
      <c r="Y1255" t="s">
        <v>482</v>
      </c>
      <c r="AF1255" t="s">
        <v>452</v>
      </c>
      <c r="AG1255" t="s">
        <v>458</v>
      </c>
    </row>
    <row r="1256" spans="1:34" x14ac:dyDescent="0.3">
      <c r="A1256">
        <v>177943</v>
      </c>
      <c r="B1256">
        <v>72</v>
      </c>
      <c r="C1256" t="s">
        <v>471</v>
      </c>
      <c r="D1256" t="s">
        <v>546</v>
      </c>
      <c r="E1256">
        <v>72</v>
      </c>
      <c r="F1256" t="s">
        <v>465</v>
      </c>
      <c r="G1256" t="s">
        <v>1671</v>
      </c>
      <c r="H1256" t="s">
        <v>467</v>
      </c>
      <c r="I1256" t="s">
        <v>2217</v>
      </c>
      <c r="J1256" t="s">
        <v>469</v>
      </c>
      <c r="K1256" t="s">
        <v>474</v>
      </c>
      <c r="M1256" t="s">
        <v>493</v>
      </c>
      <c r="N1256" t="s">
        <v>671</v>
      </c>
      <c r="O1256" t="s">
        <v>477</v>
      </c>
      <c r="R1256" t="s">
        <v>858</v>
      </c>
      <c r="S1256" t="s">
        <v>469</v>
      </c>
      <c r="V1256" t="s">
        <v>558</v>
      </c>
      <c r="W1256" t="s">
        <v>509</v>
      </c>
      <c r="X1256" t="s">
        <v>629</v>
      </c>
      <c r="Y1256" t="s">
        <v>482</v>
      </c>
      <c r="AC1256" t="s">
        <v>483</v>
      </c>
      <c r="AG1256" t="s">
        <v>455</v>
      </c>
      <c r="AH1256" t="s">
        <v>2218</v>
      </c>
    </row>
    <row r="1257" spans="1:34" x14ac:dyDescent="0.3">
      <c r="A1257">
        <v>177943</v>
      </c>
      <c r="B1257">
        <v>73</v>
      </c>
      <c r="C1257" t="s">
        <v>471</v>
      </c>
      <c r="D1257" t="s">
        <v>546</v>
      </c>
      <c r="E1257">
        <v>73</v>
      </c>
      <c r="F1257" t="s">
        <v>465</v>
      </c>
      <c r="G1257" t="s">
        <v>1730</v>
      </c>
      <c r="H1257" t="s">
        <v>467</v>
      </c>
      <c r="I1257" t="s">
        <v>2219</v>
      </c>
      <c r="J1257" t="s">
        <v>469</v>
      </c>
      <c r="K1257" t="s">
        <v>474</v>
      </c>
      <c r="M1257" t="s">
        <v>493</v>
      </c>
      <c r="N1257" t="s">
        <v>2220</v>
      </c>
      <c r="O1257" t="s">
        <v>477</v>
      </c>
      <c r="R1257" t="s">
        <v>479</v>
      </c>
      <c r="S1257" t="s">
        <v>469</v>
      </c>
      <c r="V1257" t="s">
        <v>551</v>
      </c>
      <c r="W1257" t="s">
        <v>1205</v>
      </c>
      <c r="X1257" t="s">
        <v>629</v>
      </c>
      <c r="Y1257" t="s">
        <v>482</v>
      </c>
      <c r="AC1257" t="s">
        <v>483</v>
      </c>
      <c r="AG1257" t="s">
        <v>455</v>
      </c>
      <c r="AH1257" t="s">
        <v>2221</v>
      </c>
    </row>
    <row r="1258" spans="1:34" x14ac:dyDescent="0.3">
      <c r="A1258">
        <v>177943</v>
      </c>
      <c r="B1258">
        <v>74</v>
      </c>
      <c r="C1258" t="s">
        <v>519</v>
      </c>
      <c r="D1258" t="s">
        <v>453</v>
      </c>
      <c r="E1258">
        <v>74</v>
      </c>
      <c r="W1258" t="s">
        <v>452</v>
      </c>
      <c r="AG1258" t="s">
        <v>455</v>
      </c>
      <c r="AH1258" t="s">
        <v>2222</v>
      </c>
    </row>
    <row r="1259" spans="1:34" x14ac:dyDescent="0.3">
      <c r="A1259">
        <v>177943</v>
      </c>
      <c r="B1259">
        <v>75</v>
      </c>
      <c r="C1259" t="s">
        <v>519</v>
      </c>
      <c r="D1259" t="s">
        <v>453</v>
      </c>
      <c r="E1259">
        <v>75</v>
      </c>
      <c r="W1259" t="s">
        <v>2223</v>
      </c>
      <c r="AG1259" t="s">
        <v>455</v>
      </c>
      <c r="AH1259" t="s">
        <v>2222</v>
      </c>
    </row>
    <row r="1260" spans="1:34" x14ac:dyDescent="0.3">
      <c r="A1260">
        <v>177943</v>
      </c>
      <c r="B1260">
        <v>76</v>
      </c>
      <c r="C1260" t="s">
        <v>519</v>
      </c>
      <c r="D1260" t="s">
        <v>453</v>
      </c>
      <c r="E1260">
        <v>76</v>
      </c>
      <c r="W1260" t="s">
        <v>1505</v>
      </c>
      <c r="AG1260" t="s">
        <v>455</v>
      </c>
      <c r="AH1260" t="s">
        <v>2222</v>
      </c>
    </row>
    <row r="1261" spans="1:34" x14ac:dyDescent="0.3">
      <c r="A1261">
        <v>177943</v>
      </c>
      <c r="B1261">
        <v>77</v>
      </c>
      <c r="C1261" t="s">
        <v>519</v>
      </c>
      <c r="D1261" t="s">
        <v>453</v>
      </c>
      <c r="E1261">
        <v>77</v>
      </c>
      <c r="W1261" t="s">
        <v>2224</v>
      </c>
      <c r="AG1261" t="s">
        <v>455</v>
      </c>
      <c r="AH1261" t="s">
        <v>2225</v>
      </c>
    </row>
    <row r="1262" spans="1:34" x14ac:dyDescent="0.3">
      <c r="A1262">
        <v>177943</v>
      </c>
      <c r="B1262">
        <v>78</v>
      </c>
      <c r="C1262" t="s">
        <v>519</v>
      </c>
      <c r="D1262" t="s">
        <v>453</v>
      </c>
      <c r="E1262">
        <v>78</v>
      </c>
      <c r="W1262" t="s">
        <v>1370</v>
      </c>
      <c r="AG1262" t="s">
        <v>455</v>
      </c>
      <c r="AH1262" t="s">
        <v>2169</v>
      </c>
    </row>
    <row r="1263" spans="1:34" x14ac:dyDescent="0.3">
      <c r="A1263">
        <v>177943</v>
      </c>
      <c r="B1263">
        <v>79</v>
      </c>
      <c r="C1263" t="s">
        <v>519</v>
      </c>
      <c r="D1263" t="s">
        <v>453</v>
      </c>
      <c r="E1263">
        <v>79</v>
      </c>
      <c r="W1263" t="s">
        <v>2226</v>
      </c>
      <c r="AG1263" t="s">
        <v>455</v>
      </c>
      <c r="AH1263" t="s">
        <v>2227</v>
      </c>
    </row>
    <row r="1264" spans="1:34" x14ac:dyDescent="0.3">
      <c r="A1264">
        <v>177943</v>
      </c>
      <c r="B1264">
        <v>80</v>
      </c>
      <c r="C1264" t="s">
        <v>519</v>
      </c>
      <c r="D1264" t="s">
        <v>453</v>
      </c>
      <c r="E1264">
        <v>80</v>
      </c>
      <c r="W1264" t="s">
        <v>1133</v>
      </c>
      <c r="AG1264" t="s">
        <v>455</v>
      </c>
      <c r="AH1264" t="s">
        <v>2225</v>
      </c>
    </row>
    <row r="1265" spans="1:34" x14ac:dyDescent="0.3">
      <c r="A1265">
        <v>177943</v>
      </c>
      <c r="B1265">
        <v>81</v>
      </c>
      <c r="C1265" t="s">
        <v>519</v>
      </c>
      <c r="D1265" t="s">
        <v>453</v>
      </c>
      <c r="E1265">
        <v>81</v>
      </c>
      <c r="W1265" t="s">
        <v>1622</v>
      </c>
      <c r="AG1265" t="s">
        <v>455</v>
      </c>
      <c r="AH1265" t="s">
        <v>2114</v>
      </c>
    </row>
    <row r="1266" spans="1:34" x14ac:dyDescent="0.3">
      <c r="A1266">
        <v>177943</v>
      </c>
      <c r="B1266">
        <v>82</v>
      </c>
      <c r="C1266" t="s">
        <v>519</v>
      </c>
      <c r="D1266" t="s">
        <v>453</v>
      </c>
      <c r="E1266">
        <v>82</v>
      </c>
      <c r="W1266" t="s">
        <v>1702</v>
      </c>
      <c r="AG1266" t="s">
        <v>455</v>
      </c>
      <c r="AH1266" t="s">
        <v>2114</v>
      </c>
    </row>
    <row r="1267" spans="1:34" x14ac:dyDescent="0.3">
      <c r="A1267">
        <v>177943</v>
      </c>
      <c r="B1267">
        <v>83</v>
      </c>
      <c r="C1267" t="s">
        <v>519</v>
      </c>
      <c r="D1267" t="s">
        <v>453</v>
      </c>
      <c r="E1267">
        <v>83</v>
      </c>
      <c r="W1267" t="s">
        <v>1598</v>
      </c>
      <c r="AG1267" t="s">
        <v>455</v>
      </c>
      <c r="AH1267" t="s">
        <v>2228</v>
      </c>
    </row>
    <row r="1268" spans="1:34" x14ac:dyDescent="0.3">
      <c r="A1268">
        <v>177943</v>
      </c>
      <c r="B1268">
        <v>84</v>
      </c>
      <c r="C1268" t="s">
        <v>519</v>
      </c>
      <c r="D1268" t="s">
        <v>453</v>
      </c>
      <c r="E1268">
        <v>84</v>
      </c>
      <c r="W1268" t="s">
        <v>769</v>
      </c>
      <c r="AG1268" t="s">
        <v>455</v>
      </c>
      <c r="AH1268" t="s">
        <v>2225</v>
      </c>
    </row>
    <row r="1269" spans="1:34" x14ac:dyDescent="0.3">
      <c r="A1269">
        <v>177943</v>
      </c>
      <c r="B1269">
        <v>85</v>
      </c>
      <c r="C1269" t="s">
        <v>519</v>
      </c>
      <c r="D1269" t="s">
        <v>453</v>
      </c>
      <c r="E1269">
        <v>85</v>
      </c>
      <c r="W1269" t="s">
        <v>1263</v>
      </c>
      <c r="AG1269" t="s">
        <v>455</v>
      </c>
      <c r="AH1269" t="s">
        <v>2114</v>
      </c>
    </row>
    <row r="1270" spans="1:34" x14ac:dyDescent="0.3">
      <c r="A1270">
        <v>177943</v>
      </c>
      <c r="B1270">
        <v>86</v>
      </c>
      <c r="C1270" t="s">
        <v>519</v>
      </c>
      <c r="D1270" t="s">
        <v>453</v>
      </c>
      <c r="E1270">
        <v>86</v>
      </c>
      <c r="W1270" t="s">
        <v>1127</v>
      </c>
      <c r="AG1270" t="s">
        <v>455</v>
      </c>
      <c r="AH1270" t="s">
        <v>2227</v>
      </c>
    </row>
    <row r="1271" spans="1:34" x14ac:dyDescent="0.3">
      <c r="A1271">
        <v>177943</v>
      </c>
      <c r="B1271">
        <v>87</v>
      </c>
      <c r="C1271" t="s">
        <v>519</v>
      </c>
      <c r="D1271" t="s">
        <v>453</v>
      </c>
      <c r="E1271">
        <v>87</v>
      </c>
      <c r="W1271" t="s">
        <v>1531</v>
      </c>
      <c r="AG1271" t="s">
        <v>455</v>
      </c>
      <c r="AH1271" t="s">
        <v>2114</v>
      </c>
    </row>
    <row r="1272" spans="1:34" x14ac:dyDescent="0.3">
      <c r="A1272">
        <v>177943</v>
      </c>
      <c r="B1272">
        <v>88</v>
      </c>
      <c r="C1272" t="s">
        <v>519</v>
      </c>
      <c r="D1272" t="s">
        <v>453</v>
      </c>
      <c r="E1272">
        <v>88</v>
      </c>
      <c r="W1272" t="s">
        <v>462</v>
      </c>
      <c r="AG1272" t="s">
        <v>455</v>
      </c>
      <c r="AH1272" t="s">
        <v>2225</v>
      </c>
    </row>
    <row r="1273" spans="1:34" x14ac:dyDescent="0.3">
      <c r="A1273">
        <v>177943</v>
      </c>
      <c r="B1273">
        <v>89</v>
      </c>
      <c r="C1273" t="s">
        <v>519</v>
      </c>
      <c r="D1273" t="s">
        <v>453</v>
      </c>
      <c r="E1273">
        <v>89</v>
      </c>
      <c r="W1273" t="s">
        <v>1505</v>
      </c>
      <c r="AG1273" t="s">
        <v>455</v>
      </c>
      <c r="AH1273" t="s">
        <v>2222</v>
      </c>
    </row>
    <row r="1274" spans="1:34" x14ac:dyDescent="0.3">
      <c r="A1274">
        <v>177943</v>
      </c>
      <c r="B1274">
        <v>90</v>
      </c>
      <c r="C1274" t="s">
        <v>519</v>
      </c>
      <c r="D1274" t="s">
        <v>453</v>
      </c>
      <c r="E1274">
        <v>90</v>
      </c>
      <c r="W1274" t="s">
        <v>2229</v>
      </c>
      <c r="AG1274" t="s">
        <v>455</v>
      </c>
      <c r="AH1274" t="s">
        <v>2230</v>
      </c>
    </row>
    <row r="1275" spans="1:34" x14ac:dyDescent="0.3">
      <c r="A1275">
        <v>177943</v>
      </c>
      <c r="B1275">
        <v>91</v>
      </c>
      <c r="C1275" t="s">
        <v>519</v>
      </c>
      <c r="D1275" t="s">
        <v>453</v>
      </c>
      <c r="E1275">
        <v>91</v>
      </c>
      <c r="W1275" t="s">
        <v>1029</v>
      </c>
      <c r="AG1275" t="s">
        <v>455</v>
      </c>
      <c r="AH1275" t="s">
        <v>2231</v>
      </c>
    </row>
    <row r="1276" spans="1:34" x14ac:dyDescent="0.3">
      <c r="A1276">
        <v>177943</v>
      </c>
      <c r="B1276">
        <v>92</v>
      </c>
      <c r="C1276" t="s">
        <v>519</v>
      </c>
      <c r="D1276" t="s">
        <v>453</v>
      </c>
      <c r="E1276">
        <v>92</v>
      </c>
      <c r="W1276" t="s">
        <v>1016</v>
      </c>
      <c r="AG1276" t="s">
        <v>455</v>
      </c>
      <c r="AH1276" t="s">
        <v>2225</v>
      </c>
    </row>
    <row r="1277" spans="1:34" x14ac:dyDescent="0.3">
      <c r="A1277">
        <v>177943</v>
      </c>
      <c r="B1277">
        <v>93</v>
      </c>
      <c r="C1277" t="s">
        <v>519</v>
      </c>
      <c r="D1277" t="s">
        <v>453</v>
      </c>
      <c r="E1277">
        <v>93</v>
      </c>
      <c r="W1277" t="s">
        <v>479</v>
      </c>
      <c r="AG1277" t="s">
        <v>455</v>
      </c>
      <c r="AH1277" t="s">
        <v>2114</v>
      </c>
    </row>
    <row r="1278" spans="1:34" x14ac:dyDescent="0.3">
      <c r="A1278">
        <v>177943</v>
      </c>
      <c r="B1278">
        <v>94</v>
      </c>
      <c r="C1278" t="s">
        <v>519</v>
      </c>
      <c r="D1278" t="s">
        <v>453</v>
      </c>
      <c r="E1278">
        <v>94</v>
      </c>
      <c r="W1278" t="s">
        <v>1334</v>
      </c>
      <c r="AG1278" t="s">
        <v>455</v>
      </c>
      <c r="AH1278" t="s">
        <v>2206</v>
      </c>
    </row>
    <row r="1279" spans="1:34" x14ac:dyDescent="0.3">
      <c r="A1279">
        <v>177943</v>
      </c>
      <c r="B1279">
        <v>95</v>
      </c>
      <c r="C1279" t="s">
        <v>519</v>
      </c>
      <c r="D1279" t="s">
        <v>453</v>
      </c>
      <c r="E1279">
        <v>95</v>
      </c>
      <c r="W1279" t="s">
        <v>1338</v>
      </c>
      <c r="AG1279" t="s">
        <v>455</v>
      </c>
      <c r="AH1279" t="s">
        <v>2225</v>
      </c>
    </row>
    <row r="1280" spans="1:34" x14ac:dyDescent="0.3">
      <c r="A1280">
        <v>177943</v>
      </c>
      <c r="B1280">
        <v>96</v>
      </c>
      <c r="C1280" t="s">
        <v>519</v>
      </c>
      <c r="D1280" t="s">
        <v>464</v>
      </c>
      <c r="E1280">
        <v>96</v>
      </c>
      <c r="F1280" t="s">
        <v>465</v>
      </c>
      <c r="G1280" t="s">
        <v>502</v>
      </c>
      <c r="H1280" t="s">
        <v>467</v>
      </c>
      <c r="I1280" t="s">
        <v>1702</v>
      </c>
      <c r="J1280" t="s">
        <v>469</v>
      </c>
      <c r="K1280" t="s">
        <v>474</v>
      </c>
      <c r="M1280" t="s">
        <v>475</v>
      </c>
      <c r="N1280" t="s">
        <v>880</v>
      </c>
      <c r="O1280" t="s">
        <v>477</v>
      </c>
      <c r="P1280" t="s">
        <v>880</v>
      </c>
      <c r="Q1280" t="s">
        <v>477</v>
      </c>
      <c r="R1280" t="s">
        <v>479</v>
      </c>
      <c r="S1280" t="s">
        <v>469</v>
      </c>
      <c r="W1280" t="s">
        <v>476</v>
      </c>
      <c r="X1280" t="s">
        <v>629</v>
      </c>
      <c r="Y1280" t="s">
        <v>482</v>
      </c>
      <c r="AC1280" t="s">
        <v>483</v>
      </c>
      <c r="AG1280" t="s">
        <v>455</v>
      </c>
      <c r="AH1280" t="s">
        <v>2114</v>
      </c>
    </row>
    <row r="1281" spans="1:34" x14ac:dyDescent="0.3">
      <c r="A1281">
        <v>177943</v>
      </c>
      <c r="B1281">
        <v>97</v>
      </c>
      <c r="C1281" t="s">
        <v>519</v>
      </c>
      <c r="D1281" t="s">
        <v>464</v>
      </c>
      <c r="E1281">
        <v>97</v>
      </c>
      <c r="F1281" t="s">
        <v>465</v>
      </c>
      <c r="G1281" t="s">
        <v>547</v>
      </c>
      <c r="H1281" t="s">
        <v>467</v>
      </c>
      <c r="I1281" t="s">
        <v>471</v>
      </c>
      <c r="J1281" t="s">
        <v>469</v>
      </c>
      <c r="K1281" t="s">
        <v>474</v>
      </c>
      <c r="M1281" t="s">
        <v>475</v>
      </c>
      <c r="N1281" t="s">
        <v>1024</v>
      </c>
      <c r="O1281" t="s">
        <v>477</v>
      </c>
      <c r="P1281" t="s">
        <v>478</v>
      </c>
      <c r="Q1281" t="s">
        <v>477</v>
      </c>
      <c r="R1281" t="s">
        <v>479</v>
      </c>
      <c r="S1281" t="s">
        <v>469</v>
      </c>
      <c r="W1281" t="s">
        <v>486</v>
      </c>
      <c r="X1281" t="s">
        <v>629</v>
      </c>
      <c r="Y1281" t="s">
        <v>482</v>
      </c>
      <c r="AC1281" t="s">
        <v>483</v>
      </c>
      <c r="AG1281" t="s">
        <v>455</v>
      </c>
      <c r="AH1281" t="s">
        <v>2168</v>
      </c>
    </row>
    <row r="1282" spans="1:34" x14ac:dyDescent="0.3">
      <c r="A1282">
        <v>177943</v>
      </c>
      <c r="B1282">
        <v>98</v>
      </c>
      <c r="C1282" t="s">
        <v>519</v>
      </c>
      <c r="D1282" t="s">
        <v>464</v>
      </c>
      <c r="E1282">
        <v>98</v>
      </c>
      <c r="F1282" t="s">
        <v>465</v>
      </c>
      <c r="G1282" t="s">
        <v>1881</v>
      </c>
      <c r="H1282" t="s">
        <v>467</v>
      </c>
      <c r="I1282" t="s">
        <v>899</v>
      </c>
      <c r="J1282" t="s">
        <v>469</v>
      </c>
      <c r="K1282" t="s">
        <v>474</v>
      </c>
      <c r="M1282" t="s">
        <v>475</v>
      </c>
      <c r="N1282" t="s">
        <v>476</v>
      </c>
      <c r="O1282" t="s">
        <v>477</v>
      </c>
      <c r="P1282" t="s">
        <v>476</v>
      </c>
      <c r="Q1282" t="s">
        <v>477</v>
      </c>
      <c r="R1282" t="s">
        <v>479</v>
      </c>
      <c r="S1282" t="s">
        <v>469</v>
      </c>
      <c r="W1282" t="s">
        <v>949</v>
      </c>
      <c r="X1282" t="s">
        <v>629</v>
      </c>
      <c r="Y1282" t="s">
        <v>482</v>
      </c>
      <c r="AC1282" t="s">
        <v>483</v>
      </c>
      <c r="AG1282" t="s">
        <v>455</v>
      </c>
      <c r="AH1282" t="s">
        <v>2114</v>
      </c>
    </row>
    <row r="1283" spans="1:34" x14ac:dyDescent="0.3">
      <c r="A1283">
        <v>177943</v>
      </c>
      <c r="B1283">
        <v>99</v>
      </c>
      <c r="C1283" t="s">
        <v>519</v>
      </c>
      <c r="D1283" t="s">
        <v>464</v>
      </c>
      <c r="E1283">
        <v>99</v>
      </c>
      <c r="F1283" t="s">
        <v>465</v>
      </c>
      <c r="G1283" t="s">
        <v>1828</v>
      </c>
      <c r="H1283" t="s">
        <v>467</v>
      </c>
      <c r="I1283" t="s">
        <v>1010</v>
      </c>
      <c r="J1283" t="s">
        <v>469</v>
      </c>
      <c r="K1283" t="s">
        <v>474</v>
      </c>
      <c r="M1283" t="s">
        <v>475</v>
      </c>
      <c r="N1283" t="s">
        <v>486</v>
      </c>
      <c r="O1283" t="s">
        <v>477</v>
      </c>
      <c r="P1283" t="s">
        <v>568</v>
      </c>
      <c r="Q1283" t="s">
        <v>477</v>
      </c>
      <c r="R1283" t="s">
        <v>479</v>
      </c>
      <c r="S1283" t="s">
        <v>469</v>
      </c>
      <c r="W1283" t="s">
        <v>949</v>
      </c>
      <c r="X1283" t="s">
        <v>629</v>
      </c>
      <c r="Y1283" t="s">
        <v>482</v>
      </c>
      <c r="AC1283" t="s">
        <v>483</v>
      </c>
      <c r="AG1283" t="s">
        <v>455</v>
      </c>
      <c r="AH1283" t="s">
        <v>2227</v>
      </c>
    </row>
    <row r="1284" spans="1:34" x14ac:dyDescent="0.3">
      <c r="A1284">
        <v>177943</v>
      </c>
      <c r="B1284">
        <v>100</v>
      </c>
      <c r="C1284" t="s">
        <v>519</v>
      </c>
      <c r="D1284" t="s">
        <v>464</v>
      </c>
      <c r="E1284">
        <v>100</v>
      </c>
      <c r="F1284" t="s">
        <v>465</v>
      </c>
      <c r="G1284" t="s">
        <v>523</v>
      </c>
      <c r="H1284" t="s">
        <v>467</v>
      </c>
      <c r="I1284" t="s">
        <v>880</v>
      </c>
      <c r="J1284" t="s">
        <v>469</v>
      </c>
      <c r="K1284" t="s">
        <v>474</v>
      </c>
      <c r="M1284" t="s">
        <v>475</v>
      </c>
      <c r="N1284" t="s">
        <v>708</v>
      </c>
      <c r="O1284" t="s">
        <v>477</v>
      </c>
      <c r="P1284" t="s">
        <v>499</v>
      </c>
      <c r="Q1284" t="s">
        <v>477</v>
      </c>
      <c r="R1284" t="s">
        <v>479</v>
      </c>
      <c r="S1284" t="s">
        <v>469</v>
      </c>
      <c r="W1284" t="s">
        <v>1014</v>
      </c>
      <c r="X1284" t="s">
        <v>629</v>
      </c>
      <c r="Y1284" t="s">
        <v>482</v>
      </c>
      <c r="AC1284" t="s">
        <v>483</v>
      </c>
      <c r="AG1284" t="s">
        <v>455</v>
      </c>
      <c r="AH1284" t="s">
        <v>2232</v>
      </c>
    </row>
    <row r="1285" spans="1:34" x14ac:dyDescent="0.3">
      <c r="A1285">
        <v>177943</v>
      </c>
      <c r="B1285">
        <v>101</v>
      </c>
      <c r="C1285" t="s">
        <v>519</v>
      </c>
      <c r="D1285" t="s">
        <v>464</v>
      </c>
      <c r="E1285">
        <v>101</v>
      </c>
      <c r="F1285" t="s">
        <v>465</v>
      </c>
      <c r="G1285" t="s">
        <v>1652</v>
      </c>
      <c r="H1285" t="s">
        <v>467</v>
      </c>
      <c r="I1285" t="s">
        <v>1023</v>
      </c>
      <c r="J1285" t="s">
        <v>469</v>
      </c>
      <c r="K1285" t="s">
        <v>474</v>
      </c>
      <c r="M1285" t="s">
        <v>493</v>
      </c>
      <c r="N1285" t="s">
        <v>836</v>
      </c>
      <c r="O1285" t="s">
        <v>477</v>
      </c>
      <c r="R1285" t="s">
        <v>479</v>
      </c>
      <c r="S1285" t="s">
        <v>469</v>
      </c>
      <c r="W1285" t="s">
        <v>558</v>
      </c>
      <c r="X1285" t="s">
        <v>629</v>
      </c>
      <c r="Y1285" t="s">
        <v>482</v>
      </c>
      <c r="AC1285" t="s">
        <v>483</v>
      </c>
      <c r="AG1285" t="s">
        <v>455</v>
      </c>
      <c r="AH1285" t="s">
        <v>2232</v>
      </c>
    </row>
    <row r="1286" spans="1:34" x14ac:dyDescent="0.3">
      <c r="A1286">
        <v>177943</v>
      </c>
      <c r="B1286">
        <v>102</v>
      </c>
      <c r="C1286" t="s">
        <v>519</v>
      </c>
      <c r="D1286" t="s">
        <v>490</v>
      </c>
      <c r="E1286">
        <v>102</v>
      </c>
      <c r="F1286" t="s">
        <v>465</v>
      </c>
      <c r="G1286" t="s">
        <v>551</v>
      </c>
      <c r="H1286" t="s">
        <v>467</v>
      </c>
      <c r="I1286" t="s">
        <v>2233</v>
      </c>
      <c r="J1286" t="s">
        <v>469</v>
      </c>
      <c r="K1286" t="s">
        <v>474</v>
      </c>
      <c r="M1286" t="s">
        <v>493</v>
      </c>
      <c r="N1286" t="s">
        <v>564</v>
      </c>
      <c r="O1286" t="s">
        <v>477</v>
      </c>
      <c r="R1286" t="s">
        <v>479</v>
      </c>
      <c r="S1286" t="s">
        <v>469</v>
      </c>
      <c r="V1286" t="s">
        <v>519</v>
      </c>
      <c r="W1286" t="s">
        <v>2234</v>
      </c>
      <c r="X1286" t="s">
        <v>629</v>
      </c>
      <c r="Y1286" t="s">
        <v>482</v>
      </c>
      <c r="AC1286" t="s">
        <v>483</v>
      </c>
      <c r="AG1286" t="s">
        <v>455</v>
      </c>
      <c r="AH1286" t="s">
        <v>2144</v>
      </c>
    </row>
    <row r="1287" spans="1:34" x14ac:dyDescent="0.3">
      <c r="A1287">
        <v>177943</v>
      </c>
      <c r="B1287">
        <v>103</v>
      </c>
      <c r="C1287" t="s">
        <v>519</v>
      </c>
      <c r="D1287" t="s">
        <v>490</v>
      </c>
      <c r="E1287">
        <v>103</v>
      </c>
      <c r="F1287" t="s">
        <v>465</v>
      </c>
      <c r="G1287" t="s">
        <v>1255</v>
      </c>
      <c r="H1287" t="s">
        <v>467</v>
      </c>
      <c r="I1287" t="s">
        <v>2235</v>
      </c>
      <c r="J1287" t="s">
        <v>469</v>
      </c>
      <c r="K1287" t="s">
        <v>474</v>
      </c>
      <c r="M1287" t="s">
        <v>493</v>
      </c>
      <c r="N1287" t="s">
        <v>1159</v>
      </c>
      <c r="O1287" t="s">
        <v>477</v>
      </c>
      <c r="R1287" t="s">
        <v>479</v>
      </c>
      <c r="S1287" t="s">
        <v>469</v>
      </c>
      <c r="V1287" t="s">
        <v>558</v>
      </c>
      <c r="W1287" t="s">
        <v>542</v>
      </c>
      <c r="X1287" t="s">
        <v>629</v>
      </c>
      <c r="Y1287" t="s">
        <v>482</v>
      </c>
      <c r="AC1287" t="s">
        <v>483</v>
      </c>
      <c r="AG1287" t="s">
        <v>455</v>
      </c>
      <c r="AH1287" t="s">
        <v>2139</v>
      </c>
    </row>
    <row r="1288" spans="1:34" x14ac:dyDescent="0.3">
      <c r="A1288">
        <v>177943</v>
      </c>
      <c r="B1288">
        <v>104</v>
      </c>
      <c r="C1288" t="s">
        <v>519</v>
      </c>
      <c r="D1288" t="s">
        <v>490</v>
      </c>
      <c r="E1288">
        <v>104</v>
      </c>
      <c r="F1288" t="s">
        <v>465</v>
      </c>
      <c r="G1288" t="s">
        <v>1494</v>
      </c>
      <c r="H1288" t="s">
        <v>467</v>
      </c>
      <c r="I1288" t="s">
        <v>2236</v>
      </c>
      <c r="J1288" t="s">
        <v>469</v>
      </c>
      <c r="K1288" t="s">
        <v>474</v>
      </c>
      <c r="M1288" t="s">
        <v>493</v>
      </c>
      <c r="N1288" t="s">
        <v>1838</v>
      </c>
      <c r="O1288" t="s">
        <v>477</v>
      </c>
      <c r="R1288" t="s">
        <v>479</v>
      </c>
      <c r="S1288" t="s">
        <v>469</v>
      </c>
      <c r="V1288" t="s">
        <v>615</v>
      </c>
      <c r="W1288" t="s">
        <v>538</v>
      </c>
      <c r="X1288" t="s">
        <v>629</v>
      </c>
      <c r="Y1288" t="s">
        <v>482</v>
      </c>
      <c r="AG1288" t="s">
        <v>455</v>
      </c>
      <c r="AH1288" t="s">
        <v>2237</v>
      </c>
    </row>
    <row r="1289" spans="1:34" x14ac:dyDescent="0.3">
      <c r="A1289">
        <v>177943</v>
      </c>
      <c r="B1289">
        <v>105</v>
      </c>
      <c r="C1289" t="s">
        <v>519</v>
      </c>
      <c r="D1289" t="s">
        <v>490</v>
      </c>
      <c r="E1289">
        <v>105</v>
      </c>
      <c r="F1289" t="s">
        <v>579</v>
      </c>
      <c r="G1289" t="s">
        <v>904</v>
      </c>
      <c r="H1289" t="s">
        <v>467</v>
      </c>
      <c r="I1289" t="s">
        <v>2238</v>
      </c>
      <c r="J1289" t="s">
        <v>469</v>
      </c>
      <c r="K1289" t="s">
        <v>474</v>
      </c>
      <c r="M1289" t="s">
        <v>493</v>
      </c>
      <c r="N1289" t="s">
        <v>1096</v>
      </c>
      <c r="O1289" t="s">
        <v>477</v>
      </c>
      <c r="R1289" t="s">
        <v>479</v>
      </c>
      <c r="S1289" t="s">
        <v>469</v>
      </c>
      <c r="W1289" t="s">
        <v>627</v>
      </c>
      <c r="X1289" t="s">
        <v>629</v>
      </c>
      <c r="Y1289" t="s">
        <v>482</v>
      </c>
      <c r="AC1289" t="s">
        <v>599</v>
      </c>
      <c r="AD1289" t="s">
        <v>2239</v>
      </c>
      <c r="AE1289" t="s">
        <v>477</v>
      </c>
      <c r="AF1289" t="s">
        <v>537</v>
      </c>
      <c r="AG1289" t="s">
        <v>458</v>
      </c>
    </row>
    <row r="1290" spans="1:34" x14ac:dyDescent="0.3">
      <c r="A1290">
        <v>177943</v>
      </c>
      <c r="B1290">
        <v>106</v>
      </c>
      <c r="C1290" t="s">
        <v>519</v>
      </c>
      <c r="D1290" t="s">
        <v>490</v>
      </c>
      <c r="E1290">
        <v>106</v>
      </c>
      <c r="F1290" t="s">
        <v>465</v>
      </c>
      <c r="G1290" t="s">
        <v>1098</v>
      </c>
      <c r="H1290" t="s">
        <v>467</v>
      </c>
      <c r="I1290" t="s">
        <v>2240</v>
      </c>
      <c r="J1290" t="s">
        <v>469</v>
      </c>
      <c r="K1290" t="s">
        <v>474</v>
      </c>
      <c r="M1290" t="s">
        <v>493</v>
      </c>
      <c r="N1290" t="s">
        <v>537</v>
      </c>
      <c r="O1290" t="s">
        <v>477</v>
      </c>
      <c r="R1290" t="s">
        <v>479</v>
      </c>
      <c r="S1290" t="s">
        <v>469</v>
      </c>
      <c r="V1290" t="s">
        <v>905</v>
      </c>
      <c r="W1290" t="s">
        <v>509</v>
      </c>
      <c r="X1290" t="s">
        <v>629</v>
      </c>
      <c r="Y1290" t="s">
        <v>482</v>
      </c>
      <c r="AC1290" t="s">
        <v>483</v>
      </c>
      <c r="AG1290" t="s">
        <v>455</v>
      </c>
      <c r="AH1290" t="s">
        <v>2241</v>
      </c>
    </row>
    <row r="1291" spans="1:34" x14ac:dyDescent="0.3">
      <c r="A1291">
        <v>177943</v>
      </c>
      <c r="B1291">
        <v>107</v>
      </c>
      <c r="C1291" t="s">
        <v>519</v>
      </c>
      <c r="D1291" t="s">
        <v>490</v>
      </c>
      <c r="E1291">
        <v>107</v>
      </c>
      <c r="F1291" t="s">
        <v>465</v>
      </c>
      <c r="G1291" t="s">
        <v>2242</v>
      </c>
      <c r="H1291" t="s">
        <v>467</v>
      </c>
      <c r="I1291" t="s">
        <v>1347</v>
      </c>
      <c r="J1291" t="s">
        <v>469</v>
      </c>
      <c r="K1291" t="s">
        <v>474</v>
      </c>
      <c r="M1291" t="s">
        <v>493</v>
      </c>
      <c r="N1291" t="s">
        <v>2243</v>
      </c>
      <c r="O1291" t="s">
        <v>477</v>
      </c>
      <c r="R1291" t="s">
        <v>479</v>
      </c>
      <c r="S1291" t="s">
        <v>469</v>
      </c>
      <c r="V1291" t="s">
        <v>832</v>
      </c>
      <c r="W1291" t="s">
        <v>542</v>
      </c>
      <c r="X1291" t="s">
        <v>629</v>
      </c>
      <c r="Y1291" t="s">
        <v>482</v>
      </c>
      <c r="AC1291" t="s">
        <v>483</v>
      </c>
      <c r="AG1291" t="s">
        <v>455</v>
      </c>
      <c r="AH1291" t="s">
        <v>2144</v>
      </c>
    </row>
    <row r="1292" spans="1:34" x14ac:dyDescent="0.3">
      <c r="A1292">
        <v>177943</v>
      </c>
      <c r="B1292">
        <v>108</v>
      </c>
      <c r="C1292" t="s">
        <v>519</v>
      </c>
      <c r="D1292" t="s">
        <v>490</v>
      </c>
      <c r="E1292">
        <v>108</v>
      </c>
      <c r="F1292" t="s">
        <v>579</v>
      </c>
      <c r="G1292" t="s">
        <v>1609</v>
      </c>
      <c r="H1292" t="s">
        <v>467</v>
      </c>
      <c r="I1292" t="s">
        <v>2244</v>
      </c>
      <c r="J1292" t="s">
        <v>469</v>
      </c>
      <c r="K1292" t="s">
        <v>474</v>
      </c>
      <c r="M1292" t="s">
        <v>493</v>
      </c>
      <c r="N1292" t="s">
        <v>1082</v>
      </c>
      <c r="O1292" t="s">
        <v>477</v>
      </c>
      <c r="R1292" t="s">
        <v>479</v>
      </c>
      <c r="S1292" t="s">
        <v>469</v>
      </c>
      <c r="W1292" t="s">
        <v>906</v>
      </c>
      <c r="X1292" t="s">
        <v>629</v>
      </c>
      <c r="Y1292" t="s">
        <v>482</v>
      </c>
      <c r="AC1292" t="s">
        <v>599</v>
      </c>
      <c r="AD1292" t="s">
        <v>2245</v>
      </c>
      <c r="AE1292" t="s">
        <v>477</v>
      </c>
      <c r="AF1292" t="s">
        <v>537</v>
      </c>
      <c r="AG1292" t="s">
        <v>458</v>
      </c>
    </row>
    <row r="1293" spans="1:34" x14ac:dyDescent="0.3">
      <c r="A1293">
        <v>177943</v>
      </c>
      <c r="B1293">
        <v>109</v>
      </c>
      <c r="C1293" t="s">
        <v>519</v>
      </c>
      <c r="D1293" t="s">
        <v>490</v>
      </c>
      <c r="E1293">
        <v>109</v>
      </c>
      <c r="F1293" t="s">
        <v>465</v>
      </c>
      <c r="G1293" t="s">
        <v>731</v>
      </c>
      <c r="H1293" t="s">
        <v>467</v>
      </c>
      <c r="I1293" t="s">
        <v>1206</v>
      </c>
      <c r="J1293" t="s">
        <v>469</v>
      </c>
      <c r="K1293" t="s">
        <v>474</v>
      </c>
      <c r="M1293" t="s">
        <v>493</v>
      </c>
      <c r="N1293" t="s">
        <v>589</v>
      </c>
      <c r="O1293" t="s">
        <v>477</v>
      </c>
      <c r="R1293" t="s">
        <v>479</v>
      </c>
      <c r="S1293" t="s">
        <v>469</v>
      </c>
      <c r="V1293" t="s">
        <v>550</v>
      </c>
      <c r="W1293" t="s">
        <v>648</v>
      </c>
      <c r="X1293" t="s">
        <v>629</v>
      </c>
      <c r="Y1293" t="s">
        <v>482</v>
      </c>
      <c r="AC1293" t="s">
        <v>483</v>
      </c>
      <c r="AG1293" t="s">
        <v>455</v>
      </c>
      <c r="AH1293" t="s">
        <v>2231</v>
      </c>
    </row>
    <row r="1294" spans="1:34" x14ac:dyDescent="0.3">
      <c r="A1294">
        <v>177943</v>
      </c>
      <c r="B1294">
        <v>110</v>
      </c>
      <c r="C1294" t="s">
        <v>519</v>
      </c>
      <c r="D1294" t="s">
        <v>490</v>
      </c>
      <c r="E1294">
        <v>110</v>
      </c>
      <c r="F1294" t="s">
        <v>465</v>
      </c>
      <c r="G1294" t="s">
        <v>958</v>
      </c>
      <c r="H1294" t="s">
        <v>467</v>
      </c>
      <c r="I1294" t="s">
        <v>1023</v>
      </c>
      <c r="J1294" t="s">
        <v>469</v>
      </c>
      <c r="K1294" t="s">
        <v>474</v>
      </c>
      <c r="M1294" t="s">
        <v>493</v>
      </c>
      <c r="N1294" t="s">
        <v>575</v>
      </c>
      <c r="O1294" t="s">
        <v>477</v>
      </c>
      <c r="R1294" t="s">
        <v>479</v>
      </c>
      <c r="S1294" t="s">
        <v>469</v>
      </c>
      <c r="V1294" t="s">
        <v>558</v>
      </c>
      <c r="W1294" t="s">
        <v>576</v>
      </c>
      <c r="X1294" t="s">
        <v>629</v>
      </c>
      <c r="Y1294" t="s">
        <v>482</v>
      </c>
      <c r="AC1294" t="s">
        <v>483</v>
      </c>
      <c r="AG1294" t="s">
        <v>455</v>
      </c>
      <c r="AH1294" t="s">
        <v>2246</v>
      </c>
    </row>
    <row r="1295" spans="1:34" x14ac:dyDescent="0.3">
      <c r="A1295">
        <v>177943</v>
      </c>
      <c r="B1295">
        <v>111</v>
      </c>
      <c r="C1295" t="s">
        <v>519</v>
      </c>
      <c r="D1295" t="s">
        <v>490</v>
      </c>
      <c r="E1295">
        <v>111</v>
      </c>
      <c r="F1295" t="s">
        <v>465</v>
      </c>
      <c r="G1295" t="s">
        <v>1303</v>
      </c>
      <c r="H1295" t="s">
        <v>467</v>
      </c>
      <c r="I1295" t="s">
        <v>2247</v>
      </c>
      <c r="J1295" t="s">
        <v>469</v>
      </c>
      <c r="K1295" t="s">
        <v>474</v>
      </c>
      <c r="M1295" t="s">
        <v>493</v>
      </c>
      <c r="N1295" t="s">
        <v>1044</v>
      </c>
      <c r="O1295" t="s">
        <v>477</v>
      </c>
      <c r="R1295" t="s">
        <v>479</v>
      </c>
      <c r="S1295" t="s">
        <v>469</v>
      </c>
      <c r="V1295" t="s">
        <v>719</v>
      </c>
      <c r="W1295" t="s">
        <v>542</v>
      </c>
      <c r="X1295" t="s">
        <v>629</v>
      </c>
      <c r="Y1295" t="s">
        <v>482</v>
      </c>
      <c r="AC1295" t="s">
        <v>483</v>
      </c>
      <c r="AG1295" t="s">
        <v>455</v>
      </c>
      <c r="AH1295" t="s">
        <v>2246</v>
      </c>
    </row>
    <row r="1296" spans="1:34" x14ac:dyDescent="0.3">
      <c r="A1296">
        <v>177943</v>
      </c>
      <c r="B1296">
        <v>112</v>
      </c>
      <c r="C1296" t="s">
        <v>519</v>
      </c>
      <c r="D1296" t="s">
        <v>490</v>
      </c>
      <c r="E1296">
        <v>112</v>
      </c>
      <c r="F1296" t="s">
        <v>465</v>
      </c>
      <c r="G1296" t="s">
        <v>1732</v>
      </c>
      <c r="H1296" t="s">
        <v>467</v>
      </c>
      <c r="I1296" t="s">
        <v>2248</v>
      </c>
      <c r="J1296" t="s">
        <v>469</v>
      </c>
      <c r="K1296" t="s">
        <v>474</v>
      </c>
      <c r="M1296" t="s">
        <v>493</v>
      </c>
      <c r="N1296" t="s">
        <v>792</v>
      </c>
      <c r="O1296" t="s">
        <v>477</v>
      </c>
      <c r="R1296" t="s">
        <v>479</v>
      </c>
      <c r="S1296" t="s">
        <v>469</v>
      </c>
      <c r="V1296" t="s">
        <v>541</v>
      </c>
      <c r="W1296" t="s">
        <v>648</v>
      </c>
      <c r="X1296" t="s">
        <v>629</v>
      </c>
      <c r="Y1296" t="s">
        <v>482</v>
      </c>
      <c r="AC1296" t="s">
        <v>483</v>
      </c>
      <c r="AG1296" t="s">
        <v>455</v>
      </c>
      <c r="AH1296" t="s">
        <v>2144</v>
      </c>
    </row>
    <row r="1297" spans="1:34" x14ac:dyDescent="0.3">
      <c r="A1297">
        <v>177943</v>
      </c>
      <c r="B1297">
        <v>113</v>
      </c>
      <c r="C1297" t="s">
        <v>519</v>
      </c>
      <c r="D1297" t="s">
        <v>490</v>
      </c>
      <c r="E1297">
        <v>113</v>
      </c>
      <c r="F1297" t="s">
        <v>579</v>
      </c>
      <c r="G1297" t="s">
        <v>1283</v>
      </c>
      <c r="H1297" t="s">
        <v>467</v>
      </c>
      <c r="I1297" t="s">
        <v>949</v>
      </c>
      <c r="J1297" t="s">
        <v>469</v>
      </c>
      <c r="K1297" t="s">
        <v>474</v>
      </c>
      <c r="M1297" t="s">
        <v>493</v>
      </c>
      <c r="N1297" t="s">
        <v>2249</v>
      </c>
      <c r="O1297" t="s">
        <v>477</v>
      </c>
      <c r="R1297" t="s">
        <v>479</v>
      </c>
      <c r="S1297" t="s">
        <v>469</v>
      </c>
      <c r="W1297" t="s">
        <v>844</v>
      </c>
      <c r="X1297" t="s">
        <v>629</v>
      </c>
      <c r="Y1297" t="s">
        <v>482</v>
      </c>
      <c r="AC1297" t="s">
        <v>599</v>
      </c>
      <c r="AD1297" t="s">
        <v>2250</v>
      </c>
      <c r="AE1297" t="s">
        <v>477</v>
      </c>
      <c r="AG1297" t="s">
        <v>458</v>
      </c>
    </row>
    <row r="1298" spans="1:34" x14ac:dyDescent="0.3">
      <c r="A1298">
        <v>177943</v>
      </c>
      <c r="B1298">
        <v>114</v>
      </c>
      <c r="C1298" t="s">
        <v>519</v>
      </c>
      <c r="D1298" t="s">
        <v>546</v>
      </c>
      <c r="E1298">
        <v>114</v>
      </c>
      <c r="F1298" t="s">
        <v>465</v>
      </c>
      <c r="G1298" t="s">
        <v>519</v>
      </c>
      <c r="H1298" t="s">
        <v>467</v>
      </c>
      <c r="I1298" t="s">
        <v>2251</v>
      </c>
      <c r="J1298" t="s">
        <v>469</v>
      </c>
      <c r="K1298" t="s">
        <v>474</v>
      </c>
      <c r="M1298" t="s">
        <v>493</v>
      </c>
      <c r="N1298" t="s">
        <v>1621</v>
      </c>
      <c r="O1298" t="s">
        <v>477</v>
      </c>
      <c r="R1298" t="s">
        <v>479</v>
      </c>
      <c r="S1298" t="s">
        <v>469</v>
      </c>
      <c r="V1298" t="s">
        <v>558</v>
      </c>
      <c r="W1298" t="s">
        <v>515</v>
      </c>
      <c r="X1298" t="s">
        <v>629</v>
      </c>
      <c r="Y1298" t="s">
        <v>482</v>
      </c>
      <c r="AC1298" t="s">
        <v>483</v>
      </c>
      <c r="AG1298" t="s">
        <v>455</v>
      </c>
      <c r="AH1298" t="s">
        <v>2222</v>
      </c>
    </row>
    <row r="1299" spans="1:34" x14ac:dyDescent="0.3">
      <c r="A1299">
        <v>177943</v>
      </c>
      <c r="B1299">
        <v>115</v>
      </c>
      <c r="C1299" t="s">
        <v>519</v>
      </c>
      <c r="D1299" t="s">
        <v>546</v>
      </c>
      <c r="E1299">
        <v>115</v>
      </c>
      <c r="F1299" t="s">
        <v>465</v>
      </c>
      <c r="G1299" t="s">
        <v>2252</v>
      </c>
      <c r="H1299" t="s">
        <v>467</v>
      </c>
      <c r="I1299" t="s">
        <v>1160</v>
      </c>
      <c r="J1299" t="s">
        <v>469</v>
      </c>
      <c r="K1299" t="s">
        <v>474</v>
      </c>
      <c r="M1299" t="s">
        <v>493</v>
      </c>
      <c r="N1299" t="s">
        <v>2253</v>
      </c>
      <c r="O1299" t="s">
        <v>477</v>
      </c>
      <c r="R1299" t="s">
        <v>492</v>
      </c>
      <c r="S1299" t="s">
        <v>469</v>
      </c>
      <c r="V1299" t="s">
        <v>564</v>
      </c>
      <c r="W1299" t="s">
        <v>572</v>
      </c>
      <c r="X1299" t="s">
        <v>629</v>
      </c>
      <c r="Y1299" t="s">
        <v>482</v>
      </c>
      <c r="AC1299" t="s">
        <v>483</v>
      </c>
      <c r="AG1299" t="s">
        <v>455</v>
      </c>
      <c r="AH1299" t="s">
        <v>2139</v>
      </c>
    </row>
    <row r="1300" spans="1:34" x14ac:dyDescent="0.3">
      <c r="A1300">
        <v>177943</v>
      </c>
      <c r="B1300">
        <v>116</v>
      </c>
      <c r="C1300" t="s">
        <v>614</v>
      </c>
      <c r="D1300" t="s">
        <v>453</v>
      </c>
      <c r="E1300">
        <v>116</v>
      </c>
      <c r="W1300" t="s">
        <v>524</v>
      </c>
      <c r="AG1300" t="s">
        <v>455</v>
      </c>
      <c r="AH1300" t="s">
        <v>2254</v>
      </c>
    </row>
    <row r="1301" spans="1:34" x14ac:dyDescent="0.3">
      <c r="A1301">
        <v>177943</v>
      </c>
      <c r="B1301">
        <v>117</v>
      </c>
      <c r="C1301" t="s">
        <v>614</v>
      </c>
      <c r="D1301" t="s">
        <v>453</v>
      </c>
      <c r="E1301">
        <v>117</v>
      </c>
      <c r="W1301" t="s">
        <v>2154</v>
      </c>
      <c r="AG1301" t="s">
        <v>455</v>
      </c>
      <c r="AH1301" t="s">
        <v>2254</v>
      </c>
    </row>
    <row r="1302" spans="1:34" x14ac:dyDescent="0.3">
      <c r="A1302">
        <v>177943</v>
      </c>
      <c r="B1302">
        <v>118</v>
      </c>
      <c r="C1302" t="s">
        <v>614</v>
      </c>
      <c r="D1302" t="s">
        <v>453</v>
      </c>
      <c r="E1302">
        <v>118</v>
      </c>
      <c r="W1302" t="s">
        <v>2255</v>
      </c>
      <c r="AG1302" t="s">
        <v>455</v>
      </c>
      <c r="AH1302" t="s">
        <v>2254</v>
      </c>
    </row>
    <row r="1303" spans="1:34" x14ac:dyDescent="0.3">
      <c r="A1303">
        <v>177943</v>
      </c>
      <c r="B1303">
        <v>119</v>
      </c>
      <c r="C1303" t="s">
        <v>614</v>
      </c>
      <c r="D1303" t="s">
        <v>453</v>
      </c>
      <c r="E1303">
        <v>119</v>
      </c>
      <c r="W1303" t="s">
        <v>1527</v>
      </c>
      <c r="AG1303" t="s">
        <v>455</v>
      </c>
      <c r="AH1303" t="s">
        <v>2254</v>
      </c>
    </row>
    <row r="1304" spans="1:34" x14ac:dyDescent="0.3">
      <c r="A1304">
        <v>177943</v>
      </c>
      <c r="B1304">
        <v>120</v>
      </c>
      <c r="C1304" t="s">
        <v>614</v>
      </c>
      <c r="D1304" t="s">
        <v>453</v>
      </c>
      <c r="E1304">
        <v>120</v>
      </c>
      <c r="W1304" t="s">
        <v>2104</v>
      </c>
      <c r="AG1304" t="s">
        <v>455</v>
      </c>
      <c r="AH1304" t="s">
        <v>2225</v>
      </c>
    </row>
    <row r="1305" spans="1:34" x14ac:dyDescent="0.3">
      <c r="A1305">
        <v>177943</v>
      </c>
      <c r="B1305">
        <v>121</v>
      </c>
      <c r="C1305" t="s">
        <v>614</v>
      </c>
      <c r="D1305" t="s">
        <v>453</v>
      </c>
      <c r="E1305">
        <v>121</v>
      </c>
      <c r="W1305" t="s">
        <v>478</v>
      </c>
      <c r="AG1305" t="s">
        <v>455</v>
      </c>
      <c r="AH1305" t="s">
        <v>2225</v>
      </c>
    </row>
    <row r="1306" spans="1:34" x14ac:dyDescent="0.3">
      <c r="A1306">
        <v>177943</v>
      </c>
      <c r="B1306">
        <v>122</v>
      </c>
      <c r="C1306" t="s">
        <v>614</v>
      </c>
      <c r="D1306" t="s">
        <v>453</v>
      </c>
      <c r="E1306">
        <v>122</v>
      </c>
      <c r="W1306" t="s">
        <v>694</v>
      </c>
      <c r="AG1306" t="s">
        <v>455</v>
      </c>
      <c r="AH1306" t="s">
        <v>2256</v>
      </c>
    </row>
    <row r="1307" spans="1:34" x14ac:dyDescent="0.3">
      <c r="A1307">
        <v>177943</v>
      </c>
      <c r="B1307">
        <v>123</v>
      </c>
      <c r="C1307" t="s">
        <v>614</v>
      </c>
      <c r="D1307" t="s">
        <v>453</v>
      </c>
      <c r="E1307">
        <v>123</v>
      </c>
      <c r="W1307" t="s">
        <v>2257</v>
      </c>
      <c r="AG1307" t="s">
        <v>455</v>
      </c>
      <c r="AH1307" t="s">
        <v>2254</v>
      </c>
    </row>
    <row r="1308" spans="1:34" x14ac:dyDescent="0.3">
      <c r="A1308">
        <v>177943</v>
      </c>
      <c r="B1308">
        <v>124</v>
      </c>
      <c r="C1308" t="s">
        <v>614</v>
      </c>
      <c r="D1308" t="s">
        <v>453</v>
      </c>
      <c r="E1308">
        <v>124</v>
      </c>
      <c r="W1308" t="s">
        <v>1501</v>
      </c>
      <c r="AG1308" t="s">
        <v>455</v>
      </c>
      <c r="AH1308" t="s">
        <v>2225</v>
      </c>
    </row>
    <row r="1309" spans="1:34" x14ac:dyDescent="0.3">
      <c r="A1309">
        <v>177943</v>
      </c>
      <c r="B1309">
        <v>125</v>
      </c>
      <c r="C1309" t="s">
        <v>614</v>
      </c>
      <c r="D1309" t="s">
        <v>453</v>
      </c>
      <c r="E1309">
        <v>125</v>
      </c>
      <c r="W1309" t="s">
        <v>1062</v>
      </c>
      <c r="AG1309" t="s">
        <v>455</v>
      </c>
      <c r="AH1309" t="s">
        <v>2258</v>
      </c>
    </row>
    <row r="1310" spans="1:34" x14ac:dyDescent="0.3">
      <c r="A1310">
        <v>177943</v>
      </c>
      <c r="B1310">
        <v>126</v>
      </c>
      <c r="C1310" t="s">
        <v>614</v>
      </c>
      <c r="D1310" t="s">
        <v>453</v>
      </c>
      <c r="E1310">
        <v>126</v>
      </c>
      <c r="W1310" t="s">
        <v>2156</v>
      </c>
      <c r="AG1310" t="s">
        <v>455</v>
      </c>
      <c r="AH1310" t="s">
        <v>2168</v>
      </c>
    </row>
    <row r="1311" spans="1:34" x14ac:dyDescent="0.3">
      <c r="A1311">
        <v>177943</v>
      </c>
      <c r="B1311">
        <v>127</v>
      </c>
      <c r="C1311" t="s">
        <v>614</v>
      </c>
      <c r="D1311" t="s">
        <v>453</v>
      </c>
      <c r="E1311">
        <v>127</v>
      </c>
      <c r="W1311" t="s">
        <v>675</v>
      </c>
      <c r="AG1311" t="s">
        <v>455</v>
      </c>
      <c r="AH1311" t="s">
        <v>2168</v>
      </c>
    </row>
    <row r="1312" spans="1:34" x14ac:dyDescent="0.3">
      <c r="A1312">
        <v>177943</v>
      </c>
      <c r="B1312">
        <v>128</v>
      </c>
      <c r="C1312" t="s">
        <v>614</v>
      </c>
      <c r="D1312" t="s">
        <v>453</v>
      </c>
      <c r="E1312">
        <v>128</v>
      </c>
      <c r="W1312" t="s">
        <v>2131</v>
      </c>
      <c r="AG1312" t="s">
        <v>455</v>
      </c>
      <c r="AH1312" t="s">
        <v>2168</v>
      </c>
    </row>
    <row r="1313" spans="1:34" x14ac:dyDescent="0.3">
      <c r="A1313">
        <v>177943</v>
      </c>
      <c r="B1313">
        <v>129</v>
      </c>
      <c r="C1313" t="s">
        <v>614</v>
      </c>
      <c r="D1313" t="s">
        <v>453</v>
      </c>
      <c r="E1313">
        <v>129</v>
      </c>
      <c r="W1313" t="s">
        <v>2158</v>
      </c>
      <c r="AG1313" t="s">
        <v>455</v>
      </c>
      <c r="AH1313" t="s">
        <v>2259</v>
      </c>
    </row>
    <row r="1314" spans="1:34" x14ac:dyDescent="0.3">
      <c r="A1314">
        <v>177943</v>
      </c>
      <c r="B1314">
        <v>130</v>
      </c>
      <c r="C1314" t="s">
        <v>614</v>
      </c>
      <c r="D1314" t="s">
        <v>453</v>
      </c>
      <c r="E1314">
        <v>130</v>
      </c>
      <c r="W1314" t="s">
        <v>2260</v>
      </c>
      <c r="AG1314" t="s">
        <v>455</v>
      </c>
      <c r="AH1314" t="s">
        <v>2114</v>
      </c>
    </row>
    <row r="1315" spans="1:34" x14ac:dyDescent="0.3">
      <c r="A1315">
        <v>177943</v>
      </c>
      <c r="B1315">
        <v>131</v>
      </c>
      <c r="C1315" t="s">
        <v>614</v>
      </c>
      <c r="D1315" t="s">
        <v>453</v>
      </c>
      <c r="E1315">
        <v>131</v>
      </c>
      <c r="W1315" t="s">
        <v>927</v>
      </c>
      <c r="AG1315" t="s">
        <v>455</v>
      </c>
      <c r="AH1315" t="s">
        <v>2259</v>
      </c>
    </row>
    <row r="1316" spans="1:34" x14ac:dyDescent="0.3">
      <c r="A1316">
        <v>177943</v>
      </c>
      <c r="B1316">
        <v>132</v>
      </c>
      <c r="C1316" t="s">
        <v>614</v>
      </c>
      <c r="D1316" t="s">
        <v>464</v>
      </c>
      <c r="E1316">
        <v>132</v>
      </c>
      <c r="F1316" t="s">
        <v>465</v>
      </c>
      <c r="G1316" t="s">
        <v>594</v>
      </c>
      <c r="H1316" t="s">
        <v>467</v>
      </c>
      <c r="I1316" t="s">
        <v>2261</v>
      </c>
      <c r="J1316" t="s">
        <v>469</v>
      </c>
      <c r="K1316" t="s">
        <v>474</v>
      </c>
      <c r="M1316" t="s">
        <v>493</v>
      </c>
      <c r="N1316" t="s">
        <v>874</v>
      </c>
      <c r="O1316" t="s">
        <v>477</v>
      </c>
      <c r="R1316" t="s">
        <v>479</v>
      </c>
      <c r="S1316" t="s">
        <v>469</v>
      </c>
      <c r="W1316" t="s">
        <v>576</v>
      </c>
      <c r="X1316" t="s">
        <v>629</v>
      </c>
      <c r="Y1316" t="s">
        <v>482</v>
      </c>
      <c r="AC1316" t="s">
        <v>483</v>
      </c>
      <c r="AG1316" t="s">
        <v>455</v>
      </c>
      <c r="AH1316" t="s">
        <v>2114</v>
      </c>
    </row>
    <row r="1317" spans="1:34" x14ac:dyDescent="0.3">
      <c r="A1317">
        <v>177943</v>
      </c>
      <c r="B1317">
        <v>133</v>
      </c>
      <c r="C1317" t="s">
        <v>614</v>
      </c>
      <c r="D1317" t="s">
        <v>464</v>
      </c>
      <c r="E1317">
        <v>133</v>
      </c>
      <c r="F1317" t="s">
        <v>465</v>
      </c>
      <c r="G1317" t="s">
        <v>979</v>
      </c>
      <c r="H1317" t="s">
        <v>467</v>
      </c>
      <c r="I1317" t="s">
        <v>2262</v>
      </c>
      <c r="J1317" t="s">
        <v>469</v>
      </c>
      <c r="K1317" t="s">
        <v>474</v>
      </c>
      <c r="M1317" t="s">
        <v>493</v>
      </c>
      <c r="N1317" t="s">
        <v>519</v>
      </c>
      <c r="O1317" t="s">
        <v>477</v>
      </c>
      <c r="R1317" t="s">
        <v>479</v>
      </c>
      <c r="S1317" t="s">
        <v>469</v>
      </c>
      <c r="W1317" t="s">
        <v>593</v>
      </c>
      <c r="X1317" t="s">
        <v>629</v>
      </c>
      <c r="Y1317" t="s">
        <v>482</v>
      </c>
      <c r="AC1317" t="s">
        <v>483</v>
      </c>
      <c r="AG1317" t="s">
        <v>455</v>
      </c>
      <c r="AH1317" t="s">
        <v>2114</v>
      </c>
    </row>
    <row r="1318" spans="1:34" x14ac:dyDescent="0.3">
      <c r="A1318">
        <v>177943</v>
      </c>
      <c r="B1318">
        <v>134</v>
      </c>
      <c r="C1318" t="s">
        <v>614</v>
      </c>
      <c r="D1318" t="s">
        <v>464</v>
      </c>
      <c r="E1318">
        <v>134</v>
      </c>
      <c r="F1318" t="s">
        <v>465</v>
      </c>
      <c r="G1318" t="s">
        <v>2263</v>
      </c>
      <c r="H1318" t="s">
        <v>467</v>
      </c>
      <c r="I1318" t="s">
        <v>473</v>
      </c>
      <c r="J1318" t="s">
        <v>469</v>
      </c>
      <c r="K1318" t="s">
        <v>474</v>
      </c>
      <c r="M1318" t="s">
        <v>493</v>
      </c>
      <c r="N1318" t="s">
        <v>945</v>
      </c>
      <c r="O1318" t="s">
        <v>477</v>
      </c>
      <c r="R1318" t="s">
        <v>479</v>
      </c>
      <c r="S1318" t="s">
        <v>469</v>
      </c>
      <c r="W1318" t="s">
        <v>468</v>
      </c>
      <c r="X1318" t="s">
        <v>629</v>
      </c>
      <c r="Y1318" t="s">
        <v>482</v>
      </c>
      <c r="AC1318" t="s">
        <v>483</v>
      </c>
      <c r="AG1318" t="s">
        <v>455</v>
      </c>
      <c r="AH1318" t="s">
        <v>2168</v>
      </c>
    </row>
    <row r="1319" spans="1:34" x14ac:dyDescent="0.3">
      <c r="A1319">
        <v>177943</v>
      </c>
      <c r="B1319">
        <v>135</v>
      </c>
      <c r="C1319" t="s">
        <v>614</v>
      </c>
      <c r="D1319" t="s">
        <v>464</v>
      </c>
      <c r="E1319">
        <v>135</v>
      </c>
      <c r="F1319" t="s">
        <v>465</v>
      </c>
      <c r="G1319" t="s">
        <v>1314</v>
      </c>
      <c r="H1319" t="s">
        <v>467</v>
      </c>
      <c r="I1319" t="s">
        <v>784</v>
      </c>
      <c r="J1319" t="s">
        <v>469</v>
      </c>
      <c r="K1319" t="s">
        <v>474</v>
      </c>
      <c r="M1319" t="s">
        <v>475</v>
      </c>
      <c r="N1319" t="s">
        <v>471</v>
      </c>
      <c r="O1319" t="s">
        <v>477</v>
      </c>
      <c r="P1319" t="s">
        <v>486</v>
      </c>
      <c r="Q1319" t="s">
        <v>477</v>
      </c>
      <c r="R1319" t="s">
        <v>479</v>
      </c>
      <c r="S1319" t="s">
        <v>469</v>
      </c>
      <c r="W1319" t="s">
        <v>949</v>
      </c>
      <c r="X1319" t="s">
        <v>629</v>
      </c>
      <c r="Y1319" t="s">
        <v>482</v>
      </c>
      <c r="AC1319" t="s">
        <v>483</v>
      </c>
      <c r="AG1319" t="s">
        <v>455</v>
      </c>
      <c r="AH1319" t="s">
        <v>2264</v>
      </c>
    </row>
    <row r="1320" spans="1:34" x14ac:dyDescent="0.3">
      <c r="A1320">
        <v>177943</v>
      </c>
      <c r="B1320">
        <v>136</v>
      </c>
      <c r="C1320" t="s">
        <v>614</v>
      </c>
      <c r="D1320" t="s">
        <v>464</v>
      </c>
      <c r="E1320">
        <v>136</v>
      </c>
      <c r="F1320" t="s">
        <v>465</v>
      </c>
      <c r="G1320" t="s">
        <v>533</v>
      </c>
      <c r="H1320" t="s">
        <v>467</v>
      </c>
      <c r="I1320" t="s">
        <v>1179</v>
      </c>
      <c r="J1320" t="s">
        <v>469</v>
      </c>
      <c r="K1320" t="s">
        <v>470</v>
      </c>
      <c r="L1320" t="s">
        <v>452</v>
      </c>
      <c r="AG1320" t="s">
        <v>455</v>
      </c>
      <c r="AH1320" t="s">
        <v>2254</v>
      </c>
    </row>
    <row r="1321" spans="1:34" x14ac:dyDescent="0.3">
      <c r="A1321">
        <v>177943</v>
      </c>
      <c r="B1321">
        <v>137</v>
      </c>
      <c r="C1321" t="s">
        <v>614</v>
      </c>
      <c r="D1321" t="s">
        <v>464</v>
      </c>
      <c r="E1321">
        <v>137</v>
      </c>
      <c r="F1321" t="s">
        <v>465</v>
      </c>
      <c r="G1321" t="s">
        <v>626</v>
      </c>
      <c r="H1321" t="s">
        <v>467</v>
      </c>
      <c r="I1321" t="s">
        <v>2265</v>
      </c>
      <c r="J1321" t="s">
        <v>469</v>
      </c>
      <c r="K1321" t="s">
        <v>474</v>
      </c>
      <c r="M1321" t="s">
        <v>493</v>
      </c>
      <c r="N1321" t="s">
        <v>1287</v>
      </c>
      <c r="O1321" t="s">
        <v>477</v>
      </c>
      <c r="R1321" t="s">
        <v>479</v>
      </c>
      <c r="S1321" t="s">
        <v>469</v>
      </c>
      <c r="W1321" t="s">
        <v>836</v>
      </c>
      <c r="X1321" t="s">
        <v>629</v>
      </c>
      <c r="Y1321" t="s">
        <v>482</v>
      </c>
      <c r="AC1321" t="s">
        <v>483</v>
      </c>
      <c r="AG1321" t="s">
        <v>455</v>
      </c>
      <c r="AH1321" t="s">
        <v>2136</v>
      </c>
    </row>
    <row r="1322" spans="1:34" x14ac:dyDescent="0.3">
      <c r="A1322">
        <v>177943</v>
      </c>
      <c r="B1322">
        <v>138</v>
      </c>
      <c r="C1322" t="s">
        <v>614</v>
      </c>
      <c r="D1322" t="s">
        <v>490</v>
      </c>
      <c r="E1322">
        <v>138</v>
      </c>
      <c r="F1322" t="s">
        <v>465</v>
      </c>
      <c r="G1322" t="s">
        <v>564</v>
      </c>
      <c r="H1322" t="s">
        <v>467</v>
      </c>
      <c r="I1322" t="s">
        <v>2266</v>
      </c>
      <c r="J1322" t="s">
        <v>469</v>
      </c>
      <c r="K1322" t="s">
        <v>474</v>
      </c>
      <c r="M1322" t="s">
        <v>493</v>
      </c>
      <c r="N1322" t="s">
        <v>1044</v>
      </c>
      <c r="O1322" t="s">
        <v>477</v>
      </c>
      <c r="R1322" t="s">
        <v>479</v>
      </c>
      <c r="S1322" t="s">
        <v>469</v>
      </c>
      <c r="V1322" t="s">
        <v>487</v>
      </c>
      <c r="W1322" t="s">
        <v>551</v>
      </c>
      <c r="X1322" t="s">
        <v>629</v>
      </c>
      <c r="Y1322" t="s">
        <v>482</v>
      </c>
      <c r="AC1322" t="s">
        <v>483</v>
      </c>
      <c r="AG1322" t="s">
        <v>455</v>
      </c>
      <c r="AH1322" t="s">
        <v>2114</v>
      </c>
    </row>
    <row r="1323" spans="1:34" x14ac:dyDescent="0.3">
      <c r="A1323">
        <v>177943</v>
      </c>
      <c r="B1323">
        <v>139</v>
      </c>
      <c r="C1323" t="s">
        <v>614</v>
      </c>
      <c r="D1323" t="s">
        <v>490</v>
      </c>
      <c r="E1323">
        <v>139</v>
      </c>
      <c r="F1323" t="s">
        <v>465</v>
      </c>
      <c r="G1323" t="s">
        <v>1205</v>
      </c>
      <c r="H1323" t="s">
        <v>467</v>
      </c>
      <c r="I1323" t="s">
        <v>2267</v>
      </c>
      <c r="J1323" t="s">
        <v>469</v>
      </c>
      <c r="K1323" t="s">
        <v>474</v>
      </c>
      <c r="M1323" t="s">
        <v>493</v>
      </c>
      <c r="N1323" t="s">
        <v>1152</v>
      </c>
      <c r="O1323" t="s">
        <v>477</v>
      </c>
      <c r="R1323" t="s">
        <v>479</v>
      </c>
      <c r="S1323" t="s">
        <v>469</v>
      </c>
      <c r="V1323" t="s">
        <v>558</v>
      </c>
      <c r="W1323" t="s">
        <v>803</v>
      </c>
      <c r="X1323" t="s">
        <v>629</v>
      </c>
      <c r="Y1323" t="s">
        <v>482</v>
      </c>
      <c r="AC1323" t="s">
        <v>483</v>
      </c>
      <c r="AG1323" t="s">
        <v>455</v>
      </c>
      <c r="AH1323" t="s">
        <v>2268</v>
      </c>
    </row>
    <row r="1324" spans="1:34" x14ac:dyDescent="0.3">
      <c r="A1324">
        <v>177943</v>
      </c>
      <c r="B1324">
        <v>140</v>
      </c>
      <c r="C1324" t="s">
        <v>614</v>
      </c>
      <c r="D1324" t="s">
        <v>490</v>
      </c>
      <c r="E1324">
        <v>140</v>
      </c>
      <c r="F1324" t="s">
        <v>465</v>
      </c>
      <c r="G1324" t="s">
        <v>553</v>
      </c>
      <c r="H1324" t="s">
        <v>467</v>
      </c>
      <c r="I1324" t="s">
        <v>632</v>
      </c>
      <c r="J1324" t="s">
        <v>469</v>
      </c>
      <c r="K1324" t="s">
        <v>474</v>
      </c>
      <c r="M1324" t="s">
        <v>493</v>
      </c>
      <c r="N1324" t="s">
        <v>2018</v>
      </c>
      <c r="O1324" t="s">
        <v>477</v>
      </c>
      <c r="R1324" t="s">
        <v>479</v>
      </c>
      <c r="S1324" t="s">
        <v>469</v>
      </c>
      <c r="V1324" t="s">
        <v>1102</v>
      </c>
      <c r="W1324" t="s">
        <v>537</v>
      </c>
      <c r="X1324" t="s">
        <v>629</v>
      </c>
      <c r="Y1324" t="s">
        <v>482</v>
      </c>
      <c r="AC1324" t="s">
        <v>932</v>
      </c>
      <c r="AG1324" t="s">
        <v>455</v>
      </c>
      <c r="AH1324" t="s">
        <v>2134</v>
      </c>
    </row>
    <row r="1325" spans="1:34" x14ac:dyDescent="0.3">
      <c r="A1325">
        <v>177943</v>
      </c>
      <c r="B1325">
        <v>141</v>
      </c>
      <c r="C1325" t="s">
        <v>614</v>
      </c>
      <c r="D1325" t="s">
        <v>490</v>
      </c>
      <c r="E1325">
        <v>141</v>
      </c>
      <c r="F1325" t="s">
        <v>465</v>
      </c>
      <c r="G1325" t="s">
        <v>1918</v>
      </c>
      <c r="H1325" t="s">
        <v>467</v>
      </c>
      <c r="I1325" t="s">
        <v>2123</v>
      </c>
      <c r="J1325" t="s">
        <v>469</v>
      </c>
      <c r="K1325" t="s">
        <v>474</v>
      </c>
      <c r="M1325" t="s">
        <v>493</v>
      </c>
      <c r="N1325" t="s">
        <v>542</v>
      </c>
      <c r="O1325" t="s">
        <v>477</v>
      </c>
      <c r="R1325" t="s">
        <v>479</v>
      </c>
      <c r="S1325" t="s">
        <v>469</v>
      </c>
      <c r="V1325" t="s">
        <v>564</v>
      </c>
      <c r="W1325" t="s">
        <v>488</v>
      </c>
      <c r="X1325" t="s">
        <v>629</v>
      </c>
      <c r="Y1325" t="s">
        <v>483</v>
      </c>
      <c r="AG1325" t="s">
        <v>455</v>
      </c>
      <c r="AH1325" t="s">
        <v>2269</v>
      </c>
    </row>
    <row r="1326" spans="1:34" x14ac:dyDescent="0.3">
      <c r="A1326">
        <v>177943</v>
      </c>
      <c r="B1326">
        <v>142</v>
      </c>
      <c r="C1326" t="s">
        <v>614</v>
      </c>
      <c r="D1326" t="s">
        <v>490</v>
      </c>
      <c r="E1326">
        <v>142</v>
      </c>
      <c r="F1326" t="s">
        <v>465</v>
      </c>
      <c r="G1326" t="s">
        <v>639</v>
      </c>
      <c r="H1326" t="s">
        <v>467</v>
      </c>
      <c r="I1326" t="s">
        <v>1016</v>
      </c>
      <c r="J1326" t="s">
        <v>469</v>
      </c>
      <c r="K1326" t="s">
        <v>474</v>
      </c>
      <c r="M1326" t="s">
        <v>493</v>
      </c>
      <c r="N1326" t="s">
        <v>810</v>
      </c>
      <c r="O1326" t="s">
        <v>477</v>
      </c>
      <c r="R1326" t="s">
        <v>479</v>
      </c>
      <c r="S1326" t="s">
        <v>469</v>
      </c>
      <c r="V1326" t="s">
        <v>537</v>
      </c>
      <c r="W1326" t="s">
        <v>803</v>
      </c>
      <c r="X1326" t="s">
        <v>629</v>
      </c>
      <c r="Y1326" t="s">
        <v>482</v>
      </c>
      <c r="AC1326" t="s">
        <v>483</v>
      </c>
      <c r="AG1326" t="s">
        <v>455</v>
      </c>
      <c r="AH1326" t="s">
        <v>2183</v>
      </c>
    </row>
    <row r="1327" spans="1:34" x14ac:dyDescent="0.3">
      <c r="A1327">
        <v>177943</v>
      </c>
      <c r="B1327">
        <v>143</v>
      </c>
      <c r="C1327" t="s">
        <v>614</v>
      </c>
      <c r="D1327" t="s">
        <v>490</v>
      </c>
      <c r="E1327">
        <v>143</v>
      </c>
      <c r="F1327" t="s">
        <v>465</v>
      </c>
      <c r="G1327" t="s">
        <v>967</v>
      </c>
      <c r="H1327" t="s">
        <v>467</v>
      </c>
      <c r="I1327" t="s">
        <v>2270</v>
      </c>
      <c r="J1327" t="s">
        <v>469</v>
      </c>
      <c r="K1327" t="s">
        <v>474</v>
      </c>
      <c r="M1327" t="s">
        <v>493</v>
      </c>
      <c r="N1327" t="s">
        <v>2271</v>
      </c>
      <c r="O1327" t="s">
        <v>477</v>
      </c>
      <c r="R1327" t="s">
        <v>479</v>
      </c>
      <c r="S1327" t="s">
        <v>469</v>
      </c>
      <c r="V1327" t="s">
        <v>544</v>
      </c>
      <c r="W1327" t="s">
        <v>736</v>
      </c>
      <c r="X1327" t="s">
        <v>629</v>
      </c>
      <c r="Y1327" t="s">
        <v>482</v>
      </c>
      <c r="AC1327" t="s">
        <v>483</v>
      </c>
      <c r="AG1327" t="s">
        <v>455</v>
      </c>
      <c r="AH1327" t="s">
        <v>2139</v>
      </c>
    </row>
    <row r="1328" spans="1:34" x14ac:dyDescent="0.3">
      <c r="A1328">
        <v>177943</v>
      </c>
      <c r="B1328">
        <v>144</v>
      </c>
      <c r="C1328" t="s">
        <v>614</v>
      </c>
      <c r="D1328" t="s">
        <v>490</v>
      </c>
      <c r="E1328">
        <v>144</v>
      </c>
      <c r="F1328" t="s">
        <v>465</v>
      </c>
      <c r="G1328" t="s">
        <v>547</v>
      </c>
      <c r="H1328" t="s">
        <v>467</v>
      </c>
      <c r="I1328" t="s">
        <v>2182</v>
      </c>
      <c r="J1328" t="s">
        <v>469</v>
      </c>
      <c r="K1328" t="s">
        <v>474</v>
      </c>
      <c r="M1328" t="s">
        <v>493</v>
      </c>
      <c r="N1328" t="s">
        <v>633</v>
      </c>
      <c r="O1328" t="s">
        <v>477</v>
      </c>
      <c r="R1328" t="s">
        <v>479</v>
      </c>
      <c r="S1328" t="s">
        <v>469</v>
      </c>
      <c r="V1328" t="s">
        <v>913</v>
      </c>
      <c r="W1328" t="s">
        <v>1102</v>
      </c>
      <c r="X1328" t="s">
        <v>629</v>
      </c>
      <c r="Y1328" t="s">
        <v>482</v>
      </c>
      <c r="AC1328" t="s">
        <v>483</v>
      </c>
      <c r="AG1328" t="s">
        <v>455</v>
      </c>
      <c r="AH1328" t="s">
        <v>2269</v>
      </c>
    </row>
    <row r="1329" spans="1:34" x14ac:dyDescent="0.3">
      <c r="A1329">
        <v>177943</v>
      </c>
      <c r="B1329">
        <v>145</v>
      </c>
      <c r="C1329" t="s">
        <v>614</v>
      </c>
      <c r="D1329" t="s">
        <v>490</v>
      </c>
      <c r="E1329">
        <v>145</v>
      </c>
      <c r="F1329" t="s">
        <v>465</v>
      </c>
      <c r="G1329" t="s">
        <v>1401</v>
      </c>
      <c r="H1329" t="s">
        <v>467</v>
      </c>
      <c r="I1329" t="s">
        <v>874</v>
      </c>
      <c r="J1329" t="s">
        <v>469</v>
      </c>
      <c r="K1329" t="s">
        <v>474</v>
      </c>
      <c r="M1329" t="s">
        <v>493</v>
      </c>
      <c r="N1329" t="s">
        <v>925</v>
      </c>
      <c r="O1329" t="s">
        <v>477</v>
      </c>
      <c r="R1329" t="s">
        <v>479</v>
      </c>
      <c r="S1329" t="s">
        <v>469</v>
      </c>
      <c r="V1329" t="s">
        <v>498</v>
      </c>
      <c r="W1329" t="s">
        <v>583</v>
      </c>
      <c r="X1329" t="s">
        <v>629</v>
      </c>
      <c r="Y1329" t="s">
        <v>482</v>
      </c>
      <c r="AC1329" t="s">
        <v>483</v>
      </c>
      <c r="AG1329" t="s">
        <v>455</v>
      </c>
      <c r="AH1329" t="s">
        <v>2183</v>
      </c>
    </row>
    <row r="1330" spans="1:34" x14ac:dyDescent="0.3">
      <c r="A1330">
        <v>177943</v>
      </c>
      <c r="B1330">
        <v>146</v>
      </c>
      <c r="C1330" t="s">
        <v>614</v>
      </c>
      <c r="D1330" t="s">
        <v>490</v>
      </c>
      <c r="E1330">
        <v>146</v>
      </c>
      <c r="F1330" t="s">
        <v>465</v>
      </c>
      <c r="G1330" t="s">
        <v>1255</v>
      </c>
      <c r="H1330" t="s">
        <v>467</v>
      </c>
      <c r="I1330" t="s">
        <v>2272</v>
      </c>
      <c r="J1330" t="s">
        <v>469</v>
      </c>
      <c r="K1330" t="s">
        <v>474</v>
      </c>
      <c r="M1330" t="s">
        <v>493</v>
      </c>
      <c r="N1330" t="s">
        <v>946</v>
      </c>
      <c r="O1330" t="s">
        <v>477</v>
      </c>
      <c r="R1330" t="s">
        <v>479</v>
      </c>
      <c r="S1330" t="s">
        <v>469</v>
      </c>
      <c r="V1330" t="s">
        <v>494</v>
      </c>
      <c r="W1330" t="s">
        <v>1036</v>
      </c>
      <c r="X1330" t="s">
        <v>629</v>
      </c>
      <c r="Y1330" t="s">
        <v>482</v>
      </c>
      <c r="AC1330" t="s">
        <v>483</v>
      </c>
      <c r="AG1330" t="s">
        <v>455</v>
      </c>
      <c r="AH1330" t="s">
        <v>2114</v>
      </c>
    </row>
    <row r="1331" spans="1:34" x14ac:dyDescent="0.3">
      <c r="A1331">
        <v>177943</v>
      </c>
      <c r="B1331">
        <v>147</v>
      </c>
      <c r="C1331" t="s">
        <v>614</v>
      </c>
      <c r="D1331" t="s">
        <v>490</v>
      </c>
      <c r="E1331">
        <v>147</v>
      </c>
      <c r="F1331" t="s">
        <v>465</v>
      </c>
      <c r="G1331" t="s">
        <v>1293</v>
      </c>
      <c r="H1331" t="s">
        <v>467</v>
      </c>
      <c r="I1331" t="s">
        <v>2185</v>
      </c>
      <c r="J1331" t="s">
        <v>469</v>
      </c>
      <c r="K1331" t="s">
        <v>474</v>
      </c>
      <c r="M1331" t="s">
        <v>493</v>
      </c>
      <c r="N1331" t="s">
        <v>1082</v>
      </c>
      <c r="O1331" t="s">
        <v>477</v>
      </c>
      <c r="R1331" t="s">
        <v>479</v>
      </c>
      <c r="S1331" t="s">
        <v>469</v>
      </c>
      <c r="V1331" t="s">
        <v>541</v>
      </c>
      <c r="W1331" t="s">
        <v>527</v>
      </c>
      <c r="X1331" t="s">
        <v>629</v>
      </c>
      <c r="Y1331" t="s">
        <v>482</v>
      </c>
      <c r="AC1331" t="s">
        <v>483</v>
      </c>
      <c r="AG1331" t="s">
        <v>455</v>
      </c>
      <c r="AH1331" t="s">
        <v>2166</v>
      </c>
    </row>
    <row r="1332" spans="1:34" x14ac:dyDescent="0.3">
      <c r="A1332">
        <v>177943</v>
      </c>
      <c r="B1332">
        <v>148</v>
      </c>
      <c r="C1332" t="s">
        <v>614</v>
      </c>
      <c r="D1332" t="s">
        <v>490</v>
      </c>
      <c r="E1332">
        <v>148</v>
      </c>
      <c r="F1332" t="s">
        <v>465</v>
      </c>
      <c r="G1332" t="s">
        <v>2273</v>
      </c>
      <c r="H1332" t="s">
        <v>467</v>
      </c>
      <c r="I1332" t="s">
        <v>1635</v>
      </c>
      <c r="J1332" t="s">
        <v>469</v>
      </c>
      <c r="K1332" t="s">
        <v>474</v>
      </c>
      <c r="M1332" t="s">
        <v>493</v>
      </c>
      <c r="N1332" t="s">
        <v>2274</v>
      </c>
      <c r="O1332" t="s">
        <v>477</v>
      </c>
      <c r="R1332" t="s">
        <v>479</v>
      </c>
      <c r="S1332" t="s">
        <v>469</v>
      </c>
      <c r="V1332" t="s">
        <v>480</v>
      </c>
      <c r="W1332" t="s">
        <v>545</v>
      </c>
      <c r="X1332" t="s">
        <v>629</v>
      </c>
      <c r="Y1332" t="s">
        <v>482</v>
      </c>
      <c r="AC1332" t="s">
        <v>483</v>
      </c>
      <c r="AG1332" t="s">
        <v>455</v>
      </c>
      <c r="AH1332" t="s">
        <v>2139</v>
      </c>
    </row>
    <row r="1333" spans="1:34" x14ac:dyDescent="0.3">
      <c r="A1333">
        <v>177943</v>
      </c>
      <c r="B1333">
        <v>149</v>
      </c>
      <c r="C1333" t="s">
        <v>614</v>
      </c>
      <c r="D1333" t="s">
        <v>490</v>
      </c>
      <c r="E1333">
        <v>149</v>
      </c>
      <c r="F1333" t="s">
        <v>465</v>
      </c>
      <c r="G1333" t="s">
        <v>842</v>
      </c>
      <c r="H1333" t="s">
        <v>467</v>
      </c>
      <c r="I1333" t="s">
        <v>2275</v>
      </c>
      <c r="J1333" t="s">
        <v>469</v>
      </c>
      <c r="K1333" t="s">
        <v>474</v>
      </c>
      <c r="M1333" t="s">
        <v>493</v>
      </c>
      <c r="N1333" t="s">
        <v>634</v>
      </c>
      <c r="O1333" t="s">
        <v>477</v>
      </c>
      <c r="R1333" t="s">
        <v>479</v>
      </c>
      <c r="S1333" t="s">
        <v>469</v>
      </c>
      <c r="V1333" t="s">
        <v>1102</v>
      </c>
      <c r="W1333" t="s">
        <v>515</v>
      </c>
      <c r="X1333" t="s">
        <v>629</v>
      </c>
      <c r="Y1333" t="s">
        <v>482</v>
      </c>
      <c r="AC1333" t="s">
        <v>483</v>
      </c>
      <c r="AG1333" t="s">
        <v>455</v>
      </c>
      <c r="AH1333" t="s">
        <v>2183</v>
      </c>
    </row>
    <row r="1334" spans="1:34" x14ac:dyDescent="0.3">
      <c r="A1334">
        <v>177943</v>
      </c>
      <c r="B1334">
        <v>150</v>
      </c>
      <c r="C1334" t="s">
        <v>614</v>
      </c>
      <c r="D1334" t="s">
        <v>490</v>
      </c>
      <c r="E1334">
        <v>150</v>
      </c>
      <c r="F1334" t="s">
        <v>579</v>
      </c>
      <c r="G1334" t="s">
        <v>1048</v>
      </c>
      <c r="H1334" t="s">
        <v>467</v>
      </c>
      <c r="I1334" t="s">
        <v>2276</v>
      </c>
      <c r="J1334" t="s">
        <v>469</v>
      </c>
      <c r="K1334" t="s">
        <v>474</v>
      </c>
      <c r="M1334" t="s">
        <v>493</v>
      </c>
      <c r="N1334" t="s">
        <v>1268</v>
      </c>
      <c r="O1334" t="s">
        <v>477</v>
      </c>
      <c r="R1334" t="s">
        <v>479</v>
      </c>
      <c r="S1334" t="s">
        <v>469</v>
      </c>
      <c r="W1334" t="s">
        <v>576</v>
      </c>
      <c r="X1334" t="s">
        <v>629</v>
      </c>
      <c r="Y1334" t="s">
        <v>482</v>
      </c>
      <c r="AC1334" t="s">
        <v>599</v>
      </c>
      <c r="AD1334" t="s">
        <v>551</v>
      </c>
      <c r="AE1334" t="s">
        <v>477</v>
      </c>
      <c r="AF1334" t="s">
        <v>537</v>
      </c>
      <c r="AG1334" t="s">
        <v>458</v>
      </c>
    </row>
    <row r="1335" spans="1:34" x14ac:dyDescent="0.3">
      <c r="A1335">
        <v>177943</v>
      </c>
      <c r="B1335">
        <v>151</v>
      </c>
      <c r="C1335" t="s">
        <v>614</v>
      </c>
      <c r="D1335" t="s">
        <v>490</v>
      </c>
      <c r="E1335">
        <v>151</v>
      </c>
      <c r="F1335" t="s">
        <v>465</v>
      </c>
      <c r="G1335" t="s">
        <v>2277</v>
      </c>
      <c r="H1335" t="s">
        <v>467</v>
      </c>
      <c r="I1335" t="s">
        <v>2278</v>
      </c>
      <c r="J1335" t="s">
        <v>469</v>
      </c>
      <c r="K1335" t="s">
        <v>474</v>
      </c>
      <c r="M1335" t="s">
        <v>493</v>
      </c>
      <c r="N1335" t="s">
        <v>2279</v>
      </c>
      <c r="O1335" t="s">
        <v>477</v>
      </c>
      <c r="R1335" t="s">
        <v>479</v>
      </c>
      <c r="S1335" t="s">
        <v>469</v>
      </c>
      <c r="V1335" t="s">
        <v>1102</v>
      </c>
      <c r="W1335" t="s">
        <v>572</v>
      </c>
      <c r="X1335" t="s">
        <v>629</v>
      </c>
      <c r="Y1335" t="s">
        <v>482</v>
      </c>
      <c r="AC1335" t="s">
        <v>483</v>
      </c>
      <c r="AG1335" t="s">
        <v>455</v>
      </c>
      <c r="AH1335" t="s">
        <v>2183</v>
      </c>
    </row>
    <row r="1336" spans="1:34" x14ac:dyDescent="0.3">
      <c r="A1336">
        <v>177943</v>
      </c>
      <c r="B1336">
        <v>152</v>
      </c>
      <c r="C1336" t="s">
        <v>614</v>
      </c>
      <c r="D1336" t="s">
        <v>546</v>
      </c>
      <c r="E1336">
        <v>152</v>
      </c>
      <c r="F1336" t="s">
        <v>465</v>
      </c>
      <c r="G1336" t="s">
        <v>875</v>
      </c>
      <c r="H1336" t="s">
        <v>467</v>
      </c>
      <c r="I1336" t="s">
        <v>519</v>
      </c>
      <c r="J1336" t="s">
        <v>469</v>
      </c>
      <c r="K1336" t="s">
        <v>474</v>
      </c>
      <c r="M1336" t="s">
        <v>493</v>
      </c>
      <c r="N1336" t="s">
        <v>796</v>
      </c>
      <c r="O1336" t="s">
        <v>477</v>
      </c>
      <c r="R1336" t="s">
        <v>479</v>
      </c>
      <c r="S1336" t="s">
        <v>469</v>
      </c>
      <c r="V1336" t="s">
        <v>551</v>
      </c>
      <c r="W1336" t="s">
        <v>722</v>
      </c>
      <c r="X1336" t="s">
        <v>629</v>
      </c>
      <c r="Y1336" t="s">
        <v>482</v>
      </c>
      <c r="AC1336" t="s">
        <v>483</v>
      </c>
      <c r="AG1336" t="s">
        <v>455</v>
      </c>
      <c r="AH1336" t="s">
        <v>2171</v>
      </c>
    </row>
    <row r="1337" spans="1:34" x14ac:dyDescent="0.3">
      <c r="A1337">
        <v>177943</v>
      </c>
      <c r="B1337">
        <v>153</v>
      </c>
      <c r="C1337" t="s">
        <v>614</v>
      </c>
      <c r="D1337" t="s">
        <v>490</v>
      </c>
      <c r="E1337">
        <v>153</v>
      </c>
      <c r="F1337" t="s">
        <v>579</v>
      </c>
      <c r="G1337" t="s">
        <v>1652</v>
      </c>
      <c r="H1337" t="s">
        <v>467</v>
      </c>
      <c r="I1337" t="s">
        <v>596</v>
      </c>
      <c r="J1337" t="s">
        <v>469</v>
      </c>
      <c r="K1337" t="s">
        <v>474</v>
      </c>
      <c r="M1337" t="s">
        <v>493</v>
      </c>
      <c r="N1337" t="s">
        <v>1816</v>
      </c>
      <c r="O1337" t="s">
        <v>477</v>
      </c>
      <c r="R1337" t="s">
        <v>479</v>
      </c>
      <c r="S1337" t="s">
        <v>469</v>
      </c>
      <c r="W1337" t="s">
        <v>519</v>
      </c>
      <c r="X1337" t="s">
        <v>629</v>
      </c>
      <c r="Y1337" t="s">
        <v>482</v>
      </c>
      <c r="AD1337" t="s">
        <v>708</v>
      </c>
      <c r="AE1337" t="s">
        <v>477</v>
      </c>
      <c r="AF1337" t="s">
        <v>537</v>
      </c>
      <c r="AG1337" t="s">
        <v>458</v>
      </c>
    </row>
    <row r="1338" spans="1:34" x14ac:dyDescent="0.3">
      <c r="A1338">
        <v>177943</v>
      </c>
      <c r="B1338">
        <v>154</v>
      </c>
      <c r="C1338" t="s">
        <v>614</v>
      </c>
      <c r="D1338" t="s">
        <v>490</v>
      </c>
      <c r="E1338">
        <v>154</v>
      </c>
      <c r="F1338" t="s">
        <v>465</v>
      </c>
      <c r="G1338" t="s">
        <v>2280</v>
      </c>
      <c r="H1338" t="s">
        <v>467</v>
      </c>
      <c r="I1338" t="s">
        <v>1622</v>
      </c>
      <c r="J1338" t="s">
        <v>469</v>
      </c>
      <c r="K1338" t="s">
        <v>474</v>
      </c>
      <c r="M1338" t="s">
        <v>493</v>
      </c>
      <c r="N1338" t="s">
        <v>646</v>
      </c>
      <c r="O1338" t="s">
        <v>477</v>
      </c>
      <c r="R1338" t="s">
        <v>479</v>
      </c>
      <c r="S1338" t="s">
        <v>469</v>
      </c>
      <c r="V1338" t="s">
        <v>735</v>
      </c>
      <c r="W1338" t="s">
        <v>509</v>
      </c>
      <c r="X1338" t="s">
        <v>629</v>
      </c>
      <c r="Y1338" t="s">
        <v>482</v>
      </c>
      <c r="AC1338" t="s">
        <v>483</v>
      </c>
      <c r="AG1338" t="s">
        <v>455</v>
      </c>
      <c r="AH1338" t="s">
        <v>2281</v>
      </c>
    </row>
    <row r="1339" spans="1:34" x14ac:dyDescent="0.3">
      <c r="A1339">
        <v>177943</v>
      </c>
      <c r="B1339">
        <v>155</v>
      </c>
      <c r="C1339" t="s">
        <v>614</v>
      </c>
      <c r="D1339" t="s">
        <v>490</v>
      </c>
      <c r="E1339">
        <v>155</v>
      </c>
      <c r="F1339" t="s">
        <v>465</v>
      </c>
      <c r="G1339" t="s">
        <v>817</v>
      </c>
      <c r="H1339" t="s">
        <v>467</v>
      </c>
      <c r="I1339" t="s">
        <v>2282</v>
      </c>
      <c r="J1339" t="s">
        <v>469</v>
      </c>
      <c r="K1339" t="s">
        <v>474</v>
      </c>
      <c r="M1339" t="s">
        <v>493</v>
      </c>
      <c r="N1339" t="s">
        <v>556</v>
      </c>
      <c r="O1339" t="s">
        <v>477</v>
      </c>
      <c r="R1339" t="s">
        <v>479</v>
      </c>
      <c r="S1339" t="s">
        <v>469</v>
      </c>
      <c r="W1339" t="s">
        <v>558</v>
      </c>
      <c r="X1339" t="s">
        <v>629</v>
      </c>
      <c r="Y1339" t="s">
        <v>482</v>
      </c>
      <c r="AC1339" t="s">
        <v>599</v>
      </c>
      <c r="AG1339" t="s">
        <v>455</v>
      </c>
      <c r="AH1339" t="s">
        <v>2134</v>
      </c>
    </row>
    <row r="1340" spans="1:34" x14ac:dyDescent="0.3">
      <c r="A1340">
        <v>177943</v>
      </c>
      <c r="B1340">
        <v>156</v>
      </c>
      <c r="C1340" t="s">
        <v>614</v>
      </c>
      <c r="D1340" t="s">
        <v>490</v>
      </c>
      <c r="E1340">
        <v>156</v>
      </c>
      <c r="F1340" t="s">
        <v>579</v>
      </c>
      <c r="G1340" t="s">
        <v>540</v>
      </c>
      <c r="H1340" t="s">
        <v>467</v>
      </c>
      <c r="I1340" t="s">
        <v>2283</v>
      </c>
      <c r="J1340" t="s">
        <v>469</v>
      </c>
      <c r="K1340" t="s">
        <v>474</v>
      </c>
      <c r="M1340" t="s">
        <v>493</v>
      </c>
      <c r="N1340" t="s">
        <v>531</v>
      </c>
      <c r="O1340" t="s">
        <v>477</v>
      </c>
      <c r="R1340" t="s">
        <v>479</v>
      </c>
      <c r="S1340" t="s">
        <v>469</v>
      </c>
      <c r="W1340" t="s">
        <v>614</v>
      </c>
      <c r="X1340" t="s">
        <v>629</v>
      </c>
      <c r="Y1340" t="s">
        <v>482</v>
      </c>
      <c r="AC1340" t="s">
        <v>599</v>
      </c>
      <c r="AD1340" t="s">
        <v>552</v>
      </c>
      <c r="AE1340" t="s">
        <v>477</v>
      </c>
      <c r="AF1340" t="s">
        <v>537</v>
      </c>
      <c r="AG1340" t="s">
        <v>458</v>
      </c>
    </row>
    <row r="1341" spans="1:34" x14ac:dyDescent="0.3">
      <c r="A1341">
        <v>177943</v>
      </c>
      <c r="B1341">
        <v>157</v>
      </c>
      <c r="C1341" t="s">
        <v>614</v>
      </c>
      <c r="D1341" t="s">
        <v>490</v>
      </c>
      <c r="E1341">
        <v>157</v>
      </c>
      <c r="F1341" t="s">
        <v>465</v>
      </c>
      <c r="G1341" t="s">
        <v>2284</v>
      </c>
      <c r="H1341" t="s">
        <v>467</v>
      </c>
      <c r="I1341" t="s">
        <v>2285</v>
      </c>
      <c r="J1341" t="s">
        <v>469</v>
      </c>
      <c r="K1341" t="s">
        <v>474</v>
      </c>
      <c r="M1341" t="s">
        <v>493</v>
      </c>
      <c r="N1341" t="s">
        <v>1044</v>
      </c>
      <c r="O1341" t="s">
        <v>477</v>
      </c>
      <c r="R1341" t="s">
        <v>479</v>
      </c>
      <c r="S1341" t="s">
        <v>469</v>
      </c>
      <c r="W1341" t="s">
        <v>544</v>
      </c>
      <c r="X1341" t="s">
        <v>629</v>
      </c>
      <c r="Y1341" t="s">
        <v>482</v>
      </c>
      <c r="AC1341" t="s">
        <v>599</v>
      </c>
      <c r="AG1341" t="s">
        <v>455</v>
      </c>
      <c r="AH1341" t="s">
        <v>2114</v>
      </c>
    </row>
    <row r="1342" spans="1:34" x14ac:dyDescent="0.3">
      <c r="A1342">
        <v>177943</v>
      </c>
      <c r="B1342">
        <v>158</v>
      </c>
      <c r="C1342" t="s">
        <v>614</v>
      </c>
      <c r="D1342" t="s">
        <v>490</v>
      </c>
      <c r="E1342">
        <v>158</v>
      </c>
      <c r="F1342" t="s">
        <v>465</v>
      </c>
      <c r="G1342" t="s">
        <v>735</v>
      </c>
      <c r="H1342" t="s">
        <v>467</v>
      </c>
      <c r="I1342" t="s">
        <v>2286</v>
      </c>
      <c r="J1342" t="s">
        <v>469</v>
      </c>
      <c r="K1342" t="s">
        <v>474</v>
      </c>
      <c r="M1342" t="s">
        <v>493</v>
      </c>
      <c r="N1342" t="s">
        <v>1838</v>
      </c>
      <c r="O1342" t="s">
        <v>477</v>
      </c>
      <c r="R1342" t="s">
        <v>479</v>
      </c>
      <c r="S1342" t="s">
        <v>469</v>
      </c>
      <c r="V1342" t="s">
        <v>542</v>
      </c>
      <c r="W1342" t="s">
        <v>480</v>
      </c>
      <c r="X1342" t="s">
        <v>629</v>
      </c>
      <c r="Y1342" t="s">
        <v>482</v>
      </c>
      <c r="AC1342" t="s">
        <v>483</v>
      </c>
      <c r="AG1342" t="s">
        <v>455</v>
      </c>
      <c r="AH1342" t="s">
        <v>2287</v>
      </c>
    </row>
    <row r="1343" spans="1:34" x14ac:dyDescent="0.3">
      <c r="A1343">
        <v>177943</v>
      </c>
      <c r="B1343">
        <v>159</v>
      </c>
      <c r="C1343" t="s">
        <v>614</v>
      </c>
      <c r="D1343" t="s">
        <v>546</v>
      </c>
      <c r="E1343">
        <v>159</v>
      </c>
      <c r="F1343" t="s">
        <v>465</v>
      </c>
      <c r="G1343" t="s">
        <v>1102</v>
      </c>
      <c r="H1343" t="s">
        <v>467</v>
      </c>
      <c r="I1343" t="s">
        <v>2288</v>
      </c>
      <c r="J1343" t="s">
        <v>469</v>
      </c>
      <c r="K1343" t="s">
        <v>474</v>
      </c>
      <c r="M1343" t="s">
        <v>493</v>
      </c>
      <c r="N1343" t="s">
        <v>1684</v>
      </c>
      <c r="O1343" t="s">
        <v>477</v>
      </c>
      <c r="R1343" t="s">
        <v>479</v>
      </c>
      <c r="S1343" t="s">
        <v>469</v>
      </c>
      <c r="V1343" t="s">
        <v>551</v>
      </c>
      <c r="W1343" t="s">
        <v>722</v>
      </c>
      <c r="X1343" t="s">
        <v>629</v>
      </c>
      <c r="Y1343" t="s">
        <v>482</v>
      </c>
      <c r="AC1343" t="s">
        <v>483</v>
      </c>
      <c r="AG1343" t="s">
        <v>455</v>
      </c>
      <c r="AH1343" t="s">
        <v>2134</v>
      </c>
    </row>
    <row r="1344" spans="1:34" x14ac:dyDescent="0.3">
      <c r="A1344">
        <v>81731</v>
      </c>
      <c r="B1344">
        <v>1</v>
      </c>
      <c r="C1344" t="s">
        <v>452</v>
      </c>
      <c r="D1344" t="s">
        <v>453</v>
      </c>
      <c r="E1344">
        <v>1</v>
      </c>
      <c r="W1344" t="s">
        <v>619</v>
      </c>
      <c r="AG1344" t="s">
        <v>455</v>
      </c>
      <c r="AH1344" t="s">
        <v>2289</v>
      </c>
    </row>
    <row r="1345" spans="1:34" x14ac:dyDescent="0.3">
      <c r="A1345">
        <v>81731</v>
      </c>
      <c r="B1345">
        <v>2</v>
      </c>
      <c r="C1345" t="s">
        <v>452</v>
      </c>
      <c r="D1345" t="s">
        <v>453</v>
      </c>
      <c r="E1345">
        <v>2</v>
      </c>
      <c r="W1345" t="s">
        <v>858</v>
      </c>
      <c r="AG1345" t="s">
        <v>455</v>
      </c>
      <c r="AH1345" t="s">
        <v>2290</v>
      </c>
    </row>
    <row r="1346" spans="1:34" x14ac:dyDescent="0.3">
      <c r="A1346">
        <v>81731</v>
      </c>
      <c r="B1346">
        <v>3</v>
      </c>
      <c r="C1346" t="s">
        <v>452</v>
      </c>
      <c r="D1346" t="s">
        <v>453</v>
      </c>
      <c r="E1346">
        <v>3</v>
      </c>
      <c r="W1346" t="s">
        <v>2291</v>
      </c>
      <c r="AG1346" t="s">
        <v>455</v>
      </c>
      <c r="AH1346" t="s">
        <v>2292</v>
      </c>
    </row>
    <row r="1347" spans="1:34" x14ac:dyDescent="0.3">
      <c r="A1347">
        <v>81731</v>
      </c>
      <c r="B1347">
        <v>4</v>
      </c>
      <c r="C1347" t="s">
        <v>452</v>
      </c>
      <c r="D1347" t="s">
        <v>453</v>
      </c>
      <c r="E1347">
        <v>4</v>
      </c>
      <c r="W1347" t="s">
        <v>2293</v>
      </c>
      <c r="AG1347" t="s">
        <v>455</v>
      </c>
      <c r="AH1347" t="s">
        <v>2294</v>
      </c>
    </row>
    <row r="1348" spans="1:34" x14ac:dyDescent="0.3">
      <c r="A1348">
        <v>81731</v>
      </c>
      <c r="B1348">
        <v>5</v>
      </c>
      <c r="C1348" t="s">
        <v>452</v>
      </c>
      <c r="D1348" t="s">
        <v>453</v>
      </c>
      <c r="E1348">
        <v>5</v>
      </c>
      <c r="W1348" t="s">
        <v>514</v>
      </c>
      <c r="AG1348" t="s">
        <v>455</v>
      </c>
      <c r="AH1348" t="s">
        <v>2295</v>
      </c>
    </row>
    <row r="1349" spans="1:34" x14ac:dyDescent="0.3">
      <c r="A1349">
        <v>81731</v>
      </c>
      <c r="B1349">
        <v>6</v>
      </c>
      <c r="C1349" t="s">
        <v>452</v>
      </c>
      <c r="D1349" t="s">
        <v>453</v>
      </c>
      <c r="E1349">
        <v>6</v>
      </c>
      <c r="W1349" t="s">
        <v>473</v>
      </c>
      <c r="AG1349" t="s">
        <v>455</v>
      </c>
      <c r="AH1349" t="s">
        <v>2296</v>
      </c>
    </row>
    <row r="1350" spans="1:34" x14ac:dyDescent="0.3">
      <c r="A1350">
        <v>81731</v>
      </c>
      <c r="B1350">
        <v>7</v>
      </c>
      <c r="C1350" t="s">
        <v>452</v>
      </c>
      <c r="D1350" t="s">
        <v>453</v>
      </c>
      <c r="E1350">
        <v>7</v>
      </c>
      <c r="W1350" t="s">
        <v>492</v>
      </c>
      <c r="AG1350" t="s">
        <v>455</v>
      </c>
      <c r="AH1350" t="s">
        <v>2296</v>
      </c>
    </row>
    <row r="1351" spans="1:34" x14ac:dyDescent="0.3">
      <c r="A1351">
        <v>81731</v>
      </c>
      <c r="B1351">
        <v>8</v>
      </c>
      <c r="C1351" t="s">
        <v>452</v>
      </c>
      <c r="D1351" t="s">
        <v>453</v>
      </c>
      <c r="E1351">
        <v>8</v>
      </c>
      <c r="W1351" t="s">
        <v>1174</v>
      </c>
      <c r="AG1351" t="s">
        <v>458</v>
      </c>
    </row>
    <row r="1352" spans="1:34" x14ac:dyDescent="0.3">
      <c r="A1352">
        <v>81731</v>
      </c>
      <c r="B1352">
        <v>9</v>
      </c>
      <c r="C1352" t="s">
        <v>452</v>
      </c>
      <c r="D1352" t="s">
        <v>453</v>
      </c>
      <c r="E1352">
        <v>9</v>
      </c>
      <c r="W1352" t="s">
        <v>2297</v>
      </c>
      <c r="AG1352" t="s">
        <v>458</v>
      </c>
    </row>
    <row r="1353" spans="1:34" x14ac:dyDescent="0.3">
      <c r="A1353">
        <v>81731</v>
      </c>
      <c r="B1353">
        <v>10</v>
      </c>
      <c r="C1353" t="s">
        <v>452</v>
      </c>
      <c r="D1353" t="s">
        <v>453</v>
      </c>
      <c r="E1353">
        <v>10</v>
      </c>
      <c r="W1353" t="s">
        <v>473</v>
      </c>
      <c r="AG1353" t="s">
        <v>458</v>
      </c>
    </row>
    <row r="1354" spans="1:34" x14ac:dyDescent="0.3">
      <c r="A1354">
        <v>81731</v>
      </c>
      <c r="B1354">
        <v>11</v>
      </c>
      <c r="C1354" t="s">
        <v>452</v>
      </c>
      <c r="D1354" t="s">
        <v>453</v>
      </c>
      <c r="E1354">
        <v>11</v>
      </c>
      <c r="W1354" t="s">
        <v>473</v>
      </c>
      <c r="AG1354" t="s">
        <v>458</v>
      </c>
    </row>
    <row r="1355" spans="1:34" x14ac:dyDescent="0.3">
      <c r="A1355">
        <v>81731</v>
      </c>
      <c r="B1355">
        <v>12</v>
      </c>
      <c r="C1355" t="s">
        <v>452</v>
      </c>
      <c r="D1355" t="s">
        <v>453</v>
      </c>
      <c r="E1355">
        <v>12</v>
      </c>
      <c r="W1355" t="s">
        <v>1019</v>
      </c>
      <c r="AG1355" t="s">
        <v>458</v>
      </c>
    </row>
    <row r="1356" spans="1:34" x14ac:dyDescent="0.3">
      <c r="A1356">
        <v>81731</v>
      </c>
      <c r="B1356">
        <v>13</v>
      </c>
      <c r="C1356" t="s">
        <v>452</v>
      </c>
      <c r="D1356" t="s">
        <v>453</v>
      </c>
      <c r="E1356">
        <v>13</v>
      </c>
      <c r="W1356" t="s">
        <v>663</v>
      </c>
      <c r="AG1356" t="s">
        <v>458</v>
      </c>
    </row>
    <row r="1357" spans="1:34" x14ac:dyDescent="0.3">
      <c r="A1357">
        <v>81731</v>
      </c>
      <c r="B1357">
        <v>14</v>
      </c>
      <c r="C1357" t="s">
        <v>452</v>
      </c>
      <c r="D1357" t="s">
        <v>453</v>
      </c>
      <c r="E1357">
        <v>14</v>
      </c>
      <c r="W1357" t="s">
        <v>784</v>
      </c>
      <c r="AG1357" t="s">
        <v>458</v>
      </c>
    </row>
    <row r="1358" spans="1:34" x14ac:dyDescent="0.3">
      <c r="A1358">
        <v>81731</v>
      </c>
      <c r="B1358">
        <v>15</v>
      </c>
      <c r="C1358" t="s">
        <v>452</v>
      </c>
      <c r="D1358" t="s">
        <v>453</v>
      </c>
      <c r="E1358">
        <v>15</v>
      </c>
      <c r="W1358" t="s">
        <v>1370</v>
      </c>
      <c r="AG1358" t="s">
        <v>458</v>
      </c>
    </row>
    <row r="1359" spans="1:34" x14ac:dyDescent="0.3">
      <c r="A1359">
        <v>81731</v>
      </c>
      <c r="B1359">
        <v>16</v>
      </c>
      <c r="C1359" t="s">
        <v>452</v>
      </c>
      <c r="D1359" t="s">
        <v>453</v>
      </c>
      <c r="E1359">
        <v>16</v>
      </c>
      <c r="W1359" t="s">
        <v>1019</v>
      </c>
      <c r="AG1359" t="s">
        <v>458</v>
      </c>
    </row>
    <row r="1360" spans="1:34" x14ac:dyDescent="0.3">
      <c r="A1360">
        <v>81731</v>
      </c>
      <c r="B1360">
        <v>17</v>
      </c>
      <c r="C1360" t="s">
        <v>452</v>
      </c>
      <c r="D1360" t="s">
        <v>453</v>
      </c>
      <c r="E1360">
        <v>17</v>
      </c>
      <c r="W1360" t="s">
        <v>492</v>
      </c>
      <c r="AG1360" t="s">
        <v>458</v>
      </c>
    </row>
    <row r="1361" spans="1:34" x14ac:dyDescent="0.3">
      <c r="A1361">
        <v>81731</v>
      </c>
      <c r="B1361">
        <v>18</v>
      </c>
      <c r="C1361" t="s">
        <v>452</v>
      </c>
      <c r="D1361" t="s">
        <v>453</v>
      </c>
      <c r="E1361">
        <v>18</v>
      </c>
      <c r="W1361" t="s">
        <v>2298</v>
      </c>
      <c r="AG1361" t="s">
        <v>458</v>
      </c>
    </row>
    <row r="1362" spans="1:34" x14ac:dyDescent="0.3">
      <c r="A1362">
        <v>81731</v>
      </c>
      <c r="B1362">
        <v>19</v>
      </c>
      <c r="C1362" t="s">
        <v>452</v>
      </c>
      <c r="D1362" t="s">
        <v>453</v>
      </c>
      <c r="E1362">
        <v>19</v>
      </c>
      <c r="W1362" t="s">
        <v>585</v>
      </c>
      <c r="AG1362" t="s">
        <v>458</v>
      </c>
    </row>
    <row r="1363" spans="1:34" x14ac:dyDescent="0.3">
      <c r="A1363">
        <v>81731</v>
      </c>
      <c r="B1363">
        <v>20</v>
      </c>
      <c r="C1363" t="s">
        <v>452</v>
      </c>
      <c r="D1363" t="s">
        <v>453</v>
      </c>
      <c r="E1363">
        <v>20</v>
      </c>
      <c r="W1363" t="s">
        <v>2154</v>
      </c>
      <c r="AG1363" t="s">
        <v>458</v>
      </c>
    </row>
    <row r="1364" spans="1:34" x14ac:dyDescent="0.3">
      <c r="A1364">
        <v>81731</v>
      </c>
      <c r="B1364">
        <v>21</v>
      </c>
      <c r="C1364" t="s">
        <v>452</v>
      </c>
      <c r="D1364" t="s">
        <v>453</v>
      </c>
      <c r="E1364">
        <v>21</v>
      </c>
      <c r="W1364" t="s">
        <v>601</v>
      </c>
      <c r="AG1364" t="s">
        <v>455</v>
      </c>
      <c r="AH1364" t="s">
        <v>2299</v>
      </c>
    </row>
    <row r="1365" spans="1:34" x14ac:dyDescent="0.3">
      <c r="A1365">
        <v>81731</v>
      </c>
      <c r="B1365">
        <v>22</v>
      </c>
      <c r="C1365" t="s">
        <v>452</v>
      </c>
      <c r="D1365" t="s">
        <v>453</v>
      </c>
      <c r="E1365">
        <v>22</v>
      </c>
      <c r="W1365" t="s">
        <v>899</v>
      </c>
      <c r="AG1365" t="s">
        <v>458</v>
      </c>
    </row>
    <row r="1366" spans="1:34" x14ac:dyDescent="0.3">
      <c r="A1366">
        <v>81731</v>
      </c>
      <c r="B1366">
        <v>23</v>
      </c>
      <c r="C1366" t="s">
        <v>452</v>
      </c>
      <c r="D1366" t="s">
        <v>453</v>
      </c>
      <c r="E1366">
        <v>23</v>
      </c>
      <c r="W1366" t="s">
        <v>859</v>
      </c>
      <c r="AG1366" t="s">
        <v>455</v>
      </c>
      <c r="AH1366" t="s">
        <v>2300</v>
      </c>
    </row>
    <row r="1367" spans="1:34" x14ac:dyDescent="0.3">
      <c r="A1367">
        <v>81731</v>
      </c>
      <c r="B1367">
        <v>24</v>
      </c>
      <c r="C1367" t="s">
        <v>452</v>
      </c>
      <c r="D1367" t="s">
        <v>453</v>
      </c>
      <c r="E1367">
        <v>24</v>
      </c>
      <c r="W1367" t="s">
        <v>899</v>
      </c>
      <c r="AG1367" t="s">
        <v>458</v>
      </c>
    </row>
    <row r="1368" spans="1:34" x14ac:dyDescent="0.3">
      <c r="A1368">
        <v>81731</v>
      </c>
      <c r="B1368">
        <v>25</v>
      </c>
      <c r="C1368" t="s">
        <v>452</v>
      </c>
      <c r="D1368" t="s">
        <v>453</v>
      </c>
      <c r="E1368">
        <v>25</v>
      </c>
      <c r="W1368" t="s">
        <v>860</v>
      </c>
      <c r="AG1368" t="s">
        <v>455</v>
      </c>
      <c r="AH1368" t="s">
        <v>2301</v>
      </c>
    </row>
    <row r="1369" spans="1:34" x14ac:dyDescent="0.3">
      <c r="A1369">
        <v>81731</v>
      </c>
      <c r="B1369">
        <v>26</v>
      </c>
      <c r="C1369" t="s">
        <v>452</v>
      </c>
      <c r="D1369" t="s">
        <v>453</v>
      </c>
      <c r="E1369">
        <v>26</v>
      </c>
      <c r="W1369" t="s">
        <v>899</v>
      </c>
      <c r="AG1369" t="s">
        <v>458</v>
      </c>
    </row>
    <row r="1370" spans="1:34" x14ac:dyDescent="0.3">
      <c r="A1370">
        <v>81731</v>
      </c>
      <c r="B1370">
        <v>27</v>
      </c>
      <c r="C1370" t="s">
        <v>452</v>
      </c>
      <c r="D1370" t="s">
        <v>453</v>
      </c>
      <c r="E1370">
        <v>27</v>
      </c>
      <c r="W1370" t="s">
        <v>2257</v>
      </c>
      <c r="AG1370" t="s">
        <v>455</v>
      </c>
      <c r="AH1370" t="s">
        <v>2302</v>
      </c>
    </row>
    <row r="1371" spans="1:34" x14ac:dyDescent="0.3">
      <c r="A1371">
        <v>81731</v>
      </c>
      <c r="B1371">
        <v>28</v>
      </c>
      <c r="C1371" t="s">
        <v>452</v>
      </c>
      <c r="D1371" t="s">
        <v>453</v>
      </c>
      <c r="E1371">
        <v>28</v>
      </c>
      <c r="W1371" t="s">
        <v>859</v>
      </c>
      <c r="AG1371" t="s">
        <v>458</v>
      </c>
    </row>
    <row r="1372" spans="1:34" x14ac:dyDescent="0.3">
      <c r="A1372">
        <v>81731</v>
      </c>
      <c r="B1372">
        <v>29</v>
      </c>
      <c r="C1372" t="s">
        <v>452</v>
      </c>
      <c r="D1372" t="s">
        <v>453</v>
      </c>
      <c r="E1372">
        <v>29</v>
      </c>
      <c r="W1372" t="s">
        <v>514</v>
      </c>
      <c r="AG1372" t="s">
        <v>458</v>
      </c>
    </row>
    <row r="1373" spans="1:34" x14ac:dyDescent="0.3">
      <c r="A1373">
        <v>81731</v>
      </c>
      <c r="B1373">
        <v>30</v>
      </c>
      <c r="C1373" t="s">
        <v>452</v>
      </c>
      <c r="D1373" t="s">
        <v>453</v>
      </c>
      <c r="E1373">
        <v>30</v>
      </c>
      <c r="W1373" t="s">
        <v>524</v>
      </c>
      <c r="AG1373" t="s">
        <v>458</v>
      </c>
    </row>
    <row r="1374" spans="1:34" x14ac:dyDescent="0.3">
      <c r="A1374">
        <v>81731</v>
      </c>
      <c r="B1374">
        <v>31</v>
      </c>
      <c r="C1374" t="s">
        <v>452</v>
      </c>
      <c r="D1374" t="s">
        <v>453</v>
      </c>
      <c r="E1374">
        <v>31</v>
      </c>
      <c r="W1374" t="s">
        <v>784</v>
      </c>
      <c r="AG1374" t="s">
        <v>458</v>
      </c>
    </row>
    <row r="1375" spans="1:34" x14ac:dyDescent="0.3">
      <c r="A1375">
        <v>81731</v>
      </c>
      <c r="B1375">
        <v>32</v>
      </c>
      <c r="C1375" t="s">
        <v>452</v>
      </c>
      <c r="D1375" t="s">
        <v>453</v>
      </c>
      <c r="E1375">
        <v>32</v>
      </c>
      <c r="W1375" t="s">
        <v>1019</v>
      </c>
      <c r="AG1375" t="s">
        <v>458</v>
      </c>
    </row>
    <row r="1376" spans="1:34" x14ac:dyDescent="0.3">
      <c r="A1376">
        <v>81731</v>
      </c>
      <c r="B1376">
        <v>33</v>
      </c>
      <c r="C1376" t="s">
        <v>452</v>
      </c>
      <c r="D1376" t="s">
        <v>453</v>
      </c>
      <c r="E1376">
        <v>33</v>
      </c>
      <c r="W1376" t="s">
        <v>514</v>
      </c>
      <c r="AG1376" t="s">
        <v>458</v>
      </c>
    </row>
    <row r="1377" spans="1:33" x14ac:dyDescent="0.3">
      <c r="A1377">
        <v>81731</v>
      </c>
      <c r="B1377">
        <v>34</v>
      </c>
      <c r="C1377" t="s">
        <v>452</v>
      </c>
      <c r="D1377" t="s">
        <v>453</v>
      </c>
      <c r="E1377">
        <v>34</v>
      </c>
      <c r="W1377" t="s">
        <v>880</v>
      </c>
      <c r="AG1377" t="s">
        <v>458</v>
      </c>
    </row>
    <row r="1378" spans="1:33" x14ac:dyDescent="0.3">
      <c r="A1378">
        <v>81731</v>
      </c>
      <c r="B1378">
        <v>35</v>
      </c>
      <c r="C1378" t="s">
        <v>452</v>
      </c>
      <c r="D1378" t="s">
        <v>453</v>
      </c>
      <c r="E1378">
        <v>35</v>
      </c>
      <c r="W1378" t="s">
        <v>847</v>
      </c>
      <c r="AG1378" t="s">
        <v>458</v>
      </c>
    </row>
    <row r="1379" spans="1:33" x14ac:dyDescent="0.3">
      <c r="A1379">
        <v>81731</v>
      </c>
      <c r="B1379">
        <v>36</v>
      </c>
      <c r="C1379" t="s">
        <v>452</v>
      </c>
      <c r="D1379" t="s">
        <v>453</v>
      </c>
      <c r="E1379">
        <v>36</v>
      </c>
      <c r="W1379" t="s">
        <v>492</v>
      </c>
      <c r="AG1379" t="s">
        <v>458</v>
      </c>
    </row>
    <row r="1380" spans="1:33" x14ac:dyDescent="0.3">
      <c r="A1380">
        <v>81731</v>
      </c>
      <c r="B1380">
        <v>37</v>
      </c>
      <c r="C1380" t="s">
        <v>452</v>
      </c>
      <c r="D1380" t="s">
        <v>453</v>
      </c>
      <c r="E1380">
        <v>37</v>
      </c>
      <c r="W1380" t="s">
        <v>1370</v>
      </c>
      <c r="AG1380" t="s">
        <v>458</v>
      </c>
    </row>
    <row r="1381" spans="1:33" x14ac:dyDescent="0.3">
      <c r="A1381">
        <v>81731</v>
      </c>
      <c r="B1381">
        <v>38</v>
      </c>
      <c r="C1381" t="s">
        <v>452</v>
      </c>
      <c r="D1381" t="s">
        <v>453</v>
      </c>
      <c r="E1381">
        <v>38</v>
      </c>
      <c r="W1381" t="s">
        <v>847</v>
      </c>
      <c r="AG1381" t="s">
        <v>458</v>
      </c>
    </row>
    <row r="1382" spans="1:33" x14ac:dyDescent="0.3">
      <c r="A1382">
        <v>81731</v>
      </c>
      <c r="B1382">
        <v>39</v>
      </c>
      <c r="C1382" t="s">
        <v>452</v>
      </c>
      <c r="D1382" t="s">
        <v>453</v>
      </c>
      <c r="E1382">
        <v>39</v>
      </c>
      <c r="W1382" t="s">
        <v>1019</v>
      </c>
      <c r="AG1382" t="s">
        <v>458</v>
      </c>
    </row>
    <row r="1383" spans="1:33" x14ac:dyDescent="0.3">
      <c r="A1383">
        <v>81731</v>
      </c>
      <c r="B1383">
        <v>40</v>
      </c>
      <c r="C1383" t="s">
        <v>452</v>
      </c>
      <c r="D1383" t="s">
        <v>453</v>
      </c>
      <c r="E1383">
        <v>40</v>
      </c>
      <c r="W1383" t="s">
        <v>550</v>
      </c>
      <c r="AG1383" t="s">
        <v>458</v>
      </c>
    </row>
    <row r="1384" spans="1:33" x14ac:dyDescent="0.3">
      <c r="A1384">
        <v>81731</v>
      </c>
      <c r="B1384">
        <v>41</v>
      </c>
      <c r="C1384" t="s">
        <v>452</v>
      </c>
      <c r="D1384" t="s">
        <v>453</v>
      </c>
      <c r="E1384">
        <v>41</v>
      </c>
      <c r="W1384" t="s">
        <v>853</v>
      </c>
      <c r="AG1384" t="s">
        <v>458</v>
      </c>
    </row>
    <row r="1385" spans="1:33" x14ac:dyDescent="0.3">
      <c r="A1385">
        <v>81731</v>
      </c>
      <c r="B1385">
        <v>42</v>
      </c>
      <c r="C1385" t="s">
        <v>452</v>
      </c>
      <c r="D1385" t="s">
        <v>453</v>
      </c>
      <c r="E1385">
        <v>42</v>
      </c>
      <c r="W1385" t="s">
        <v>784</v>
      </c>
      <c r="AG1385" t="s">
        <v>458</v>
      </c>
    </row>
    <row r="1386" spans="1:33" x14ac:dyDescent="0.3">
      <c r="A1386">
        <v>81731</v>
      </c>
      <c r="B1386">
        <v>43</v>
      </c>
      <c r="C1386" t="s">
        <v>452</v>
      </c>
      <c r="D1386" t="s">
        <v>453</v>
      </c>
      <c r="E1386">
        <v>43</v>
      </c>
      <c r="W1386" t="s">
        <v>492</v>
      </c>
      <c r="AG1386" t="s">
        <v>458</v>
      </c>
    </row>
    <row r="1387" spans="1:33" x14ac:dyDescent="0.3">
      <c r="A1387">
        <v>81731</v>
      </c>
      <c r="B1387">
        <v>44</v>
      </c>
      <c r="C1387" t="s">
        <v>452</v>
      </c>
      <c r="D1387" t="s">
        <v>453</v>
      </c>
      <c r="E1387">
        <v>44</v>
      </c>
      <c r="W1387" t="s">
        <v>1622</v>
      </c>
      <c r="AG1387" t="s">
        <v>458</v>
      </c>
    </row>
    <row r="1388" spans="1:33" x14ac:dyDescent="0.3">
      <c r="A1388">
        <v>81731</v>
      </c>
      <c r="B1388">
        <v>45</v>
      </c>
      <c r="C1388" t="s">
        <v>452</v>
      </c>
      <c r="D1388" t="s">
        <v>453</v>
      </c>
      <c r="E1388">
        <v>45</v>
      </c>
      <c r="W1388" t="s">
        <v>675</v>
      </c>
      <c r="AG1388" t="s">
        <v>458</v>
      </c>
    </row>
    <row r="1389" spans="1:33" x14ac:dyDescent="0.3">
      <c r="A1389">
        <v>81731</v>
      </c>
      <c r="B1389">
        <v>46</v>
      </c>
      <c r="C1389" t="s">
        <v>452</v>
      </c>
      <c r="D1389" t="s">
        <v>453</v>
      </c>
      <c r="E1389">
        <v>46</v>
      </c>
      <c r="W1389" t="s">
        <v>1103</v>
      </c>
      <c r="AG1389" t="s">
        <v>458</v>
      </c>
    </row>
    <row r="1390" spans="1:33" x14ac:dyDescent="0.3">
      <c r="A1390">
        <v>81731</v>
      </c>
      <c r="B1390">
        <v>47</v>
      </c>
      <c r="C1390" t="s">
        <v>452</v>
      </c>
      <c r="D1390" t="s">
        <v>453</v>
      </c>
      <c r="E1390">
        <v>47</v>
      </c>
      <c r="W1390" t="s">
        <v>1019</v>
      </c>
      <c r="AG1390" t="s">
        <v>458</v>
      </c>
    </row>
    <row r="1391" spans="1:33" x14ac:dyDescent="0.3">
      <c r="A1391">
        <v>81731</v>
      </c>
      <c r="B1391">
        <v>48</v>
      </c>
      <c r="C1391" t="s">
        <v>452</v>
      </c>
      <c r="D1391" t="s">
        <v>453</v>
      </c>
      <c r="E1391">
        <v>48</v>
      </c>
      <c r="W1391" t="s">
        <v>847</v>
      </c>
      <c r="AG1391" t="s">
        <v>458</v>
      </c>
    </row>
    <row r="1392" spans="1:33" x14ac:dyDescent="0.3">
      <c r="A1392">
        <v>81731</v>
      </c>
      <c r="B1392">
        <v>49</v>
      </c>
      <c r="C1392" t="s">
        <v>452</v>
      </c>
      <c r="D1392" t="s">
        <v>453</v>
      </c>
      <c r="E1392">
        <v>49</v>
      </c>
      <c r="W1392" t="s">
        <v>847</v>
      </c>
      <c r="AG1392" t="s">
        <v>458</v>
      </c>
    </row>
    <row r="1393" spans="1:34" x14ac:dyDescent="0.3">
      <c r="A1393">
        <v>81731</v>
      </c>
      <c r="B1393">
        <v>50</v>
      </c>
      <c r="C1393" t="s">
        <v>452</v>
      </c>
      <c r="D1393" t="s">
        <v>453</v>
      </c>
      <c r="E1393">
        <v>50</v>
      </c>
      <c r="W1393" t="s">
        <v>492</v>
      </c>
      <c r="AG1393" t="s">
        <v>458</v>
      </c>
    </row>
    <row r="1394" spans="1:34" x14ac:dyDescent="0.3">
      <c r="A1394">
        <v>81731</v>
      </c>
      <c r="B1394">
        <v>51</v>
      </c>
      <c r="C1394" t="s">
        <v>452</v>
      </c>
      <c r="D1394" t="s">
        <v>453</v>
      </c>
      <c r="E1394">
        <v>51</v>
      </c>
      <c r="W1394" t="s">
        <v>847</v>
      </c>
      <c r="AG1394" t="s">
        <v>458</v>
      </c>
    </row>
    <row r="1395" spans="1:34" x14ac:dyDescent="0.3">
      <c r="A1395">
        <v>81731</v>
      </c>
      <c r="B1395">
        <v>52</v>
      </c>
      <c r="C1395" t="s">
        <v>452</v>
      </c>
      <c r="D1395" t="s">
        <v>453</v>
      </c>
      <c r="E1395">
        <v>52</v>
      </c>
      <c r="W1395" t="s">
        <v>784</v>
      </c>
      <c r="AG1395" t="s">
        <v>458</v>
      </c>
    </row>
    <row r="1396" spans="1:34" x14ac:dyDescent="0.3">
      <c r="A1396">
        <v>81731</v>
      </c>
      <c r="B1396">
        <v>53</v>
      </c>
      <c r="C1396" t="s">
        <v>452</v>
      </c>
      <c r="D1396" t="s">
        <v>453</v>
      </c>
      <c r="E1396">
        <v>53</v>
      </c>
      <c r="W1396" t="s">
        <v>1019</v>
      </c>
      <c r="AG1396" t="s">
        <v>455</v>
      </c>
      <c r="AH1396" t="s">
        <v>2303</v>
      </c>
    </row>
    <row r="1397" spans="1:34" x14ac:dyDescent="0.3">
      <c r="A1397">
        <v>81731</v>
      </c>
      <c r="B1397">
        <v>54</v>
      </c>
      <c r="C1397" t="s">
        <v>452</v>
      </c>
      <c r="D1397" t="s">
        <v>453</v>
      </c>
      <c r="E1397">
        <v>54</v>
      </c>
      <c r="W1397" t="s">
        <v>853</v>
      </c>
      <c r="AG1397" t="s">
        <v>458</v>
      </c>
    </row>
    <row r="1398" spans="1:34" x14ac:dyDescent="0.3">
      <c r="A1398">
        <v>81731</v>
      </c>
      <c r="B1398">
        <v>55</v>
      </c>
      <c r="C1398" t="s">
        <v>452</v>
      </c>
      <c r="D1398" t="s">
        <v>453</v>
      </c>
      <c r="E1398">
        <v>55</v>
      </c>
      <c r="W1398" t="s">
        <v>492</v>
      </c>
      <c r="AG1398" t="s">
        <v>458</v>
      </c>
    </row>
    <row r="1399" spans="1:34" x14ac:dyDescent="0.3">
      <c r="A1399">
        <v>81731</v>
      </c>
      <c r="B1399">
        <v>56</v>
      </c>
      <c r="C1399" t="s">
        <v>452</v>
      </c>
      <c r="D1399" t="s">
        <v>453</v>
      </c>
      <c r="E1399">
        <v>56</v>
      </c>
      <c r="W1399" t="s">
        <v>473</v>
      </c>
      <c r="AG1399" t="s">
        <v>458</v>
      </c>
    </row>
    <row r="1400" spans="1:34" x14ac:dyDescent="0.3">
      <c r="A1400">
        <v>81731</v>
      </c>
      <c r="B1400">
        <v>57</v>
      </c>
      <c r="C1400" t="s">
        <v>452</v>
      </c>
      <c r="D1400" t="s">
        <v>453</v>
      </c>
      <c r="E1400">
        <v>57</v>
      </c>
      <c r="W1400" t="s">
        <v>1103</v>
      </c>
      <c r="AG1400" t="s">
        <v>458</v>
      </c>
    </row>
    <row r="1401" spans="1:34" x14ac:dyDescent="0.3">
      <c r="A1401">
        <v>81731</v>
      </c>
      <c r="B1401">
        <v>58</v>
      </c>
      <c r="C1401" t="s">
        <v>452</v>
      </c>
      <c r="D1401" t="s">
        <v>453</v>
      </c>
      <c r="E1401">
        <v>58</v>
      </c>
      <c r="W1401" t="s">
        <v>473</v>
      </c>
      <c r="AG1401" t="s">
        <v>458</v>
      </c>
    </row>
    <row r="1402" spans="1:34" x14ac:dyDescent="0.3">
      <c r="A1402">
        <v>81731</v>
      </c>
      <c r="B1402">
        <v>59</v>
      </c>
      <c r="C1402" t="s">
        <v>452</v>
      </c>
      <c r="D1402" t="s">
        <v>453</v>
      </c>
      <c r="E1402">
        <v>59</v>
      </c>
      <c r="W1402" t="s">
        <v>1622</v>
      </c>
      <c r="AG1402" t="s">
        <v>458</v>
      </c>
    </row>
    <row r="1403" spans="1:34" x14ac:dyDescent="0.3">
      <c r="A1403">
        <v>81731</v>
      </c>
      <c r="B1403">
        <v>60</v>
      </c>
      <c r="C1403" t="s">
        <v>452</v>
      </c>
      <c r="D1403" t="s">
        <v>464</v>
      </c>
      <c r="E1403">
        <v>60</v>
      </c>
      <c r="F1403" t="s">
        <v>465</v>
      </c>
      <c r="G1403" t="s">
        <v>484</v>
      </c>
      <c r="H1403" t="s">
        <v>467</v>
      </c>
      <c r="I1403" t="s">
        <v>2304</v>
      </c>
      <c r="J1403" t="s">
        <v>469</v>
      </c>
      <c r="K1403" t="s">
        <v>470</v>
      </c>
      <c r="L1403" t="s">
        <v>514</v>
      </c>
      <c r="AG1403" t="s">
        <v>455</v>
      </c>
      <c r="AH1403" t="s">
        <v>2305</v>
      </c>
    </row>
    <row r="1404" spans="1:34" x14ac:dyDescent="0.3">
      <c r="A1404">
        <v>81731</v>
      </c>
      <c r="B1404">
        <v>61</v>
      </c>
      <c r="C1404" t="s">
        <v>452</v>
      </c>
      <c r="D1404" t="s">
        <v>490</v>
      </c>
      <c r="E1404">
        <v>61</v>
      </c>
      <c r="G1404" t="s">
        <v>532</v>
      </c>
      <c r="H1404" t="s">
        <v>467</v>
      </c>
      <c r="I1404" t="s">
        <v>487</v>
      </c>
      <c r="J1404" t="s">
        <v>469</v>
      </c>
      <c r="K1404" t="s">
        <v>474</v>
      </c>
      <c r="M1404" t="s">
        <v>493</v>
      </c>
      <c r="N1404" t="s">
        <v>2271</v>
      </c>
      <c r="O1404" t="s">
        <v>477</v>
      </c>
      <c r="R1404" t="s">
        <v>847</v>
      </c>
      <c r="S1404" t="s">
        <v>469</v>
      </c>
      <c r="W1404" t="s">
        <v>1113</v>
      </c>
      <c r="X1404" t="s">
        <v>629</v>
      </c>
      <c r="Y1404" t="s">
        <v>611</v>
      </c>
      <c r="AC1404" t="s">
        <v>584</v>
      </c>
      <c r="AG1404" t="s">
        <v>458</v>
      </c>
    </row>
    <row r="1405" spans="1:34" x14ac:dyDescent="0.3">
      <c r="A1405">
        <v>81731</v>
      </c>
      <c r="B1405">
        <v>62</v>
      </c>
      <c r="C1405" t="s">
        <v>452</v>
      </c>
      <c r="D1405" t="s">
        <v>490</v>
      </c>
      <c r="E1405">
        <v>62</v>
      </c>
      <c r="F1405" t="s">
        <v>579</v>
      </c>
      <c r="G1405" t="s">
        <v>2277</v>
      </c>
      <c r="H1405" t="s">
        <v>467</v>
      </c>
      <c r="I1405" t="s">
        <v>459</v>
      </c>
      <c r="J1405" t="s">
        <v>469</v>
      </c>
      <c r="K1405" t="s">
        <v>474</v>
      </c>
      <c r="M1405" t="s">
        <v>493</v>
      </c>
      <c r="N1405" t="s">
        <v>1954</v>
      </c>
      <c r="O1405" t="s">
        <v>477</v>
      </c>
      <c r="R1405" t="s">
        <v>479</v>
      </c>
      <c r="S1405" t="s">
        <v>469</v>
      </c>
      <c r="T1405" t="s">
        <v>544</v>
      </c>
      <c r="U1405" t="s">
        <v>2306</v>
      </c>
      <c r="V1405" t="s">
        <v>2307</v>
      </c>
      <c r="X1405" t="s">
        <v>481</v>
      </c>
      <c r="Y1405" t="s">
        <v>611</v>
      </c>
      <c r="AC1405" t="s">
        <v>584</v>
      </c>
      <c r="AG1405" t="s">
        <v>458</v>
      </c>
    </row>
    <row r="1406" spans="1:34" x14ac:dyDescent="0.3">
      <c r="A1406">
        <v>81731</v>
      </c>
      <c r="B1406">
        <v>63</v>
      </c>
      <c r="C1406" t="s">
        <v>452</v>
      </c>
      <c r="D1406" t="s">
        <v>546</v>
      </c>
      <c r="E1406">
        <v>63</v>
      </c>
      <c r="G1406" t="s">
        <v>1018</v>
      </c>
      <c r="H1406" t="s">
        <v>467</v>
      </c>
      <c r="I1406" t="s">
        <v>2308</v>
      </c>
      <c r="J1406" t="s">
        <v>469</v>
      </c>
      <c r="K1406" t="s">
        <v>474</v>
      </c>
      <c r="M1406" t="s">
        <v>493</v>
      </c>
      <c r="N1406" t="s">
        <v>1714</v>
      </c>
      <c r="O1406" t="s">
        <v>477</v>
      </c>
      <c r="R1406" t="s">
        <v>686</v>
      </c>
      <c r="S1406" t="s">
        <v>469</v>
      </c>
      <c r="W1406" t="s">
        <v>479</v>
      </c>
      <c r="X1406" t="s">
        <v>629</v>
      </c>
      <c r="Y1406" t="s">
        <v>611</v>
      </c>
      <c r="AC1406" t="s">
        <v>968</v>
      </c>
      <c r="AG1406" t="s">
        <v>458</v>
      </c>
    </row>
    <row r="1407" spans="1:34" x14ac:dyDescent="0.3">
      <c r="A1407">
        <v>81731</v>
      </c>
      <c r="B1407">
        <v>64</v>
      </c>
      <c r="C1407" t="s">
        <v>471</v>
      </c>
      <c r="D1407" t="s">
        <v>453</v>
      </c>
      <c r="E1407">
        <v>64</v>
      </c>
      <c r="W1407" t="s">
        <v>858</v>
      </c>
      <c r="AG1407" t="s">
        <v>455</v>
      </c>
      <c r="AH1407" t="s">
        <v>2309</v>
      </c>
    </row>
    <row r="1408" spans="1:34" x14ac:dyDescent="0.3">
      <c r="A1408">
        <v>81731</v>
      </c>
      <c r="B1408">
        <v>65</v>
      </c>
      <c r="C1408" t="s">
        <v>471</v>
      </c>
      <c r="D1408" t="s">
        <v>453</v>
      </c>
      <c r="E1408">
        <v>65</v>
      </c>
      <c r="W1408" t="s">
        <v>860</v>
      </c>
      <c r="AG1408" t="s">
        <v>455</v>
      </c>
      <c r="AH1408" t="s">
        <v>2310</v>
      </c>
    </row>
    <row r="1409" spans="1:34" x14ac:dyDescent="0.3">
      <c r="A1409">
        <v>81731</v>
      </c>
      <c r="B1409">
        <v>66</v>
      </c>
      <c r="C1409" t="s">
        <v>471</v>
      </c>
      <c r="D1409" t="s">
        <v>464</v>
      </c>
      <c r="E1409">
        <v>66</v>
      </c>
      <c r="F1409" t="s">
        <v>465</v>
      </c>
      <c r="G1409" t="s">
        <v>540</v>
      </c>
      <c r="H1409" t="s">
        <v>467</v>
      </c>
      <c r="I1409" t="s">
        <v>2311</v>
      </c>
      <c r="J1409" t="s">
        <v>469</v>
      </c>
      <c r="K1409" t="s">
        <v>474</v>
      </c>
      <c r="M1409" t="s">
        <v>493</v>
      </c>
      <c r="N1409" t="s">
        <v>1585</v>
      </c>
      <c r="O1409" t="s">
        <v>477</v>
      </c>
      <c r="R1409" t="s">
        <v>479</v>
      </c>
      <c r="S1409" t="s">
        <v>469</v>
      </c>
      <c r="W1409" t="s">
        <v>471</v>
      </c>
      <c r="X1409" t="s">
        <v>629</v>
      </c>
      <c r="Y1409" t="s">
        <v>611</v>
      </c>
      <c r="AC1409" t="s">
        <v>483</v>
      </c>
      <c r="AG1409" t="s">
        <v>455</v>
      </c>
      <c r="AH1409" t="s">
        <v>2312</v>
      </c>
    </row>
    <row r="1410" spans="1:34" x14ac:dyDescent="0.3">
      <c r="A1410">
        <v>81731</v>
      </c>
      <c r="B1410">
        <v>67</v>
      </c>
      <c r="C1410" t="s">
        <v>471</v>
      </c>
      <c r="D1410" t="s">
        <v>490</v>
      </c>
      <c r="E1410">
        <v>67</v>
      </c>
      <c r="F1410" t="s">
        <v>465</v>
      </c>
      <c r="G1410" t="s">
        <v>1652</v>
      </c>
      <c r="H1410" t="s">
        <v>467</v>
      </c>
      <c r="I1410" t="s">
        <v>677</v>
      </c>
      <c r="J1410" t="s">
        <v>469</v>
      </c>
      <c r="K1410" t="s">
        <v>470</v>
      </c>
      <c r="L1410" t="s">
        <v>514</v>
      </c>
      <c r="AG1410" t="s">
        <v>455</v>
      </c>
      <c r="AH1410" t="s">
        <v>2313</v>
      </c>
    </row>
    <row r="1411" spans="1:34" x14ac:dyDescent="0.3">
      <c r="A1411">
        <v>81731</v>
      </c>
      <c r="B1411">
        <v>68</v>
      </c>
      <c r="C1411" t="s">
        <v>519</v>
      </c>
      <c r="D1411" t="s">
        <v>453</v>
      </c>
      <c r="E1411">
        <v>68</v>
      </c>
      <c r="W1411" t="s">
        <v>859</v>
      </c>
      <c r="AG1411" t="s">
        <v>455</v>
      </c>
      <c r="AH1411" t="s">
        <v>2314</v>
      </c>
    </row>
    <row r="1412" spans="1:34" x14ac:dyDescent="0.3">
      <c r="A1412">
        <v>81731</v>
      </c>
      <c r="B1412">
        <v>69</v>
      </c>
      <c r="C1412" t="s">
        <v>519</v>
      </c>
      <c r="D1412" t="s">
        <v>453</v>
      </c>
      <c r="E1412">
        <v>69</v>
      </c>
      <c r="W1412" t="s">
        <v>2315</v>
      </c>
      <c r="AG1412" t="s">
        <v>458</v>
      </c>
    </row>
    <row r="1413" spans="1:34" x14ac:dyDescent="0.3">
      <c r="A1413">
        <v>81731</v>
      </c>
      <c r="B1413">
        <v>70</v>
      </c>
      <c r="C1413" t="s">
        <v>519</v>
      </c>
      <c r="D1413" t="s">
        <v>453</v>
      </c>
      <c r="E1413">
        <v>70</v>
      </c>
      <c r="W1413" t="s">
        <v>859</v>
      </c>
      <c r="AG1413" t="s">
        <v>455</v>
      </c>
      <c r="AH1413" t="s">
        <v>2316</v>
      </c>
    </row>
    <row r="1414" spans="1:34" x14ac:dyDescent="0.3">
      <c r="A1414">
        <v>81731</v>
      </c>
      <c r="B1414">
        <v>71</v>
      </c>
      <c r="C1414" t="s">
        <v>519</v>
      </c>
      <c r="D1414" t="s">
        <v>464</v>
      </c>
      <c r="E1414">
        <v>71</v>
      </c>
      <c r="F1414" t="s">
        <v>465</v>
      </c>
      <c r="G1414" t="s">
        <v>1371</v>
      </c>
      <c r="H1414" t="s">
        <v>467</v>
      </c>
      <c r="I1414" t="s">
        <v>784</v>
      </c>
      <c r="J1414" t="s">
        <v>469</v>
      </c>
      <c r="K1414" t="s">
        <v>470</v>
      </c>
      <c r="L1414" t="s">
        <v>614</v>
      </c>
      <c r="AG1414" t="s">
        <v>455</v>
      </c>
      <c r="AH1414" t="s">
        <v>2317</v>
      </c>
    </row>
    <row r="1415" spans="1:34" x14ac:dyDescent="0.3">
      <c r="A1415">
        <v>81731</v>
      </c>
      <c r="B1415">
        <v>72</v>
      </c>
      <c r="C1415" t="s">
        <v>514</v>
      </c>
      <c r="D1415" t="s">
        <v>546</v>
      </c>
      <c r="E1415">
        <v>72</v>
      </c>
      <c r="F1415" t="s">
        <v>465</v>
      </c>
      <c r="G1415" t="s">
        <v>1833</v>
      </c>
      <c r="H1415" t="s">
        <v>467</v>
      </c>
      <c r="I1415" t="s">
        <v>1183</v>
      </c>
      <c r="J1415" t="s">
        <v>469</v>
      </c>
      <c r="K1415" t="s">
        <v>474</v>
      </c>
      <c r="N1415" t="s">
        <v>905</v>
      </c>
      <c r="O1415" t="s">
        <v>477</v>
      </c>
      <c r="R1415" t="s">
        <v>479</v>
      </c>
      <c r="S1415" t="s">
        <v>469</v>
      </c>
      <c r="T1415" t="s">
        <v>1160</v>
      </c>
      <c r="U1415" t="s">
        <v>2318</v>
      </c>
      <c r="V1415" t="s">
        <v>2319</v>
      </c>
      <c r="X1415" t="s">
        <v>481</v>
      </c>
      <c r="Y1415" t="s">
        <v>611</v>
      </c>
      <c r="AC1415" t="s">
        <v>584</v>
      </c>
      <c r="AG1415" t="s">
        <v>455</v>
      </c>
      <c r="AH1415" t="s">
        <v>2320</v>
      </c>
    </row>
    <row r="1416" spans="1:34" x14ac:dyDescent="0.3">
      <c r="A1416">
        <v>136721</v>
      </c>
      <c r="B1416">
        <v>1</v>
      </c>
      <c r="C1416" t="s">
        <v>452</v>
      </c>
      <c r="D1416" t="s">
        <v>453</v>
      </c>
      <c r="E1416">
        <v>1</v>
      </c>
      <c r="W1416" t="s">
        <v>859</v>
      </c>
      <c r="AG1416" t="s">
        <v>458</v>
      </c>
    </row>
    <row r="1417" spans="1:34" x14ac:dyDescent="0.3">
      <c r="A1417">
        <v>136721</v>
      </c>
      <c r="B1417">
        <v>2</v>
      </c>
      <c r="C1417" t="s">
        <v>452</v>
      </c>
      <c r="D1417" t="s">
        <v>453</v>
      </c>
      <c r="E1417">
        <v>2</v>
      </c>
      <c r="W1417" t="s">
        <v>860</v>
      </c>
      <c r="AG1417" t="s">
        <v>455</v>
      </c>
      <c r="AH1417" t="s">
        <v>2321</v>
      </c>
    </row>
    <row r="1418" spans="1:34" x14ac:dyDescent="0.3">
      <c r="A1418">
        <v>136721</v>
      </c>
      <c r="B1418">
        <v>3</v>
      </c>
      <c r="C1418" t="s">
        <v>452</v>
      </c>
      <c r="D1418" t="s">
        <v>453</v>
      </c>
      <c r="E1418">
        <v>3</v>
      </c>
      <c r="W1418" t="s">
        <v>1342</v>
      </c>
      <c r="AG1418" t="s">
        <v>458</v>
      </c>
    </row>
    <row r="1419" spans="1:34" x14ac:dyDescent="0.3">
      <c r="A1419">
        <v>136721</v>
      </c>
      <c r="B1419">
        <v>4</v>
      </c>
      <c r="C1419" t="s">
        <v>452</v>
      </c>
      <c r="D1419" t="s">
        <v>453</v>
      </c>
      <c r="E1419">
        <v>4</v>
      </c>
      <c r="W1419" t="s">
        <v>1010</v>
      </c>
      <c r="AG1419" t="s">
        <v>458</v>
      </c>
    </row>
    <row r="1420" spans="1:34" x14ac:dyDescent="0.3">
      <c r="A1420">
        <v>136721</v>
      </c>
      <c r="B1420">
        <v>5</v>
      </c>
      <c r="C1420" t="s">
        <v>452</v>
      </c>
      <c r="D1420" t="s">
        <v>453</v>
      </c>
      <c r="E1420">
        <v>5</v>
      </c>
      <c r="W1420" t="s">
        <v>858</v>
      </c>
      <c r="AG1420" t="s">
        <v>458</v>
      </c>
    </row>
    <row r="1421" spans="1:34" x14ac:dyDescent="0.3">
      <c r="A1421">
        <v>136721</v>
      </c>
      <c r="B1421">
        <v>6</v>
      </c>
      <c r="C1421" t="s">
        <v>452</v>
      </c>
      <c r="D1421" t="s">
        <v>453</v>
      </c>
      <c r="E1421">
        <v>6</v>
      </c>
      <c r="W1421" t="s">
        <v>2322</v>
      </c>
      <c r="AG1421" t="s">
        <v>455</v>
      </c>
      <c r="AH1421" t="s">
        <v>2323</v>
      </c>
    </row>
    <row r="1422" spans="1:34" x14ac:dyDescent="0.3">
      <c r="A1422">
        <v>136721</v>
      </c>
      <c r="B1422">
        <v>7</v>
      </c>
      <c r="C1422" t="s">
        <v>452</v>
      </c>
      <c r="D1422" t="s">
        <v>453</v>
      </c>
      <c r="E1422">
        <v>7</v>
      </c>
      <c r="W1422" t="s">
        <v>1738</v>
      </c>
      <c r="AG1422" t="s">
        <v>458</v>
      </c>
    </row>
    <row r="1423" spans="1:34" x14ac:dyDescent="0.3">
      <c r="A1423">
        <v>136721</v>
      </c>
      <c r="B1423">
        <v>8</v>
      </c>
      <c r="C1423" t="s">
        <v>452</v>
      </c>
      <c r="D1423" t="s">
        <v>453</v>
      </c>
      <c r="E1423">
        <v>8</v>
      </c>
      <c r="W1423" t="s">
        <v>927</v>
      </c>
      <c r="AG1423" t="s">
        <v>455</v>
      </c>
      <c r="AH1423" t="s">
        <v>2324</v>
      </c>
    </row>
    <row r="1424" spans="1:34" x14ac:dyDescent="0.3">
      <c r="A1424">
        <v>136721</v>
      </c>
      <c r="B1424">
        <v>9</v>
      </c>
      <c r="C1424" t="s">
        <v>452</v>
      </c>
      <c r="D1424" t="s">
        <v>453</v>
      </c>
      <c r="E1424">
        <v>9</v>
      </c>
      <c r="W1424" t="s">
        <v>1124</v>
      </c>
      <c r="AG1424" t="s">
        <v>458</v>
      </c>
    </row>
    <row r="1425" spans="1:34" x14ac:dyDescent="0.3">
      <c r="A1425">
        <v>136721</v>
      </c>
      <c r="B1425">
        <v>10</v>
      </c>
      <c r="C1425" t="s">
        <v>452</v>
      </c>
      <c r="D1425" t="s">
        <v>453</v>
      </c>
      <c r="E1425">
        <v>10</v>
      </c>
      <c r="W1425" t="s">
        <v>2012</v>
      </c>
      <c r="AG1425" t="s">
        <v>458</v>
      </c>
    </row>
    <row r="1426" spans="1:34" x14ac:dyDescent="0.3">
      <c r="A1426">
        <v>136721</v>
      </c>
      <c r="B1426">
        <v>11</v>
      </c>
      <c r="C1426" t="s">
        <v>452</v>
      </c>
      <c r="D1426" t="s">
        <v>453</v>
      </c>
      <c r="E1426">
        <v>11</v>
      </c>
      <c r="W1426" t="s">
        <v>2158</v>
      </c>
      <c r="AG1426" t="s">
        <v>458</v>
      </c>
    </row>
    <row r="1427" spans="1:34" x14ac:dyDescent="0.3">
      <c r="A1427">
        <v>136721</v>
      </c>
      <c r="B1427">
        <v>12</v>
      </c>
      <c r="C1427" t="s">
        <v>452</v>
      </c>
      <c r="D1427" t="s">
        <v>453</v>
      </c>
      <c r="E1427">
        <v>12</v>
      </c>
      <c r="W1427" t="s">
        <v>1122</v>
      </c>
      <c r="AG1427" t="s">
        <v>455</v>
      </c>
      <c r="AH1427" t="s">
        <v>2325</v>
      </c>
    </row>
    <row r="1428" spans="1:34" x14ac:dyDescent="0.3">
      <c r="A1428">
        <v>136721</v>
      </c>
      <c r="B1428">
        <v>13</v>
      </c>
      <c r="C1428" t="s">
        <v>452</v>
      </c>
      <c r="D1428" t="s">
        <v>453</v>
      </c>
      <c r="E1428">
        <v>13</v>
      </c>
      <c r="W1428" t="s">
        <v>686</v>
      </c>
      <c r="AG1428" t="s">
        <v>458</v>
      </c>
    </row>
    <row r="1429" spans="1:34" x14ac:dyDescent="0.3">
      <c r="A1429">
        <v>136721</v>
      </c>
      <c r="B1429">
        <v>14</v>
      </c>
      <c r="C1429" t="s">
        <v>452</v>
      </c>
      <c r="D1429" t="s">
        <v>453</v>
      </c>
      <c r="E1429">
        <v>14</v>
      </c>
      <c r="W1429" t="s">
        <v>2315</v>
      </c>
      <c r="AG1429" t="s">
        <v>458</v>
      </c>
    </row>
    <row r="1430" spans="1:34" x14ac:dyDescent="0.3">
      <c r="A1430">
        <v>136721</v>
      </c>
      <c r="B1430">
        <v>15</v>
      </c>
      <c r="C1430" t="s">
        <v>452</v>
      </c>
      <c r="D1430" t="s">
        <v>453</v>
      </c>
      <c r="E1430">
        <v>15</v>
      </c>
      <c r="W1430" t="s">
        <v>2298</v>
      </c>
      <c r="AG1430" t="s">
        <v>458</v>
      </c>
    </row>
    <row r="1431" spans="1:34" x14ac:dyDescent="0.3">
      <c r="A1431">
        <v>136721</v>
      </c>
      <c r="B1431">
        <v>16</v>
      </c>
      <c r="C1431" t="s">
        <v>452</v>
      </c>
      <c r="D1431" t="s">
        <v>453</v>
      </c>
      <c r="E1431">
        <v>16</v>
      </c>
      <c r="W1431" t="s">
        <v>1694</v>
      </c>
      <c r="AG1431" t="s">
        <v>458</v>
      </c>
    </row>
    <row r="1432" spans="1:34" x14ac:dyDescent="0.3">
      <c r="A1432">
        <v>136721</v>
      </c>
      <c r="B1432">
        <v>17</v>
      </c>
      <c r="C1432" t="s">
        <v>452</v>
      </c>
      <c r="D1432" t="s">
        <v>453</v>
      </c>
      <c r="E1432">
        <v>17</v>
      </c>
      <c r="W1432" t="s">
        <v>1127</v>
      </c>
      <c r="AG1432" t="s">
        <v>455</v>
      </c>
      <c r="AH1432" t="s">
        <v>2326</v>
      </c>
    </row>
    <row r="1433" spans="1:34" x14ac:dyDescent="0.3">
      <c r="A1433">
        <v>136721</v>
      </c>
      <c r="B1433">
        <v>18</v>
      </c>
      <c r="C1433" t="s">
        <v>452</v>
      </c>
      <c r="D1433" t="s">
        <v>453</v>
      </c>
      <c r="E1433">
        <v>18</v>
      </c>
      <c r="W1433" t="s">
        <v>2311</v>
      </c>
      <c r="AG1433" t="s">
        <v>458</v>
      </c>
    </row>
    <row r="1434" spans="1:34" x14ac:dyDescent="0.3">
      <c r="A1434">
        <v>136721</v>
      </c>
      <c r="B1434">
        <v>19</v>
      </c>
      <c r="C1434" t="s">
        <v>452</v>
      </c>
      <c r="D1434" t="s">
        <v>453</v>
      </c>
      <c r="E1434">
        <v>19</v>
      </c>
      <c r="W1434" t="s">
        <v>2327</v>
      </c>
      <c r="AG1434" t="s">
        <v>455</v>
      </c>
      <c r="AH1434" t="s">
        <v>2328</v>
      </c>
    </row>
    <row r="1435" spans="1:34" x14ac:dyDescent="0.3">
      <c r="A1435">
        <v>136721</v>
      </c>
      <c r="B1435">
        <v>20</v>
      </c>
      <c r="C1435" t="s">
        <v>452</v>
      </c>
      <c r="D1435" t="s">
        <v>453</v>
      </c>
      <c r="E1435">
        <v>20</v>
      </c>
      <c r="W1435" t="s">
        <v>2329</v>
      </c>
      <c r="AG1435" t="s">
        <v>455</v>
      </c>
      <c r="AH1435" t="s">
        <v>2330</v>
      </c>
    </row>
    <row r="1436" spans="1:34" x14ac:dyDescent="0.3">
      <c r="A1436">
        <v>136721</v>
      </c>
      <c r="B1436">
        <v>21</v>
      </c>
      <c r="C1436" t="s">
        <v>452</v>
      </c>
      <c r="D1436" t="s">
        <v>453</v>
      </c>
      <c r="E1436">
        <v>21</v>
      </c>
      <c r="W1436" t="s">
        <v>2331</v>
      </c>
      <c r="AG1436" t="s">
        <v>458</v>
      </c>
    </row>
    <row r="1437" spans="1:34" x14ac:dyDescent="0.3">
      <c r="A1437">
        <v>136721</v>
      </c>
      <c r="B1437">
        <v>22</v>
      </c>
      <c r="C1437" t="s">
        <v>452</v>
      </c>
      <c r="D1437" t="s">
        <v>453</v>
      </c>
      <c r="E1437">
        <v>22</v>
      </c>
      <c r="W1437" t="s">
        <v>1700</v>
      </c>
      <c r="AG1437" t="s">
        <v>458</v>
      </c>
    </row>
    <row r="1438" spans="1:34" x14ac:dyDescent="0.3">
      <c r="A1438">
        <v>136721</v>
      </c>
      <c r="B1438">
        <v>23</v>
      </c>
      <c r="C1438" t="s">
        <v>452</v>
      </c>
      <c r="D1438" t="s">
        <v>453</v>
      </c>
      <c r="E1438">
        <v>23</v>
      </c>
      <c r="W1438" t="s">
        <v>2332</v>
      </c>
      <c r="AG1438" t="s">
        <v>458</v>
      </c>
    </row>
    <row r="1439" spans="1:34" x14ac:dyDescent="0.3">
      <c r="A1439">
        <v>136721</v>
      </c>
      <c r="B1439">
        <v>24</v>
      </c>
      <c r="C1439" t="s">
        <v>452</v>
      </c>
      <c r="D1439" t="s">
        <v>453</v>
      </c>
      <c r="E1439">
        <v>24</v>
      </c>
      <c r="W1439" t="s">
        <v>2322</v>
      </c>
      <c r="AG1439" t="s">
        <v>458</v>
      </c>
    </row>
    <row r="1440" spans="1:34" x14ac:dyDescent="0.3">
      <c r="A1440">
        <v>136721</v>
      </c>
      <c r="B1440">
        <v>25</v>
      </c>
      <c r="C1440" t="s">
        <v>452</v>
      </c>
      <c r="D1440" t="s">
        <v>464</v>
      </c>
      <c r="E1440">
        <v>25</v>
      </c>
      <c r="F1440" t="s">
        <v>465</v>
      </c>
      <c r="G1440" t="s">
        <v>2333</v>
      </c>
      <c r="H1440" t="s">
        <v>467</v>
      </c>
      <c r="I1440" t="s">
        <v>1179</v>
      </c>
      <c r="J1440" t="s">
        <v>469</v>
      </c>
      <c r="K1440" t="s">
        <v>474</v>
      </c>
      <c r="M1440" t="s">
        <v>493</v>
      </c>
      <c r="N1440" t="s">
        <v>558</v>
      </c>
      <c r="O1440" t="s">
        <v>477</v>
      </c>
      <c r="R1440" t="s">
        <v>479</v>
      </c>
      <c r="S1440" t="s">
        <v>469</v>
      </c>
      <c r="W1440" t="s">
        <v>1549</v>
      </c>
      <c r="X1440" t="s">
        <v>481</v>
      </c>
      <c r="Y1440" t="s">
        <v>482</v>
      </c>
      <c r="AC1440" t="s">
        <v>483</v>
      </c>
      <c r="AG1440" t="s">
        <v>458</v>
      </c>
    </row>
    <row r="1441" spans="1:34" x14ac:dyDescent="0.3">
      <c r="A1441">
        <v>136721</v>
      </c>
      <c r="B1441">
        <v>26</v>
      </c>
      <c r="C1441" t="s">
        <v>452</v>
      </c>
      <c r="D1441" t="s">
        <v>464</v>
      </c>
      <c r="E1441">
        <v>26</v>
      </c>
      <c r="F1441" t="s">
        <v>465</v>
      </c>
      <c r="G1441" t="s">
        <v>986</v>
      </c>
      <c r="H1441" t="s">
        <v>467</v>
      </c>
      <c r="I1441" t="s">
        <v>675</v>
      </c>
      <c r="J1441" t="s">
        <v>469</v>
      </c>
      <c r="K1441" t="s">
        <v>474</v>
      </c>
      <c r="M1441" t="s">
        <v>493</v>
      </c>
      <c r="N1441" t="s">
        <v>1300</v>
      </c>
      <c r="O1441" t="s">
        <v>477</v>
      </c>
      <c r="R1441" t="s">
        <v>479</v>
      </c>
      <c r="S1441" t="s">
        <v>469</v>
      </c>
      <c r="W1441" t="s">
        <v>1954</v>
      </c>
      <c r="X1441" t="s">
        <v>481</v>
      </c>
      <c r="Y1441" t="s">
        <v>482</v>
      </c>
      <c r="AC1441" t="s">
        <v>483</v>
      </c>
      <c r="AG1441" t="s">
        <v>458</v>
      </c>
    </row>
    <row r="1442" spans="1:34" x14ac:dyDescent="0.3">
      <c r="A1442">
        <v>136721</v>
      </c>
      <c r="B1442">
        <v>27</v>
      </c>
      <c r="C1442" t="s">
        <v>452</v>
      </c>
      <c r="D1442" t="s">
        <v>464</v>
      </c>
      <c r="E1442">
        <v>27</v>
      </c>
      <c r="F1442" t="s">
        <v>465</v>
      </c>
      <c r="G1442" t="s">
        <v>1751</v>
      </c>
      <c r="H1442" t="s">
        <v>467</v>
      </c>
      <c r="I1442" t="s">
        <v>571</v>
      </c>
      <c r="J1442" t="s">
        <v>469</v>
      </c>
      <c r="K1442" t="s">
        <v>474</v>
      </c>
      <c r="M1442" t="s">
        <v>493</v>
      </c>
      <c r="N1442" t="s">
        <v>916</v>
      </c>
      <c r="O1442" t="s">
        <v>477</v>
      </c>
      <c r="R1442" t="s">
        <v>479</v>
      </c>
      <c r="S1442" t="s">
        <v>469</v>
      </c>
      <c r="W1442" t="s">
        <v>664</v>
      </c>
      <c r="X1442" t="s">
        <v>481</v>
      </c>
      <c r="Y1442" t="s">
        <v>482</v>
      </c>
      <c r="AC1442" t="s">
        <v>483</v>
      </c>
      <c r="AG1442" t="s">
        <v>458</v>
      </c>
    </row>
    <row r="1443" spans="1:34" x14ac:dyDescent="0.3">
      <c r="A1443">
        <v>136721</v>
      </c>
      <c r="B1443">
        <v>28</v>
      </c>
      <c r="C1443" t="s">
        <v>452</v>
      </c>
      <c r="D1443" t="s">
        <v>464</v>
      </c>
      <c r="E1443">
        <v>28</v>
      </c>
      <c r="F1443" t="s">
        <v>465</v>
      </c>
      <c r="G1443" t="s">
        <v>626</v>
      </c>
      <c r="H1443" t="s">
        <v>467</v>
      </c>
      <c r="I1443" t="s">
        <v>784</v>
      </c>
      <c r="J1443" t="s">
        <v>469</v>
      </c>
      <c r="K1443" t="s">
        <v>470</v>
      </c>
      <c r="L1443" t="s">
        <v>514</v>
      </c>
      <c r="AG1443" t="s">
        <v>458</v>
      </c>
    </row>
    <row r="1444" spans="1:34" x14ac:dyDescent="0.3">
      <c r="A1444">
        <v>136721</v>
      </c>
      <c r="B1444">
        <v>29</v>
      </c>
      <c r="C1444" t="s">
        <v>452</v>
      </c>
      <c r="D1444" t="s">
        <v>490</v>
      </c>
      <c r="E1444">
        <v>29</v>
      </c>
      <c r="F1444" t="s">
        <v>465</v>
      </c>
      <c r="G1444" t="s">
        <v>578</v>
      </c>
      <c r="H1444" t="s">
        <v>467</v>
      </c>
      <c r="I1444" t="s">
        <v>615</v>
      </c>
      <c r="J1444" t="s">
        <v>469</v>
      </c>
      <c r="K1444" t="s">
        <v>474</v>
      </c>
      <c r="M1444" t="s">
        <v>493</v>
      </c>
      <c r="N1444" t="s">
        <v>2334</v>
      </c>
      <c r="O1444" t="s">
        <v>477</v>
      </c>
      <c r="R1444" t="s">
        <v>479</v>
      </c>
      <c r="S1444" t="s">
        <v>469</v>
      </c>
      <c r="T1444" t="s">
        <v>946</v>
      </c>
      <c r="U1444" t="s">
        <v>2335</v>
      </c>
      <c r="V1444" t="s">
        <v>2336</v>
      </c>
      <c r="W1444" t="s">
        <v>1752</v>
      </c>
      <c r="X1444" t="s">
        <v>481</v>
      </c>
      <c r="Y1444" t="s">
        <v>482</v>
      </c>
      <c r="AC1444" t="s">
        <v>483</v>
      </c>
      <c r="AG1444" t="s">
        <v>458</v>
      </c>
    </row>
    <row r="1445" spans="1:34" x14ac:dyDescent="0.3">
      <c r="A1445">
        <v>136721</v>
      </c>
      <c r="B1445">
        <v>30</v>
      </c>
      <c r="C1445" t="s">
        <v>452</v>
      </c>
      <c r="D1445" t="s">
        <v>490</v>
      </c>
      <c r="E1445">
        <v>30</v>
      </c>
      <c r="F1445" t="s">
        <v>465</v>
      </c>
      <c r="G1445" t="s">
        <v>1746</v>
      </c>
      <c r="H1445" t="s">
        <v>467</v>
      </c>
      <c r="I1445" t="s">
        <v>1026</v>
      </c>
      <c r="J1445" t="s">
        <v>469</v>
      </c>
      <c r="K1445" t="s">
        <v>474</v>
      </c>
      <c r="M1445" t="s">
        <v>493</v>
      </c>
      <c r="N1445" t="s">
        <v>1812</v>
      </c>
      <c r="O1445" t="s">
        <v>477</v>
      </c>
      <c r="R1445" t="s">
        <v>479</v>
      </c>
      <c r="S1445" t="s">
        <v>469</v>
      </c>
      <c r="T1445" t="s">
        <v>653</v>
      </c>
      <c r="U1445" t="s">
        <v>2337</v>
      </c>
      <c r="V1445" t="s">
        <v>2249</v>
      </c>
      <c r="W1445" t="s">
        <v>1522</v>
      </c>
      <c r="X1445" t="s">
        <v>481</v>
      </c>
      <c r="Y1445" t="s">
        <v>482</v>
      </c>
      <c r="AC1445" t="s">
        <v>483</v>
      </c>
      <c r="AG1445" t="s">
        <v>458</v>
      </c>
    </row>
    <row r="1446" spans="1:34" x14ac:dyDescent="0.3">
      <c r="A1446">
        <v>136721</v>
      </c>
      <c r="B1446">
        <v>31</v>
      </c>
      <c r="C1446" t="s">
        <v>452</v>
      </c>
      <c r="D1446" t="s">
        <v>490</v>
      </c>
      <c r="E1446">
        <v>31</v>
      </c>
      <c r="F1446" t="s">
        <v>465</v>
      </c>
      <c r="G1446" t="s">
        <v>1401</v>
      </c>
      <c r="H1446" t="s">
        <v>467</v>
      </c>
      <c r="I1446" t="s">
        <v>506</v>
      </c>
      <c r="J1446" t="s">
        <v>469</v>
      </c>
      <c r="K1446" t="s">
        <v>474</v>
      </c>
      <c r="M1446" t="s">
        <v>493</v>
      </c>
      <c r="N1446" t="s">
        <v>536</v>
      </c>
      <c r="O1446" t="s">
        <v>477</v>
      </c>
      <c r="R1446" t="s">
        <v>479</v>
      </c>
      <c r="S1446" t="s">
        <v>469</v>
      </c>
      <c r="T1446" t="s">
        <v>586</v>
      </c>
      <c r="U1446" t="s">
        <v>859</v>
      </c>
      <c r="V1446" t="s">
        <v>1151</v>
      </c>
      <c r="W1446" t="s">
        <v>1317</v>
      </c>
      <c r="X1446" t="s">
        <v>481</v>
      </c>
      <c r="Y1446" t="s">
        <v>482</v>
      </c>
      <c r="AC1446" t="s">
        <v>483</v>
      </c>
      <c r="AG1446" t="s">
        <v>458</v>
      </c>
    </row>
    <row r="1447" spans="1:34" x14ac:dyDescent="0.3">
      <c r="A1447">
        <v>136721</v>
      </c>
      <c r="B1447">
        <v>32</v>
      </c>
      <c r="C1447" t="s">
        <v>452</v>
      </c>
      <c r="D1447" t="s">
        <v>490</v>
      </c>
      <c r="E1447">
        <v>32</v>
      </c>
      <c r="F1447" t="s">
        <v>465</v>
      </c>
      <c r="G1447" t="s">
        <v>1601</v>
      </c>
      <c r="H1447" t="s">
        <v>467</v>
      </c>
      <c r="I1447" t="s">
        <v>719</v>
      </c>
      <c r="J1447" t="s">
        <v>469</v>
      </c>
      <c r="K1447" t="s">
        <v>474</v>
      </c>
      <c r="M1447" t="s">
        <v>493</v>
      </c>
      <c r="N1447" t="s">
        <v>2338</v>
      </c>
      <c r="O1447" t="s">
        <v>477</v>
      </c>
      <c r="R1447" t="s">
        <v>479</v>
      </c>
      <c r="S1447" t="s">
        <v>469</v>
      </c>
      <c r="T1447" t="s">
        <v>660</v>
      </c>
      <c r="U1447" t="s">
        <v>2339</v>
      </c>
      <c r="V1447" t="s">
        <v>2008</v>
      </c>
      <c r="W1447" t="s">
        <v>2340</v>
      </c>
      <c r="X1447" t="s">
        <v>481</v>
      </c>
      <c r="Y1447" t="s">
        <v>482</v>
      </c>
      <c r="AC1447" t="s">
        <v>483</v>
      </c>
      <c r="AG1447" t="s">
        <v>458</v>
      </c>
    </row>
    <row r="1448" spans="1:34" x14ac:dyDescent="0.3">
      <c r="A1448">
        <v>136721</v>
      </c>
      <c r="B1448">
        <v>33</v>
      </c>
      <c r="C1448" t="s">
        <v>452</v>
      </c>
      <c r="D1448" t="s">
        <v>490</v>
      </c>
      <c r="E1448">
        <v>33</v>
      </c>
      <c r="F1448" t="s">
        <v>465</v>
      </c>
      <c r="G1448" t="s">
        <v>970</v>
      </c>
      <c r="H1448" t="s">
        <v>467</v>
      </c>
      <c r="I1448" t="s">
        <v>518</v>
      </c>
      <c r="J1448" t="s">
        <v>469</v>
      </c>
      <c r="K1448" t="s">
        <v>474</v>
      </c>
      <c r="M1448" t="s">
        <v>493</v>
      </c>
      <c r="N1448" t="s">
        <v>728</v>
      </c>
      <c r="O1448" t="s">
        <v>477</v>
      </c>
      <c r="R1448" t="s">
        <v>479</v>
      </c>
      <c r="S1448" t="s">
        <v>469</v>
      </c>
      <c r="T1448" t="s">
        <v>552</v>
      </c>
      <c r="U1448" t="s">
        <v>2341</v>
      </c>
      <c r="V1448" t="s">
        <v>1309</v>
      </c>
      <c r="W1448" t="s">
        <v>2279</v>
      </c>
      <c r="X1448" t="s">
        <v>481</v>
      </c>
      <c r="Y1448" t="s">
        <v>482</v>
      </c>
      <c r="AC1448" t="s">
        <v>483</v>
      </c>
      <c r="AG1448" t="s">
        <v>458</v>
      </c>
    </row>
    <row r="1449" spans="1:34" x14ac:dyDescent="0.3">
      <c r="A1449">
        <v>136721</v>
      </c>
      <c r="B1449">
        <v>34</v>
      </c>
      <c r="C1449" t="s">
        <v>452</v>
      </c>
      <c r="D1449" t="s">
        <v>490</v>
      </c>
      <c r="E1449">
        <v>34</v>
      </c>
      <c r="F1449" t="s">
        <v>465</v>
      </c>
      <c r="G1449" t="s">
        <v>1265</v>
      </c>
      <c r="H1449" t="s">
        <v>467</v>
      </c>
      <c r="I1449" t="s">
        <v>636</v>
      </c>
      <c r="J1449" t="s">
        <v>469</v>
      </c>
      <c r="K1449" t="s">
        <v>470</v>
      </c>
      <c r="L1449" t="s">
        <v>514</v>
      </c>
      <c r="AG1449" t="s">
        <v>458</v>
      </c>
    </row>
    <row r="1450" spans="1:34" x14ac:dyDescent="0.3">
      <c r="A1450">
        <v>136721</v>
      </c>
      <c r="B1450">
        <v>35</v>
      </c>
      <c r="C1450" t="s">
        <v>514</v>
      </c>
      <c r="D1450" t="s">
        <v>453</v>
      </c>
      <c r="E1450">
        <v>35</v>
      </c>
      <c r="W1450" t="s">
        <v>1340</v>
      </c>
      <c r="AG1450" t="s">
        <v>455</v>
      </c>
      <c r="AH1450" t="s">
        <v>2342</v>
      </c>
    </row>
    <row r="1451" spans="1:34" x14ac:dyDescent="0.3">
      <c r="A1451">
        <v>136721</v>
      </c>
      <c r="B1451">
        <v>36</v>
      </c>
      <c r="C1451" t="s">
        <v>514</v>
      </c>
      <c r="D1451" t="s">
        <v>453</v>
      </c>
      <c r="E1451">
        <v>36</v>
      </c>
      <c r="W1451" t="s">
        <v>457</v>
      </c>
      <c r="AG1451" t="s">
        <v>458</v>
      </c>
    </row>
    <row r="1452" spans="1:34" x14ac:dyDescent="0.3">
      <c r="A1452">
        <v>136721</v>
      </c>
      <c r="B1452">
        <v>37</v>
      </c>
      <c r="C1452" t="s">
        <v>514</v>
      </c>
      <c r="D1452" t="s">
        <v>453</v>
      </c>
      <c r="E1452">
        <v>37</v>
      </c>
      <c r="W1452" t="s">
        <v>492</v>
      </c>
      <c r="AG1452" t="s">
        <v>455</v>
      </c>
      <c r="AH1452" t="s">
        <v>2343</v>
      </c>
    </row>
    <row r="1453" spans="1:34" x14ac:dyDescent="0.3">
      <c r="A1453">
        <v>136721</v>
      </c>
      <c r="B1453">
        <v>38</v>
      </c>
      <c r="C1453" t="s">
        <v>514</v>
      </c>
      <c r="D1453" t="s">
        <v>453</v>
      </c>
      <c r="E1453">
        <v>38</v>
      </c>
      <c r="W1453" t="s">
        <v>1702</v>
      </c>
      <c r="AG1453" t="s">
        <v>455</v>
      </c>
      <c r="AH1453" t="s">
        <v>2344</v>
      </c>
    </row>
    <row r="1454" spans="1:34" x14ac:dyDescent="0.3">
      <c r="A1454">
        <v>136721</v>
      </c>
      <c r="B1454">
        <v>39</v>
      </c>
      <c r="C1454" t="s">
        <v>514</v>
      </c>
      <c r="D1454" t="s">
        <v>453</v>
      </c>
      <c r="E1454">
        <v>39</v>
      </c>
      <c r="W1454" t="s">
        <v>1593</v>
      </c>
      <c r="AG1454" t="s">
        <v>458</v>
      </c>
    </row>
    <row r="1455" spans="1:34" x14ac:dyDescent="0.3">
      <c r="A1455">
        <v>136721</v>
      </c>
      <c r="B1455">
        <v>40</v>
      </c>
      <c r="C1455" t="s">
        <v>514</v>
      </c>
      <c r="D1455" t="s">
        <v>453</v>
      </c>
      <c r="E1455">
        <v>40</v>
      </c>
      <c r="W1455" t="s">
        <v>479</v>
      </c>
      <c r="AG1455" t="s">
        <v>455</v>
      </c>
      <c r="AH1455" t="s">
        <v>2345</v>
      </c>
    </row>
    <row r="1456" spans="1:34" x14ac:dyDescent="0.3">
      <c r="A1456">
        <v>136721</v>
      </c>
      <c r="B1456">
        <v>41</v>
      </c>
      <c r="C1456" t="s">
        <v>514</v>
      </c>
      <c r="D1456" t="s">
        <v>453</v>
      </c>
      <c r="E1456">
        <v>41</v>
      </c>
      <c r="W1456" t="s">
        <v>2346</v>
      </c>
      <c r="AG1456" t="s">
        <v>455</v>
      </c>
      <c r="AH1456" t="s">
        <v>2347</v>
      </c>
    </row>
    <row r="1457" spans="1:34" x14ac:dyDescent="0.3">
      <c r="A1457">
        <v>136721</v>
      </c>
      <c r="B1457">
        <v>42</v>
      </c>
      <c r="C1457" t="s">
        <v>514</v>
      </c>
      <c r="D1457" t="s">
        <v>453</v>
      </c>
      <c r="E1457">
        <v>42</v>
      </c>
      <c r="W1457" t="s">
        <v>2348</v>
      </c>
      <c r="AG1457" t="s">
        <v>458</v>
      </c>
    </row>
    <row r="1458" spans="1:34" x14ac:dyDescent="0.3">
      <c r="A1458">
        <v>136721</v>
      </c>
      <c r="B1458">
        <v>43</v>
      </c>
      <c r="C1458" t="s">
        <v>514</v>
      </c>
      <c r="D1458" t="s">
        <v>453</v>
      </c>
      <c r="E1458">
        <v>43</v>
      </c>
      <c r="W1458" t="s">
        <v>1593</v>
      </c>
      <c r="AG1458" t="s">
        <v>458</v>
      </c>
    </row>
    <row r="1459" spans="1:34" x14ac:dyDescent="0.3">
      <c r="A1459">
        <v>136721</v>
      </c>
      <c r="B1459">
        <v>44</v>
      </c>
      <c r="C1459" t="s">
        <v>514</v>
      </c>
      <c r="D1459" t="s">
        <v>453</v>
      </c>
      <c r="E1459">
        <v>44</v>
      </c>
      <c r="W1459" t="s">
        <v>2329</v>
      </c>
      <c r="AG1459" t="s">
        <v>455</v>
      </c>
      <c r="AH1459" t="s">
        <v>2349</v>
      </c>
    </row>
    <row r="1460" spans="1:34" x14ac:dyDescent="0.3">
      <c r="A1460">
        <v>136721</v>
      </c>
      <c r="B1460">
        <v>45</v>
      </c>
      <c r="C1460" t="s">
        <v>514</v>
      </c>
      <c r="D1460" t="s">
        <v>453</v>
      </c>
      <c r="E1460">
        <v>45</v>
      </c>
      <c r="W1460" t="s">
        <v>689</v>
      </c>
      <c r="AG1460" t="s">
        <v>458</v>
      </c>
    </row>
    <row r="1461" spans="1:34" x14ac:dyDescent="0.3">
      <c r="A1461">
        <v>136721</v>
      </c>
      <c r="B1461">
        <v>46</v>
      </c>
      <c r="C1461" t="s">
        <v>514</v>
      </c>
      <c r="D1461" t="s">
        <v>453</v>
      </c>
      <c r="E1461">
        <v>46</v>
      </c>
      <c r="W1461" t="s">
        <v>1498</v>
      </c>
      <c r="AG1461" t="s">
        <v>458</v>
      </c>
    </row>
    <row r="1462" spans="1:34" x14ac:dyDescent="0.3">
      <c r="A1462">
        <v>136721</v>
      </c>
      <c r="B1462">
        <v>47</v>
      </c>
      <c r="C1462" t="s">
        <v>514</v>
      </c>
      <c r="D1462" t="s">
        <v>453</v>
      </c>
      <c r="E1462">
        <v>47</v>
      </c>
      <c r="W1462" t="s">
        <v>2329</v>
      </c>
      <c r="AG1462" t="s">
        <v>458</v>
      </c>
    </row>
    <row r="1463" spans="1:34" x14ac:dyDescent="0.3">
      <c r="A1463">
        <v>136721</v>
      </c>
      <c r="B1463">
        <v>48</v>
      </c>
      <c r="C1463" t="s">
        <v>514</v>
      </c>
      <c r="D1463" t="s">
        <v>453</v>
      </c>
      <c r="E1463">
        <v>48</v>
      </c>
      <c r="W1463" t="s">
        <v>2350</v>
      </c>
      <c r="AG1463" t="s">
        <v>458</v>
      </c>
    </row>
    <row r="1464" spans="1:34" x14ac:dyDescent="0.3">
      <c r="A1464">
        <v>136721</v>
      </c>
      <c r="B1464">
        <v>49</v>
      </c>
      <c r="C1464" t="s">
        <v>514</v>
      </c>
      <c r="D1464" t="s">
        <v>464</v>
      </c>
      <c r="E1464">
        <v>49</v>
      </c>
      <c r="F1464" t="s">
        <v>465</v>
      </c>
      <c r="G1464" t="s">
        <v>2351</v>
      </c>
      <c r="H1464" t="s">
        <v>467</v>
      </c>
      <c r="I1464" t="s">
        <v>2352</v>
      </c>
      <c r="J1464" t="s">
        <v>469</v>
      </c>
      <c r="K1464" t="s">
        <v>470</v>
      </c>
      <c r="L1464" t="s">
        <v>514</v>
      </c>
      <c r="AG1464" t="s">
        <v>455</v>
      </c>
      <c r="AH1464" t="s">
        <v>2353</v>
      </c>
    </row>
    <row r="1465" spans="1:34" x14ac:dyDescent="0.3">
      <c r="A1465">
        <v>136721</v>
      </c>
      <c r="B1465">
        <v>50</v>
      </c>
      <c r="C1465" t="s">
        <v>514</v>
      </c>
      <c r="D1465" t="s">
        <v>464</v>
      </c>
      <c r="E1465">
        <v>50</v>
      </c>
      <c r="F1465" t="s">
        <v>465</v>
      </c>
      <c r="G1465" t="s">
        <v>888</v>
      </c>
      <c r="H1465" t="s">
        <v>467</v>
      </c>
      <c r="I1465" t="s">
        <v>514</v>
      </c>
      <c r="J1465" t="s">
        <v>469</v>
      </c>
      <c r="K1465" t="s">
        <v>474</v>
      </c>
      <c r="M1465" t="s">
        <v>493</v>
      </c>
      <c r="N1465" t="s">
        <v>708</v>
      </c>
      <c r="O1465" t="s">
        <v>477</v>
      </c>
      <c r="R1465" t="s">
        <v>479</v>
      </c>
      <c r="S1465" t="s">
        <v>469</v>
      </c>
      <c r="W1465" t="s">
        <v>2354</v>
      </c>
      <c r="X1465" t="s">
        <v>629</v>
      </c>
      <c r="AC1465" t="s">
        <v>483</v>
      </c>
      <c r="AG1465" t="s">
        <v>455</v>
      </c>
      <c r="AH1465" t="s">
        <v>2355</v>
      </c>
    </row>
    <row r="1466" spans="1:34" x14ac:dyDescent="0.3">
      <c r="A1466">
        <v>136721</v>
      </c>
      <c r="B1466">
        <v>51</v>
      </c>
      <c r="C1466" t="s">
        <v>514</v>
      </c>
      <c r="D1466" t="s">
        <v>464</v>
      </c>
      <c r="E1466">
        <v>51</v>
      </c>
      <c r="F1466" t="s">
        <v>465</v>
      </c>
      <c r="G1466" t="s">
        <v>1775</v>
      </c>
      <c r="H1466" t="s">
        <v>467</v>
      </c>
      <c r="I1466" t="s">
        <v>2356</v>
      </c>
      <c r="J1466" t="s">
        <v>469</v>
      </c>
      <c r="K1466" t="s">
        <v>470</v>
      </c>
      <c r="L1466" t="s">
        <v>471</v>
      </c>
      <c r="AG1466" t="s">
        <v>455</v>
      </c>
      <c r="AH1466" t="s">
        <v>2357</v>
      </c>
    </row>
    <row r="1467" spans="1:34" x14ac:dyDescent="0.3">
      <c r="A1467">
        <v>136721</v>
      </c>
      <c r="B1467">
        <v>52</v>
      </c>
      <c r="C1467" t="s">
        <v>514</v>
      </c>
      <c r="D1467" t="s">
        <v>464</v>
      </c>
      <c r="E1467">
        <v>52</v>
      </c>
      <c r="F1467" t="s">
        <v>465</v>
      </c>
      <c r="G1467" t="s">
        <v>1320</v>
      </c>
      <c r="H1467" t="s">
        <v>467</v>
      </c>
      <c r="I1467" t="s">
        <v>514</v>
      </c>
      <c r="J1467" t="s">
        <v>469</v>
      </c>
      <c r="K1467" t="s">
        <v>474</v>
      </c>
      <c r="M1467" t="s">
        <v>493</v>
      </c>
      <c r="N1467" t="s">
        <v>905</v>
      </c>
      <c r="O1467" t="s">
        <v>477</v>
      </c>
      <c r="R1467" t="s">
        <v>479</v>
      </c>
      <c r="S1467" t="s">
        <v>469</v>
      </c>
      <c r="W1467" t="s">
        <v>2031</v>
      </c>
      <c r="X1467" t="s">
        <v>629</v>
      </c>
      <c r="AC1467" t="s">
        <v>483</v>
      </c>
      <c r="AG1467" t="s">
        <v>458</v>
      </c>
    </row>
    <row r="1468" spans="1:34" x14ac:dyDescent="0.3">
      <c r="A1468">
        <v>136721</v>
      </c>
      <c r="B1468">
        <v>53</v>
      </c>
      <c r="C1468" t="s">
        <v>514</v>
      </c>
      <c r="D1468" t="s">
        <v>464</v>
      </c>
      <c r="E1468">
        <v>53</v>
      </c>
      <c r="F1468" t="s">
        <v>465</v>
      </c>
      <c r="G1468" t="s">
        <v>2358</v>
      </c>
      <c r="H1468" t="s">
        <v>467</v>
      </c>
      <c r="I1468" t="s">
        <v>708</v>
      </c>
      <c r="J1468" t="s">
        <v>469</v>
      </c>
      <c r="K1468" t="s">
        <v>470</v>
      </c>
      <c r="L1468" t="s">
        <v>519</v>
      </c>
      <c r="AG1468" t="s">
        <v>458</v>
      </c>
    </row>
    <row r="1469" spans="1:34" x14ac:dyDescent="0.3">
      <c r="A1469">
        <v>136721</v>
      </c>
      <c r="B1469">
        <v>54</v>
      </c>
      <c r="C1469" t="s">
        <v>514</v>
      </c>
      <c r="D1469" t="s">
        <v>464</v>
      </c>
      <c r="E1469">
        <v>54</v>
      </c>
      <c r="F1469" t="s">
        <v>465</v>
      </c>
      <c r="G1469" t="s">
        <v>1423</v>
      </c>
      <c r="H1469" t="s">
        <v>467</v>
      </c>
      <c r="I1469" t="s">
        <v>1795</v>
      </c>
      <c r="J1469" t="s">
        <v>469</v>
      </c>
      <c r="K1469" t="s">
        <v>474</v>
      </c>
      <c r="M1469" t="s">
        <v>493</v>
      </c>
      <c r="N1469" t="s">
        <v>832</v>
      </c>
      <c r="O1469" t="s">
        <v>477</v>
      </c>
      <c r="R1469" t="s">
        <v>479</v>
      </c>
      <c r="S1469" t="s">
        <v>469</v>
      </c>
      <c r="W1469" t="s">
        <v>2359</v>
      </c>
      <c r="X1469" t="s">
        <v>629</v>
      </c>
      <c r="AC1469" t="s">
        <v>483</v>
      </c>
      <c r="AG1469" t="s">
        <v>458</v>
      </c>
    </row>
    <row r="1470" spans="1:34" x14ac:dyDescent="0.3">
      <c r="A1470">
        <v>136721</v>
      </c>
      <c r="B1470">
        <v>55</v>
      </c>
      <c r="C1470" t="s">
        <v>514</v>
      </c>
      <c r="D1470" t="s">
        <v>464</v>
      </c>
      <c r="E1470">
        <v>55</v>
      </c>
      <c r="F1470" t="s">
        <v>465</v>
      </c>
      <c r="G1470" t="s">
        <v>889</v>
      </c>
      <c r="H1470" t="s">
        <v>467</v>
      </c>
      <c r="I1470" t="s">
        <v>2360</v>
      </c>
      <c r="J1470" t="s">
        <v>469</v>
      </c>
      <c r="K1470" t="s">
        <v>470</v>
      </c>
      <c r="L1470" t="s">
        <v>471</v>
      </c>
      <c r="AG1470" t="s">
        <v>458</v>
      </c>
    </row>
    <row r="1471" spans="1:34" x14ac:dyDescent="0.3">
      <c r="A1471">
        <v>136721</v>
      </c>
      <c r="B1471">
        <v>56</v>
      </c>
      <c r="C1471" t="s">
        <v>514</v>
      </c>
      <c r="D1471" t="s">
        <v>464</v>
      </c>
      <c r="E1471">
        <v>56</v>
      </c>
      <c r="F1471" t="s">
        <v>2212</v>
      </c>
      <c r="G1471" t="s">
        <v>1851</v>
      </c>
      <c r="H1471" t="s">
        <v>467</v>
      </c>
      <c r="I1471" t="s">
        <v>2361</v>
      </c>
      <c r="J1471" t="s">
        <v>469</v>
      </c>
      <c r="K1471" t="s">
        <v>470</v>
      </c>
      <c r="L1471" t="s">
        <v>514</v>
      </c>
      <c r="AG1471" t="s">
        <v>458</v>
      </c>
    </row>
    <row r="1472" spans="1:34" x14ac:dyDescent="0.3">
      <c r="A1472">
        <v>136721</v>
      </c>
      <c r="B1472">
        <v>57</v>
      </c>
      <c r="C1472" t="s">
        <v>514</v>
      </c>
      <c r="D1472" t="s">
        <v>490</v>
      </c>
      <c r="E1472">
        <v>57</v>
      </c>
      <c r="F1472" t="s">
        <v>465</v>
      </c>
      <c r="G1472" t="s">
        <v>736</v>
      </c>
      <c r="H1472" t="s">
        <v>467</v>
      </c>
      <c r="I1472" t="s">
        <v>627</v>
      </c>
      <c r="J1472" t="s">
        <v>469</v>
      </c>
      <c r="K1472" t="s">
        <v>474</v>
      </c>
      <c r="M1472" t="s">
        <v>493</v>
      </c>
      <c r="N1472" t="s">
        <v>1192</v>
      </c>
      <c r="O1472" t="s">
        <v>477</v>
      </c>
      <c r="R1472" t="s">
        <v>459</v>
      </c>
      <c r="S1472" t="s">
        <v>469</v>
      </c>
      <c r="T1472" t="s">
        <v>544</v>
      </c>
      <c r="U1472" t="s">
        <v>1644</v>
      </c>
      <c r="V1472" t="s">
        <v>2177</v>
      </c>
      <c r="W1472" t="s">
        <v>2362</v>
      </c>
      <c r="X1472" t="s">
        <v>481</v>
      </c>
      <c r="Y1472" t="s">
        <v>482</v>
      </c>
      <c r="AC1472" t="s">
        <v>483</v>
      </c>
      <c r="AG1472" t="s">
        <v>458</v>
      </c>
    </row>
    <row r="1473" spans="1:35" x14ac:dyDescent="0.3">
      <c r="A1473">
        <v>136721</v>
      </c>
      <c r="B1473">
        <v>58</v>
      </c>
      <c r="C1473" t="s">
        <v>514</v>
      </c>
      <c r="D1473" t="s">
        <v>490</v>
      </c>
      <c r="E1473">
        <v>58</v>
      </c>
      <c r="F1473" t="s">
        <v>465</v>
      </c>
      <c r="G1473" t="s">
        <v>553</v>
      </c>
      <c r="H1473" t="s">
        <v>467</v>
      </c>
      <c r="I1473" t="s">
        <v>487</v>
      </c>
      <c r="J1473" t="s">
        <v>469</v>
      </c>
      <c r="K1473" t="s">
        <v>474</v>
      </c>
      <c r="M1473" t="s">
        <v>493</v>
      </c>
      <c r="N1473" t="s">
        <v>2363</v>
      </c>
      <c r="O1473" t="s">
        <v>477</v>
      </c>
      <c r="R1473" t="s">
        <v>479</v>
      </c>
      <c r="S1473" t="s">
        <v>469</v>
      </c>
      <c r="T1473" t="s">
        <v>556</v>
      </c>
      <c r="U1473" t="s">
        <v>2364</v>
      </c>
      <c r="V1473" t="s">
        <v>654</v>
      </c>
      <c r="W1473" t="s">
        <v>1461</v>
      </c>
      <c r="X1473" t="s">
        <v>481</v>
      </c>
      <c r="Y1473" t="s">
        <v>482</v>
      </c>
      <c r="AC1473" t="s">
        <v>483</v>
      </c>
      <c r="AG1473" t="s">
        <v>458</v>
      </c>
    </row>
    <row r="1474" spans="1:35" x14ac:dyDescent="0.3">
      <c r="A1474">
        <v>136721</v>
      </c>
      <c r="B1474">
        <v>59</v>
      </c>
      <c r="C1474" t="s">
        <v>514</v>
      </c>
      <c r="D1474" t="s">
        <v>490</v>
      </c>
      <c r="E1474">
        <v>59</v>
      </c>
      <c r="F1474" t="s">
        <v>465</v>
      </c>
      <c r="G1474" t="s">
        <v>863</v>
      </c>
      <c r="H1474" t="s">
        <v>467</v>
      </c>
      <c r="I1474" t="s">
        <v>1014</v>
      </c>
      <c r="J1474" t="s">
        <v>469</v>
      </c>
      <c r="K1474" t="s">
        <v>470</v>
      </c>
      <c r="L1474" t="s">
        <v>514</v>
      </c>
      <c r="AG1474" t="s">
        <v>458</v>
      </c>
    </row>
    <row r="1475" spans="1:35" x14ac:dyDescent="0.3">
      <c r="A1475">
        <v>136721</v>
      </c>
      <c r="B1475">
        <v>60</v>
      </c>
      <c r="E1475">
        <v>60</v>
      </c>
      <c r="AG1475" t="s">
        <v>458</v>
      </c>
    </row>
    <row r="1476" spans="1:35" x14ac:dyDescent="0.3">
      <c r="A1476">
        <v>173632</v>
      </c>
      <c r="B1476">
        <v>1</v>
      </c>
      <c r="C1476" t="s">
        <v>452</v>
      </c>
      <c r="D1476" t="s">
        <v>453</v>
      </c>
      <c r="E1476">
        <v>1</v>
      </c>
      <c r="W1476" t="s">
        <v>571</v>
      </c>
      <c r="AG1476" t="s">
        <v>455</v>
      </c>
      <c r="AH1476" t="s">
        <v>2365</v>
      </c>
      <c r="AI1476" t="s">
        <v>2366</v>
      </c>
    </row>
    <row r="1477" spans="1:35" x14ac:dyDescent="0.3">
      <c r="A1477">
        <v>173632</v>
      </c>
      <c r="B1477">
        <v>2</v>
      </c>
      <c r="C1477" t="s">
        <v>452</v>
      </c>
      <c r="D1477" t="s">
        <v>453</v>
      </c>
      <c r="E1477">
        <v>2</v>
      </c>
      <c r="W1477" t="s">
        <v>492</v>
      </c>
      <c r="AG1477" t="s">
        <v>455</v>
      </c>
      <c r="AH1477" t="s">
        <v>2367</v>
      </c>
      <c r="AI1477" t="s">
        <v>2368</v>
      </c>
    </row>
    <row r="1478" spans="1:35" x14ac:dyDescent="0.3">
      <c r="A1478">
        <v>173632</v>
      </c>
      <c r="B1478">
        <v>3</v>
      </c>
      <c r="C1478" t="s">
        <v>452</v>
      </c>
      <c r="D1478" t="s">
        <v>453</v>
      </c>
      <c r="E1478">
        <v>3</v>
      </c>
      <c r="W1478" t="s">
        <v>853</v>
      </c>
      <c r="AG1478" t="s">
        <v>455</v>
      </c>
      <c r="AH1478" t="s">
        <v>2369</v>
      </c>
    </row>
    <row r="1479" spans="1:35" x14ac:dyDescent="0.3">
      <c r="A1479">
        <v>173632</v>
      </c>
      <c r="B1479">
        <v>4</v>
      </c>
      <c r="C1479" t="s">
        <v>452</v>
      </c>
      <c r="D1479" t="s">
        <v>453</v>
      </c>
      <c r="E1479">
        <v>4</v>
      </c>
      <c r="W1479" t="s">
        <v>922</v>
      </c>
      <c r="AG1479" t="s">
        <v>455</v>
      </c>
      <c r="AH1479" t="s">
        <v>2370</v>
      </c>
      <c r="AI1479" t="s">
        <v>2371</v>
      </c>
    </row>
    <row r="1480" spans="1:35" x14ac:dyDescent="0.3">
      <c r="A1480">
        <v>173632</v>
      </c>
      <c r="B1480">
        <v>5</v>
      </c>
      <c r="C1480" t="s">
        <v>452</v>
      </c>
      <c r="D1480" t="s">
        <v>453</v>
      </c>
      <c r="E1480">
        <v>5</v>
      </c>
      <c r="W1480" t="s">
        <v>847</v>
      </c>
      <c r="AG1480" t="s">
        <v>455</v>
      </c>
      <c r="AH1480" t="s">
        <v>2370</v>
      </c>
      <c r="AI1480" t="s">
        <v>2372</v>
      </c>
    </row>
    <row r="1481" spans="1:35" x14ac:dyDescent="0.3">
      <c r="A1481">
        <v>173632</v>
      </c>
      <c r="B1481">
        <v>6</v>
      </c>
      <c r="C1481" t="s">
        <v>452</v>
      </c>
      <c r="D1481" t="s">
        <v>453</v>
      </c>
      <c r="E1481">
        <v>6</v>
      </c>
      <c r="W1481" t="s">
        <v>550</v>
      </c>
      <c r="AG1481" t="s">
        <v>455</v>
      </c>
      <c r="AH1481" t="s">
        <v>2370</v>
      </c>
      <c r="AI1481" t="s">
        <v>2372</v>
      </c>
    </row>
    <row r="1482" spans="1:35" x14ac:dyDescent="0.3">
      <c r="A1482">
        <v>173632</v>
      </c>
      <c r="B1482">
        <v>7</v>
      </c>
      <c r="C1482" t="s">
        <v>452</v>
      </c>
      <c r="D1482" t="s">
        <v>453</v>
      </c>
      <c r="E1482">
        <v>7</v>
      </c>
      <c r="W1482" t="s">
        <v>1064</v>
      </c>
      <c r="AG1482" t="s">
        <v>455</v>
      </c>
      <c r="AH1482" t="s">
        <v>2370</v>
      </c>
      <c r="AI1482" t="s">
        <v>2373</v>
      </c>
    </row>
    <row r="1483" spans="1:35" x14ac:dyDescent="0.3">
      <c r="A1483">
        <v>173632</v>
      </c>
      <c r="B1483">
        <v>8</v>
      </c>
      <c r="C1483" t="s">
        <v>452</v>
      </c>
      <c r="D1483" t="s">
        <v>453</v>
      </c>
      <c r="E1483">
        <v>8</v>
      </c>
      <c r="W1483" t="s">
        <v>859</v>
      </c>
      <c r="AG1483" t="s">
        <v>455</v>
      </c>
      <c r="AH1483" t="s">
        <v>2367</v>
      </c>
      <c r="AI1483" t="s">
        <v>407</v>
      </c>
    </row>
    <row r="1484" spans="1:35" x14ac:dyDescent="0.3">
      <c r="A1484">
        <v>173632</v>
      </c>
      <c r="B1484">
        <v>9</v>
      </c>
      <c r="C1484" t="s">
        <v>452</v>
      </c>
      <c r="D1484" t="s">
        <v>453</v>
      </c>
      <c r="E1484">
        <v>9</v>
      </c>
      <c r="W1484" t="s">
        <v>847</v>
      </c>
      <c r="AG1484" t="s">
        <v>455</v>
      </c>
      <c r="AH1484" t="s">
        <v>2370</v>
      </c>
      <c r="AI1484" t="s">
        <v>2372</v>
      </c>
    </row>
    <row r="1485" spans="1:35" x14ac:dyDescent="0.3">
      <c r="A1485">
        <v>173632</v>
      </c>
      <c r="B1485">
        <v>10</v>
      </c>
      <c r="C1485" t="s">
        <v>452</v>
      </c>
      <c r="D1485" t="s">
        <v>453</v>
      </c>
      <c r="E1485">
        <v>10</v>
      </c>
      <c r="W1485" t="s">
        <v>847</v>
      </c>
      <c r="AG1485" t="s">
        <v>455</v>
      </c>
      <c r="AH1485" t="s">
        <v>2374</v>
      </c>
      <c r="AI1485" t="s">
        <v>2372</v>
      </c>
    </row>
    <row r="1486" spans="1:35" x14ac:dyDescent="0.3">
      <c r="A1486">
        <v>173632</v>
      </c>
      <c r="B1486">
        <v>11</v>
      </c>
      <c r="C1486" t="s">
        <v>452</v>
      </c>
      <c r="D1486" t="s">
        <v>453</v>
      </c>
      <c r="E1486">
        <v>11</v>
      </c>
      <c r="W1486" t="s">
        <v>486</v>
      </c>
      <c r="AG1486" t="s">
        <v>455</v>
      </c>
      <c r="AH1486" t="s">
        <v>2375</v>
      </c>
      <c r="AI1486" t="s">
        <v>2376</v>
      </c>
    </row>
    <row r="1487" spans="1:35" x14ac:dyDescent="0.3">
      <c r="A1487">
        <v>173632</v>
      </c>
      <c r="B1487">
        <v>12</v>
      </c>
      <c r="C1487" t="s">
        <v>452</v>
      </c>
      <c r="D1487" t="s">
        <v>453</v>
      </c>
      <c r="E1487">
        <v>12</v>
      </c>
      <c r="W1487" t="s">
        <v>2377</v>
      </c>
      <c r="AG1487" t="s">
        <v>455</v>
      </c>
      <c r="AH1487">
        <v>110</v>
      </c>
      <c r="AI1487" t="s">
        <v>407</v>
      </c>
    </row>
    <row r="1488" spans="1:35" x14ac:dyDescent="0.3">
      <c r="A1488">
        <v>173632</v>
      </c>
      <c r="B1488">
        <v>13</v>
      </c>
      <c r="C1488" t="s">
        <v>452</v>
      </c>
      <c r="D1488" t="s">
        <v>453</v>
      </c>
      <c r="E1488">
        <v>13</v>
      </c>
      <c r="W1488" t="s">
        <v>2001</v>
      </c>
      <c r="AG1488" t="s">
        <v>455</v>
      </c>
      <c r="AH1488" t="s">
        <v>2365</v>
      </c>
      <c r="AI1488" t="s">
        <v>2378</v>
      </c>
    </row>
    <row r="1489" spans="1:35" x14ac:dyDescent="0.3">
      <c r="A1489">
        <v>173632</v>
      </c>
      <c r="B1489">
        <v>14</v>
      </c>
      <c r="C1489" t="s">
        <v>452</v>
      </c>
      <c r="D1489" t="s">
        <v>453</v>
      </c>
      <c r="E1489">
        <v>14</v>
      </c>
      <c r="W1489" t="s">
        <v>1740</v>
      </c>
      <c r="AG1489" t="s">
        <v>455</v>
      </c>
      <c r="AH1489" t="s">
        <v>2365</v>
      </c>
      <c r="AI1489" t="s">
        <v>407</v>
      </c>
    </row>
    <row r="1490" spans="1:35" x14ac:dyDescent="0.3">
      <c r="A1490">
        <v>173632</v>
      </c>
      <c r="B1490">
        <v>15</v>
      </c>
      <c r="C1490" t="s">
        <v>452</v>
      </c>
      <c r="D1490" t="s">
        <v>453</v>
      </c>
      <c r="E1490">
        <v>15</v>
      </c>
      <c r="W1490" t="s">
        <v>2379</v>
      </c>
      <c r="AG1490" t="s">
        <v>455</v>
      </c>
      <c r="AH1490" t="s">
        <v>2365</v>
      </c>
      <c r="AI1490" t="s">
        <v>2372</v>
      </c>
    </row>
    <row r="1491" spans="1:35" x14ac:dyDescent="0.3">
      <c r="A1491">
        <v>173632</v>
      </c>
      <c r="B1491">
        <v>16</v>
      </c>
      <c r="C1491" t="s">
        <v>452</v>
      </c>
      <c r="D1491" t="s">
        <v>453</v>
      </c>
      <c r="E1491">
        <v>16</v>
      </c>
      <c r="W1491" t="s">
        <v>899</v>
      </c>
      <c r="AG1491" t="s">
        <v>455</v>
      </c>
      <c r="AH1491" t="s">
        <v>2365</v>
      </c>
      <c r="AI1491" t="s">
        <v>2373</v>
      </c>
    </row>
    <row r="1492" spans="1:35" x14ac:dyDescent="0.3">
      <c r="A1492">
        <v>173632</v>
      </c>
      <c r="B1492">
        <v>17</v>
      </c>
      <c r="C1492" t="s">
        <v>452</v>
      </c>
      <c r="D1492" t="s">
        <v>464</v>
      </c>
      <c r="E1492">
        <v>17</v>
      </c>
      <c r="F1492" t="s">
        <v>465</v>
      </c>
      <c r="G1492" t="s">
        <v>718</v>
      </c>
      <c r="H1492" t="s">
        <v>467</v>
      </c>
      <c r="I1492" t="s">
        <v>1790</v>
      </c>
      <c r="J1492" t="s">
        <v>469</v>
      </c>
      <c r="K1492" t="s">
        <v>474</v>
      </c>
      <c r="M1492" t="s">
        <v>475</v>
      </c>
      <c r="N1492" t="s">
        <v>471</v>
      </c>
      <c r="O1492" t="s">
        <v>477</v>
      </c>
      <c r="P1492" t="s">
        <v>499</v>
      </c>
      <c r="Q1492" t="s">
        <v>477</v>
      </c>
      <c r="R1492" t="s">
        <v>479</v>
      </c>
      <c r="S1492" t="s">
        <v>469</v>
      </c>
      <c r="W1492" t="s">
        <v>905</v>
      </c>
      <c r="X1492" t="s">
        <v>629</v>
      </c>
      <c r="Y1492" t="s">
        <v>482</v>
      </c>
      <c r="AC1492" t="s">
        <v>483</v>
      </c>
      <c r="AG1492" t="s">
        <v>455</v>
      </c>
      <c r="AH1492" t="s">
        <v>2380</v>
      </c>
      <c r="AI1492" t="s">
        <v>407</v>
      </c>
    </row>
    <row r="1493" spans="1:35" x14ac:dyDescent="0.3">
      <c r="A1493">
        <v>173632</v>
      </c>
      <c r="B1493">
        <v>18</v>
      </c>
      <c r="C1493" t="s">
        <v>452</v>
      </c>
      <c r="D1493" t="s">
        <v>464</v>
      </c>
      <c r="E1493">
        <v>18</v>
      </c>
      <c r="F1493" t="s">
        <v>465</v>
      </c>
      <c r="G1493" t="s">
        <v>1415</v>
      </c>
      <c r="H1493" t="s">
        <v>467</v>
      </c>
      <c r="I1493" t="s">
        <v>1740</v>
      </c>
      <c r="J1493" t="s">
        <v>469</v>
      </c>
      <c r="K1493" t="s">
        <v>474</v>
      </c>
      <c r="M1493" t="s">
        <v>475</v>
      </c>
      <c r="N1493" t="s">
        <v>568</v>
      </c>
      <c r="O1493" t="s">
        <v>477</v>
      </c>
      <c r="P1493" t="s">
        <v>486</v>
      </c>
      <c r="Q1493" t="s">
        <v>477</v>
      </c>
      <c r="R1493" t="s">
        <v>479</v>
      </c>
      <c r="S1493" t="s">
        <v>469</v>
      </c>
      <c r="W1493" t="s">
        <v>496</v>
      </c>
      <c r="X1493" t="s">
        <v>629</v>
      </c>
      <c r="Y1493" t="s">
        <v>482</v>
      </c>
      <c r="AC1493" t="s">
        <v>483</v>
      </c>
      <c r="AG1493" t="s">
        <v>455</v>
      </c>
      <c r="AH1493" t="s">
        <v>2365</v>
      </c>
      <c r="AI1493" t="s">
        <v>2373</v>
      </c>
    </row>
    <row r="1494" spans="1:35" x14ac:dyDescent="0.3">
      <c r="A1494">
        <v>173632</v>
      </c>
      <c r="B1494">
        <v>19</v>
      </c>
      <c r="C1494" t="s">
        <v>452</v>
      </c>
      <c r="D1494" t="s">
        <v>464</v>
      </c>
      <c r="E1494">
        <v>19</v>
      </c>
      <c r="F1494" t="s">
        <v>465</v>
      </c>
      <c r="G1494" t="s">
        <v>1495</v>
      </c>
      <c r="H1494" t="s">
        <v>467</v>
      </c>
      <c r="I1494" t="s">
        <v>2381</v>
      </c>
      <c r="J1494" t="s">
        <v>469</v>
      </c>
      <c r="K1494" t="s">
        <v>474</v>
      </c>
      <c r="M1494" t="s">
        <v>475</v>
      </c>
      <c r="N1494" t="s">
        <v>486</v>
      </c>
      <c r="O1494" t="s">
        <v>477</v>
      </c>
      <c r="P1494" t="s">
        <v>476</v>
      </c>
      <c r="Q1494" t="s">
        <v>477</v>
      </c>
      <c r="R1494" t="s">
        <v>479</v>
      </c>
      <c r="S1494" t="s">
        <v>469</v>
      </c>
      <c r="W1494" t="s">
        <v>916</v>
      </c>
      <c r="X1494" t="s">
        <v>629</v>
      </c>
      <c r="Y1494" t="s">
        <v>482</v>
      </c>
      <c r="AC1494" t="s">
        <v>483</v>
      </c>
      <c r="AG1494" t="s">
        <v>455</v>
      </c>
      <c r="AH1494" t="s">
        <v>2365</v>
      </c>
      <c r="AI1494" t="s">
        <v>407</v>
      </c>
    </row>
    <row r="1495" spans="1:35" x14ac:dyDescent="0.3">
      <c r="A1495">
        <v>173632</v>
      </c>
      <c r="B1495">
        <v>20</v>
      </c>
      <c r="C1495" t="s">
        <v>452</v>
      </c>
      <c r="D1495" t="s">
        <v>464</v>
      </c>
      <c r="E1495">
        <v>20</v>
      </c>
      <c r="F1495" t="s">
        <v>465</v>
      </c>
      <c r="G1495" t="s">
        <v>970</v>
      </c>
      <c r="H1495" t="s">
        <v>467</v>
      </c>
      <c r="I1495" t="s">
        <v>479</v>
      </c>
      <c r="J1495" t="s">
        <v>469</v>
      </c>
      <c r="K1495" t="s">
        <v>474</v>
      </c>
      <c r="M1495" t="s">
        <v>475</v>
      </c>
      <c r="N1495" t="s">
        <v>486</v>
      </c>
      <c r="O1495" t="s">
        <v>477</v>
      </c>
      <c r="P1495" t="s">
        <v>478</v>
      </c>
      <c r="Q1495" t="s">
        <v>477</v>
      </c>
      <c r="R1495" t="s">
        <v>479</v>
      </c>
      <c r="S1495" t="s">
        <v>469</v>
      </c>
      <c r="W1495" t="s">
        <v>499</v>
      </c>
      <c r="X1495" t="s">
        <v>629</v>
      </c>
      <c r="Y1495" t="s">
        <v>482</v>
      </c>
      <c r="AC1495" t="s">
        <v>483</v>
      </c>
      <c r="AG1495" t="s">
        <v>455</v>
      </c>
      <c r="AH1495" t="s">
        <v>2365</v>
      </c>
      <c r="AI1495" t="s">
        <v>2382</v>
      </c>
    </row>
    <row r="1496" spans="1:35" x14ac:dyDescent="0.3">
      <c r="A1496">
        <v>173632</v>
      </c>
      <c r="B1496">
        <v>21</v>
      </c>
      <c r="C1496" t="s">
        <v>452</v>
      </c>
      <c r="D1496" t="s">
        <v>464</v>
      </c>
      <c r="E1496">
        <v>21</v>
      </c>
      <c r="F1496" t="s">
        <v>465</v>
      </c>
      <c r="G1496" t="s">
        <v>1725</v>
      </c>
      <c r="H1496" t="s">
        <v>467</v>
      </c>
      <c r="I1496" t="s">
        <v>1909</v>
      </c>
      <c r="J1496" t="s">
        <v>469</v>
      </c>
      <c r="K1496" t="s">
        <v>474</v>
      </c>
      <c r="M1496" t="s">
        <v>475</v>
      </c>
      <c r="N1496" t="s">
        <v>486</v>
      </c>
      <c r="O1496" t="s">
        <v>477</v>
      </c>
      <c r="P1496" t="s">
        <v>568</v>
      </c>
      <c r="Q1496" t="s">
        <v>477</v>
      </c>
      <c r="R1496" t="s">
        <v>479</v>
      </c>
      <c r="S1496" t="s">
        <v>469</v>
      </c>
      <c r="W1496" t="s">
        <v>519</v>
      </c>
      <c r="X1496" t="s">
        <v>629</v>
      </c>
      <c r="Y1496" t="s">
        <v>482</v>
      </c>
      <c r="AC1496" t="s">
        <v>483</v>
      </c>
      <c r="AG1496" t="s">
        <v>455</v>
      </c>
      <c r="AH1496" t="s">
        <v>2365</v>
      </c>
    </row>
    <row r="1497" spans="1:35" x14ac:dyDescent="0.3">
      <c r="A1497">
        <v>173632</v>
      </c>
      <c r="B1497">
        <v>22</v>
      </c>
      <c r="C1497" t="s">
        <v>452</v>
      </c>
      <c r="D1497" t="s">
        <v>464</v>
      </c>
      <c r="E1497">
        <v>22</v>
      </c>
      <c r="F1497" t="s">
        <v>465</v>
      </c>
      <c r="G1497" t="s">
        <v>553</v>
      </c>
      <c r="H1497" t="s">
        <v>467</v>
      </c>
      <c r="I1497" t="s">
        <v>2104</v>
      </c>
      <c r="J1497" t="s">
        <v>469</v>
      </c>
      <c r="K1497" t="s">
        <v>474</v>
      </c>
      <c r="M1497" t="s">
        <v>475</v>
      </c>
      <c r="N1497" t="s">
        <v>855</v>
      </c>
      <c r="O1497" t="s">
        <v>477</v>
      </c>
      <c r="P1497" t="s">
        <v>855</v>
      </c>
      <c r="Q1497" t="s">
        <v>477</v>
      </c>
      <c r="R1497" t="s">
        <v>479</v>
      </c>
      <c r="S1497" t="s">
        <v>469</v>
      </c>
      <c r="W1497" t="s">
        <v>800</v>
      </c>
      <c r="X1497" t="s">
        <v>629</v>
      </c>
      <c r="Y1497" t="s">
        <v>482</v>
      </c>
      <c r="AC1497" t="s">
        <v>483</v>
      </c>
      <c r="AG1497" t="s">
        <v>455</v>
      </c>
      <c r="AH1497" t="s">
        <v>2380</v>
      </c>
      <c r="AI1497" t="s">
        <v>407</v>
      </c>
    </row>
    <row r="1498" spans="1:35" x14ac:dyDescent="0.3">
      <c r="A1498">
        <v>173632</v>
      </c>
      <c r="B1498">
        <v>23</v>
      </c>
      <c r="C1498" t="s">
        <v>452</v>
      </c>
      <c r="D1498" t="s">
        <v>464</v>
      </c>
      <c r="E1498">
        <v>23</v>
      </c>
      <c r="F1498" t="s">
        <v>465</v>
      </c>
      <c r="G1498" t="s">
        <v>822</v>
      </c>
      <c r="H1498" t="s">
        <v>467</v>
      </c>
      <c r="I1498" t="s">
        <v>757</v>
      </c>
      <c r="J1498" t="s">
        <v>469</v>
      </c>
      <c r="K1498" t="s">
        <v>470</v>
      </c>
      <c r="L1498" t="s">
        <v>471</v>
      </c>
      <c r="Y1498" t="s">
        <v>482</v>
      </c>
      <c r="AG1498" t="s">
        <v>455</v>
      </c>
      <c r="AH1498" t="s">
        <v>2380</v>
      </c>
      <c r="AI1498" t="s">
        <v>407</v>
      </c>
    </row>
    <row r="1499" spans="1:35" x14ac:dyDescent="0.3">
      <c r="A1499">
        <v>173632</v>
      </c>
      <c r="B1499">
        <v>24</v>
      </c>
      <c r="C1499" t="s">
        <v>452</v>
      </c>
      <c r="D1499" t="s">
        <v>546</v>
      </c>
      <c r="E1499">
        <v>24</v>
      </c>
      <c r="F1499" t="s">
        <v>465</v>
      </c>
      <c r="G1499" t="s">
        <v>835</v>
      </c>
      <c r="H1499" t="s">
        <v>467</v>
      </c>
      <c r="I1499" t="s">
        <v>531</v>
      </c>
      <c r="J1499" t="s">
        <v>469</v>
      </c>
      <c r="K1499" t="s">
        <v>474</v>
      </c>
      <c r="M1499" t="s">
        <v>475</v>
      </c>
      <c r="N1499" t="s">
        <v>1522</v>
      </c>
      <c r="O1499" t="s">
        <v>477</v>
      </c>
      <c r="R1499" t="s">
        <v>479</v>
      </c>
      <c r="S1499" t="s">
        <v>469</v>
      </c>
      <c r="V1499" t="s">
        <v>542</v>
      </c>
      <c r="W1499" t="s">
        <v>572</v>
      </c>
      <c r="X1499" t="s">
        <v>629</v>
      </c>
      <c r="Y1499" t="s">
        <v>482</v>
      </c>
      <c r="AC1499" t="s">
        <v>483</v>
      </c>
      <c r="AG1499" t="s">
        <v>455</v>
      </c>
      <c r="AH1499" t="s">
        <v>2383</v>
      </c>
      <c r="AI1499" t="s">
        <v>2373</v>
      </c>
    </row>
    <row r="1500" spans="1:35" x14ac:dyDescent="0.3">
      <c r="A1500">
        <v>173632</v>
      </c>
      <c r="B1500">
        <v>25</v>
      </c>
      <c r="C1500" t="s">
        <v>452</v>
      </c>
      <c r="D1500" t="s">
        <v>546</v>
      </c>
      <c r="E1500">
        <v>25</v>
      </c>
      <c r="F1500" t="s">
        <v>465</v>
      </c>
      <c r="G1500" t="s">
        <v>1098</v>
      </c>
      <c r="H1500" t="s">
        <v>467</v>
      </c>
      <c r="I1500" t="s">
        <v>2384</v>
      </c>
      <c r="J1500" t="s">
        <v>469</v>
      </c>
      <c r="K1500" t="s">
        <v>474</v>
      </c>
      <c r="M1500" t="s">
        <v>475</v>
      </c>
      <c r="N1500" t="s">
        <v>1317</v>
      </c>
      <c r="O1500" t="s">
        <v>477</v>
      </c>
      <c r="R1500" t="s">
        <v>847</v>
      </c>
      <c r="S1500" t="s">
        <v>469</v>
      </c>
      <c r="V1500" t="s">
        <v>564</v>
      </c>
      <c r="W1500" t="s">
        <v>520</v>
      </c>
      <c r="X1500" t="s">
        <v>629</v>
      </c>
      <c r="Y1500" t="s">
        <v>1965</v>
      </c>
      <c r="AC1500" t="s">
        <v>483</v>
      </c>
      <c r="AG1500" t="s">
        <v>455</v>
      </c>
      <c r="AH1500" t="s">
        <v>2385</v>
      </c>
      <c r="AI1500" t="s">
        <v>407</v>
      </c>
    </row>
    <row r="1501" spans="1:35" x14ac:dyDescent="0.3">
      <c r="A1501">
        <v>173632</v>
      </c>
      <c r="B1501">
        <v>26</v>
      </c>
      <c r="C1501" t="s">
        <v>452</v>
      </c>
      <c r="D1501" t="s">
        <v>546</v>
      </c>
      <c r="E1501">
        <v>26</v>
      </c>
      <c r="F1501" t="s">
        <v>465</v>
      </c>
      <c r="G1501" t="s">
        <v>528</v>
      </c>
      <c r="H1501" t="s">
        <v>467</v>
      </c>
      <c r="I1501" t="s">
        <v>755</v>
      </c>
      <c r="J1501" t="s">
        <v>469</v>
      </c>
      <c r="K1501" t="s">
        <v>474</v>
      </c>
      <c r="M1501" t="s">
        <v>475</v>
      </c>
      <c r="N1501" t="s">
        <v>1018</v>
      </c>
      <c r="O1501" t="s">
        <v>477</v>
      </c>
      <c r="R1501" t="s">
        <v>479</v>
      </c>
      <c r="S1501" t="s">
        <v>469</v>
      </c>
      <c r="V1501" t="s">
        <v>722</v>
      </c>
      <c r="W1501" t="s">
        <v>1114</v>
      </c>
      <c r="X1501" t="s">
        <v>629</v>
      </c>
      <c r="Y1501" t="s">
        <v>482</v>
      </c>
      <c r="AC1501" t="s">
        <v>483</v>
      </c>
      <c r="AG1501" t="s">
        <v>455</v>
      </c>
      <c r="AH1501" t="s">
        <v>2386</v>
      </c>
      <c r="AI1501" t="s">
        <v>407</v>
      </c>
    </row>
    <row r="1502" spans="1:35" x14ac:dyDescent="0.3">
      <c r="A1502">
        <v>173632</v>
      </c>
      <c r="B1502">
        <v>27</v>
      </c>
      <c r="C1502" t="s">
        <v>471</v>
      </c>
      <c r="D1502" t="s">
        <v>453</v>
      </c>
      <c r="E1502">
        <v>27</v>
      </c>
      <c r="W1502" t="s">
        <v>457</v>
      </c>
      <c r="AG1502" t="s">
        <v>455</v>
      </c>
      <c r="AH1502" t="s">
        <v>2387</v>
      </c>
      <c r="AI1502" t="s">
        <v>407</v>
      </c>
    </row>
    <row r="1503" spans="1:35" x14ac:dyDescent="0.3">
      <c r="A1503">
        <v>173632</v>
      </c>
      <c r="B1503">
        <v>28</v>
      </c>
      <c r="C1503" t="s">
        <v>471</v>
      </c>
      <c r="D1503" t="s">
        <v>453</v>
      </c>
      <c r="E1503">
        <v>28</v>
      </c>
      <c r="W1503" t="s">
        <v>519</v>
      </c>
      <c r="AG1503" t="s">
        <v>455</v>
      </c>
      <c r="AH1503" t="s">
        <v>2388</v>
      </c>
      <c r="AI1503" t="s">
        <v>407</v>
      </c>
    </row>
    <row r="1504" spans="1:35" x14ac:dyDescent="0.3">
      <c r="A1504">
        <v>173632</v>
      </c>
      <c r="B1504">
        <v>29</v>
      </c>
      <c r="C1504" t="s">
        <v>471</v>
      </c>
      <c r="D1504" t="s">
        <v>464</v>
      </c>
      <c r="E1504">
        <v>29</v>
      </c>
      <c r="F1504" t="s">
        <v>465</v>
      </c>
      <c r="G1504" t="s">
        <v>514</v>
      </c>
      <c r="H1504" t="s">
        <v>467</v>
      </c>
      <c r="I1504" t="s">
        <v>1593</v>
      </c>
      <c r="J1504" t="s">
        <v>469</v>
      </c>
      <c r="K1504" t="s">
        <v>474</v>
      </c>
      <c r="M1504" t="s">
        <v>493</v>
      </c>
      <c r="N1504" t="s">
        <v>760</v>
      </c>
      <c r="O1504" t="s">
        <v>477</v>
      </c>
      <c r="R1504" t="s">
        <v>479</v>
      </c>
      <c r="S1504" t="s">
        <v>469</v>
      </c>
      <c r="W1504" t="s">
        <v>534</v>
      </c>
      <c r="X1504" t="s">
        <v>629</v>
      </c>
      <c r="Y1504" t="s">
        <v>482</v>
      </c>
      <c r="AC1504" t="s">
        <v>483</v>
      </c>
      <c r="AG1504" t="s">
        <v>455</v>
      </c>
      <c r="AH1504" t="s">
        <v>2389</v>
      </c>
      <c r="AI1504" t="s">
        <v>407</v>
      </c>
    </row>
    <row r="1505" spans="1:35" x14ac:dyDescent="0.3">
      <c r="A1505">
        <v>173632</v>
      </c>
      <c r="B1505">
        <v>30</v>
      </c>
      <c r="C1505" t="s">
        <v>471</v>
      </c>
      <c r="D1505" t="s">
        <v>464</v>
      </c>
      <c r="E1505">
        <v>30</v>
      </c>
      <c r="F1505" t="s">
        <v>465</v>
      </c>
      <c r="G1505" t="s">
        <v>803</v>
      </c>
      <c r="H1505" t="s">
        <v>467</v>
      </c>
      <c r="I1505" t="s">
        <v>1364</v>
      </c>
      <c r="J1505" t="s">
        <v>469</v>
      </c>
      <c r="K1505" t="s">
        <v>470</v>
      </c>
      <c r="L1505" t="s">
        <v>471</v>
      </c>
      <c r="AG1505" t="s">
        <v>455</v>
      </c>
      <c r="AH1505" t="s">
        <v>2390</v>
      </c>
      <c r="AI1505" t="s">
        <v>407</v>
      </c>
    </row>
    <row r="1506" spans="1:35" x14ac:dyDescent="0.3">
      <c r="A1506">
        <v>173632</v>
      </c>
      <c r="B1506">
        <v>31</v>
      </c>
      <c r="C1506" t="s">
        <v>471</v>
      </c>
      <c r="D1506" t="s">
        <v>464</v>
      </c>
      <c r="E1506">
        <v>31</v>
      </c>
      <c r="F1506" t="s">
        <v>465</v>
      </c>
      <c r="G1506" t="s">
        <v>2358</v>
      </c>
      <c r="H1506" t="s">
        <v>467</v>
      </c>
      <c r="I1506" t="s">
        <v>1501</v>
      </c>
      <c r="J1506" t="s">
        <v>469</v>
      </c>
      <c r="K1506" t="s">
        <v>470</v>
      </c>
      <c r="L1506" t="s">
        <v>514</v>
      </c>
      <c r="AG1506" t="s">
        <v>455</v>
      </c>
      <c r="AH1506" t="s">
        <v>2390</v>
      </c>
      <c r="AI1506" t="s">
        <v>407</v>
      </c>
    </row>
    <row r="1507" spans="1:35" x14ac:dyDescent="0.3">
      <c r="A1507">
        <v>173632</v>
      </c>
      <c r="B1507">
        <v>32</v>
      </c>
      <c r="C1507" t="s">
        <v>471</v>
      </c>
      <c r="D1507" t="s">
        <v>464</v>
      </c>
      <c r="E1507">
        <v>32</v>
      </c>
      <c r="F1507" t="s">
        <v>465</v>
      </c>
      <c r="G1507" t="s">
        <v>1381</v>
      </c>
      <c r="H1507" t="s">
        <v>467</v>
      </c>
      <c r="I1507" t="s">
        <v>2391</v>
      </c>
      <c r="J1507" t="s">
        <v>469</v>
      </c>
      <c r="K1507" t="s">
        <v>474</v>
      </c>
      <c r="M1507" t="s">
        <v>475</v>
      </c>
      <c r="N1507" t="s">
        <v>620</v>
      </c>
      <c r="O1507" t="s">
        <v>477</v>
      </c>
      <c r="P1507" t="s">
        <v>620</v>
      </c>
      <c r="Q1507" t="s">
        <v>477</v>
      </c>
      <c r="R1507" t="s">
        <v>479</v>
      </c>
      <c r="S1507" t="s">
        <v>469</v>
      </c>
      <c r="W1507" t="s">
        <v>479</v>
      </c>
      <c r="X1507" t="s">
        <v>629</v>
      </c>
      <c r="Y1507" t="s">
        <v>482</v>
      </c>
      <c r="AC1507" t="s">
        <v>483</v>
      </c>
      <c r="AG1507" t="s">
        <v>455</v>
      </c>
      <c r="AH1507" t="s">
        <v>2392</v>
      </c>
      <c r="AI1507" t="s">
        <v>407</v>
      </c>
    </row>
    <row r="1508" spans="1:35" x14ac:dyDescent="0.3">
      <c r="A1508">
        <v>173632</v>
      </c>
      <c r="B1508">
        <v>33</v>
      </c>
      <c r="C1508" t="s">
        <v>471</v>
      </c>
      <c r="D1508" t="s">
        <v>490</v>
      </c>
      <c r="E1508">
        <v>33</v>
      </c>
      <c r="F1508" t="s">
        <v>465</v>
      </c>
      <c r="G1508" t="s">
        <v>519</v>
      </c>
      <c r="H1508" t="s">
        <v>467</v>
      </c>
      <c r="I1508" t="s">
        <v>2393</v>
      </c>
      <c r="J1508" t="s">
        <v>469</v>
      </c>
      <c r="K1508" t="s">
        <v>474</v>
      </c>
      <c r="M1508" t="s">
        <v>493</v>
      </c>
      <c r="N1508" t="s">
        <v>634</v>
      </c>
      <c r="O1508" t="s">
        <v>477</v>
      </c>
      <c r="R1508" t="s">
        <v>479</v>
      </c>
      <c r="S1508" t="s">
        <v>469</v>
      </c>
      <c r="V1508" t="s">
        <v>614</v>
      </c>
      <c r="W1508" t="s">
        <v>552</v>
      </c>
      <c r="X1508" t="s">
        <v>629</v>
      </c>
      <c r="Y1508" t="s">
        <v>482</v>
      </c>
      <c r="AC1508" t="s">
        <v>483</v>
      </c>
      <c r="AG1508" t="s">
        <v>455</v>
      </c>
      <c r="AH1508" t="s">
        <v>2394</v>
      </c>
      <c r="AI1508" t="s">
        <v>2373</v>
      </c>
    </row>
    <row r="1509" spans="1:35" x14ac:dyDescent="0.3">
      <c r="A1509">
        <v>173632</v>
      </c>
      <c r="B1509">
        <v>34</v>
      </c>
      <c r="C1509" t="s">
        <v>471</v>
      </c>
      <c r="D1509" t="s">
        <v>490</v>
      </c>
      <c r="E1509">
        <v>34</v>
      </c>
      <c r="F1509" t="s">
        <v>465</v>
      </c>
      <c r="G1509" t="s">
        <v>953</v>
      </c>
      <c r="H1509" t="s">
        <v>467</v>
      </c>
      <c r="I1509" t="s">
        <v>2395</v>
      </c>
      <c r="J1509" t="s">
        <v>469</v>
      </c>
      <c r="K1509" t="s">
        <v>474</v>
      </c>
      <c r="M1509" t="s">
        <v>493</v>
      </c>
      <c r="N1509" t="s">
        <v>2396</v>
      </c>
      <c r="O1509" t="s">
        <v>477</v>
      </c>
      <c r="R1509" t="s">
        <v>479</v>
      </c>
      <c r="S1509" t="s">
        <v>469</v>
      </c>
      <c r="V1509" t="s">
        <v>552</v>
      </c>
      <c r="W1509" t="s">
        <v>509</v>
      </c>
      <c r="X1509" t="s">
        <v>629</v>
      </c>
      <c r="Y1509" t="s">
        <v>482</v>
      </c>
      <c r="AC1509" t="s">
        <v>483</v>
      </c>
      <c r="AG1509" t="s">
        <v>455</v>
      </c>
      <c r="AH1509" t="s">
        <v>2397</v>
      </c>
      <c r="AI1509" t="s">
        <v>2373</v>
      </c>
    </row>
    <row r="1510" spans="1:35" x14ac:dyDescent="0.3">
      <c r="A1510">
        <v>173632</v>
      </c>
      <c r="B1510">
        <v>35</v>
      </c>
      <c r="C1510" t="s">
        <v>471</v>
      </c>
      <c r="D1510" t="s">
        <v>490</v>
      </c>
      <c r="E1510">
        <v>35</v>
      </c>
      <c r="F1510" t="s">
        <v>465</v>
      </c>
      <c r="G1510" t="s">
        <v>1766</v>
      </c>
      <c r="H1510" t="s">
        <v>467</v>
      </c>
      <c r="I1510" t="s">
        <v>2398</v>
      </c>
      <c r="J1510" t="s">
        <v>469</v>
      </c>
      <c r="K1510" t="s">
        <v>474</v>
      </c>
      <c r="M1510" t="s">
        <v>493</v>
      </c>
      <c r="N1510" t="s">
        <v>2399</v>
      </c>
      <c r="O1510" t="s">
        <v>477</v>
      </c>
      <c r="R1510" t="s">
        <v>479</v>
      </c>
      <c r="S1510" t="s">
        <v>469</v>
      </c>
      <c r="V1510" t="s">
        <v>564</v>
      </c>
      <c r="W1510" t="s">
        <v>1102</v>
      </c>
      <c r="X1510" t="s">
        <v>629</v>
      </c>
      <c r="Y1510" t="s">
        <v>1289</v>
      </c>
      <c r="AC1510" t="s">
        <v>483</v>
      </c>
      <c r="AG1510" t="s">
        <v>455</v>
      </c>
      <c r="AH1510" t="s">
        <v>2367</v>
      </c>
      <c r="AI1510" t="s">
        <v>407</v>
      </c>
    </row>
    <row r="1511" spans="1:35" x14ac:dyDescent="0.3">
      <c r="A1511">
        <v>173632</v>
      </c>
      <c r="B1511">
        <v>36</v>
      </c>
      <c r="C1511" t="s">
        <v>471</v>
      </c>
      <c r="D1511" t="s">
        <v>546</v>
      </c>
      <c r="E1511">
        <v>36</v>
      </c>
      <c r="F1511" t="s">
        <v>579</v>
      </c>
      <c r="G1511" t="s">
        <v>1273</v>
      </c>
      <c r="H1511" t="s">
        <v>467</v>
      </c>
      <c r="I1511" t="s">
        <v>541</v>
      </c>
      <c r="J1511" t="s">
        <v>469</v>
      </c>
      <c r="K1511" t="s">
        <v>474</v>
      </c>
      <c r="M1511" t="s">
        <v>493</v>
      </c>
      <c r="N1511" t="s">
        <v>1271</v>
      </c>
      <c r="O1511" t="s">
        <v>477</v>
      </c>
      <c r="R1511" t="s">
        <v>479</v>
      </c>
      <c r="S1511" t="s">
        <v>469</v>
      </c>
      <c r="W1511" t="s">
        <v>509</v>
      </c>
      <c r="X1511" t="s">
        <v>629</v>
      </c>
      <c r="Y1511" t="s">
        <v>1965</v>
      </c>
      <c r="AC1511" t="s">
        <v>584</v>
      </c>
      <c r="AD1511" t="s">
        <v>526</v>
      </c>
      <c r="AE1511" t="s">
        <v>477</v>
      </c>
      <c r="AG1511" t="s">
        <v>458</v>
      </c>
      <c r="AI1511" t="s">
        <v>407</v>
      </c>
    </row>
    <row r="1512" spans="1:35" x14ac:dyDescent="0.3">
      <c r="A1512">
        <v>173632</v>
      </c>
      <c r="B1512">
        <v>37</v>
      </c>
      <c r="C1512" t="s">
        <v>471</v>
      </c>
      <c r="D1512" t="s">
        <v>546</v>
      </c>
      <c r="E1512">
        <v>37</v>
      </c>
      <c r="F1512" t="s">
        <v>465</v>
      </c>
      <c r="G1512" t="s">
        <v>573</v>
      </c>
      <c r="H1512" t="s">
        <v>467</v>
      </c>
      <c r="I1512" t="s">
        <v>1216</v>
      </c>
      <c r="J1512" t="s">
        <v>469</v>
      </c>
      <c r="K1512" t="s">
        <v>474</v>
      </c>
      <c r="M1512" t="s">
        <v>493</v>
      </c>
      <c r="N1512" t="s">
        <v>2307</v>
      </c>
      <c r="O1512" t="s">
        <v>477</v>
      </c>
      <c r="R1512" t="s">
        <v>479</v>
      </c>
      <c r="S1512" t="s">
        <v>469</v>
      </c>
      <c r="V1512" t="s">
        <v>1102</v>
      </c>
      <c r="W1512" t="s">
        <v>498</v>
      </c>
      <c r="X1512" t="s">
        <v>629</v>
      </c>
      <c r="Y1512" t="s">
        <v>482</v>
      </c>
      <c r="AC1512" t="s">
        <v>483</v>
      </c>
      <c r="AG1512" t="s">
        <v>455</v>
      </c>
      <c r="AH1512" t="s">
        <v>2400</v>
      </c>
      <c r="AI1512" t="s">
        <v>407</v>
      </c>
    </row>
    <row r="1513" spans="1:35" x14ac:dyDescent="0.3">
      <c r="A1513">
        <v>173632</v>
      </c>
      <c r="B1513">
        <v>38</v>
      </c>
      <c r="C1513" t="s">
        <v>471</v>
      </c>
      <c r="D1513" t="s">
        <v>546</v>
      </c>
      <c r="E1513">
        <v>38</v>
      </c>
      <c r="F1513" t="s">
        <v>465</v>
      </c>
      <c r="G1513" t="s">
        <v>948</v>
      </c>
      <c r="H1513" t="s">
        <v>467</v>
      </c>
      <c r="I1513" t="s">
        <v>508</v>
      </c>
      <c r="J1513" t="s">
        <v>469</v>
      </c>
      <c r="K1513" t="s">
        <v>474</v>
      </c>
      <c r="M1513" t="s">
        <v>493</v>
      </c>
      <c r="N1513" t="s">
        <v>1458</v>
      </c>
      <c r="O1513" t="s">
        <v>477</v>
      </c>
      <c r="R1513" t="s">
        <v>479</v>
      </c>
      <c r="S1513" t="s">
        <v>469</v>
      </c>
      <c r="V1513" t="s">
        <v>1102</v>
      </c>
      <c r="W1513" t="s">
        <v>527</v>
      </c>
      <c r="X1513" t="s">
        <v>629</v>
      </c>
      <c r="Y1513" t="s">
        <v>482</v>
      </c>
      <c r="AC1513" t="s">
        <v>483</v>
      </c>
      <c r="AG1513" t="s">
        <v>455</v>
      </c>
      <c r="AH1513" t="s">
        <v>2394</v>
      </c>
      <c r="AI1513" t="s">
        <v>2373</v>
      </c>
    </row>
    <row r="1514" spans="1:35" x14ac:dyDescent="0.3">
      <c r="A1514">
        <v>173632</v>
      </c>
      <c r="B1514">
        <v>39</v>
      </c>
      <c r="C1514" t="s">
        <v>519</v>
      </c>
      <c r="D1514" t="s">
        <v>453</v>
      </c>
      <c r="E1514">
        <v>39</v>
      </c>
      <c r="W1514" t="s">
        <v>2311</v>
      </c>
      <c r="AG1514" t="s">
        <v>455</v>
      </c>
      <c r="AH1514" t="s">
        <v>2401</v>
      </c>
      <c r="AI1514" t="s">
        <v>2372</v>
      </c>
    </row>
    <row r="1515" spans="1:35" x14ac:dyDescent="0.3">
      <c r="A1515">
        <v>173632</v>
      </c>
      <c r="B1515">
        <v>40</v>
      </c>
      <c r="C1515" t="s">
        <v>519</v>
      </c>
      <c r="D1515" t="s">
        <v>453</v>
      </c>
      <c r="E1515">
        <v>40</v>
      </c>
      <c r="W1515" t="s">
        <v>2402</v>
      </c>
      <c r="AG1515" t="s">
        <v>455</v>
      </c>
      <c r="AH1515" t="s">
        <v>2403</v>
      </c>
      <c r="AI1515" t="s">
        <v>2372</v>
      </c>
    </row>
    <row r="1516" spans="1:35" x14ac:dyDescent="0.3">
      <c r="A1516">
        <v>173632</v>
      </c>
      <c r="B1516">
        <v>41</v>
      </c>
      <c r="C1516" t="s">
        <v>519</v>
      </c>
      <c r="D1516" t="s">
        <v>453</v>
      </c>
      <c r="E1516">
        <v>41</v>
      </c>
      <c r="W1516" t="s">
        <v>486</v>
      </c>
      <c r="AG1516" t="s">
        <v>455</v>
      </c>
      <c r="AH1516" t="s">
        <v>2404</v>
      </c>
      <c r="AI1516" t="s">
        <v>2372</v>
      </c>
    </row>
    <row r="1517" spans="1:35" x14ac:dyDescent="0.3">
      <c r="A1517">
        <v>173632</v>
      </c>
      <c r="B1517">
        <v>42</v>
      </c>
      <c r="C1517" t="s">
        <v>519</v>
      </c>
      <c r="D1517" t="s">
        <v>453</v>
      </c>
      <c r="E1517">
        <v>42</v>
      </c>
      <c r="W1517" t="s">
        <v>619</v>
      </c>
      <c r="AG1517" t="s">
        <v>455</v>
      </c>
      <c r="AH1517" t="s">
        <v>2405</v>
      </c>
      <c r="AI1517" t="s">
        <v>407</v>
      </c>
    </row>
    <row r="1518" spans="1:35" x14ac:dyDescent="0.3">
      <c r="A1518">
        <v>173632</v>
      </c>
      <c r="B1518">
        <v>43</v>
      </c>
      <c r="C1518" t="s">
        <v>519</v>
      </c>
      <c r="D1518" t="s">
        <v>464</v>
      </c>
      <c r="E1518">
        <v>43</v>
      </c>
      <c r="F1518" t="s">
        <v>465</v>
      </c>
      <c r="G1518" t="s">
        <v>665</v>
      </c>
      <c r="H1518" t="s">
        <v>467</v>
      </c>
      <c r="I1518" t="s">
        <v>1201</v>
      </c>
      <c r="J1518" t="s">
        <v>469</v>
      </c>
      <c r="K1518" t="s">
        <v>474</v>
      </c>
      <c r="M1518" t="s">
        <v>493</v>
      </c>
      <c r="N1518" t="s">
        <v>2037</v>
      </c>
      <c r="O1518" t="s">
        <v>477</v>
      </c>
      <c r="R1518" t="s">
        <v>479</v>
      </c>
      <c r="S1518" t="s">
        <v>469</v>
      </c>
      <c r="W1518" t="s">
        <v>552</v>
      </c>
      <c r="X1518" t="s">
        <v>629</v>
      </c>
      <c r="Y1518" t="s">
        <v>482</v>
      </c>
      <c r="AC1518" t="s">
        <v>483</v>
      </c>
      <c r="AG1518" t="s">
        <v>455</v>
      </c>
      <c r="AH1518" t="s">
        <v>2406</v>
      </c>
      <c r="AI1518" t="s">
        <v>407</v>
      </c>
    </row>
    <row r="1519" spans="1:35" x14ac:dyDescent="0.3">
      <c r="A1519">
        <v>173632</v>
      </c>
      <c r="B1519">
        <v>44</v>
      </c>
      <c r="C1519" t="s">
        <v>519</v>
      </c>
      <c r="D1519" t="s">
        <v>464</v>
      </c>
      <c r="E1519">
        <v>44</v>
      </c>
      <c r="F1519" t="s">
        <v>579</v>
      </c>
      <c r="G1519" t="s">
        <v>2162</v>
      </c>
      <c r="H1519" t="s">
        <v>467</v>
      </c>
      <c r="I1519" t="s">
        <v>847</v>
      </c>
      <c r="J1519" t="s">
        <v>469</v>
      </c>
      <c r="K1519" t="s">
        <v>474</v>
      </c>
      <c r="M1519" t="s">
        <v>493</v>
      </c>
      <c r="N1519" t="s">
        <v>1014</v>
      </c>
      <c r="O1519" t="s">
        <v>477</v>
      </c>
      <c r="R1519" t="s">
        <v>479</v>
      </c>
      <c r="S1519" t="s">
        <v>469</v>
      </c>
      <c r="W1519" t="s">
        <v>880</v>
      </c>
      <c r="X1519" t="s">
        <v>629</v>
      </c>
      <c r="Y1519" t="s">
        <v>482</v>
      </c>
      <c r="AC1519" t="s">
        <v>584</v>
      </c>
      <c r="AD1519" t="s">
        <v>2151</v>
      </c>
      <c r="AE1519" t="s">
        <v>477</v>
      </c>
      <c r="AG1519" t="s">
        <v>458</v>
      </c>
      <c r="AI1519" t="s">
        <v>2373</v>
      </c>
    </row>
    <row r="1520" spans="1:35" x14ac:dyDescent="0.3">
      <c r="A1520">
        <v>173632</v>
      </c>
      <c r="B1520">
        <v>45</v>
      </c>
      <c r="C1520" t="s">
        <v>519</v>
      </c>
      <c r="D1520" t="s">
        <v>464</v>
      </c>
      <c r="E1520">
        <v>45</v>
      </c>
      <c r="F1520" t="s">
        <v>465</v>
      </c>
      <c r="G1520" t="s">
        <v>981</v>
      </c>
      <c r="H1520" t="s">
        <v>467</v>
      </c>
      <c r="I1520" t="s">
        <v>2407</v>
      </c>
      <c r="J1520" t="s">
        <v>469</v>
      </c>
      <c r="K1520" t="s">
        <v>474</v>
      </c>
      <c r="M1520" t="s">
        <v>475</v>
      </c>
      <c r="N1520" t="s">
        <v>939</v>
      </c>
      <c r="O1520" t="s">
        <v>477</v>
      </c>
      <c r="P1520" t="s">
        <v>568</v>
      </c>
      <c r="Q1520" t="s">
        <v>477</v>
      </c>
      <c r="R1520" t="s">
        <v>479</v>
      </c>
      <c r="S1520" t="s">
        <v>469</v>
      </c>
      <c r="W1520" t="s">
        <v>568</v>
      </c>
      <c r="X1520" t="s">
        <v>629</v>
      </c>
      <c r="Y1520" t="s">
        <v>482</v>
      </c>
      <c r="AC1520" t="s">
        <v>599</v>
      </c>
      <c r="AG1520" t="s">
        <v>455</v>
      </c>
      <c r="AH1520" t="s">
        <v>2408</v>
      </c>
      <c r="AI1520" t="s">
        <v>2373</v>
      </c>
    </row>
    <row r="1521" spans="1:35" x14ac:dyDescent="0.3">
      <c r="A1521">
        <v>173632</v>
      </c>
      <c r="B1521">
        <v>46</v>
      </c>
      <c r="C1521" t="s">
        <v>519</v>
      </c>
      <c r="D1521" t="s">
        <v>464</v>
      </c>
      <c r="E1521">
        <v>46</v>
      </c>
      <c r="F1521" t="s">
        <v>465</v>
      </c>
      <c r="G1521" t="s">
        <v>2409</v>
      </c>
      <c r="H1521" t="s">
        <v>467</v>
      </c>
      <c r="I1521" t="s">
        <v>1012</v>
      </c>
      <c r="J1521" t="s">
        <v>469</v>
      </c>
      <c r="K1521" t="s">
        <v>474</v>
      </c>
      <c r="M1521" t="s">
        <v>475</v>
      </c>
      <c r="N1521" t="s">
        <v>795</v>
      </c>
      <c r="O1521" t="s">
        <v>477</v>
      </c>
      <c r="P1521" t="s">
        <v>795</v>
      </c>
      <c r="Q1521" t="s">
        <v>477</v>
      </c>
      <c r="R1521" t="s">
        <v>479</v>
      </c>
      <c r="S1521" t="s">
        <v>469</v>
      </c>
      <c r="W1521" t="s">
        <v>593</v>
      </c>
      <c r="X1521" t="s">
        <v>629</v>
      </c>
      <c r="Y1521" t="s">
        <v>482</v>
      </c>
      <c r="AC1521" t="s">
        <v>483</v>
      </c>
      <c r="AG1521" t="s">
        <v>455</v>
      </c>
      <c r="AH1521" t="s">
        <v>2410</v>
      </c>
      <c r="AI1521" t="s">
        <v>2373</v>
      </c>
    </row>
    <row r="1522" spans="1:35" x14ac:dyDescent="0.3">
      <c r="A1522">
        <v>173632</v>
      </c>
      <c r="B1522">
        <v>47</v>
      </c>
      <c r="C1522" t="s">
        <v>519</v>
      </c>
      <c r="D1522" t="s">
        <v>464</v>
      </c>
      <c r="E1522">
        <v>47</v>
      </c>
      <c r="F1522" t="s">
        <v>465</v>
      </c>
      <c r="G1522" t="s">
        <v>1303</v>
      </c>
      <c r="H1522" t="s">
        <v>467</v>
      </c>
      <c r="I1522" t="s">
        <v>2255</v>
      </c>
      <c r="J1522" t="s">
        <v>469</v>
      </c>
      <c r="K1522" t="s">
        <v>474</v>
      </c>
      <c r="M1522" t="s">
        <v>493</v>
      </c>
      <c r="N1522" t="s">
        <v>818</v>
      </c>
      <c r="O1522" t="s">
        <v>477</v>
      </c>
      <c r="R1522" t="s">
        <v>479</v>
      </c>
      <c r="S1522" t="s">
        <v>469</v>
      </c>
      <c r="W1522" t="s">
        <v>552</v>
      </c>
      <c r="X1522" t="s">
        <v>629</v>
      </c>
      <c r="Y1522" t="s">
        <v>482</v>
      </c>
      <c r="AC1522" t="s">
        <v>483</v>
      </c>
      <c r="AG1522" t="s">
        <v>455</v>
      </c>
      <c r="AH1522" t="s">
        <v>2411</v>
      </c>
      <c r="AI1522" t="s">
        <v>407</v>
      </c>
    </row>
    <row r="1523" spans="1:35" x14ac:dyDescent="0.3">
      <c r="A1523">
        <v>173632</v>
      </c>
      <c r="B1523">
        <v>48</v>
      </c>
      <c r="C1523" t="s">
        <v>519</v>
      </c>
      <c r="D1523" t="s">
        <v>490</v>
      </c>
      <c r="E1523">
        <v>48</v>
      </c>
      <c r="F1523" t="s">
        <v>465</v>
      </c>
      <c r="G1523" t="s">
        <v>452</v>
      </c>
      <c r="H1523" t="s">
        <v>467</v>
      </c>
      <c r="I1523" t="s">
        <v>2412</v>
      </c>
      <c r="J1523" t="s">
        <v>469</v>
      </c>
      <c r="K1523" t="s">
        <v>474</v>
      </c>
      <c r="M1523" t="s">
        <v>493</v>
      </c>
      <c r="N1523" t="s">
        <v>1036</v>
      </c>
      <c r="O1523" t="s">
        <v>477</v>
      </c>
      <c r="R1523" t="s">
        <v>479</v>
      </c>
      <c r="S1523" t="s">
        <v>469</v>
      </c>
      <c r="V1523" t="s">
        <v>552</v>
      </c>
      <c r="W1523" t="s">
        <v>509</v>
      </c>
      <c r="X1523" t="s">
        <v>629</v>
      </c>
      <c r="Y1523" t="s">
        <v>482</v>
      </c>
      <c r="AC1523" t="s">
        <v>483</v>
      </c>
      <c r="AG1523" t="s">
        <v>455</v>
      </c>
      <c r="AH1523" t="s">
        <v>2413</v>
      </c>
    </row>
    <row r="1524" spans="1:35" x14ac:dyDescent="0.3">
      <c r="A1524">
        <v>173632</v>
      </c>
      <c r="B1524">
        <v>49</v>
      </c>
      <c r="C1524" t="s">
        <v>519</v>
      </c>
      <c r="D1524" t="s">
        <v>490</v>
      </c>
      <c r="E1524">
        <v>49</v>
      </c>
      <c r="F1524" t="s">
        <v>465</v>
      </c>
      <c r="G1524" t="s">
        <v>1460</v>
      </c>
      <c r="H1524" t="s">
        <v>467</v>
      </c>
      <c r="I1524" t="s">
        <v>2414</v>
      </c>
      <c r="J1524" t="s">
        <v>469</v>
      </c>
      <c r="K1524" t="s">
        <v>474</v>
      </c>
      <c r="M1524" t="s">
        <v>493</v>
      </c>
      <c r="N1524" t="s">
        <v>575</v>
      </c>
      <c r="O1524" t="s">
        <v>477</v>
      </c>
      <c r="R1524" t="s">
        <v>479</v>
      </c>
      <c r="S1524" t="s">
        <v>469</v>
      </c>
      <c r="V1524" t="s">
        <v>538</v>
      </c>
      <c r="W1524" t="s">
        <v>551</v>
      </c>
      <c r="X1524" t="s">
        <v>629</v>
      </c>
      <c r="Y1524" t="s">
        <v>482</v>
      </c>
      <c r="AC1524" t="s">
        <v>483</v>
      </c>
      <c r="AG1524" t="s">
        <v>455</v>
      </c>
      <c r="AH1524" t="s">
        <v>2415</v>
      </c>
    </row>
    <row r="1525" spans="1:35" x14ac:dyDescent="0.3">
      <c r="A1525">
        <v>173632</v>
      </c>
      <c r="B1525">
        <v>50</v>
      </c>
      <c r="C1525" t="s">
        <v>519</v>
      </c>
      <c r="D1525" t="s">
        <v>490</v>
      </c>
      <c r="E1525">
        <v>50</v>
      </c>
      <c r="F1525" t="s">
        <v>465</v>
      </c>
      <c r="G1525" t="s">
        <v>1186</v>
      </c>
      <c r="H1525" t="s">
        <v>467</v>
      </c>
      <c r="I1525" t="s">
        <v>2416</v>
      </c>
      <c r="J1525" t="s">
        <v>469</v>
      </c>
      <c r="K1525" t="s">
        <v>474</v>
      </c>
      <c r="M1525" t="s">
        <v>493</v>
      </c>
      <c r="N1525" t="s">
        <v>1102</v>
      </c>
      <c r="O1525" t="s">
        <v>477</v>
      </c>
      <c r="R1525" t="s">
        <v>479</v>
      </c>
      <c r="S1525" t="s">
        <v>469</v>
      </c>
      <c r="V1525" t="s">
        <v>593</v>
      </c>
      <c r="W1525" t="s">
        <v>648</v>
      </c>
      <c r="X1525" t="s">
        <v>629</v>
      </c>
      <c r="Y1525" t="s">
        <v>482</v>
      </c>
      <c r="AC1525" t="s">
        <v>599</v>
      </c>
      <c r="AG1525" t="s">
        <v>455</v>
      </c>
      <c r="AH1525" t="s">
        <v>2417</v>
      </c>
    </row>
    <row r="1526" spans="1:35" x14ac:dyDescent="0.3">
      <c r="A1526">
        <v>173632</v>
      </c>
      <c r="B1526">
        <v>51</v>
      </c>
      <c r="C1526" t="s">
        <v>519</v>
      </c>
      <c r="D1526" t="s">
        <v>490</v>
      </c>
      <c r="E1526">
        <v>51</v>
      </c>
      <c r="F1526" t="s">
        <v>465</v>
      </c>
      <c r="G1526" t="s">
        <v>1682</v>
      </c>
      <c r="H1526" t="s">
        <v>467</v>
      </c>
      <c r="I1526" t="s">
        <v>2418</v>
      </c>
      <c r="J1526" t="s">
        <v>469</v>
      </c>
      <c r="K1526" t="s">
        <v>474</v>
      </c>
      <c r="M1526" t="s">
        <v>493</v>
      </c>
      <c r="N1526" t="s">
        <v>2419</v>
      </c>
      <c r="O1526" t="s">
        <v>477</v>
      </c>
      <c r="R1526" t="s">
        <v>479</v>
      </c>
      <c r="S1526" t="s">
        <v>469</v>
      </c>
      <c r="V1526" t="s">
        <v>542</v>
      </c>
      <c r="W1526" t="s">
        <v>537</v>
      </c>
      <c r="X1526" t="s">
        <v>629</v>
      </c>
      <c r="Y1526" t="s">
        <v>483</v>
      </c>
      <c r="AG1526" t="s">
        <v>455</v>
      </c>
      <c r="AH1526" t="s">
        <v>2420</v>
      </c>
    </row>
    <row r="1527" spans="1:35" x14ac:dyDescent="0.3">
      <c r="A1527">
        <v>173632</v>
      </c>
      <c r="B1527">
        <v>52</v>
      </c>
      <c r="C1527" t="s">
        <v>519</v>
      </c>
      <c r="D1527" t="s">
        <v>490</v>
      </c>
      <c r="E1527">
        <v>52</v>
      </c>
      <c r="F1527" t="s">
        <v>465</v>
      </c>
      <c r="G1527" t="s">
        <v>1221</v>
      </c>
      <c r="H1527" t="s">
        <v>467</v>
      </c>
      <c r="I1527" t="s">
        <v>2421</v>
      </c>
      <c r="J1527" t="s">
        <v>469</v>
      </c>
      <c r="K1527" t="s">
        <v>474</v>
      </c>
      <c r="M1527" t="s">
        <v>493</v>
      </c>
      <c r="N1527" t="s">
        <v>556</v>
      </c>
      <c r="O1527" t="s">
        <v>477</v>
      </c>
      <c r="R1527" t="s">
        <v>479</v>
      </c>
      <c r="S1527" t="s">
        <v>469</v>
      </c>
      <c r="V1527" t="s">
        <v>648</v>
      </c>
      <c r="W1527" t="s">
        <v>735</v>
      </c>
      <c r="X1527" t="s">
        <v>629</v>
      </c>
      <c r="Y1527" t="s">
        <v>482</v>
      </c>
      <c r="AC1527" t="s">
        <v>483</v>
      </c>
      <c r="AG1527" t="s">
        <v>455</v>
      </c>
      <c r="AH1527" t="s">
        <v>2422</v>
      </c>
      <c r="AI1527" t="s">
        <v>2373</v>
      </c>
    </row>
    <row r="1528" spans="1:35" x14ac:dyDescent="0.3">
      <c r="A1528">
        <v>173632</v>
      </c>
      <c r="B1528">
        <v>53</v>
      </c>
      <c r="C1528" t="s">
        <v>519</v>
      </c>
      <c r="D1528" t="s">
        <v>490</v>
      </c>
      <c r="E1528">
        <v>53</v>
      </c>
      <c r="F1528" t="s">
        <v>465</v>
      </c>
      <c r="G1528" t="s">
        <v>590</v>
      </c>
      <c r="H1528" t="s">
        <v>467</v>
      </c>
      <c r="I1528" t="s">
        <v>2423</v>
      </c>
      <c r="J1528" t="s">
        <v>469</v>
      </c>
      <c r="K1528" t="s">
        <v>474</v>
      </c>
      <c r="M1528" t="s">
        <v>493</v>
      </c>
      <c r="N1528" t="s">
        <v>587</v>
      </c>
      <c r="O1528" t="s">
        <v>477</v>
      </c>
      <c r="R1528" t="s">
        <v>479</v>
      </c>
      <c r="S1528" t="s">
        <v>469</v>
      </c>
      <c r="V1528" t="s">
        <v>564</v>
      </c>
      <c r="W1528" t="s">
        <v>515</v>
      </c>
      <c r="X1528" t="s">
        <v>483</v>
      </c>
      <c r="Y1528" t="s">
        <v>482</v>
      </c>
      <c r="AG1528" t="s">
        <v>455</v>
      </c>
      <c r="AH1528" t="s">
        <v>2424</v>
      </c>
      <c r="AI1528" t="s">
        <v>2373</v>
      </c>
    </row>
    <row r="1529" spans="1:35" x14ac:dyDescent="0.3">
      <c r="A1529">
        <v>173632</v>
      </c>
      <c r="B1529">
        <v>54</v>
      </c>
      <c r="C1529" t="s">
        <v>519</v>
      </c>
      <c r="D1529" t="s">
        <v>490</v>
      </c>
      <c r="E1529">
        <v>54</v>
      </c>
      <c r="F1529" t="s">
        <v>465</v>
      </c>
      <c r="G1529" t="s">
        <v>2252</v>
      </c>
      <c r="H1529" t="s">
        <v>467</v>
      </c>
      <c r="I1529" t="s">
        <v>623</v>
      </c>
      <c r="J1529" t="s">
        <v>469</v>
      </c>
      <c r="K1529" t="s">
        <v>474</v>
      </c>
      <c r="M1529" t="s">
        <v>493</v>
      </c>
      <c r="N1529" t="s">
        <v>526</v>
      </c>
      <c r="O1529" t="s">
        <v>477</v>
      </c>
      <c r="R1529" t="s">
        <v>479</v>
      </c>
      <c r="S1529" t="s">
        <v>469</v>
      </c>
      <c r="V1529" t="s">
        <v>471</v>
      </c>
      <c r="W1529" t="s">
        <v>735</v>
      </c>
      <c r="X1529" t="s">
        <v>629</v>
      </c>
      <c r="Y1529" t="s">
        <v>482</v>
      </c>
      <c r="AC1529" t="s">
        <v>483</v>
      </c>
      <c r="AG1529" t="s">
        <v>455</v>
      </c>
      <c r="AH1529" t="s">
        <v>2373</v>
      </c>
    </row>
    <row r="1530" spans="1:35" x14ac:dyDescent="0.3">
      <c r="A1530">
        <v>173632</v>
      </c>
      <c r="B1530">
        <v>55</v>
      </c>
      <c r="C1530" t="s">
        <v>519</v>
      </c>
      <c r="D1530" t="s">
        <v>490</v>
      </c>
      <c r="E1530">
        <v>55</v>
      </c>
      <c r="F1530" t="s">
        <v>465</v>
      </c>
      <c r="G1530" t="s">
        <v>763</v>
      </c>
      <c r="H1530" t="s">
        <v>467</v>
      </c>
      <c r="I1530" t="s">
        <v>2425</v>
      </c>
      <c r="J1530" t="s">
        <v>469</v>
      </c>
      <c r="K1530" t="s">
        <v>474</v>
      </c>
      <c r="M1530" t="s">
        <v>493</v>
      </c>
      <c r="N1530" t="s">
        <v>856</v>
      </c>
      <c r="O1530" t="s">
        <v>477</v>
      </c>
      <c r="R1530" t="s">
        <v>479</v>
      </c>
      <c r="S1530" t="s">
        <v>469</v>
      </c>
      <c r="V1530" t="s">
        <v>552</v>
      </c>
      <c r="W1530" t="s">
        <v>551</v>
      </c>
      <c r="X1530" t="s">
        <v>629</v>
      </c>
      <c r="Y1530" t="s">
        <v>482</v>
      </c>
      <c r="AC1530" t="s">
        <v>483</v>
      </c>
      <c r="AG1530" t="s">
        <v>455</v>
      </c>
      <c r="AH1530" t="s">
        <v>2426</v>
      </c>
    </row>
    <row r="1531" spans="1:35" x14ac:dyDescent="0.3">
      <c r="A1531">
        <v>173632</v>
      </c>
      <c r="B1531">
        <v>56</v>
      </c>
      <c r="C1531" t="s">
        <v>519</v>
      </c>
      <c r="D1531" t="s">
        <v>546</v>
      </c>
      <c r="E1531">
        <v>56</v>
      </c>
      <c r="F1531" t="s">
        <v>465</v>
      </c>
      <c r="G1531" t="s">
        <v>554</v>
      </c>
      <c r="H1531" t="s">
        <v>467</v>
      </c>
      <c r="I1531" t="s">
        <v>501</v>
      </c>
      <c r="J1531" t="s">
        <v>469</v>
      </c>
      <c r="K1531" t="s">
        <v>474</v>
      </c>
      <c r="M1531" t="s">
        <v>493</v>
      </c>
      <c r="N1531" t="s">
        <v>2427</v>
      </c>
      <c r="O1531" t="s">
        <v>477</v>
      </c>
      <c r="R1531" t="s">
        <v>479</v>
      </c>
      <c r="S1531" t="s">
        <v>469</v>
      </c>
      <c r="V1531" t="s">
        <v>665</v>
      </c>
      <c r="W1531" t="s">
        <v>491</v>
      </c>
      <c r="X1531" t="s">
        <v>629</v>
      </c>
      <c r="Y1531" t="s">
        <v>1289</v>
      </c>
      <c r="AC1531" t="s">
        <v>483</v>
      </c>
      <c r="AG1531" t="s">
        <v>455</v>
      </c>
      <c r="AH1531" t="s">
        <v>2428</v>
      </c>
      <c r="AI1531" t="s">
        <v>2429</v>
      </c>
    </row>
    <row r="1532" spans="1:35" x14ac:dyDescent="0.3">
      <c r="A1532">
        <v>173632</v>
      </c>
      <c r="B1532">
        <v>57</v>
      </c>
      <c r="C1532" t="s">
        <v>519</v>
      </c>
      <c r="D1532" t="s">
        <v>546</v>
      </c>
      <c r="E1532">
        <v>57</v>
      </c>
      <c r="F1532" t="s">
        <v>465</v>
      </c>
      <c r="G1532" t="s">
        <v>669</v>
      </c>
      <c r="H1532" t="s">
        <v>467</v>
      </c>
      <c r="I1532" t="s">
        <v>2430</v>
      </c>
      <c r="J1532" t="s">
        <v>469</v>
      </c>
      <c r="K1532" t="s">
        <v>474</v>
      </c>
      <c r="M1532" t="s">
        <v>493</v>
      </c>
      <c r="N1532" t="s">
        <v>1712</v>
      </c>
      <c r="O1532" t="s">
        <v>477</v>
      </c>
      <c r="R1532" t="s">
        <v>479</v>
      </c>
      <c r="S1532" t="s">
        <v>469</v>
      </c>
      <c r="V1532" t="s">
        <v>538</v>
      </c>
      <c r="W1532" t="s">
        <v>502</v>
      </c>
      <c r="X1532" t="s">
        <v>629</v>
      </c>
      <c r="Y1532" t="s">
        <v>482</v>
      </c>
      <c r="AC1532" t="s">
        <v>483</v>
      </c>
      <c r="AG1532" t="s">
        <v>455</v>
      </c>
      <c r="AH1532" t="s">
        <v>2431</v>
      </c>
      <c r="AI1532" t="s">
        <v>2429</v>
      </c>
    </row>
    <row r="1533" spans="1:35" x14ac:dyDescent="0.3">
      <c r="A1533">
        <v>173632</v>
      </c>
      <c r="B1533">
        <v>58</v>
      </c>
      <c r="C1533" t="s">
        <v>519</v>
      </c>
      <c r="D1533" t="s">
        <v>546</v>
      </c>
      <c r="E1533">
        <v>58</v>
      </c>
      <c r="F1533" t="s">
        <v>465</v>
      </c>
      <c r="G1533" t="s">
        <v>1111</v>
      </c>
      <c r="H1533" t="s">
        <v>467</v>
      </c>
      <c r="I1533" t="s">
        <v>2432</v>
      </c>
      <c r="J1533" t="s">
        <v>469</v>
      </c>
      <c r="K1533" t="s">
        <v>474</v>
      </c>
      <c r="M1533" t="s">
        <v>493</v>
      </c>
      <c r="N1533" t="s">
        <v>2433</v>
      </c>
      <c r="O1533" t="s">
        <v>477</v>
      </c>
      <c r="R1533" t="s">
        <v>479</v>
      </c>
      <c r="S1533" t="s">
        <v>469</v>
      </c>
      <c r="V1533" t="s">
        <v>537</v>
      </c>
      <c r="W1533" t="s">
        <v>505</v>
      </c>
      <c r="X1533" t="s">
        <v>629</v>
      </c>
      <c r="Y1533" t="s">
        <v>482</v>
      </c>
      <c r="AC1533" t="s">
        <v>483</v>
      </c>
      <c r="AG1533" t="s">
        <v>458</v>
      </c>
      <c r="AI1533" t="s">
        <v>2429</v>
      </c>
    </row>
    <row r="1534" spans="1:35" x14ac:dyDescent="0.3">
      <c r="A1534">
        <v>173632</v>
      </c>
      <c r="B1534">
        <v>59</v>
      </c>
      <c r="C1534" t="s">
        <v>519</v>
      </c>
      <c r="D1534" t="s">
        <v>546</v>
      </c>
      <c r="E1534">
        <v>59</v>
      </c>
      <c r="F1534" t="s">
        <v>465</v>
      </c>
      <c r="G1534" t="s">
        <v>580</v>
      </c>
      <c r="H1534" t="s">
        <v>467</v>
      </c>
      <c r="I1534" t="s">
        <v>2434</v>
      </c>
      <c r="J1534" t="s">
        <v>469</v>
      </c>
      <c r="K1534" t="s">
        <v>474</v>
      </c>
      <c r="M1534" t="s">
        <v>493</v>
      </c>
      <c r="N1534" t="s">
        <v>2435</v>
      </c>
      <c r="O1534" t="s">
        <v>477</v>
      </c>
      <c r="R1534" t="s">
        <v>479</v>
      </c>
      <c r="S1534" t="s">
        <v>469</v>
      </c>
      <c r="V1534" t="s">
        <v>509</v>
      </c>
      <c r="W1534" t="s">
        <v>496</v>
      </c>
      <c r="X1534" t="s">
        <v>629</v>
      </c>
      <c r="Y1534" t="s">
        <v>482</v>
      </c>
      <c r="AC1534" t="s">
        <v>483</v>
      </c>
      <c r="AG1534" t="s">
        <v>455</v>
      </c>
      <c r="AH1534" t="s">
        <v>2431</v>
      </c>
      <c r="AI1534" t="s">
        <v>2429</v>
      </c>
    </row>
    <row r="1535" spans="1:35" x14ac:dyDescent="0.3">
      <c r="A1535">
        <v>173632</v>
      </c>
      <c r="B1535">
        <v>60</v>
      </c>
      <c r="C1535" t="s">
        <v>614</v>
      </c>
      <c r="D1535" t="s">
        <v>464</v>
      </c>
      <c r="E1535">
        <v>60</v>
      </c>
      <c r="F1535" t="s">
        <v>465</v>
      </c>
      <c r="G1535" t="s">
        <v>1708</v>
      </c>
      <c r="H1535" t="s">
        <v>467</v>
      </c>
      <c r="I1535" t="s">
        <v>1064</v>
      </c>
      <c r="J1535" t="s">
        <v>469</v>
      </c>
      <c r="K1535" t="s">
        <v>474</v>
      </c>
      <c r="M1535" t="s">
        <v>493</v>
      </c>
      <c r="N1535" t="s">
        <v>574</v>
      </c>
      <c r="O1535" t="s">
        <v>477</v>
      </c>
      <c r="R1535" t="s">
        <v>479</v>
      </c>
      <c r="S1535" t="s">
        <v>469</v>
      </c>
      <c r="W1535" t="s">
        <v>519</v>
      </c>
      <c r="X1535" t="s">
        <v>629</v>
      </c>
      <c r="Y1535" t="s">
        <v>482</v>
      </c>
      <c r="AC1535" t="s">
        <v>483</v>
      </c>
      <c r="AG1535" t="s">
        <v>455</v>
      </c>
      <c r="AH1535" t="s">
        <v>2436</v>
      </c>
      <c r="AI1535" t="s">
        <v>407</v>
      </c>
    </row>
    <row r="1536" spans="1:35" x14ac:dyDescent="0.3">
      <c r="A1536">
        <v>173632</v>
      </c>
      <c r="B1536">
        <v>61</v>
      </c>
      <c r="C1536" t="s">
        <v>452</v>
      </c>
      <c r="D1536" t="s">
        <v>464</v>
      </c>
      <c r="E1536">
        <v>61</v>
      </c>
      <c r="F1536" t="s">
        <v>465</v>
      </c>
      <c r="G1536" t="s">
        <v>1260</v>
      </c>
      <c r="H1536" t="s">
        <v>467</v>
      </c>
      <c r="I1536" t="s">
        <v>2437</v>
      </c>
      <c r="J1536" t="s">
        <v>469</v>
      </c>
      <c r="K1536" t="s">
        <v>474</v>
      </c>
      <c r="M1536" t="s">
        <v>475</v>
      </c>
      <c r="N1536" t="s">
        <v>600</v>
      </c>
      <c r="O1536" t="s">
        <v>477</v>
      </c>
      <c r="P1536" t="s">
        <v>600</v>
      </c>
      <c r="Q1536" t="s">
        <v>477</v>
      </c>
      <c r="R1536" t="s">
        <v>479</v>
      </c>
      <c r="S1536" t="s">
        <v>469</v>
      </c>
      <c r="W1536" t="s">
        <v>913</v>
      </c>
      <c r="X1536" t="s">
        <v>629</v>
      </c>
      <c r="Y1536" t="s">
        <v>482</v>
      </c>
      <c r="AC1536" t="s">
        <v>483</v>
      </c>
      <c r="AG1536" t="s">
        <v>455</v>
      </c>
      <c r="AH1536" t="s">
        <v>2438</v>
      </c>
      <c r="AI1536" t="s">
        <v>2373</v>
      </c>
    </row>
    <row r="1537" spans="1:35" x14ac:dyDescent="0.3">
      <c r="A1537">
        <v>173632</v>
      </c>
      <c r="B1537">
        <v>62</v>
      </c>
      <c r="C1537" t="s">
        <v>614</v>
      </c>
      <c r="D1537" t="s">
        <v>464</v>
      </c>
      <c r="E1537">
        <v>62</v>
      </c>
      <c r="F1537" t="s">
        <v>465</v>
      </c>
      <c r="G1537" t="s">
        <v>1203</v>
      </c>
      <c r="H1537" t="s">
        <v>467</v>
      </c>
      <c r="I1537" t="s">
        <v>922</v>
      </c>
      <c r="J1537" t="s">
        <v>469</v>
      </c>
      <c r="K1537" t="s">
        <v>474</v>
      </c>
      <c r="M1537" t="s">
        <v>475</v>
      </c>
      <c r="N1537" t="s">
        <v>506</v>
      </c>
      <c r="O1537" t="s">
        <v>477</v>
      </c>
      <c r="P1537" t="s">
        <v>561</v>
      </c>
      <c r="Q1537" t="s">
        <v>477</v>
      </c>
      <c r="R1537" t="s">
        <v>479</v>
      </c>
      <c r="S1537" t="s">
        <v>469</v>
      </c>
      <c r="W1537" t="s">
        <v>486</v>
      </c>
      <c r="X1537" t="s">
        <v>629</v>
      </c>
      <c r="Y1537" t="s">
        <v>482</v>
      </c>
      <c r="AC1537" t="s">
        <v>483</v>
      </c>
      <c r="AG1537" t="s">
        <v>455</v>
      </c>
      <c r="AH1537" t="s">
        <v>2439</v>
      </c>
      <c r="AI1537" t="s">
        <v>2373</v>
      </c>
    </row>
    <row r="1538" spans="1:35" x14ac:dyDescent="0.3">
      <c r="A1538">
        <v>173632</v>
      </c>
      <c r="B1538">
        <v>63</v>
      </c>
      <c r="C1538" t="s">
        <v>614</v>
      </c>
      <c r="D1538" t="s">
        <v>490</v>
      </c>
      <c r="E1538">
        <v>63</v>
      </c>
      <c r="F1538" t="s">
        <v>579</v>
      </c>
      <c r="G1538" t="s">
        <v>2440</v>
      </c>
      <c r="H1538" t="s">
        <v>467</v>
      </c>
      <c r="I1538" t="s">
        <v>2395</v>
      </c>
      <c r="J1538" t="s">
        <v>469</v>
      </c>
      <c r="K1538" t="s">
        <v>474</v>
      </c>
      <c r="M1538" t="s">
        <v>493</v>
      </c>
      <c r="N1538" t="s">
        <v>820</v>
      </c>
      <c r="O1538" t="s">
        <v>477</v>
      </c>
      <c r="R1538" t="s">
        <v>479</v>
      </c>
      <c r="S1538" t="s">
        <v>469</v>
      </c>
      <c r="W1538" t="s">
        <v>735</v>
      </c>
      <c r="X1538" t="s">
        <v>629</v>
      </c>
      <c r="Y1538" t="s">
        <v>482</v>
      </c>
      <c r="AC1538" t="s">
        <v>599</v>
      </c>
      <c r="AD1538" t="s">
        <v>784</v>
      </c>
      <c r="AE1538" t="s">
        <v>477</v>
      </c>
      <c r="AG1538" t="s">
        <v>458</v>
      </c>
    </row>
    <row r="1539" spans="1:35" x14ac:dyDescent="0.3">
      <c r="A1539">
        <v>173632</v>
      </c>
      <c r="B1539">
        <v>64</v>
      </c>
      <c r="C1539" t="s">
        <v>614</v>
      </c>
      <c r="D1539" t="s">
        <v>490</v>
      </c>
      <c r="E1539">
        <v>64</v>
      </c>
      <c r="F1539" t="s">
        <v>465</v>
      </c>
      <c r="G1539" t="s">
        <v>953</v>
      </c>
      <c r="H1539" t="s">
        <v>467</v>
      </c>
      <c r="I1539" t="s">
        <v>2262</v>
      </c>
      <c r="J1539" t="s">
        <v>469</v>
      </c>
      <c r="K1539" t="s">
        <v>474</v>
      </c>
      <c r="M1539" t="s">
        <v>493</v>
      </c>
      <c r="N1539" t="s">
        <v>892</v>
      </c>
      <c r="O1539" t="s">
        <v>477</v>
      </c>
      <c r="R1539" t="s">
        <v>479</v>
      </c>
      <c r="S1539" t="s">
        <v>469</v>
      </c>
      <c r="V1539" t="s">
        <v>593</v>
      </c>
      <c r="W1539" t="s">
        <v>538</v>
      </c>
      <c r="X1539" t="s">
        <v>629</v>
      </c>
      <c r="Y1539" t="s">
        <v>482</v>
      </c>
      <c r="AC1539" t="s">
        <v>483</v>
      </c>
      <c r="AG1539" t="s">
        <v>455</v>
      </c>
      <c r="AH1539" t="s">
        <v>2441</v>
      </c>
      <c r="AI1539" t="s">
        <v>2373</v>
      </c>
    </row>
    <row r="1540" spans="1:35" x14ac:dyDescent="0.3">
      <c r="A1540">
        <v>173632</v>
      </c>
      <c r="B1540">
        <v>65</v>
      </c>
      <c r="C1540" t="s">
        <v>614</v>
      </c>
      <c r="D1540" t="s">
        <v>490</v>
      </c>
      <c r="E1540">
        <v>65</v>
      </c>
      <c r="F1540" t="s">
        <v>465</v>
      </c>
      <c r="G1540" t="s">
        <v>1711</v>
      </c>
      <c r="H1540" t="s">
        <v>467</v>
      </c>
      <c r="I1540" t="s">
        <v>644</v>
      </c>
      <c r="J1540" t="s">
        <v>469</v>
      </c>
      <c r="K1540" t="s">
        <v>474</v>
      </c>
      <c r="M1540" t="s">
        <v>493</v>
      </c>
      <c r="N1540" t="s">
        <v>1349</v>
      </c>
      <c r="O1540" t="s">
        <v>477</v>
      </c>
      <c r="R1540" t="s">
        <v>479</v>
      </c>
      <c r="S1540" t="s">
        <v>469</v>
      </c>
      <c r="V1540" t="s">
        <v>593</v>
      </c>
      <c r="W1540" t="s">
        <v>735</v>
      </c>
      <c r="X1540" t="s">
        <v>629</v>
      </c>
      <c r="Y1540" t="s">
        <v>482</v>
      </c>
      <c r="AC1540" t="s">
        <v>483</v>
      </c>
      <c r="AG1540" t="s">
        <v>455</v>
      </c>
      <c r="AH1540" t="s">
        <v>2442</v>
      </c>
      <c r="AI1540" t="s">
        <v>2373</v>
      </c>
    </row>
    <row r="1541" spans="1:35" x14ac:dyDescent="0.3">
      <c r="A1541">
        <v>173632</v>
      </c>
      <c r="B1541">
        <v>66</v>
      </c>
      <c r="C1541" t="s">
        <v>614</v>
      </c>
      <c r="D1541" t="s">
        <v>490</v>
      </c>
      <c r="E1541">
        <v>66</v>
      </c>
      <c r="F1541" t="s">
        <v>465</v>
      </c>
      <c r="G1541" t="s">
        <v>1173</v>
      </c>
      <c r="H1541" t="s">
        <v>467</v>
      </c>
      <c r="I1541" t="s">
        <v>2443</v>
      </c>
      <c r="J1541" t="s">
        <v>469</v>
      </c>
      <c r="K1541" t="s">
        <v>474</v>
      </c>
      <c r="M1541" t="s">
        <v>493</v>
      </c>
      <c r="N1541" t="s">
        <v>1183</v>
      </c>
      <c r="O1541" t="s">
        <v>477</v>
      </c>
      <c r="R1541" t="s">
        <v>479</v>
      </c>
      <c r="S1541" t="s">
        <v>469</v>
      </c>
      <c r="V1541" t="s">
        <v>558</v>
      </c>
      <c r="W1541" t="s">
        <v>542</v>
      </c>
      <c r="X1541" t="s">
        <v>629</v>
      </c>
      <c r="Y1541" t="s">
        <v>482</v>
      </c>
      <c r="AC1541" t="s">
        <v>483</v>
      </c>
      <c r="AG1541" t="s">
        <v>455</v>
      </c>
      <c r="AH1541" t="s">
        <v>2444</v>
      </c>
      <c r="AI1541" t="s">
        <v>407</v>
      </c>
    </row>
    <row r="1542" spans="1:35" x14ac:dyDescent="0.3">
      <c r="A1542">
        <v>173632</v>
      </c>
      <c r="B1542">
        <v>67</v>
      </c>
      <c r="C1542" t="s">
        <v>614</v>
      </c>
      <c r="D1542" t="s">
        <v>490</v>
      </c>
      <c r="E1542">
        <v>67</v>
      </c>
      <c r="F1542" t="s">
        <v>465</v>
      </c>
      <c r="G1542" t="s">
        <v>1144</v>
      </c>
      <c r="H1542" t="s">
        <v>467</v>
      </c>
      <c r="I1542" t="s">
        <v>2350</v>
      </c>
      <c r="J1542" t="s">
        <v>469</v>
      </c>
      <c r="K1542" t="s">
        <v>474</v>
      </c>
      <c r="M1542" t="s">
        <v>493</v>
      </c>
      <c r="N1542" t="s">
        <v>661</v>
      </c>
      <c r="O1542" t="s">
        <v>477</v>
      </c>
      <c r="R1542" t="s">
        <v>479</v>
      </c>
      <c r="S1542" t="s">
        <v>469</v>
      </c>
      <c r="V1542" t="s">
        <v>648</v>
      </c>
      <c r="W1542" t="s">
        <v>735</v>
      </c>
      <c r="X1542" t="s">
        <v>629</v>
      </c>
      <c r="Y1542" t="s">
        <v>482</v>
      </c>
      <c r="AC1542" t="s">
        <v>483</v>
      </c>
      <c r="AG1542" t="s">
        <v>455</v>
      </c>
      <c r="AH1542" t="s">
        <v>2445</v>
      </c>
      <c r="AI1542" t="s">
        <v>407</v>
      </c>
    </row>
    <row r="1543" spans="1:35" x14ac:dyDescent="0.3">
      <c r="A1543">
        <v>173632</v>
      </c>
      <c r="B1543">
        <v>68</v>
      </c>
      <c r="C1543" t="s">
        <v>614</v>
      </c>
      <c r="D1543" t="s">
        <v>490</v>
      </c>
      <c r="E1543">
        <v>68</v>
      </c>
      <c r="F1543" t="s">
        <v>465</v>
      </c>
      <c r="G1543" t="s">
        <v>888</v>
      </c>
      <c r="H1543" t="s">
        <v>467</v>
      </c>
      <c r="I1543" t="s">
        <v>2113</v>
      </c>
      <c r="J1543" t="s">
        <v>469</v>
      </c>
      <c r="K1543" t="s">
        <v>474</v>
      </c>
      <c r="M1543" t="s">
        <v>493</v>
      </c>
      <c r="N1543" t="s">
        <v>1145</v>
      </c>
      <c r="O1543" t="s">
        <v>477</v>
      </c>
      <c r="R1543" t="s">
        <v>479</v>
      </c>
      <c r="S1543" t="s">
        <v>469</v>
      </c>
      <c r="V1543" t="s">
        <v>648</v>
      </c>
      <c r="W1543" t="s">
        <v>735</v>
      </c>
      <c r="X1543" t="s">
        <v>629</v>
      </c>
      <c r="Y1543" t="s">
        <v>482</v>
      </c>
      <c r="AC1543" t="s">
        <v>483</v>
      </c>
      <c r="AG1543" t="s">
        <v>455</v>
      </c>
      <c r="AH1543" t="s">
        <v>2446</v>
      </c>
    </row>
    <row r="1544" spans="1:35" x14ac:dyDescent="0.3">
      <c r="A1544">
        <v>173632</v>
      </c>
      <c r="B1544">
        <v>69</v>
      </c>
      <c r="C1544" t="s">
        <v>614</v>
      </c>
      <c r="D1544" t="s">
        <v>490</v>
      </c>
      <c r="E1544">
        <v>69</v>
      </c>
      <c r="F1544" t="s">
        <v>465</v>
      </c>
      <c r="G1544" t="s">
        <v>2263</v>
      </c>
      <c r="H1544" t="s">
        <v>467</v>
      </c>
      <c r="I1544" t="s">
        <v>2207</v>
      </c>
      <c r="J1544" t="s">
        <v>469</v>
      </c>
      <c r="K1544" t="s">
        <v>474</v>
      </c>
      <c r="M1544" t="s">
        <v>493</v>
      </c>
      <c r="N1544" t="s">
        <v>1225</v>
      </c>
      <c r="O1544" t="s">
        <v>477</v>
      </c>
      <c r="R1544" t="s">
        <v>479</v>
      </c>
      <c r="S1544" t="s">
        <v>469</v>
      </c>
      <c r="V1544" t="s">
        <v>541</v>
      </c>
      <c r="W1544" t="s">
        <v>865</v>
      </c>
      <c r="X1544" t="s">
        <v>629</v>
      </c>
      <c r="Y1544" t="s">
        <v>482</v>
      </c>
      <c r="AC1544" t="s">
        <v>483</v>
      </c>
      <c r="AG1544" t="s">
        <v>455</v>
      </c>
      <c r="AH1544" t="s">
        <v>2447</v>
      </c>
      <c r="AI1544" t="s">
        <v>407</v>
      </c>
    </row>
    <row r="1545" spans="1:35" x14ac:dyDescent="0.3">
      <c r="A1545">
        <v>173632</v>
      </c>
      <c r="B1545">
        <v>70</v>
      </c>
      <c r="C1545" t="s">
        <v>614</v>
      </c>
      <c r="D1545" t="s">
        <v>546</v>
      </c>
      <c r="E1545">
        <v>70</v>
      </c>
      <c r="F1545" t="s">
        <v>2215</v>
      </c>
      <c r="G1545" t="s">
        <v>923</v>
      </c>
      <c r="H1545" t="s">
        <v>467</v>
      </c>
      <c r="I1545" t="s">
        <v>2448</v>
      </c>
      <c r="J1545" t="s">
        <v>469</v>
      </c>
      <c r="K1545" t="s">
        <v>474</v>
      </c>
      <c r="M1545" t="s">
        <v>493</v>
      </c>
      <c r="N1545" t="s">
        <v>2449</v>
      </c>
      <c r="O1545" t="s">
        <v>477</v>
      </c>
      <c r="R1545" t="s">
        <v>479</v>
      </c>
      <c r="S1545" t="s">
        <v>469</v>
      </c>
      <c r="W1545" t="s">
        <v>514</v>
      </c>
      <c r="X1545" t="s">
        <v>629</v>
      </c>
      <c r="Y1545" t="s">
        <v>482</v>
      </c>
      <c r="AC1545" t="s">
        <v>599</v>
      </c>
      <c r="AD1545" t="s">
        <v>515</v>
      </c>
      <c r="AE1545" t="s">
        <v>477</v>
      </c>
      <c r="AG1545" t="s">
        <v>458</v>
      </c>
      <c r="AI1545" t="s">
        <v>2450</v>
      </c>
    </row>
    <row r="1546" spans="1:35" x14ac:dyDescent="0.3">
      <c r="A1546">
        <v>134222</v>
      </c>
      <c r="B1546">
        <v>1</v>
      </c>
      <c r="C1546" t="s">
        <v>452</v>
      </c>
      <c r="D1546" t="s">
        <v>453</v>
      </c>
      <c r="E1546">
        <v>1</v>
      </c>
      <c r="W1546" t="s">
        <v>853</v>
      </c>
      <c r="AG1546" t="s">
        <v>455</v>
      </c>
      <c r="AH1546" t="s">
        <v>2451</v>
      </c>
    </row>
    <row r="1547" spans="1:35" x14ac:dyDescent="0.3">
      <c r="A1547">
        <v>134222</v>
      </c>
      <c r="B1547">
        <v>2</v>
      </c>
      <c r="C1547" t="s">
        <v>452</v>
      </c>
      <c r="D1547" t="s">
        <v>453</v>
      </c>
      <c r="E1547">
        <v>2</v>
      </c>
      <c r="W1547" t="s">
        <v>675</v>
      </c>
      <c r="AG1547" t="s">
        <v>455</v>
      </c>
      <c r="AH1547" t="s">
        <v>2452</v>
      </c>
    </row>
    <row r="1548" spans="1:35" x14ac:dyDescent="0.3">
      <c r="A1548">
        <v>134222</v>
      </c>
      <c r="B1548">
        <v>3</v>
      </c>
      <c r="C1548" t="s">
        <v>452</v>
      </c>
      <c r="D1548" t="s">
        <v>453</v>
      </c>
      <c r="E1548">
        <v>3</v>
      </c>
      <c r="W1548" t="s">
        <v>452</v>
      </c>
      <c r="AG1548" t="s">
        <v>458</v>
      </c>
    </row>
    <row r="1549" spans="1:35" x14ac:dyDescent="0.3">
      <c r="A1549">
        <v>134222</v>
      </c>
      <c r="B1549">
        <v>4</v>
      </c>
      <c r="C1549" t="s">
        <v>452</v>
      </c>
      <c r="D1549" t="s">
        <v>453</v>
      </c>
      <c r="E1549">
        <v>4</v>
      </c>
      <c r="W1549" t="s">
        <v>452</v>
      </c>
      <c r="AG1549" t="s">
        <v>455</v>
      </c>
      <c r="AH1549" t="s">
        <v>2453</v>
      </c>
    </row>
    <row r="1550" spans="1:35" x14ac:dyDescent="0.3">
      <c r="A1550">
        <v>134222</v>
      </c>
      <c r="B1550">
        <v>5</v>
      </c>
      <c r="C1550" t="s">
        <v>452</v>
      </c>
      <c r="D1550" t="s">
        <v>464</v>
      </c>
      <c r="E1550">
        <v>5</v>
      </c>
      <c r="F1550" t="s">
        <v>465</v>
      </c>
      <c r="G1550" t="s">
        <v>1205</v>
      </c>
      <c r="H1550" t="s">
        <v>467</v>
      </c>
      <c r="I1550" t="s">
        <v>568</v>
      </c>
      <c r="J1550" t="s">
        <v>469</v>
      </c>
      <c r="K1550" t="s">
        <v>474</v>
      </c>
      <c r="M1550" t="s">
        <v>475</v>
      </c>
      <c r="N1550" t="s">
        <v>878</v>
      </c>
      <c r="O1550" t="s">
        <v>477</v>
      </c>
      <c r="P1550" t="s">
        <v>878</v>
      </c>
      <c r="Q1550" t="s">
        <v>477</v>
      </c>
      <c r="R1550" t="s">
        <v>479</v>
      </c>
      <c r="S1550" t="s">
        <v>469</v>
      </c>
      <c r="W1550" t="s">
        <v>593</v>
      </c>
      <c r="X1550" t="s">
        <v>629</v>
      </c>
      <c r="Y1550" t="s">
        <v>611</v>
      </c>
      <c r="AC1550" t="s">
        <v>483</v>
      </c>
      <c r="AG1550" t="s">
        <v>455</v>
      </c>
      <c r="AH1550" t="s">
        <v>2454</v>
      </c>
    </row>
    <row r="1551" spans="1:35" x14ac:dyDescent="0.3">
      <c r="A1551">
        <v>134222</v>
      </c>
      <c r="B1551">
        <v>6</v>
      </c>
      <c r="C1551" t="s">
        <v>452</v>
      </c>
      <c r="D1551" t="s">
        <v>464</v>
      </c>
      <c r="E1551">
        <v>6</v>
      </c>
      <c r="F1551" t="s">
        <v>465</v>
      </c>
      <c r="G1551" t="s">
        <v>669</v>
      </c>
      <c r="H1551" t="s">
        <v>467</v>
      </c>
      <c r="I1551" t="s">
        <v>473</v>
      </c>
      <c r="J1551" t="s">
        <v>469</v>
      </c>
      <c r="K1551" t="s">
        <v>474</v>
      </c>
      <c r="M1551" t="s">
        <v>475</v>
      </c>
      <c r="N1551" t="s">
        <v>568</v>
      </c>
      <c r="O1551" t="s">
        <v>477</v>
      </c>
      <c r="P1551" t="s">
        <v>476</v>
      </c>
      <c r="Q1551" t="s">
        <v>477</v>
      </c>
      <c r="R1551" t="s">
        <v>479</v>
      </c>
      <c r="S1551" t="s">
        <v>469</v>
      </c>
      <c r="W1551" t="s">
        <v>519</v>
      </c>
      <c r="X1551" t="s">
        <v>629</v>
      </c>
      <c r="Y1551" t="s">
        <v>482</v>
      </c>
      <c r="AC1551" t="s">
        <v>483</v>
      </c>
      <c r="AG1551" t="s">
        <v>455</v>
      </c>
      <c r="AH1551" t="s">
        <v>2455</v>
      </c>
    </row>
    <row r="1552" spans="1:35" x14ac:dyDescent="0.3">
      <c r="A1552">
        <v>134222</v>
      </c>
      <c r="B1552">
        <v>7</v>
      </c>
      <c r="C1552" t="s">
        <v>452</v>
      </c>
      <c r="D1552" t="s">
        <v>464</v>
      </c>
      <c r="E1552">
        <v>7</v>
      </c>
      <c r="F1552" t="s">
        <v>465</v>
      </c>
      <c r="G1552" t="s">
        <v>1252</v>
      </c>
      <c r="H1552" t="s">
        <v>467</v>
      </c>
      <c r="I1552" t="s">
        <v>675</v>
      </c>
      <c r="J1552" t="s">
        <v>469</v>
      </c>
      <c r="K1552" t="s">
        <v>474</v>
      </c>
      <c r="M1552" t="s">
        <v>475</v>
      </c>
      <c r="N1552" t="s">
        <v>905</v>
      </c>
      <c r="O1552" t="s">
        <v>477</v>
      </c>
      <c r="P1552" t="s">
        <v>471</v>
      </c>
      <c r="Q1552" t="s">
        <v>477</v>
      </c>
      <c r="R1552" t="s">
        <v>479</v>
      </c>
      <c r="S1552" t="s">
        <v>469</v>
      </c>
      <c r="W1552" t="s">
        <v>614</v>
      </c>
      <c r="X1552" t="s">
        <v>629</v>
      </c>
      <c r="Y1552" t="s">
        <v>482</v>
      </c>
      <c r="AC1552" t="s">
        <v>483</v>
      </c>
      <c r="AG1552" t="s">
        <v>455</v>
      </c>
      <c r="AH1552" t="s">
        <v>2456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8"/>
  <sheetViews>
    <sheetView workbookViewId="0"/>
  </sheetViews>
  <sheetFormatPr baseColWidth="10" defaultRowHeight="14.4" x14ac:dyDescent="0.3"/>
  <cols>
    <col min="1" max="1" width="15.21875" bestFit="1" customWidth="1"/>
    <col min="2" max="2" width="27.21875" bestFit="1" customWidth="1"/>
    <col min="3" max="3" width="33" bestFit="1" customWidth="1"/>
    <col min="4" max="4" width="8.21875" bestFit="1" customWidth="1"/>
    <col min="5" max="5" width="12.44140625" bestFit="1" customWidth="1"/>
    <col min="6" max="6" width="14" bestFit="1" customWidth="1"/>
    <col min="7" max="7" width="12.6640625" bestFit="1" customWidth="1"/>
    <col min="8" max="8" width="13.5546875" bestFit="1" customWidth="1"/>
    <col min="9" max="9" width="23.44140625" bestFit="1" customWidth="1"/>
    <col min="10" max="10" width="13.5546875" bestFit="1" customWidth="1"/>
    <col min="11" max="11" width="23.44140625" bestFit="1" customWidth="1"/>
    <col min="12" max="12" width="12.33203125" bestFit="1" customWidth="1"/>
    <col min="13" max="13" width="22.21875" bestFit="1" customWidth="1"/>
    <col min="14" max="14" width="9.21875" bestFit="1" customWidth="1"/>
    <col min="15" max="15" width="7.6640625" bestFit="1" customWidth="1"/>
    <col min="16" max="16" width="10.88671875" bestFit="1" customWidth="1"/>
    <col min="17" max="17" width="15.77734375" bestFit="1" customWidth="1"/>
    <col min="18" max="18" width="12.6640625" bestFit="1" customWidth="1"/>
    <col min="19" max="22" width="17.109375" bestFit="1" customWidth="1"/>
    <col min="23" max="23" width="10.21875" bestFit="1" customWidth="1"/>
    <col min="24" max="24" width="14.21875" bestFit="1" customWidth="1"/>
    <col min="25" max="25" width="22.33203125" bestFit="1" customWidth="1"/>
  </cols>
  <sheetData>
    <row r="1" spans="1:25" x14ac:dyDescent="0.3">
      <c r="A1" t="s">
        <v>418</v>
      </c>
      <c r="B1" t="s">
        <v>419</v>
      </c>
      <c r="C1" t="s">
        <v>2457</v>
      </c>
      <c r="D1" t="s">
        <v>2458</v>
      </c>
      <c r="E1" t="s">
        <v>2459</v>
      </c>
      <c r="F1" t="s">
        <v>2460</v>
      </c>
      <c r="G1" t="s">
        <v>2461</v>
      </c>
      <c r="H1" t="s">
        <v>2462</v>
      </c>
      <c r="I1" t="s">
        <v>2463</v>
      </c>
      <c r="J1" t="s">
        <v>2464</v>
      </c>
      <c r="K1" t="s">
        <v>2465</v>
      </c>
      <c r="L1" t="s">
        <v>2466</v>
      </c>
      <c r="M1" t="s">
        <v>2467</v>
      </c>
      <c r="N1" t="s">
        <v>2468</v>
      </c>
      <c r="O1" t="s">
        <v>2469</v>
      </c>
      <c r="P1" t="s">
        <v>2470</v>
      </c>
      <c r="Q1" t="s">
        <v>2471</v>
      </c>
      <c r="R1" t="s">
        <v>2472</v>
      </c>
      <c r="S1" t="s">
        <v>2473</v>
      </c>
      <c r="T1" t="s">
        <v>2474</v>
      </c>
      <c r="U1" t="s">
        <v>2475</v>
      </c>
      <c r="V1" t="s">
        <v>2476</v>
      </c>
      <c r="W1" t="s">
        <v>2477</v>
      </c>
      <c r="X1" t="s">
        <v>447</v>
      </c>
      <c r="Y1" t="s">
        <v>2478</v>
      </c>
    </row>
    <row r="2" spans="1:25" x14ac:dyDescent="0.3">
      <c r="A2">
        <v>130734</v>
      </c>
      <c r="B2">
        <v>1</v>
      </c>
      <c r="C2">
        <v>1</v>
      </c>
      <c r="D2" t="s">
        <v>452</v>
      </c>
      <c r="E2" t="s">
        <v>464</v>
      </c>
      <c r="F2" t="s">
        <v>465</v>
      </c>
      <c r="G2" t="s">
        <v>475</v>
      </c>
      <c r="H2" t="s">
        <v>742</v>
      </c>
      <c r="I2" t="s">
        <v>477</v>
      </c>
      <c r="J2" t="s">
        <v>832</v>
      </c>
      <c r="K2" t="s">
        <v>477</v>
      </c>
      <c r="L2" t="s">
        <v>479</v>
      </c>
      <c r="M2" t="s">
        <v>469</v>
      </c>
      <c r="Q2" t="s">
        <v>1114</v>
      </c>
      <c r="R2" t="s">
        <v>481</v>
      </c>
      <c r="S2" t="s">
        <v>482</v>
      </c>
      <c r="W2" t="s">
        <v>483</v>
      </c>
      <c r="X2" t="s">
        <v>484</v>
      </c>
    </row>
    <row r="3" spans="1:25" x14ac:dyDescent="0.3">
      <c r="A3">
        <v>130734</v>
      </c>
      <c r="B3">
        <v>2</v>
      </c>
      <c r="C3">
        <v>2</v>
      </c>
      <c r="D3" t="s">
        <v>514</v>
      </c>
      <c r="E3" t="s">
        <v>464</v>
      </c>
      <c r="F3" t="s">
        <v>465</v>
      </c>
      <c r="G3" t="s">
        <v>475</v>
      </c>
      <c r="H3" t="s">
        <v>615</v>
      </c>
      <c r="I3" t="s">
        <v>477</v>
      </c>
      <c r="J3" t="s">
        <v>512</v>
      </c>
      <c r="K3" t="s">
        <v>477</v>
      </c>
      <c r="L3" t="s">
        <v>479</v>
      </c>
      <c r="M3" t="s">
        <v>469</v>
      </c>
      <c r="Q3" t="s">
        <v>665</v>
      </c>
      <c r="R3" t="s">
        <v>481</v>
      </c>
      <c r="S3" t="s">
        <v>482</v>
      </c>
      <c r="W3" t="s">
        <v>483</v>
      </c>
      <c r="X3" t="s">
        <v>484</v>
      </c>
    </row>
    <row r="4" spans="1:25" x14ac:dyDescent="0.3">
      <c r="A4">
        <v>130734</v>
      </c>
      <c r="B4">
        <v>3</v>
      </c>
      <c r="C4">
        <v>3</v>
      </c>
      <c r="D4" t="s">
        <v>471</v>
      </c>
      <c r="E4" t="s">
        <v>464</v>
      </c>
      <c r="F4" t="s">
        <v>465</v>
      </c>
      <c r="G4" t="s">
        <v>475</v>
      </c>
      <c r="H4" t="s">
        <v>561</v>
      </c>
      <c r="I4" t="s">
        <v>477</v>
      </c>
      <c r="J4" t="s">
        <v>600</v>
      </c>
      <c r="K4" t="s">
        <v>477</v>
      </c>
      <c r="L4" t="s">
        <v>479</v>
      </c>
      <c r="M4" t="s">
        <v>469</v>
      </c>
      <c r="Q4" t="s">
        <v>480</v>
      </c>
      <c r="R4" t="s">
        <v>481</v>
      </c>
      <c r="S4" t="s">
        <v>482</v>
      </c>
      <c r="W4" t="s">
        <v>483</v>
      </c>
      <c r="X4" t="s">
        <v>484</v>
      </c>
    </row>
    <row r="5" spans="1:25" x14ac:dyDescent="0.3">
      <c r="A5">
        <v>130734</v>
      </c>
      <c r="B5">
        <v>1</v>
      </c>
      <c r="C5">
        <v>1</v>
      </c>
      <c r="D5" t="s">
        <v>452</v>
      </c>
      <c r="E5" t="s">
        <v>546</v>
      </c>
      <c r="F5" t="s">
        <v>465</v>
      </c>
      <c r="G5" t="s">
        <v>493</v>
      </c>
      <c r="H5" t="s">
        <v>549</v>
      </c>
      <c r="I5" t="s">
        <v>477</v>
      </c>
      <c r="L5" t="s">
        <v>550</v>
      </c>
      <c r="M5" t="s">
        <v>469</v>
      </c>
      <c r="N5" t="s">
        <v>551</v>
      </c>
      <c r="O5" t="s">
        <v>552</v>
      </c>
      <c r="P5" t="s">
        <v>553</v>
      </c>
      <c r="Q5" t="s">
        <v>554</v>
      </c>
      <c r="R5" t="s">
        <v>481</v>
      </c>
      <c r="S5" t="s">
        <v>482</v>
      </c>
      <c r="W5" t="s">
        <v>483</v>
      </c>
      <c r="X5" t="s">
        <v>484</v>
      </c>
    </row>
    <row r="6" spans="1:25" x14ac:dyDescent="0.3">
      <c r="A6">
        <v>130734</v>
      </c>
      <c r="B6">
        <v>1</v>
      </c>
      <c r="C6">
        <v>1</v>
      </c>
      <c r="D6" t="s">
        <v>452</v>
      </c>
      <c r="E6" t="s">
        <v>464</v>
      </c>
      <c r="F6" t="s">
        <v>465</v>
      </c>
      <c r="G6" t="s">
        <v>475</v>
      </c>
      <c r="H6" t="s">
        <v>576</v>
      </c>
      <c r="I6" t="s">
        <v>477</v>
      </c>
      <c r="J6" t="s">
        <v>484</v>
      </c>
      <c r="K6" t="s">
        <v>477</v>
      </c>
      <c r="L6" t="s">
        <v>479</v>
      </c>
      <c r="M6" t="s">
        <v>469</v>
      </c>
      <c r="Q6" t="s">
        <v>554</v>
      </c>
      <c r="R6" t="s">
        <v>481</v>
      </c>
      <c r="S6" t="s">
        <v>482</v>
      </c>
      <c r="W6" t="s">
        <v>483</v>
      </c>
      <c r="X6" t="s">
        <v>484</v>
      </c>
    </row>
    <row r="7" spans="1:25" x14ac:dyDescent="0.3">
      <c r="A7">
        <v>130734</v>
      </c>
      <c r="B7">
        <v>2</v>
      </c>
      <c r="C7">
        <v>2</v>
      </c>
      <c r="D7" t="s">
        <v>514</v>
      </c>
      <c r="E7" t="s">
        <v>490</v>
      </c>
      <c r="F7" t="s">
        <v>465</v>
      </c>
      <c r="G7" t="s">
        <v>493</v>
      </c>
      <c r="H7" t="s">
        <v>582</v>
      </c>
      <c r="I7" t="s">
        <v>477</v>
      </c>
      <c r="L7" t="s">
        <v>479</v>
      </c>
      <c r="M7" t="s">
        <v>469</v>
      </c>
      <c r="N7" t="s">
        <v>2141</v>
      </c>
      <c r="O7" t="s">
        <v>519</v>
      </c>
      <c r="P7" t="s">
        <v>803</v>
      </c>
      <c r="Q7" t="s">
        <v>915</v>
      </c>
      <c r="R7" t="s">
        <v>481</v>
      </c>
      <c r="S7" t="s">
        <v>482</v>
      </c>
      <c r="W7" t="s">
        <v>599</v>
      </c>
      <c r="X7" t="s">
        <v>484</v>
      </c>
    </row>
    <row r="8" spans="1:25" x14ac:dyDescent="0.3">
      <c r="A8">
        <v>130734</v>
      </c>
      <c r="B8">
        <v>1</v>
      </c>
      <c r="C8">
        <v>1</v>
      </c>
      <c r="D8" t="s">
        <v>452</v>
      </c>
      <c r="E8" t="s">
        <v>546</v>
      </c>
      <c r="F8" t="s">
        <v>465</v>
      </c>
      <c r="G8" t="s">
        <v>493</v>
      </c>
      <c r="H8" t="s">
        <v>532</v>
      </c>
      <c r="I8" t="s">
        <v>477</v>
      </c>
      <c r="L8" t="s">
        <v>2379</v>
      </c>
      <c r="M8" t="s">
        <v>469</v>
      </c>
      <c r="R8" t="s">
        <v>481</v>
      </c>
      <c r="S8" t="s">
        <v>482</v>
      </c>
      <c r="W8" t="s">
        <v>483</v>
      </c>
      <c r="Y8" t="s">
        <v>484</v>
      </c>
    </row>
    <row r="9" spans="1:25" x14ac:dyDescent="0.3">
      <c r="A9">
        <v>130734</v>
      </c>
      <c r="B9">
        <v>1</v>
      </c>
      <c r="C9">
        <v>1</v>
      </c>
      <c r="D9" t="s">
        <v>452</v>
      </c>
      <c r="E9" t="s">
        <v>490</v>
      </c>
      <c r="F9" t="s">
        <v>465</v>
      </c>
      <c r="G9" t="s">
        <v>493</v>
      </c>
      <c r="H9" t="s">
        <v>2479</v>
      </c>
      <c r="I9" t="s">
        <v>477</v>
      </c>
      <c r="L9" t="s">
        <v>479</v>
      </c>
      <c r="M9" t="s">
        <v>469</v>
      </c>
      <c r="N9" t="s">
        <v>2480</v>
      </c>
      <c r="O9" t="s">
        <v>544</v>
      </c>
      <c r="P9" t="s">
        <v>552</v>
      </c>
      <c r="Q9" t="s">
        <v>520</v>
      </c>
      <c r="R9" t="s">
        <v>481</v>
      </c>
      <c r="S9" t="s">
        <v>482</v>
      </c>
      <c r="W9" t="s">
        <v>483</v>
      </c>
      <c r="X9" t="s">
        <v>484</v>
      </c>
    </row>
    <row r="10" spans="1:25" x14ac:dyDescent="0.3">
      <c r="A10">
        <v>130734</v>
      </c>
      <c r="B10">
        <v>2</v>
      </c>
      <c r="C10">
        <v>2</v>
      </c>
      <c r="D10" t="s">
        <v>514</v>
      </c>
      <c r="E10" t="s">
        <v>490</v>
      </c>
      <c r="F10" t="s">
        <v>465</v>
      </c>
      <c r="G10" t="s">
        <v>493</v>
      </c>
      <c r="H10" t="s">
        <v>2481</v>
      </c>
      <c r="I10" t="s">
        <v>477</v>
      </c>
      <c r="L10" t="s">
        <v>479</v>
      </c>
      <c r="M10" t="s">
        <v>469</v>
      </c>
      <c r="N10" t="s">
        <v>2480</v>
      </c>
      <c r="O10" t="s">
        <v>544</v>
      </c>
      <c r="P10" t="s">
        <v>488</v>
      </c>
      <c r="Q10" t="s">
        <v>565</v>
      </c>
      <c r="R10" t="s">
        <v>481</v>
      </c>
      <c r="S10" t="s">
        <v>482</v>
      </c>
      <c r="W10" t="s">
        <v>483</v>
      </c>
      <c r="X10" t="s">
        <v>484</v>
      </c>
    </row>
    <row r="11" spans="1:25" x14ac:dyDescent="0.3">
      <c r="A11">
        <v>130734</v>
      </c>
      <c r="B11">
        <v>1</v>
      </c>
      <c r="C11">
        <v>1</v>
      </c>
      <c r="D11" t="s">
        <v>452</v>
      </c>
      <c r="E11" t="s">
        <v>490</v>
      </c>
      <c r="F11" t="s">
        <v>465</v>
      </c>
      <c r="G11" t="s">
        <v>493</v>
      </c>
      <c r="H11" t="s">
        <v>2482</v>
      </c>
      <c r="I11" t="s">
        <v>477</v>
      </c>
      <c r="L11" t="s">
        <v>479</v>
      </c>
      <c r="M11" t="s">
        <v>469</v>
      </c>
      <c r="N11" t="s">
        <v>744</v>
      </c>
      <c r="O11" t="s">
        <v>544</v>
      </c>
      <c r="P11" t="s">
        <v>538</v>
      </c>
      <c r="Q11" t="s">
        <v>505</v>
      </c>
      <c r="R11" t="s">
        <v>481</v>
      </c>
      <c r="S11" t="s">
        <v>482</v>
      </c>
      <c r="W11" t="s">
        <v>483</v>
      </c>
      <c r="X11" t="s">
        <v>484</v>
      </c>
    </row>
    <row r="12" spans="1:25" x14ac:dyDescent="0.3">
      <c r="A12">
        <v>130734</v>
      </c>
      <c r="B12">
        <v>2</v>
      </c>
      <c r="C12">
        <v>2</v>
      </c>
      <c r="D12" t="s">
        <v>514</v>
      </c>
      <c r="E12" t="s">
        <v>490</v>
      </c>
      <c r="F12" t="s">
        <v>465</v>
      </c>
      <c r="G12" t="s">
        <v>493</v>
      </c>
      <c r="H12" t="s">
        <v>792</v>
      </c>
      <c r="I12" t="s">
        <v>477</v>
      </c>
      <c r="L12" t="s">
        <v>479</v>
      </c>
      <c r="M12" t="s">
        <v>469</v>
      </c>
      <c r="N12" t="s">
        <v>480</v>
      </c>
      <c r="O12" t="s">
        <v>544</v>
      </c>
      <c r="P12" t="s">
        <v>551</v>
      </c>
      <c r="Q12" t="s">
        <v>491</v>
      </c>
      <c r="R12" t="s">
        <v>481</v>
      </c>
      <c r="S12" t="s">
        <v>482</v>
      </c>
      <c r="W12" t="s">
        <v>483</v>
      </c>
      <c r="X12" t="s">
        <v>484</v>
      </c>
    </row>
    <row r="13" spans="1:25" x14ac:dyDescent="0.3">
      <c r="A13">
        <v>132921</v>
      </c>
      <c r="B13">
        <v>1</v>
      </c>
      <c r="C13">
        <v>1</v>
      </c>
      <c r="D13" t="s">
        <v>914</v>
      </c>
      <c r="E13" t="s">
        <v>464</v>
      </c>
      <c r="F13" t="s">
        <v>465</v>
      </c>
      <c r="G13" t="s">
        <v>493</v>
      </c>
      <c r="H13" t="s">
        <v>914</v>
      </c>
      <c r="I13" t="s">
        <v>477</v>
      </c>
      <c r="L13" t="s">
        <v>479</v>
      </c>
      <c r="M13" t="s">
        <v>469</v>
      </c>
      <c r="Q13" t="s">
        <v>519</v>
      </c>
      <c r="R13" t="s">
        <v>629</v>
      </c>
      <c r="S13" t="s">
        <v>482</v>
      </c>
      <c r="W13" t="s">
        <v>483</v>
      </c>
    </row>
    <row r="14" spans="1:25" x14ac:dyDescent="0.3">
      <c r="A14">
        <v>132921</v>
      </c>
      <c r="B14">
        <v>2</v>
      </c>
      <c r="C14">
        <v>2</v>
      </c>
      <c r="D14" t="s">
        <v>514</v>
      </c>
      <c r="E14" t="s">
        <v>464</v>
      </c>
      <c r="F14" t="s">
        <v>465</v>
      </c>
      <c r="G14" t="s">
        <v>475</v>
      </c>
      <c r="H14" t="s">
        <v>945</v>
      </c>
      <c r="I14" t="s">
        <v>477</v>
      </c>
      <c r="L14" t="s">
        <v>479</v>
      </c>
      <c r="M14" t="s">
        <v>469</v>
      </c>
      <c r="Q14" t="s">
        <v>627</v>
      </c>
      <c r="R14" t="s">
        <v>629</v>
      </c>
      <c r="S14" t="s">
        <v>482</v>
      </c>
      <c r="W14" t="s">
        <v>483</v>
      </c>
    </row>
    <row r="15" spans="1:25" x14ac:dyDescent="0.3">
      <c r="A15">
        <v>132921</v>
      </c>
      <c r="B15">
        <v>1</v>
      </c>
      <c r="C15">
        <v>1</v>
      </c>
      <c r="D15" t="s">
        <v>452</v>
      </c>
      <c r="E15" t="s">
        <v>490</v>
      </c>
      <c r="F15" t="s">
        <v>465</v>
      </c>
      <c r="G15" t="s">
        <v>493</v>
      </c>
      <c r="H15" t="s">
        <v>653</v>
      </c>
      <c r="I15" t="s">
        <v>477</v>
      </c>
      <c r="L15" t="s">
        <v>479</v>
      </c>
      <c r="M15" t="s">
        <v>469</v>
      </c>
      <c r="P15" t="s">
        <v>558</v>
      </c>
      <c r="Q15" t="s">
        <v>648</v>
      </c>
      <c r="R15" t="s">
        <v>629</v>
      </c>
      <c r="S15" t="s">
        <v>482</v>
      </c>
      <c r="W15" t="s">
        <v>483</v>
      </c>
    </row>
    <row r="16" spans="1:25" x14ac:dyDescent="0.3">
      <c r="A16">
        <v>132921</v>
      </c>
      <c r="B16">
        <v>2</v>
      </c>
      <c r="C16">
        <v>2</v>
      </c>
      <c r="D16" t="s">
        <v>514</v>
      </c>
      <c r="E16" t="s">
        <v>490</v>
      </c>
      <c r="F16" t="s">
        <v>465</v>
      </c>
      <c r="G16" t="s">
        <v>493</v>
      </c>
      <c r="H16" t="s">
        <v>488</v>
      </c>
      <c r="I16" t="s">
        <v>477</v>
      </c>
      <c r="L16" t="s">
        <v>479</v>
      </c>
      <c r="M16" t="s">
        <v>469</v>
      </c>
      <c r="P16" t="s">
        <v>593</v>
      </c>
      <c r="Q16" t="s">
        <v>648</v>
      </c>
      <c r="R16" t="s">
        <v>629</v>
      </c>
      <c r="S16" t="s">
        <v>482</v>
      </c>
      <c r="W16" t="s">
        <v>483</v>
      </c>
    </row>
    <row r="17" spans="1:23" x14ac:dyDescent="0.3">
      <c r="A17">
        <v>151242</v>
      </c>
      <c r="B17">
        <v>1</v>
      </c>
      <c r="C17">
        <v>1</v>
      </c>
      <c r="D17" t="s">
        <v>452</v>
      </c>
      <c r="E17" t="s">
        <v>464</v>
      </c>
      <c r="F17" t="s">
        <v>465</v>
      </c>
      <c r="G17" t="s">
        <v>475</v>
      </c>
      <c r="H17" t="s">
        <v>506</v>
      </c>
      <c r="I17" t="s">
        <v>477</v>
      </c>
      <c r="J17" t="s">
        <v>949</v>
      </c>
      <c r="K17" t="s">
        <v>477</v>
      </c>
      <c r="L17" t="s">
        <v>479</v>
      </c>
      <c r="M17" t="s">
        <v>469</v>
      </c>
      <c r="Q17" t="s">
        <v>1014</v>
      </c>
      <c r="R17" t="s">
        <v>629</v>
      </c>
      <c r="S17" t="s">
        <v>482</v>
      </c>
      <c r="W17" t="s">
        <v>483</v>
      </c>
    </row>
    <row r="18" spans="1:23" x14ac:dyDescent="0.3">
      <c r="A18">
        <v>151242</v>
      </c>
      <c r="B18">
        <v>2</v>
      </c>
      <c r="C18">
        <v>2</v>
      </c>
      <c r="D18" t="s">
        <v>514</v>
      </c>
      <c r="E18" t="s">
        <v>464</v>
      </c>
      <c r="F18" t="s">
        <v>465</v>
      </c>
      <c r="G18" t="s">
        <v>475</v>
      </c>
      <c r="H18" t="s">
        <v>518</v>
      </c>
      <c r="I18" t="s">
        <v>477</v>
      </c>
      <c r="J18" t="s">
        <v>518</v>
      </c>
      <c r="K18" t="s">
        <v>477</v>
      </c>
      <c r="L18" t="s">
        <v>479</v>
      </c>
      <c r="M18" t="s">
        <v>469</v>
      </c>
      <c r="Q18" t="s">
        <v>614</v>
      </c>
      <c r="R18" t="s">
        <v>629</v>
      </c>
      <c r="S18" t="s">
        <v>482</v>
      </c>
      <c r="W18" t="s">
        <v>483</v>
      </c>
    </row>
    <row r="19" spans="1:23" x14ac:dyDescent="0.3">
      <c r="A19">
        <v>151242</v>
      </c>
      <c r="B19">
        <v>1</v>
      </c>
      <c r="C19">
        <v>1</v>
      </c>
      <c r="D19" t="s">
        <v>452</v>
      </c>
      <c r="E19" t="s">
        <v>490</v>
      </c>
      <c r="F19" t="s">
        <v>465</v>
      </c>
      <c r="G19" t="s">
        <v>493</v>
      </c>
      <c r="H19" t="s">
        <v>2334</v>
      </c>
      <c r="I19" t="s">
        <v>477</v>
      </c>
      <c r="L19" t="s">
        <v>479</v>
      </c>
      <c r="M19" t="s">
        <v>469</v>
      </c>
      <c r="P19" t="s">
        <v>795</v>
      </c>
      <c r="Q19" t="s">
        <v>832</v>
      </c>
      <c r="R19" t="s">
        <v>629</v>
      </c>
      <c r="S19" t="s">
        <v>482</v>
      </c>
      <c r="W19" t="s">
        <v>483</v>
      </c>
    </row>
    <row r="20" spans="1:23" x14ac:dyDescent="0.3">
      <c r="A20">
        <v>151242</v>
      </c>
      <c r="B20">
        <v>2</v>
      </c>
      <c r="C20">
        <v>2</v>
      </c>
      <c r="D20" t="s">
        <v>514</v>
      </c>
      <c r="E20" t="s">
        <v>490</v>
      </c>
      <c r="F20" t="s">
        <v>465</v>
      </c>
      <c r="G20" t="s">
        <v>493</v>
      </c>
      <c r="H20" t="s">
        <v>761</v>
      </c>
      <c r="I20" t="s">
        <v>477</v>
      </c>
      <c r="L20" t="s">
        <v>479</v>
      </c>
      <c r="M20" t="s">
        <v>469</v>
      </c>
      <c r="P20" t="s">
        <v>519</v>
      </c>
      <c r="Q20" t="s">
        <v>558</v>
      </c>
      <c r="R20" t="s">
        <v>629</v>
      </c>
      <c r="S20" t="s">
        <v>482</v>
      </c>
      <c r="W20" t="s">
        <v>483</v>
      </c>
    </row>
    <row r="21" spans="1:23" x14ac:dyDescent="0.3">
      <c r="A21">
        <v>151242</v>
      </c>
      <c r="B21">
        <v>3</v>
      </c>
      <c r="C21">
        <v>3</v>
      </c>
      <c r="D21" t="s">
        <v>471</v>
      </c>
      <c r="E21" t="s">
        <v>490</v>
      </c>
      <c r="F21" t="s">
        <v>465</v>
      </c>
      <c r="G21" t="s">
        <v>493</v>
      </c>
      <c r="H21" t="s">
        <v>552</v>
      </c>
      <c r="I21" t="s">
        <v>477</v>
      </c>
      <c r="L21" t="s">
        <v>479</v>
      </c>
      <c r="M21" t="s">
        <v>469</v>
      </c>
      <c r="P21" t="s">
        <v>492</v>
      </c>
      <c r="Q21" t="s">
        <v>519</v>
      </c>
      <c r="R21" t="s">
        <v>629</v>
      </c>
      <c r="S21" t="s">
        <v>482</v>
      </c>
      <c r="W21" t="s">
        <v>483</v>
      </c>
    </row>
    <row r="22" spans="1:23" x14ac:dyDescent="0.3">
      <c r="A22">
        <v>151242</v>
      </c>
      <c r="B22">
        <v>1</v>
      </c>
      <c r="C22">
        <v>1</v>
      </c>
      <c r="D22" t="s">
        <v>452</v>
      </c>
      <c r="E22" t="s">
        <v>464</v>
      </c>
      <c r="F22" t="s">
        <v>465</v>
      </c>
      <c r="G22" t="s">
        <v>475</v>
      </c>
      <c r="H22" t="s">
        <v>615</v>
      </c>
      <c r="I22" t="s">
        <v>477</v>
      </c>
      <c r="J22" t="s">
        <v>541</v>
      </c>
      <c r="K22" t="s">
        <v>477</v>
      </c>
      <c r="L22" t="s">
        <v>479</v>
      </c>
      <c r="M22" t="s">
        <v>469</v>
      </c>
      <c r="Q22" t="s">
        <v>471</v>
      </c>
      <c r="R22" t="s">
        <v>629</v>
      </c>
      <c r="S22" t="s">
        <v>598</v>
      </c>
      <c r="W22" t="s">
        <v>483</v>
      </c>
    </row>
    <row r="23" spans="1:23" x14ac:dyDescent="0.3">
      <c r="A23">
        <v>151242</v>
      </c>
      <c r="B23">
        <v>2</v>
      </c>
      <c r="C23">
        <v>2</v>
      </c>
      <c r="D23" t="s">
        <v>514</v>
      </c>
      <c r="E23" t="s">
        <v>464</v>
      </c>
      <c r="F23" t="s">
        <v>465</v>
      </c>
      <c r="G23" t="s">
        <v>475</v>
      </c>
      <c r="H23" t="s">
        <v>874</v>
      </c>
      <c r="I23" t="s">
        <v>477</v>
      </c>
      <c r="J23" t="s">
        <v>836</v>
      </c>
      <c r="K23" t="s">
        <v>477</v>
      </c>
      <c r="L23" t="s">
        <v>479</v>
      </c>
      <c r="M23" t="s">
        <v>469</v>
      </c>
      <c r="Q23" t="s">
        <v>471</v>
      </c>
      <c r="R23" t="s">
        <v>629</v>
      </c>
      <c r="S23" t="s">
        <v>598</v>
      </c>
      <c r="W23" t="s">
        <v>483</v>
      </c>
    </row>
    <row r="24" spans="1:23" x14ac:dyDescent="0.3">
      <c r="A24">
        <v>162514</v>
      </c>
      <c r="B24">
        <v>1</v>
      </c>
      <c r="C24">
        <v>1</v>
      </c>
      <c r="D24" t="s">
        <v>452</v>
      </c>
      <c r="E24" t="s">
        <v>464</v>
      </c>
      <c r="F24" t="s">
        <v>465</v>
      </c>
      <c r="G24" t="s">
        <v>493</v>
      </c>
      <c r="H24" t="s">
        <v>615</v>
      </c>
      <c r="I24" t="s">
        <v>477</v>
      </c>
      <c r="L24" t="s">
        <v>479</v>
      </c>
      <c r="M24" t="s">
        <v>469</v>
      </c>
      <c r="Q24" t="s">
        <v>518</v>
      </c>
      <c r="R24" t="s">
        <v>629</v>
      </c>
      <c r="S24" t="s">
        <v>482</v>
      </c>
      <c r="W24" t="s">
        <v>483</v>
      </c>
    </row>
    <row r="25" spans="1:23" x14ac:dyDescent="0.3">
      <c r="A25">
        <v>162514</v>
      </c>
      <c r="B25">
        <v>2</v>
      </c>
      <c r="C25">
        <v>2</v>
      </c>
      <c r="D25" t="s">
        <v>514</v>
      </c>
      <c r="E25" t="s">
        <v>464</v>
      </c>
      <c r="F25" t="s">
        <v>465</v>
      </c>
      <c r="G25" t="s">
        <v>493</v>
      </c>
      <c r="H25" t="s">
        <v>870</v>
      </c>
      <c r="I25" t="s">
        <v>477</v>
      </c>
      <c r="L25" t="s">
        <v>479</v>
      </c>
      <c r="M25" t="s">
        <v>469</v>
      </c>
      <c r="Q25" t="s">
        <v>916</v>
      </c>
      <c r="R25" t="s">
        <v>629</v>
      </c>
      <c r="S25" t="s">
        <v>482</v>
      </c>
      <c r="W25" t="s">
        <v>483</v>
      </c>
    </row>
    <row r="26" spans="1:23" x14ac:dyDescent="0.3">
      <c r="A26">
        <v>162514</v>
      </c>
      <c r="B26">
        <v>3</v>
      </c>
      <c r="C26">
        <v>3</v>
      </c>
      <c r="D26" t="s">
        <v>471</v>
      </c>
      <c r="E26" t="s">
        <v>464</v>
      </c>
      <c r="F26" t="s">
        <v>465</v>
      </c>
      <c r="G26" t="s">
        <v>493</v>
      </c>
      <c r="H26" t="s">
        <v>614</v>
      </c>
      <c r="I26" t="s">
        <v>477</v>
      </c>
      <c r="L26" t="s">
        <v>479</v>
      </c>
      <c r="M26" t="s">
        <v>469</v>
      </c>
      <c r="Q26" t="s">
        <v>518</v>
      </c>
      <c r="R26" t="s">
        <v>629</v>
      </c>
      <c r="S26" t="s">
        <v>482</v>
      </c>
      <c r="W26" t="s">
        <v>483</v>
      </c>
    </row>
    <row r="27" spans="1:23" x14ac:dyDescent="0.3">
      <c r="A27">
        <v>162514</v>
      </c>
      <c r="B27">
        <v>4</v>
      </c>
      <c r="C27">
        <v>4</v>
      </c>
      <c r="D27" t="s">
        <v>519</v>
      </c>
      <c r="E27" t="s">
        <v>464</v>
      </c>
      <c r="F27" t="s">
        <v>465</v>
      </c>
      <c r="G27" t="s">
        <v>493</v>
      </c>
      <c r="H27" t="s">
        <v>795</v>
      </c>
      <c r="I27" t="s">
        <v>477</v>
      </c>
      <c r="L27" t="s">
        <v>479</v>
      </c>
      <c r="M27" t="s">
        <v>469</v>
      </c>
      <c r="Q27" t="s">
        <v>506</v>
      </c>
      <c r="R27" t="s">
        <v>629</v>
      </c>
      <c r="S27" t="s">
        <v>482</v>
      </c>
      <c r="W27" t="s">
        <v>483</v>
      </c>
    </row>
    <row r="28" spans="1:23" x14ac:dyDescent="0.3">
      <c r="A28">
        <v>162514</v>
      </c>
      <c r="B28">
        <v>1</v>
      </c>
      <c r="C28">
        <v>1</v>
      </c>
      <c r="D28" t="s">
        <v>452</v>
      </c>
      <c r="E28" t="s">
        <v>490</v>
      </c>
      <c r="F28" t="s">
        <v>465</v>
      </c>
      <c r="G28" t="s">
        <v>493</v>
      </c>
      <c r="H28" t="s">
        <v>2334</v>
      </c>
      <c r="I28" t="s">
        <v>477</v>
      </c>
      <c r="L28" t="s">
        <v>479</v>
      </c>
      <c r="M28" t="s">
        <v>469</v>
      </c>
      <c r="P28" t="s">
        <v>478</v>
      </c>
      <c r="Q28" t="s">
        <v>620</v>
      </c>
      <c r="R28" t="s">
        <v>629</v>
      </c>
      <c r="S28" t="s">
        <v>482</v>
      </c>
      <c r="W28" t="s">
        <v>483</v>
      </c>
    </row>
    <row r="29" spans="1:23" x14ac:dyDescent="0.3">
      <c r="A29">
        <v>162514</v>
      </c>
      <c r="B29">
        <v>2</v>
      </c>
      <c r="C29">
        <v>2</v>
      </c>
      <c r="D29" t="s">
        <v>514</v>
      </c>
      <c r="E29" t="s">
        <v>490</v>
      </c>
      <c r="F29" t="s">
        <v>465</v>
      </c>
      <c r="G29" t="s">
        <v>493</v>
      </c>
      <c r="H29" t="s">
        <v>981</v>
      </c>
      <c r="I29" t="s">
        <v>477</v>
      </c>
      <c r="L29" t="s">
        <v>479</v>
      </c>
      <c r="M29" t="s">
        <v>469</v>
      </c>
      <c r="P29" t="s">
        <v>478</v>
      </c>
      <c r="Q29" t="s">
        <v>519</v>
      </c>
      <c r="R29" t="s">
        <v>629</v>
      </c>
      <c r="S29" t="s">
        <v>482</v>
      </c>
      <c r="W29" t="s">
        <v>483</v>
      </c>
    </row>
    <row r="30" spans="1:23" x14ac:dyDescent="0.3">
      <c r="A30">
        <v>162514</v>
      </c>
      <c r="B30">
        <v>1</v>
      </c>
      <c r="C30">
        <v>1</v>
      </c>
      <c r="D30" t="s">
        <v>452</v>
      </c>
      <c r="E30" t="s">
        <v>490</v>
      </c>
      <c r="F30" t="s">
        <v>465</v>
      </c>
      <c r="G30" t="s">
        <v>493</v>
      </c>
      <c r="H30" t="s">
        <v>1036</v>
      </c>
      <c r="I30" t="s">
        <v>477</v>
      </c>
      <c r="L30" t="s">
        <v>479</v>
      </c>
      <c r="M30" t="s">
        <v>469</v>
      </c>
      <c r="P30" t="s">
        <v>561</v>
      </c>
      <c r="Q30" t="s">
        <v>623</v>
      </c>
      <c r="R30" t="s">
        <v>629</v>
      </c>
      <c r="S30" t="s">
        <v>482</v>
      </c>
      <c r="W30" t="s">
        <v>483</v>
      </c>
    </row>
    <row r="31" spans="1:23" x14ac:dyDescent="0.3">
      <c r="A31">
        <v>162514</v>
      </c>
      <c r="B31">
        <v>2</v>
      </c>
      <c r="C31">
        <v>2</v>
      </c>
      <c r="D31" t="s">
        <v>514</v>
      </c>
      <c r="E31" t="s">
        <v>490</v>
      </c>
      <c r="F31" t="s">
        <v>465</v>
      </c>
      <c r="G31" t="s">
        <v>493</v>
      </c>
      <c r="H31" t="s">
        <v>1027</v>
      </c>
      <c r="I31" t="s">
        <v>477</v>
      </c>
      <c r="L31" t="s">
        <v>479</v>
      </c>
      <c r="M31" t="s">
        <v>469</v>
      </c>
      <c r="P31" t="s">
        <v>506</v>
      </c>
      <c r="Q31" t="s">
        <v>836</v>
      </c>
      <c r="R31" t="s">
        <v>629</v>
      </c>
      <c r="S31" t="s">
        <v>482</v>
      </c>
      <c r="W31" t="s">
        <v>483</v>
      </c>
    </row>
    <row r="32" spans="1:23" x14ac:dyDescent="0.3">
      <c r="A32">
        <v>101533</v>
      </c>
      <c r="B32">
        <v>1</v>
      </c>
      <c r="C32">
        <v>1</v>
      </c>
      <c r="D32" t="s">
        <v>452</v>
      </c>
      <c r="E32" t="s">
        <v>464</v>
      </c>
      <c r="F32" t="s">
        <v>465</v>
      </c>
      <c r="G32" t="s">
        <v>475</v>
      </c>
      <c r="H32" t="s">
        <v>568</v>
      </c>
      <c r="I32" t="s">
        <v>477</v>
      </c>
      <c r="J32" t="s">
        <v>708</v>
      </c>
      <c r="K32" t="s">
        <v>477</v>
      </c>
      <c r="L32" t="s">
        <v>479</v>
      </c>
      <c r="M32" t="s">
        <v>469</v>
      </c>
      <c r="Q32" t="s">
        <v>471</v>
      </c>
      <c r="R32" t="s">
        <v>629</v>
      </c>
      <c r="S32" t="s">
        <v>482</v>
      </c>
      <c r="W32" t="s">
        <v>483</v>
      </c>
    </row>
    <row r="33" spans="1:25" x14ac:dyDescent="0.3">
      <c r="A33">
        <v>101533</v>
      </c>
      <c r="B33">
        <v>2</v>
      </c>
      <c r="C33">
        <v>2</v>
      </c>
      <c r="D33" t="s">
        <v>514</v>
      </c>
      <c r="E33" t="s">
        <v>464</v>
      </c>
      <c r="F33" t="s">
        <v>465</v>
      </c>
      <c r="G33" t="s">
        <v>475</v>
      </c>
      <c r="H33" t="s">
        <v>568</v>
      </c>
      <c r="I33" t="s">
        <v>477</v>
      </c>
      <c r="J33" t="s">
        <v>486</v>
      </c>
      <c r="K33" t="s">
        <v>477</v>
      </c>
      <c r="L33" t="s">
        <v>479</v>
      </c>
      <c r="M33" t="s">
        <v>469</v>
      </c>
      <c r="Q33" t="s">
        <v>708</v>
      </c>
      <c r="R33" t="s">
        <v>629</v>
      </c>
      <c r="S33" t="s">
        <v>482</v>
      </c>
      <c r="W33" t="s">
        <v>483</v>
      </c>
    </row>
    <row r="34" spans="1:25" x14ac:dyDescent="0.3">
      <c r="A34">
        <v>101533</v>
      </c>
      <c r="B34">
        <v>3</v>
      </c>
      <c r="C34">
        <v>3</v>
      </c>
      <c r="D34" t="s">
        <v>471</v>
      </c>
      <c r="E34" t="s">
        <v>464</v>
      </c>
      <c r="F34" t="s">
        <v>465</v>
      </c>
      <c r="G34" t="s">
        <v>475</v>
      </c>
      <c r="H34" t="s">
        <v>571</v>
      </c>
      <c r="I34" t="s">
        <v>477</v>
      </c>
      <c r="J34" t="s">
        <v>708</v>
      </c>
      <c r="K34" t="s">
        <v>477</v>
      </c>
      <c r="L34" t="s">
        <v>479</v>
      </c>
      <c r="M34" t="s">
        <v>469</v>
      </c>
      <c r="Q34" t="s">
        <v>486</v>
      </c>
      <c r="R34" t="s">
        <v>629</v>
      </c>
      <c r="S34" t="s">
        <v>482</v>
      </c>
      <c r="W34" t="s">
        <v>483</v>
      </c>
    </row>
    <row r="35" spans="1:25" x14ac:dyDescent="0.3">
      <c r="A35">
        <v>101533</v>
      </c>
      <c r="B35">
        <v>1</v>
      </c>
      <c r="C35">
        <v>1</v>
      </c>
      <c r="D35" t="s">
        <v>452</v>
      </c>
      <c r="E35" t="s">
        <v>464</v>
      </c>
      <c r="F35" t="s">
        <v>465</v>
      </c>
      <c r="G35" t="s">
        <v>475</v>
      </c>
      <c r="H35" t="s">
        <v>471</v>
      </c>
      <c r="I35" t="s">
        <v>477</v>
      </c>
      <c r="J35" t="s">
        <v>906</v>
      </c>
      <c r="K35" t="s">
        <v>477</v>
      </c>
      <c r="L35" t="s">
        <v>479</v>
      </c>
      <c r="M35" t="s">
        <v>469</v>
      </c>
      <c r="Q35" t="s">
        <v>906</v>
      </c>
      <c r="R35" t="s">
        <v>629</v>
      </c>
      <c r="S35" t="s">
        <v>482</v>
      </c>
      <c r="W35" t="s">
        <v>483</v>
      </c>
    </row>
    <row r="36" spans="1:25" x14ac:dyDescent="0.3">
      <c r="A36">
        <v>101533</v>
      </c>
      <c r="B36">
        <v>2</v>
      </c>
      <c r="C36">
        <v>2</v>
      </c>
      <c r="D36" t="s">
        <v>514</v>
      </c>
      <c r="E36" t="s">
        <v>464</v>
      </c>
      <c r="F36" t="s">
        <v>465</v>
      </c>
      <c r="G36" t="s">
        <v>475</v>
      </c>
      <c r="H36" t="s">
        <v>476</v>
      </c>
      <c r="I36" t="s">
        <v>477</v>
      </c>
      <c r="J36" t="s">
        <v>478</v>
      </c>
      <c r="K36" t="s">
        <v>477</v>
      </c>
      <c r="L36" t="s">
        <v>479</v>
      </c>
      <c r="M36" t="s">
        <v>469</v>
      </c>
      <c r="Q36" t="s">
        <v>906</v>
      </c>
      <c r="R36" t="s">
        <v>629</v>
      </c>
      <c r="S36" t="s">
        <v>482</v>
      </c>
      <c r="W36" t="s">
        <v>483</v>
      </c>
    </row>
    <row r="37" spans="1:25" x14ac:dyDescent="0.3">
      <c r="A37">
        <v>101533</v>
      </c>
      <c r="B37">
        <v>3</v>
      </c>
      <c r="C37">
        <v>3</v>
      </c>
      <c r="D37" t="s">
        <v>471</v>
      </c>
      <c r="E37" t="s">
        <v>464</v>
      </c>
      <c r="F37" t="s">
        <v>465</v>
      </c>
      <c r="G37" t="s">
        <v>475</v>
      </c>
      <c r="H37" t="s">
        <v>571</v>
      </c>
      <c r="I37" t="s">
        <v>477</v>
      </c>
      <c r="J37" t="s">
        <v>571</v>
      </c>
      <c r="K37" t="s">
        <v>477</v>
      </c>
      <c r="L37" t="s">
        <v>479</v>
      </c>
      <c r="M37" t="s">
        <v>469</v>
      </c>
      <c r="Q37" t="s">
        <v>906</v>
      </c>
      <c r="R37" t="s">
        <v>481</v>
      </c>
      <c r="S37" t="s">
        <v>482</v>
      </c>
      <c r="W37" t="s">
        <v>483</v>
      </c>
    </row>
    <row r="38" spans="1:25" x14ac:dyDescent="0.3">
      <c r="A38">
        <v>101533</v>
      </c>
      <c r="B38">
        <v>4</v>
      </c>
      <c r="C38">
        <v>4</v>
      </c>
      <c r="D38" t="s">
        <v>519</v>
      </c>
      <c r="E38" t="s">
        <v>464</v>
      </c>
      <c r="F38" t="s">
        <v>465</v>
      </c>
      <c r="G38" t="s">
        <v>475</v>
      </c>
      <c r="H38" t="s">
        <v>486</v>
      </c>
      <c r="I38" t="s">
        <v>477</v>
      </c>
      <c r="J38" t="s">
        <v>568</v>
      </c>
      <c r="K38" t="s">
        <v>477</v>
      </c>
      <c r="L38" t="s">
        <v>479</v>
      </c>
      <c r="M38" t="s">
        <v>469</v>
      </c>
      <c r="Q38" t="s">
        <v>906</v>
      </c>
      <c r="R38" t="s">
        <v>629</v>
      </c>
      <c r="S38" t="s">
        <v>482</v>
      </c>
      <c r="W38" t="s">
        <v>483</v>
      </c>
    </row>
    <row r="39" spans="1:25" x14ac:dyDescent="0.3">
      <c r="A39">
        <v>101533</v>
      </c>
      <c r="B39">
        <v>1</v>
      </c>
      <c r="C39">
        <v>1</v>
      </c>
      <c r="D39" t="s">
        <v>452</v>
      </c>
      <c r="E39" t="s">
        <v>464</v>
      </c>
      <c r="F39" t="s">
        <v>465</v>
      </c>
      <c r="G39" t="s">
        <v>475</v>
      </c>
      <c r="H39" t="s">
        <v>614</v>
      </c>
      <c r="I39" t="s">
        <v>477</v>
      </c>
      <c r="J39" t="s">
        <v>593</v>
      </c>
      <c r="K39" t="s">
        <v>477</v>
      </c>
      <c r="L39" t="s">
        <v>479</v>
      </c>
      <c r="M39" t="s">
        <v>469</v>
      </c>
      <c r="Q39" t="s">
        <v>519</v>
      </c>
      <c r="R39" t="s">
        <v>629</v>
      </c>
      <c r="S39" t="s">
        <v>482</v>
      </c>
      <c r="W39" t="s">
        <v>483</v>
      </c>
    </row>
    <row r="40" spans="1:25" x14ac:dyDescent="0.3">
      <c r="A40">
        <v>101533</v>
      </c>
      <c r="B40">
        <v>2</v>
      </c>
      <c r="C40">
        <v>2</v>
      </c>
      <c r="D40" t="s">
        <v>514</v>
      </c>
      <c r="E40" t="s">
        <v>464</v>
      </c>
      <c r="F40" t="s">
        <v>465</v>
      </c>
      <c r="G40" t="s">
        <v>475</v>
      </c>
      <c r="H40" t="s">
        <v>732</v>
      </c>
      <c r="I40" t="s">
        <v>477</v>
      </c>
      <c r="J40" t="s">
        <v>732</v>
      </c>
      <c r="K40" t="s">
        <v>477</v>
      </c>
      <c r="L40" t="s">
        <v>479</v>
      </c>
      <c r="M40" t="s">
        <v>469</v>
      </c>
      <c r="Q40" t="s">
        <v>916</v>
      </c>
      <c r="R40" t="s">
        <v>629</v>
      </c>
      <c r="S40" t="s">
        <v>482</v>
      </c>
      <c r="W40" t="s">
        <v>483</v>
      </c>
    </row>
    <row r="41" spans="1:25" x14ac:dyDescent="0.3">
      <c r="A41">
        <v>81044</v>
      </c>
      <c r="B41">
        <v>1</v>
      </c>
      <c r="C41">
        <v>1</v>
      </c>
      <c r="D41" t="s">
        <v>452</v>
      </c>
      <c r="E41" t="s">
        <v>464</v>
      </c>
      <c r="F41" t="s">
        <v>465</v>
      </c>
      <c r="G41" t="s">
        <v>475</v>
      </c>
      <c r="H41" t="s">
        <v>476</v>
      </c>
      <c r="I41" t="s">
        <v>477</v>
      </c>
      <c r="J41" t="s">
        <v>486</v>
      </c>
      <c r="K41" t="s">
        <v>477</v>
      </c>
      <c r="L41" t="s">
        <v>479</v>
      </c>
      <c r="M41" t="s">
        <v>469</v>
      </c>
      <c r="Q41" t="s">
        <v>1205</v>
      </c>
      <c r="R41" t="s">
        <v>481</v>
      </c>
      <c r="S41" t="s">
        <v>482</v>
      </c>
      <c r="W41" t="s">
        <v>483</v>
      </c>
      <c r="X41" t="s">
        <v>484</v>
      </c>
      <c r="Y41" t="s">
        <v>484</v>
      </c>
    </row>
    <row r="42" spans="1:25" x14ac:dyDescent="0.3">
      <c r="A42">
        <v>81044</v>
      </c>
      <c r="B42">
        <v>2</v>
      </c>
      <c r="C42">
        <v>2</v>
      </c>
      <c r="D42" t="s">
        <v>514</v>
      </c>
      <c r="E42" t="s">
        <v>464</v>
      </c>
      <c r="F42" t="s">
        <v>465</v>
      </c>
      <c r="G42" t="s">
        <v>475</v>
      </c>
      <c r="H42" t="s">
        <v>855</v>
      </c>
      <c r="I42" t="s">
        <v>477</v>
      </c>
      <c r="J42" t="s">
        <v>471</v>
      </c>
      <c r="K42" t="s">
        <v>477</v>
      </c>
      <c r="L42" t="s">
        <v>479</v>
      </c>
      <c r="M42" t="s">
        <v>469</v>
      </c>
      <c r="Q42" t="s">
        <v>1205</v>
      </c>
      <c r="R42" t="s">
        <v>481</v>
      </c>
      <c r="S42" t="s">
        <v>482</v>
      </c>
      <c r="W42" t="s">
        <v>483</v>
      </c>
      <c r="X42" t="s">
        <v>484</v>
      </c>
      <c r="Y42" t="s">
        <v>484</v>
      </c>
    </row>
    <row r="43" spans="1:25" x14ac:dyDescent="0.3">
      <c r="A43">
        <v>81044</v>
      </c>
      <c r="B43">
        <v>3</v>
      </c>
      <c r="C43">
        <v>3</v>
      </c>
      <c r="D43" t="s">
        <v>471</v>
      </c>
      <c r="E43" t="s">
        <v>464</v>
      </c>
      <c r="F43" t="s">
        <v>465</v>
      </c>
      <c r="G43" t="s">
        <v>475</v>
      </c>
      <c r="H43" t="s">
        <v>708</v>
      </c>
      <c r="I43" t="s">
        <v>477</v>
      </c>
      <c r="J43" t="s">
        <v>471</v>
      </c>
      <c r="K43" t="s">
        <v>477</v>
      </c>
      <c r="L43" t="s">
        <v>479</v>
      </c>
      <c r="M43" t="s">
        <v>469</v>
      </c>
      <c r="Q43" t="s">
        <v>1205</v>
      </c>
      <c r="R43" t="s">
        <v>481</v>
      </c>
      <c r="S43" t="s">
        <v>482</v>
      </c>
      <c r="W43" t="s">
        <v>483</v>
      </c>
      <c r="X43" t="s">
        <v>484</v>
      </c>
      <c r="Y43" t="s">
        <v>484</v>
      </c>
    </row>
    <row r="44" spans="1:25" x14ac:dyDescent="0.3">
      <c r="A44">
        <v>83614</v>
      </c>
      <c r="B44">
        <v>1</v>
      </c>
      <c r="C44">
        <v>1</v>
      </c>
      <c r="D44" t="s">
        <v>452</v>
      </c>
      <c r="E44" t="s">
        <v>464</v>
      </c>
      <c r="F44" t="s">
        <v>465</v>
      </c>
      <c r="G44" t="s">
        <v>493</v>
      </c>
      <c r="H44" t="s">
        <v>836</v>
      </c>
      <c r="I44" t="s">
        <v>477</v>
      </c>
      <c r="L44" t="s">
        <v>479</v>
      </c>
      <c r="M44" t="s">
        <v>469</v>
      </c>
      <c r="Q44" t="s">
        <v>564</v>
      </c>
      <c r="R44" t="s">
        <v>629</v>
      </c>
      <c r="S44" t="s">
        <v>482</v>
      </c>
      <c r="W44" t="s">
        <v>483</v>
      </c>
    </row>
    <row r="45" spans="1:25" x14ac:dyDescent="0.3">
      <c r="A45">
        <v>83614</v>
      </c>
      <c r="B45">
        <v>2</v>
      </c>
      <c r="C45">
        <v>2</v>
      </c>
      <c r="D45" t="s">
        <v>514</v>
      </c>
      <c r="E45" t="s">
        <v>464</v>
      </c>
      <c r="F45" t="s">
        <v>465</v>
      </c>
      <c r="G45" t="s">
        <v>493</v>
      </c>
      <c r="H45" t="s">
        <v>615</v>
      </c>
      <c r="I45" t="s">
        <v>477</v>
      </c>
      <c r="L45" t="s">
        <v>479</v>
      </c>
      <c r="M45" t="s">
        <v>469</v>
      </c>
      <c r="Q45" t="s">
        <v>843</v>
      </c>
      <c r="R45" t="s">
        <v>629</v>
      </c>
      <c r="S45" t="s">
        <v>482</v>
      </c>
      <c r="W45" t="s">
        <v>483</v>
      </c>
    </row>
    <row r="46" spans="1:25" x14ac:dyDescent="0.3">
      <c r="A46">
        <v>83614</v>
      </c>
      <c r="B46">
        <v>1</v>
      </c>
      <c r="C46">
        <v>1</v>
      </c>
      <c r="D46" t="s">
        <v>452</v>
      </c>
      <c r="E46" t="s">
        <v>464</v>
      </c>
      <c r="F46" t="s">
        <v>465</v>
      </c>
      <c r="G46" t="s">
        <v>493</v>
      </c>
      <c r="H46" t="s">
        <v>865</v>
      </c>
      <c r="I46" t="s">
        <v>477</v>
      </c>
      <c r="L46" t="s">
        <v>479</v>
      </c>
      <c r="M46" t="s">
        <v>469</v>
      </c>
      <c r="Q46" t="s">
        <v>735</v>
      </c>
      <c r="R46" t="s">
        <v>629</v>
      </c>
      <c r="S46" t="s">
        <v>482</v>
      </c>
      <c r="W46" t="s">
        <v>483</v>
      </c>
    </row>
    <row r="47" spans="1:25" x14ac:dyDescent="0.3">
      <c r="A47">
        <v>83614</v>
      </c>
      <c r="B47">
        <v>2</v>
      </c>
      <c r="C47">
        <v>2</v>
      </c>
      <c r="D47" t="s">
        <v>514</v>
      </c>
      <c r="E47" t="s">
        <v>464</v>
      </c>
      <c r="F47" t="s">
        <v>465</v>
      </c>
      <c r="G47" t="s">
        <v>493</v>
      </c>
      <c r="H47" t="s">
        <v>865</v>
      </c>
      <c r="I47" t="s">
        <v>477</v>
      </c>
      <c r="L47" t="s">
        <v>2348</v>
      </c>
      <c r="M47" t="s">
        <v>469</v>
      </c>
      <c r="Q47" t="s">
        <v>544</v>
      </c>
      <c r="R47" t="s">
        <v>629</v>
      </c>
      <c r="S47" t="s">
        <v>482</v>
      </c>
      <c r="W47" t="s">
        <v>483</v>
      </c>
    </row>
    <row r="48" spans="1:25" x14ac:dyDescent="0.3">
      <c r="A48">
        <v>83614</v>
      </c>
      <c r="B48">
        <v>3</v>
      </c>
      <c r="C48">
        <v>3</v>
      </c>
      <c r="D48" t="s">
        <v>471</v>
      </c>
      <c r="E48" t="s">
        <v>464</v>
      </c>
      <c r="F48" t="s">
        <v>465</v>
      </c>
      <c r="G48" t="s">
        <v>493</v>
      </c>
      <c r="H48" t="s">
        <v>627</v>
      </c>
      <c r="I48" t="s">
        <v>477</v>
      </c>
      <c r="L48" t="s">
        <v>479</v>
      </c>
      <c r="M48" t="s">
        <v>469</v>
      </c>
      <c r="Q48" t="s">
        <v>576</v>
      </c>
      <c r="R48" t="s">
        <v>629</v>
      </c>
      <c r="S48" t="s">
        <v>482</v>
      </c>
      <c r="W48" t="s">
        <v>483</v>
      </c>
    </row>
    <row r="49" spans="1:24" x14ac:dyDescent="0.3">
      <c r="A49">
        <v>83614</v>
      </c>
      <c r="B49">
        <v>4</v>
      </c>
      <c r="C49">
        <v>4</v>
      </c>
      <c r="D49" t="s">
        <v>519</v>
      </c>
      <c r="E49" t="s">
        <v>464</v>
      </c>
      <c r="F49" t="s">
        <v>465</v>
      </c>
      <c r="G49" t="s">
        <v>493</v>
      </c>
      <c r="H49" t="s">
        <v>874</v>
      </c>
      <c r="I49" t="s">
        <v>477</v>
      </c>
      <c r="L49" t="s">
        <v>479</v>
      </c>
      <c r="M49" t="s">
        <v>469</v>
      </c>
      <c r="Q49" t="s">
        <v>844</v>
      </c>
      <c r="R49" t="s">
        <v>629</v>
      </c>
      <c r="S49" t="s">
        <v>482</v>
      </c>
      <c r="W49" t="s">
        <v>483</v>
      </c>
    </row>
    <row r="50" spans="1:24" x14ac:dyDescent="0.3">
      <c r="A50">
        <v>83614</v>
      </c>
      <c r="B50">
        <v>5</v>
      </c>
      <c r="C50">
        <v>5</v>
      </c>
      <c r="D50" t="s">
        <v>614</v>
      </c>
      <c r="E50" t="s">
        <v>464</v>
      </c>
      <c r="F50" t="s">
        <v>465</v>
      </c>
      <c r="G50" t="s">
        <v>493</v>
      </c>
      <c r="H50" t="s">
        <v>534</v>
      </c>
      <c r="I50" t="s">
        <v>477</v>
      </c>
      <c r="L50" t="s">
        <v>479</v>
      </c>
      <c r="M50" t="s">
        <v>469</v>
      </c>
      <c r="Q50" t="s">
        <v>1199</v>
      </c>
      <c r="R50" t="s">
        <v>629</v>
      </c>
      <c r="S50" t="s">
        <v>482</v>
      </c>
      <c r="W50" t="s">
        <v>483</v>
      </c>
    </row>
    <row r="51" spans="1:24" x14ac:dyDescent="0.3">
      <c r="A51">
        <v>83614</v>
      </c>
      <c r="B51">
        <v>6</v>
      </c>
      <c r="C51">
        <v>6</v>
      </c>
      <c r="D51" t="s">
        <v>593</v>
      </c>
      <c r="E51" t="s">
        <v>464</v>
      </c>
      <c r="F51" t="s">
        <v>465</v>
      </c>
      <c r="G51" t="s">
        <v>493</v>
      </c>
      <c r="H51" t="s">
        <v>600</v>
      </c>
      <c r="I51" t="s">
        <v>477</v>
      </c>
      <c r="L51" t="s">
        <v>479</v>
      </c>
      <c r="M51" t="s">
        <v>469</v>
      </c>
      <c r="Q51" t="s">
        <v>623</v>
      </c>
      <c r="R51" t="s">
        <v>629</v>
      </c>
      <c r="S51" t="s">
        <v>482</v>
      </c>
      <c r="W51" t="s">
        <v>483</v>
      </c>
    </row>
    <row r="52" spans="1:24" x14ac:dyDescent="0.3">
      <c r="A52">
        <v>83614</v>
      </c>
      <c r="B52">
        <v>1</v>
      </c>
      <c r="C52">
        <v>1</v>
      </c>
      <c r="D52" t="s">
        <v>452</v>
      </c>
      <c r="E52" t="s">
        <v>490</v>
      </c>
      <c r="F52" t="s">
        <v>465</v>
      </c>
      <c r="G52" t="s">
        <v>493</v>
      </c>
      <c r="H52" t="s">
        <v>1573</v>
      </c>
      <c r="I52" t="s">
        <v>477</v>
      </c>
      <c r="L52" t="s">
        <v>479</v>
      </c>
      <c r="M52" t="s">
        <v>469</v>
      </c>
      <c r="P52" t="s">
        <v>614</v>
      </c>
      <c r="Q52" t="s">
        <v>593</v>
      </c>
      <c r="R52" t="s">
        <v>629</v>
      </c>
      <c r="S52" t="s">
        <v>482</v>
      </c>
      <c r="W52" t="s">
        <v>483</v>
      </c>
    </row>
    <row r="53" spans="1:24" x14ac:dyDescent="0.3">
      <c r="A53">
        <v>83614</v>
      </c>
      <c r="B53">
        <v>2</v>
      </c>
      <c r="C53">
        <v>2</v>
      </c>
      <c r="D53" t="s">
        <v>514</v>
      </c>
      <c r="E53" t="s">
        <v>490</v>
      </c>
      <c r="F53" t="s">
        <v>465</v>
      </c>
      <c r="G53" t="s">
        <v>493</v>
      </c>
      <c r="H53" t="s">
        <v>987</v>
      </c>
      <c r="I53" t="s">
        <v>477</v>
      </c>
      <c r="L53" t="s">
        <v>479</v>
      </c>
      <c r="M53" t="s">
        <v>469</v>
      </c>
      <c r="P53" t="s">
        <v>593</v>
      </c>
      <c r="Q53" t="s">
        <v>648</v>
      </c>
      <c r="R53" t="s">
        <v>629</v>
      </c>
      <c r="S53" t="s">
        <v>482</v>
      </c>
      <c r="W53" t="s">
        <v>483</v>
      </c>
    </row>
    <row r="54" spans="1:24" x14ac:dyDescent="0.3">
      <c r="A54">
        <v>106142</v>
      </c>
      <c r="B54">
        <v>1</v>
      </c>
      <c r="C54">
        <v>1</v>
      </c>
      <c r="D54" t="s">
        <v>452</v>
      </c>
      <c r="E54" t="s">
        <v>490</v>
      </c>
      <c r="F54" t="s">
        <v>465</v>
      </c>
      <c r="G54" t="s">
        <v>493</v>
      </c>
      <c r="H54" t="s">
        <v>767</v>
      </c>
      <c r="I54" t="s">
        <v>477</v>
      </c>
      <c r="L54" t="s">
        <v>479</v>
      </c>
      <c r="M54" t="s">
        <v>469</v>
      </c>
      <c r="P54" t="s">
        <v>514</v>
      </c>
      <c r="Q54" t="s">
        <v>544</v>
      </c>
      <c r="R54" t="s">
        <v>629</v>
      </c>
      <c r="S54" t="s">
        <v>482</v>
      </c>
      <c r="W54" t="s">
        <v>483</v>
      </c>
    </row>
    <row r="55" spans="1:24" x14ac:dyDescent="0.3">
      <c r="A55">
        <v>106142</v>
      </c>
      <c r="B55">
        <v>2</v>
      </c>
      <c r="C55">
        <v>2</v>
      </c>
      <c r="D55" t="s">
        <v>514</v>
      </c>
      <c r="E55" t="s">
        <v>490</v>
      </c>
      <c r="F55" t="s">
        <v>465</v>
      </c>
      <c r="G55" t="s">
        <v>493</v>
      </c>
      <c r="H55" t="s">
        <v>542</v>
      </c>
      <c r="I55" t="s">
        <v>477</v>
      </c>
      <c r="L55" t="s">
        <v>479</v>
      </c>
      <c r="M55" t="s">
        <v>469</v>
      </c>
      <c r="P55" t="s">
        <v>514</v>
      </c>
      <c r="Q55" t="s">
        <v>1287</v>
      </c>
      <c r="R55" t="s">
        <v>629</v>
      </c>
      <c r="S55" t="s">
        <v>482</v>
      </c>
      <c r="W55" t="s">
        <v>483</v>
      </c>
    </row>
    <row r="56" spans="1:24" x14ac:dyDescent="0.3">
      <c r="A56">
        <v>120441</v>
      </c>
      <c r="B56">
        <v>1</v>
      </c>
      <c r="C56">
        <v>1</v>
      </c>
      <c r="D56" t="s">
        <v>452</v>
      </c>
      <c r="E56" t="s">
        <v>464</v>
      </c>
      <c r="F56" t="s">
        <v>465</v>
      </c>
      <c r="G56" t="s">
        <v>493</v>
      </c>
      <c r="H56" t="s">
        <v>576</v>
      </c>
      <c r="I56" t="s">
        <v>477</v>
      </c>
      <c r="L56" t="s">
        <v>479</v>
      </c>
      <c r="M56" t="s">
        <v>469</v>
      </c>
      <c r="Q56" t="s">
        <v>564</v>
      </c>
      <c r="R56" t="s">
        <v>629</v>
      </c>
      <c r="S56" t="s">
        <v>598</v>
      </c>
      <c r="W56" t="s">
        <v>483</v>
      </c>
    </row>
    <row r="57" spans="1:24" x14ac:dyDescent="0.3">
      <c r="A57">
        <v>120441</v>
      </c>
      <c r="B57">
        <v>2</v>
      </c>
      <c r="C57">
        <v>2</v>
      </c>
      <c r="D57" t="s">
        <v>514</v>
      </c>
      <c r="E57" t="s">
        <v>464</v>
      </c>
      <c r="F57" t="s">
        <v>465</v>
      </c>
      <c r="G57" t="s">
        <v>475</v>
      </c>
      <c r="H57" t="s">
        <v>788</v>
      </c>
      <c r="I57" t="s">
        <v>477</v>
      </c>
      <c r="J57" t="s">
        <v>742</v>
      </c>
      <c r="K57" t="s">
        <v>477</v>
      </c>
      <c r="L57" t="s">
        <v>479</v>
      </c>
      <c r="M57" t="s">
        <v>469</v>
      </c>
      <c r="Q57" t="s">
        <v>648</v>
      </c>
      <c r="R57" t="s">
        <v>629</v>
      </c>
      <c r="S57" t="s">
        <v>598</v>
      </c>
      <c r="W57" t="s">
        <v>483</v>
      </c>
    </row>
    <row r="58" spans="1:24" x14ac:dyDescent="0.3">
      <c r="A58">
        <v>90244</v>
      </c>
      <c r="B58">
        <v>1</v>
      </c>
      <c r="C58">
        <v>1</v>
      </c>
      <c r="D58" t="s">
        <v>452</v>
      </c>
      <c r="E58" t="s">
        <v>464</v>
      </c>
      <c r="F58" t="s">
        <v>465</v>
      </c>
      <c r="G58" t="s">
        <v>475</v>
      </c>
      <c r="H58" t="s">
        <v>600</v>
      </c>
      <c r="I58" t="s">
        <v>477</v>
      </c>
      <c r="J58" t="s">
        <v>615</v>
      </c>
      <c r="K58" t="s">
        <v>477</v>
      </c>
      <c r="L58" t="s">
        <v>479</v>
      </c>
      <c r="M58" t="s">
        <v>469</v>
      </c>
      <c r="Q58" t="s">
        <v>515</v>
      </c>
      <c r="R58" t="s">
        <v>481</v>
      </c>
      <c r="S58" t="s">
        <v>482</v>
      </c>
      <c r="W58" t="s">
        <v>483</v>
      </c>
      <c r="X58" t="s">
        <v>484</v>
      </c>
    </row>
    <row r="59" spans="1:24" x14ac:dyDescent="0.3">
      <c r="A59">
        <v>90244</v>
      </c>
      <c r="B59">
        <v>2</v>
      </c>
      <c r="C59">
        <v>2</v>
      </c>
      <c r="D59" t="s">
        <v>514</v>
      </c>
      <c r="E59" t="s">
        <v>464</v>
      </c>
      <c r="F59" t="s">
        <v>465</v>
      </c>
      <c r="G59" t="s">
        <v>475</v>
      </c>
      <c r="H59" t="s">
        <v>568</v>
      </c>
      <c r="I59" t="s">
        <v>477</v>
      </c>
      <c r="J59" t="s">
        <v>471</v>
      </c>
      <c r="K59" t="s">
        <v>477</v>
      </c>
      <c r="L59" t="s">
        <v>479</v>
      </c>
      <c r="M59" t="s">
        <v>469</v>
      </c>
      <c r="Q59" t="s">
        <v>515</v>
      </c>
      <c r="R59" t="s">
        <v>481</v>
      </c>
      <c r="S59" t="s">
        <v>482</v>
      </c>
      <c r="W59" t="s">
        <v>483</v>
      </c>
      <c r="X59" t="s">
        <v>484</v>
      </c>
    </row>
    <row r="60" spans="1:24" x14ac:dyDescent="0.3">
      <c r="A60">
        <v>90244</v>
      </c>
      <c r="B60">
        <v>1</v>
      </c>
      <c r="C60">
        <v>1</v>
      </c>
      <c r="D60" t="s">
        <v>452</v>
      </c>
      <c r="E60" t="s">
        <v>464</v>
      </c>
      <c r="F60" t="s">
        <v>465</v>
      </c>
      <c r="G60" t="s">
        <v>475</v>
      </c>
      <c r="H60" t="s">
        <v>905</v>
      </c>
      <c r="I60" t="s">
        <v>477</v>
      </c>
      <c r="J60" t="s">
        <v>905</v>
      </c>
      <c r="K60" t="s">
        <v>477</v>
      </c>
      <c r="L60" t="s">
        <v>479</v>
      </c>
      <c r="M60" t="s">
        <v>469</v>
      </c>
      <c r="Q60" t="s">
        <v>532</v>
      </c>
      <c r="R60" t="s">
        <v>481</v>
      </c>
      <c r="S60" t="s">
        <v>482</v>
      </c>
      <c r="W60" t="s">
        <v>483</v>
      </c>
      <c r="X60" t="s">
        <v>484</v>
      </c>
    </row>
    <row r="61" spans="1:24" x14ac:dyDescent="0.3">
      <c r="A61">
        <v>90244</v>
      </c>
      <c r="B61">
        <v>2</v>
      </c>
      <c r="C61">
        <v>2</v>
      </c>
      <c r="D61" t="s">
        <v>514</v>
      </c>
      <c r="E61" t="s">
        <v>464</v>
      </c>
      <c r="F61" t="s">
        <v>465</v>
      </c>
      <c r="G61" t="s">
        <v>475</v>
      </c>
      <c r="H61" t="s">
        <v>916</v>
      </c>
      <c r="I61" t="s">
        <v>477</v>
      </c>
      <c r="J61" t="s">
        <v>800</v>
      </c>
      <c r="K61" t="s">
        <v>477</v>
      </c>
      <c r="L61" t="s">
        <v>479</v>
      </c>
      <c r="M61" t="s">
        <v>469</v>
      </c>
      <c r="Q61" t="s">
        <v>532</v>
      </c>
      <c r="R61" t="s">
        <v>481</v>
      </c>
      <c r="S61" t="s">
        <v>482</v>
      </c>
      <c r="W61" t="s">
        <v>483</v>
      </c>
      <c r="X61" t="s">
        <v>484</v>
      </c>
    </row>
    <row r="62" spans="1:24" x14ac:dyDescent="0.3">
      <c r="A62">
        <v>90244</v>
      </c>
      <c r="B62">
        <v>3</v>
      </c>
      <c r="C62">
        <v>3</v>
      </c>
      <c r="D62" t="s">
        <v>471</v>
      </c>
      <c r="E62" t="s">
        <v>464</v>
      </c>
      <c r="F62" t="s">
        <v>465</v>
      </c>
      <c r="G62" t="s">
        <v>475</v>
      </c>
      <c r="H62" t="s">
        <v>939</v>
      </c>
      <c r="I62" t="s">
        <v>477</v>
      </c>
      <c r="J62" t="s">
        <v>708</v>
      </c>
      <c r="K62" t="s">
        <v>477</v>
      </c>
      <c r="L62" t="s">
        <v>479</v>
      </c>
      <c r="M62" t="s">
        <v>469</v>
      </c>
      <c r="Q62" t="s">
        <v>577</v>
      </c>
      <c r="R62" t="s">
        <v>481</v>
      </c>
      <c r="S62" t="s">
        <v>482</v>
      </c>
      <c r="W62" t="s">
        <v>483</v>
      </c>
      <c r="X62" t="s">
        <v>484</v>
      </c>
    </row>
    <row r="63" spans="1:24" x14ac:dyDescent="0.3">
      <c r="A63">
        <v>124714</v>
      </c>
      <c r="B63">
        <v>1</v>
      </c>
      <c r="C63">
        <v>1</v>
      </c>
      <c r="D63" t="s">
        <v>452</v>
      </c>
      <c r="E63" t="s">
        <v>490</v>
      </c>
      <c r="F63" t="s">
        <v>465</v>
      </c>
      <c r="G63" t="s">
        <v>493</v>
      </c>
      <c r="H63" t="s">
        <v>494</v>
      </c>
      <c r="I63" t="s">
        <v>477</v>
      </c>
      <c r="L63" t="s">
        <v>479</v>
      </c>
      <c r="M63" t="s">
        <v>469</v>
      </c>
      <c r="P63" t="s">
        <v>571</v>
      </c>
      <c r="Q63" t="s">
        <v>519</v>
      </c>
      <c r="R63" t="s">
        <v>629</v>
      </c>
      <c r="S63" t="s">
        <v>598</v>
      </c>
      <c r="W63" t="s">
        <v>483</v>
      </c>
    </row>
    <row r="64" spans="1:24" x14ac:dyDescent="0.3">
      <c r="A64">
        <v>124714</v>
      </c>
      <c r="B64">
        <v>2</v>
      </c>
      <c r="C64">
        <v>2</v>
      </c>
      <c r="D64" t="s">
        <v>514</v>
      </c>
      <c r="E64" t="s">
        <v>490</v>
      </c>
      <c r="F64" t="s">
        <v>465</v>
      </c>
      <c r="G64" t="s">
        <v>493</v>
      </c>
      <c r="H64" t="s">
        <v>564</v>
      </c>
      <c r="I64" t="s">
        <v>477</v>
      </c>
      <c r="L64" t="s">
        <v>479</v>
      </c>
      <c r="M64" t="s">
        <v>469</v>
      </c>
      <c r="P64" t="s">
        <v>571</v>
      </c>
      <c r="Q64" t="s">
        <v>519</v>
      </c>
      <c r="R64" t="s">
        <v>629</v>
      </c>
      <c r="S64" t="s">
        <v>598</v>
      </c>
      <c r="W64" t="s">
        <v>483</v>
      </c>
    </row>
    <row r="65" spans="1:24" x14ac:dyDescent="0.3">
      <c r="A65">
        <v>138041</v>
      </c>
      <c r="B65">
        <v>1</v>
      </c>
      <c r="C65">
        <v>1</v>
      </c>
      <c r="D65" t="s">
        <v>452</v>
      </c>
      <c r="E65" t="s">
        <v>464</v>
      </c>
      <c r="F65" t="s">
        <v>465</v>
      </c>
      <c r="G65" t="s">
        <v>475</v>
      </c>
      <c r="H65" t="s">
        <v>719</v>
      </c>
      <c r="I65" t="s">
        <v>477</v>
      </c>
      <c r="J65" t="s">
        <v>644</v>
      </c>
      <c r="K65" t="s">
        <v>477</v>
      </c>
      <c r="L65" t="s">
        <v>479</v>
      </c>
      <c r="M65" t="s">
        <v>469</v>
      </c>
      <c r="Q65" t="s">
        <v>1014</v>
      </c>
      <c r="R65" t="s">
        <v>629</v>
      </c>
      <c r="S65" t="s">
        <v>482</v>
      </c>
      <c r="W65" t="s">
        <v>483</v>
      </c>
    </row>
    <row r="66" spans="1:24" x14ac:dyDescent="0.3">
      <c r="A66">
        <v>138041</v>
      </c>
      <c r="B66">
        <v>2</v>
      </c>
      <c r="C66">
        <v>2</v>
      </c>
      <c r="D66" t="s">
        <v>514</v>
      </c>
      <c r="E66" t="s">
        <v>464</v>
      </c>
      <c r="F66" t="s">
        <v>465</v>
      </c>
      <c r="G66" t="s">
        <v>475</v>
      </c>
      <c r="H66" t="s">
        <v>906</v>
      </c>
      <c r="I66" t="s">
        <v>477</v>
      </c>
      <c r="J66" t="s">
        <v>949</v>
      </c>
      <c r="K66" t="s">
        <v>477</v>
      </c>
      <c r="L66" t="s">
        <v>479</v>
      </c>
      <c r="M66" t="s">
        <v>469</v>
      </c>
      <c r="Q66" t="s">
        <v>519</v>
      </c>
      <c r="R66" t="s">
        <v>629</v>
      </c>
      <c r="S66" t="s">
        <v>482</v>
      </c>
      <c r="W66" t="s">
        <v>483</v>
      </c>
    </row>
    <row r="67" spans="1:24" x14ac:dyDescent="0.3">
      <c r="A67">
        <v>138041</v>
      </c>
      <c r="B67">
        <v>1</v>
      </c>
      <c r="C67">
        <v>1</v>
      </c>
      <c r="D67" t="s">
        <v>452</v>
      </c>
      <c r="E67" t="s">
        <v>464</v>
      </c>
      <c r="F67" t="s">
        <v>465</v>
      </c>
      <c r="G67" t="s">
        <v>475</v>
      </c>
      <c r="H67" t="s">
        <v>878</v>
      </c>
      <c r="I67" t="s">
        <v>477</v>
      </c>
      <c r="J67" t="s">
        <v>800</v>
      </c>
      <c r="K67" t="s">
        <v>477</v>
      </c>
      <c r="L67" t="s">
        <v>479</v>
      </c>
      <c r="M67" t="s">
        <v>469</v>
      </c>
      <c r="Q67" t="s">
        <v>519</v>
      </c>
      <c r="R67" t="s">
        <v>629</v>
      </c>
      <c r="S67" t="s">
        <v>611</v>
      </c>
      <c r="W67" t="s">
        <v>483</v>
      </c>
    </row>
    <row r="68" spans="1:24" x14ac:dyDescent="0.3">
      <c r="A68">
        <v>138041</v>
      </c>
      <c r="B68">
        <v>2</v>
      </c>
      <c r="C68">
        <v>2</v>
      </c>
      <c r="D68" t="s">
        <v>514</v>
      </c>
      <c r="E68" t="s">
        <v>464</v>
      </c>
      <c r="F68" t="s">
        <v>465</v>
      </c>
      <c r="G68" t="s">
        <v>475</v>
      </c>
      <c r="H68" t="s">
        <v>949</v>
      </c>
      <c r="I68" t="s">
        <v>477</v>
      </c>
      <c r="J68" t="s">
        <v>518</v>
      </c>
      <c r="K68" t="s">
        <v>477</v>
      </c>
      <c r="L68" t="s">
        <v>479</v>
      </c>
      <c r="M68" t="s">
        <v>469</v>
      </c>
      <c r="Q68" t="s">
        <v>561</v>
      </c>
      <c r="R68" t="s">
        <v>629</v>
      </c>
      <c r="S68" t="s">
        <v>598</v>
      </c>
      <c r="W68" t="s">
        <v>483</v>
      </c>
    </row>
    <row r="69" spans="1:24" x14ac:dyDescent="0.3">
      <c r="A69">
        <v>34833</v>
      </c>
      <c r="B69">
        <v>1</v>
      </c>
      <c r="C69">
        <v>1</v>
      </c>
      <c r="D69" t="s">
        <v>452</v>
      </c>
      <c r="E69" t="s">
        <v>464</v>
      </c>
      <c r="F69" t="s">
        <v>465</v>
      </c>
      <c r="G69" t="s">
        <v>493</v>
      </c>
      <c r="H69" t="s">
        <v>512</v>
      </c>
      <c r="I69" t="s">
        <v>477</v>
      </c>
      <c r="L69" t="s">
        <v>479</v>
      </c>
      <c r="M69" t="s">
        <v>469</v>
      </c>
      <c r="Q69" t="s">
        <v>1549</v>
      </c>
      <c r="R69" t="s">
        <v>481</v>
      </c>
      <c r="S69" t="s">
        <v>482</v>
      </c>
      <c r="W69" t="s">
        <v>483</v>
      </c>
    </row>
    <row r="70" spans="1:24" x14ac:dyDescent="0.3">
      <c r="A70">
        <v>34833</v>
      </c>
      <c r="B70">
        <v>2</v>
      </c>
      <c r="C70">
        <v>2</v>
      </c>
      <c r="D70" t="s">
        <v>514</v>
      </c>
      <c r="E70" t="s">
        <v>464</v>
      </c>
      <c r="F70" t="s">
        <v>465</v>
      </c>
      <c r="G70" t="s">
        <v>493</v>
      </c>
      <c r="H70" t="s">
        <v>571</v>
      </c>
      <c r="I70" t="s">
        <v>477</v>
      </c>
      <c r="L70" t="s">
        <v>479</v>
      </c>
      <c r="M70" t="s">
        <v>469</v>
      </c>
      <c r="Q70" t="s">
        <v>1549</v>
      </c>
      <c r="R70" t="s">
        <v>481</v>
      </c>
      <c r="S70" t="s">
        <v>482</v>
      </c>
      <c r="W70" t="s">
        <v>483</v>
      </c>
    </row>
    <row r="71" spans="1:24" x14ac:dyDescent="0.3">
      <c r="A71">
        <v>34833</v>
      </c>
      <c r="B71">
        <v>1</v>
      </c>
      <c r="C71">
        <v>1</v>
      </c>
      <c r="D71" t="s">
        <v>452</v>
      </c>
      <c r="E71" t="s">
        <v>464</v>
      </c>
      <c r="F71" t="s">
        <v>579</v>
      </c>
      <c r="G71" t="s">
        <v>493</v>
      </c>
      <c r="H71" t="s">
        <v>1160</v>
      </c>
      <c r="I71" t="s">
        <v>477</v>
      </c>
      <c r="L71" t="s">
        <v>479</v>
      </c>
      <c r="M71" t="s">
        <v>469</v>
      </c>
      <c r="Q71" t="s">
        <v>1214</v>
      </c>
      <c r="R71" t="s">
        <v>481</v>
      </c>
      <c r="S71" t="s">
        <v>482</v>
      </c>
      <c r="W71" t="s">
        <v>584</v>
      </c>
    </row>
    <row r="72" spans="1:24" x14ac:dyDescent="0.3">
      <c r="A72">
        <v>34833</v>
      </c>
      <c r="B72">
        <v>2</v>
      </c>
      <c r="C72">
        <v>2</v>
      </c>
      <c r="D72" t="s">
        <v>514</v>
      </c>
      <c r="E72" t="s">
        <v>464</v>
      </c>
      <c r="F72" t="s">
        <v>579</v>
      </c>
      <c r="G72" t="s">
        <v>493</v>
      </c>
      <c r="H72" t="s">
        <v>1160</v>
      </c>
      <c r="I72" t="s">
        <v>477</v>
      </c>
      <c r="L72" t="s">
        <v>479</v>
      </c>
      <c r="M72" t="s">
        <v>469</v>
      </c>
      <c r="Q72" t="s">
        <v>1214</v>
      </c>
      <c r="R72" t="s">
        <v>481</v>
      </c>
      <c r="S72" t="s">
        <v>482</v>
      </c>
      <c r="W72" t="s">
        <v>584</v>
      </c>
    </row>
    <row r="73" spans="1:24" x14ac:dyDescent="0.3">
      <c r="A73">
        <v>34833</v>
      </c>
      <c r="B73">
        <v>1</v>
      </c>
      <c r="C73">
        <v>1</v>
      </c>
      <c r="D73" t="s">
        <v>452</v>
      </c>
      <c r="E73" t="s">
        <v>464</v>
      </c>
      <c r="F73" t="s">
        <v>579</v>
      </c>
      <c r="G73" t="s">
        <v>493</v>
      </c>
      <c r="H73" t="s">
        <v>1160</v>
      </c>
      <c r="I73" t="s">
        <v>477</v>
      </c>
      <c r="L73" t="s">
        <v>479</v>
      </c>
      <c r="M73" t="s">
        <v>469</v>
      </c>
      <c r="Q73" t="s">
        <v>2483</v>
      </c>
      <c r="R73" t="s">
        <v>481</v>
      </c>
      <c r="S73" t="s">
        <v>482</v>
      </c>
      <c r="W73" t="s">
        <v>584</v>
      </c>
      <c r="X73" t="s">
        <v>853</v>
      </c>
    </row>
    <row r="74" spans="1:24" x14ac:dyDescent="0.3">
      <c r="A74">
        <v>34833</v>
      </c>
      <c r="B74">
        <v>2</v>
      </c>
      <c r="C74">
        <v>2</v>
      </c>
      <c r="D74" t="s">
        <v>514</v>
      </c>
      <c r="E74" t="s">
        <v>464</v>
      </c>
      <c r="F74" t="s">
        <v>579</v>
      </c>
      <c r="G74" t="s">
        <v>493</v>
      </c>
      <c r="H74" t="s">
        <v>1160</v>
      </c>
      <c r="I74" t="s">
        <v>477</v>
      </c>
      <c r="L74" t="s">
        <v>479</v>
      </c>
      <c r="M74" t="s">
        <v>469</v>
      </c>
      <c r="Q74" t="s">
        <v>2483</v>
      </c>
      <c r="R74" t="s">
        <v>481</v>
      </c>
      <c r="S74" t="s">
        <v>482</v>
      </c>
      <c r="W74" t="s">
        <v>584</v>
      </c>
      <c r="X74" t="s">
        <v>853</v>
      </c>
    </row>
    <row r="75" spans="1:24" x14ac:dyDescent="0.3">
      <c r="A75">
        <v>34833</v>
      </c>
      <c r="B75">
        <v>3</v>
      </c>
      <c r="C75">
        <v>3</v>
      </c>
      <c r="D75" t="s">
        <v>471</v>
      </c>
      <c r="E75" t="s">
        <v>464</v>
      </c>
      <c r="F75" t="s">
        <v>579</v>
      </c>
      <c r="G75" t="s">
        <v>493</v>
      </c>
      <c r="H75" t="s">
        <v>1160</v>
      </c>
      <c r="I75" t="s">
        <v>477</v>
      </c>
      <c r="L75" t="s">
        <v>479</v>
      </c>
      <c r="M75" t="s">
        <v>469</v>
      </c>
      <c r="Q75" t="s">
        <v>2483</v>
      </c>
      <c r="R75" t="s">
        <v>481</v>
      </c>
      <c r="S75" t="s">
        <v>482</v>
      </c>
      <c r="W75" t="s">
        <v>584</v>
      </c>
      <c r="X75" t="s">
        <v>853</v>
      </c>
    </row>
    <row r="76" spans="1:24" x14ac:dyDescent="0.3">
      <c r="A76">
        <v>34833</v>
      </c>
      <c r="B76">
        <v>4</v>
      </c>
      <c r="C76">
        <v>4</v>
      </c>
      <c r="D76" t="s">
        <v>519</v>
      </c>
      <c r="E76" t="s">
        <v>464</v>
      </c>
      <c r="F76" t="s">
        <v>579</v>
      </c>
      <c r="G76" t="s">
        <v>493</v>
      </c>
      <c r="H76" t="s">
        <v>1160</v>
      </c>
      <c r="I76" t="s">
        <v>477</v>
      </c>
      <c r="L76" t="s">
        <v>479</v>
      </c>
      <c r="M76" t="s">
        <v>469</v>
      </c>
      <c r="Q76" t="s">
        <v>2483</v>
      </c>
      <c r="R76" t="s">
        <v>481</v>
      </c>
      <c r="S76" t="s">
        <v>482</v>
      </c>
      <c r="W76" t="s">
        <v>584</v>
      </c>
      <c r="X76" t="s">
        <v>853</v>
      </c>
    </row>
    <row r="77" spans="1:24" x14ac:dyDescent="0.3">
      <c r="A77">
        <v>34833</v>
      </c>
      <c r="B77">
        <v>1</v>
      </c>
      <c r="C77">
        <v>1</v>
      </c>
      <c r="D77" t="s">
        <v>452</v>
      </c>
      <c r="E77" t="s">
        <v>464</v>
      </c>
      <c r="F77" t="s">
        <v>465</v>
      </c>
      <c r="G77" t="s">
        <v>493</v>
      </c>
      <c r="H77" t="s">
        <v>600</v>
      </c>
      <c r="I77" t="s">
        <v>477</v>
      </c>
      <c r="L77" t="s">
        <v>479</v>
      </c>
      <c r="M77" t="s">
        <v>469</v>
      </c>
      <c r="Q77" t="s">
        <v>519</v>
      </c>
      <c r="R77" t="s">
        <v>629</v>
      </c>
      <c r="S77" t="s">
        <v>482</v>
      </c>
      <c r="W77" t="s">
        <v>483</v>
      </c>
    </row>
    <row r="78" spans="1:24" x14ac:dyDescent="0.3">
      <c r="A78">
        <v>34833</v>
      </c>
      <c r="B78">
        <v>2</v>
      </c>
      <c r="C78">
        <v>2</v>
      </c>
      <c r="D78" t="s">
        <v>514</v>
      </c>
      <c r="E78" t="s">
        <v>453</v>
      </c>
      <c r="G78" t="s">
        <v>493</v>
      </c>
      <c r="H78" t="s">
        <v>784</v>
      </c>
      <c r="I78" t="s">
        <v>477</v>
      </c>
      <c r="L78" t="s">
        <v>479</v>
      </c>
      <c r="M78" t="s">
        <v>469</v>
      </c>
      <c r="Q78" t="s">
        <v>795</v>
      </c>
      <c r="R78" t="s">
        <v>629</v>
      </c>
      <c r="S78" t="s">
        <v>482</v>
      </c>
      <c r="W78" t="s">
        <v>483</v>
      </c>
    </row>
    <row r="79" spans="1:24" x14ac:dyDescent="0.3">
      <c r="A79">
        <v>34833</v>
      </c>
      <c r="B79">
        <v>1</v>
      </c>
      <c r="C79">
        <v>1</v>
      </c>
      <c r="D79" t="s">
        <v>452</v>
      </c>
      <c r="E79" t="s">
        <v>464</v>
      </c>
      <c r="F79" t="s">
        <v>465</v>
      </c>
      <c r="G79" t="s">
        <v>493</v>
      </c>
      <c r="H79" t="s">
        <v>571</v>
      </c>
      <c r="I79" t="s">
        <v>477</v>
      </c>
      <c r="L79" t="s">
        <v>479</v>
      </c>
      <c r="M79" t="s">
        <v>469</v>
      </c>
      <c r="Q79" t="s">
        <v>795</v>
      </c>
      <c r="R79" t="s">
        <v>629</v>
      </c>
      <c r="S79" t="s">
        <v>482</v>
      </c>
      <c r="W79" t="s">
        <v>483</v>
      </c>
    </row>
    <row r="80" spans="1:24" x14ac:dyDescent="0.3">
      <c r="A80">
        <v>34833</v>
      </c>
      <c r="B80">
        <v>2</v>
      </c>
      <c r="C80">
        <v>2</v>
      </c>
      <c r="D80" t="s">
        <v>514</v>
      </c>
      <c r="E80" t="s">
        <v>453</v>
      </c>
      <c r="G80" t="s">
        <v>493</v>
      </c>
      <c r="H80" t="s">
        <v>514</v>
      </c>
      <c r="I80" t="s">
        <v>477</v>
      </c>
      <c r="L80" t="s">
        <v>479</v>
      </c>
      <c r="M80" t="s">
        <v>469</v>
      </c>
      <c r="Q80" t="s">
        <v>514</v>
      </c>
      <c r="R80" t="s">
        <v>629</v>
      </c>
      <c r="S80" t="s">
        <v>482</v>
      </c>
      <c r="W80" t="s">
        <v>483</v>
      </c>
    </row>
    <row r="81" spans="1:24" x14ac:dyDescent="0.3">
      <c r="A81">
        <v>34833</v>
      </c>
      <c r="B81">
        <v>1</v>
      </c>
      <c r="C81">
        <v>1</v>
      </c>
      <c r="D81" t="s">
        <v>452</v>
      </c>
      <c r="E81" t="s">
        <v>464</v>
      </c>
      <c r="F81" t="s">
        <v>465</v>
      </c>
      <c r="G81" t="s">
        <v>493</v>
      </c>
      <c r="H81" t="s">
        <v>548</v>
      </c>
      <c r="I81" t="s">
        <v>477</v>
      </c>
      <c r="L81" t="s">
        <v>784</v>
      </c>
      <c r="M81" t="s">
        <v>469</v>
      </c>
      <c r="Q81" t="s">
        <v>593</v>
      </c>
      <c r="R81" t="s">
        <v>629</v>
      </c>
      <c r="S81" t="s">
        <v>482</v>
      </c>
      <c r="W81" t="s">
        <v>483</v>
      </c>
    </row>
    <row r="82" spans="1:24" x14ac:dyDescent="0.3">
      <c r="A82">
        <v>34833</v>
      </c>
      <c r="B82">
        <v>2</v>
      </c>
      <c r="C82">
        <v>2</v>
      </c>
      <c r="D82" t="s">
        <v>514</v>
      </c>
      <c r="E82" t="s">
        <v>464</v>
      </c>
      <c r="F82" t="s">
        <v>465</v>
      </c>
      <c r="G82" t="s">
        <v>493</v>
      </c>
      <c r="H82" t="s">
        <v>614</v>
      </c>
      <c r="I82" t="s">
        <v>477</v>
      </c>
      <c r="L82" t="s">
        <v>784</v>
      </c>
      <c r="M82" t="s">
        <v>469</v>
      </c>
      <c r="Q82" t="s">
        <v>1014</v>
      </c>
      <c r="R82" t="s">
        <v>629</v>
      </c>
      <c r="S82" t="s">
        <v>482</v>
      </c>
      <c r="W82" t="s">
        <v>483</v>
      </c>
    </row>
    <row r="83" spans="1:24" x14ac:dyDescent="0.3">
      <c r="A83">
        <v>34833</v>
      </c>
      <c r="B83">
        <v>3</v>
      </c>
      <c r="C83">
        <v>3</v>
      </c>
      <c r="D83" t="s">
        <v>471</v>
      </c>
      <c r="E83" t="s">
        <v>453</v>
      </c>
      <c r="G83" t="s">
        <v>493</v>
      </c>
      <c r="H83" t="s">
        <v>473</v>
      </c>
      <c r="I83" t="s">
        <v>477</v>
      </c>
      <c r="L83" t="s">
        <v>784</v>
      </c>
      <c r="M83" t="s">
        <v>469</v>
      </c>
      <c r="Q83" t="s">
        <v>514</v>
      </c>
      <c r="R83" t="s">
        <v>629</v>
      </c>
      <c r="S83" t="s">
        <v>482</v>
      </c>
      <c r="W83" t="s">
        <v>483</v>
      </c>
    </row>
    <row r="84" spans="1:24" x14ac:dyDescent="0.3">
      <c r="A84">
        <v>34833</v>
      </c>
      <c r="B84">
        <v>1</v>
      </c>
      <c r="C84">
        <v>1</v>
      </c>
      <c r="D84" t="s">
        <v>452</v>
      </c>
      <c r="E84" t="s">
        <v>464</v>
      </c>
      <c r="F84" t="s">
        <v>465</v>
      </c>
      <c r="G84" t="s">
        <v>493</v>
      </c>
      <c r="H84" t="s">
        <v>614</v>
      </c>
      <c r="I84" t="s">
        <v>477</v>
      </c>
      <c r="L84" t="s">
        <v>479</v>
      </c>
      <c r="M84" t="s">
        <v>469</v>
      </c>
      <c r="S84" t="s">
        <v>482</v>
      </c>
      <c r="W84" t="s">
        <v>483</v>
      </c>
    </row>
    <row r="85" spans="1:24" x14ac:dyDescent="0.3">
      <c r="A85">
        <v>34833</v>
      </c>
      <c r="B85">
        <v>2</v>
      </c>
      <c r="C85">
        <v>2</v>
      </c>
      <c r="D85" t="s">
        <v>514</v>
      </c>
      <c r="E85" t="s">
        <v>464</v>
      </c>
      <c r="F85" t="s">
        <v>465</v>
      </c>
      <c r="G85" t="s">
        <v>493</v>
      </c>
      <c r="H85" t="s">
        <v>519</v>
      </c>
      <c r="I85" t="s">
        <v>477</v>
      </c>
      <c r="L85" t="s">
        <v>479</v>
      </c>
      <c r="M85" t="s">
        <v>469</v>
      </c>
      <c r="S85" t="s">
        <v>482</v>
      </c>
      <c r="W85" t="s">
        <v>483</v>
      </c>
    </row>
    <row r="86" spans="1:24" x14ac:dyDescent="0.3">
      <c r="A86">
        <v>34833</v>
      </c>
      <c r="B86">
        <v>3</v>
      </c>
      <c r="C86">
        <v>3</v>
      </c>
      <c r="D86" t="s">
        <v>471</v>
      </c>
      <c r="E86" t="s">
        <v>464</v>
      </c>
      <c r="F86" t="s">
        <v>465</v>
      </c>
      <c r="G86" t="s">
        <v>493</v>
      </c>
      <c r="H86" t="s">
        <v>732</v>
      </c>
      <c r="I86" t="s">
        <v>477</v>
      </c>
      <c r="L86" t="s">
        <v>479</v>
      </c>
      <c r="M86" t="s">
        <v>469</v>
      </c>
      <c r="Q86" t="s">
        <v>519</v>
      </c>
      <c r="R86" t="s">
        <v>629</v>
      </c>
      <c r="S86" t="s">
        <v>482</v>
      </c>
      <c r="W86" t="s">
        <v>483</v>
      </c>
    </row>
    <row r="87" spans="1:24" x14ac:dyDescent="0.3">
      <c r="A87">
        <v>34833</v>
      </c>
      <c r="B87">
        <v>4</v>
      </c>
      <c r="C87">
        <v>4</v>
      </c>
      <c r="D87" t="s">
        <v>519</v>
      </c>
      <c r="E87" t="s">
        <v>464</v>
      </c>
      <c r="F87" t="s">
        <v>465</v>
      </c>
      <c r="G87" t="s">
        <v>493</v>
      </c>
      <c r="H87" t="s">
        <v>476</v>
      </c>
      <c r="I87" t="s">
        <v>477</v>
      </c>
      <c r="L87" t="s">
        <v>479</v>
      </c>
      <c r="M87" t="s">
        <v>469</v>
      </c>
      <c r="Q87" t="s">
        <v>571</v>
      </c>
      <c r="R87" t="s">
        <v>629</v>
      </c>
      <c r="S87" t="s">
        <v>482</v>
      </c>
      <c r="W87" t="s">
        <v>483</v>
      </c>
    </row>
    <row r="88" spans="1:24" x14ac:dyDescent="0.3">
      <c r="A88">
        <v>34833</v>
      </c>
      <c r="B88">
        <v>5</v>
      </c>
      <c r="C88">
        <v>5</v>
      </c>
      <c r="D88" t="s">
        <v>614</v>
      </c>
      <c r="E88" t="s">
        <v>464</v>
      </c>
      <c r="F88" t="s">
        <v>465</v>
      </c>
      <c r="G88" t="s">
        <v>493</v>
      </c>
      <c r="H88" t="s">
        <v>939</v>
      </c>
      <c r="I88" t="s">
        <v>477</v>
      </c>
      <c r="L88" t="s">
        <v>479</v>
      </c>
      <c r="M88" t="s">
        <v>469</v>
      </c>
      <c r="Q88" t="s">
        <v>906</v>
      </c>
      <c r="R88" t="s">
        <v>629</v>
      </c>
      <c r="S88" t="s">
        <v>482</v>
      </c>
      <c r="W88" t="s">
        <v>483</v>
      </c>
    </row>
    <row r="89" spans="1:24" x14ac:dyDescent="0.3">
      <c r="A89">
        <v>34833</v>
      </c>
      <c r="B89">
        <v>6</v>
      </c>
      <c r="C89">
        <v>6</v>
      </c>
      <c r="D89" t="s">
        <v>593</v>
      </c>
      <c r="E89" t="s">
        <v>464</v>
      </c>
      <c r="F89" t="s">
        <v>465</v>
      </c>
      <c r="G89" t="s">
        <v>493</v>
      </c>
      <c r="H89" t="s">
        <v>939</v>
      </c>
      <c r="I89" t="s">
        <v>477</v>
      </c>
      <c r="L89" t="s">
        <v>479</v>
      </c>
      <c r="M89" t="s">
        <v>469</v>
      </c>
      <c r="Q89" t="s">
        <v>492</v>
      </c>
      <c r="R89" t="s">
        <v>629</v>
      </c>
      <c r="S89" t="s">
        <v>482</v>
      </c>
      <c r="W89" t="s">
        <v>483</v>
      </c>
    </row>
    <row r="90" spans="1:24" x14ac:dyDescent="0.3">
      <c r="A90">
        <v>34833</v>
      </c>
      <c r="B90">
        <v>1</v>
      </c>
      <c r="C90">
        <v>1</v>
      </c>
      <c r="D90" t="s">
        <v>452</v>
      </c>
      <c r="E90" t="s">
        <v>464</v>
      </c>
      <c r="F90" t="s">
        <v>465</v>
      </c>
      <c r="G90" t="s">
        <v>493</v>
      </c>
      <c r="H90" t="s">
        <v>795</v>
      </c>
      <c r="I90" t="s">
        <v>477</v>
      </c>
      <c r="L90" t="s">
        <v>479</v>
      </c>
      <c r="M90" t="s">
        <v>469</v>
      </c>
      <c r="Q90" t="s">
        <v>594</v>
      </c>
      <c r="R90" t="s">
        <v>481</v>
      </c>
      <c r="S90" t="s">
        <v>482</v>
      </c>
      <c r="W90" t="s">
        <v>483</v>
      </c>
    </row>
    <row r="91" spans="1:24" x14ac:dyDescent="0.3">
      <c r="A91">
        <v>34833</v>
      </c>
      <c r="B91">
        <v>2</v>
      </c>
      <c r="C91">
        <v>2</v>
      </c>
      <c r="D91" t="s">
        <v>514</v>
      </c>
      <c r="E91" t="s">
        <v>453</v>
      </c>
      <c r="G91" t="s">
        <v>493</v>
      </c>
      <c r="H91" t="s">
        <v>478</v>
      </c>
      <c r="I91" t="s">
        <v>477</v>
      </c>
      <c r="L91" t="s">
        <v>479</v>
      </c>
      <c r="M91" t="s">
        <v>469</v>
      </c>
      <c r="Q91" t="s">
        <v>594</v>
      </c>
      <c r="R91" t="s">
        <v>481</v>
      </c>
      <c r="S91" t="s">
        <v>482</v>
      </c>
      <c r="W91" t="s">
        <v>483</v>
      </c>
    </row>
    <row r="92" spans="1:24" x14ac:dyDescent="0.3">
      <c r="A92">
        <v>34833</v>
      </c>
      <c r="B92">
        <v>1</v>
      </c>
      <c r="C92">
        <v>1</v>
      </c>
      <c r="D92" t="s">
        <v>452</v>
      </c>
      <c r="E92" t="s">
        <v>464</v>
      </c>
      <c r="F92" t="s">
        <v>579</v>
      </c>
      <c r="G92" t="s">
        <v>493</v>
      </c>
      <c r="H92" t="s">
        <v>1160</v>
      </c>
      <c r="I92" t="s">
        <v>477</v>
      </c>
      <c r="L92" t="s">
        <v>479</v>
      </c>
      <c r="M92" t="s">
        <v>469</v>
      </c>
      <c r="Q92" t="s">
        <v>534</v>
      </c>
      <c r="R92" t="s">
        <v>629</v>
      </c>
      <c r="S92" t="s">
        <v>482</v>
      </c>
      <c r="W92" t="s">
        <v>968</v>
      </c>
      <c r="X92" t="s">
        <v>452</v>
      </c>
    </row>
    <row r="93" spans="1:24" x14ac:dyDescent="0.3">
      <c r="A93">
        <v>34833</v>
      </c>
      <c r="B93">
        <v>2</v>
      </c>
      <c r="C93">
        <v>2</v>
      </c>
      <c r="D93" t="s">
        <v>514</v>
      </c>
      <c r="E93" t="s">
        <v>464</v>
      </c>
      <c r="F93" t="s">
        <v>579</v>
      </c>
      <c r="G93" t="s">
        <v>493</v>
      </c>
      <c r="H93" t="s">
        <v>1160</v>
      </c>
      <c r="I93" t="s">
        <v>477</v>
      </c>
      <c r="L93" t="s">
        <v>479</v>
      </c>
      <c r="M93" t="s">
        <v>469</v>
      </c>
      <c r="Q93" t="s">
        <v>614</v>
      </c>
      <c r="R93" t="s">
        <v>629</v>
      </c>
      <c r="S93" t="s">
        <v>482</v>
      </c>
      <c r="W93" t="s">
        <v>968</v>
      </c>
      <c r="X93" t="s">
        <v>452</v>
      </c>
    </row>
    <row r="94" spans="1:24" x14ac:dyDescent="0.3">
      <c r="A94">
        <v>34833</v>
      </c>
      <c r="B94">
        <v>1</v>
      </c>
      <c r="C94">
        <v>1</v>
      </c>
      <c r="D94" t="s">
        <v>452</v>
      </c>
      <c r="E94" t="s">
        <v>490</v>
      </c>
      <c r="F94" t="s">
        <v>465</v>
      </c>
      <c r="G94" t="s">
        <v>493</v>
      </c>
      <c r="H94" t="s">
        <v>542</v>
      </c>
      <c r="I94" t="s">
        <v>477</v>
      </c>
      <c r="L94" t="s">
        <v>675</v>
      </c>
      <c r="M94" t="s">
        <v>469</v>
      </c>
      <c r="Q94" t="s">
        <v>614</v>
      </c>
      <c r="R94" t="s">
        <v>629</v>
      </c>
      <c r="S94" t="s">
        <v>482</v>
      </c>
      <c r="W94" t="s">
        <v>483</v>
      </c>
    </row>
    <row r="95" spans="1:24" x14ac:dyDescent="0.3">
      <c r="A95">
        <v>34833</v>
      </c>
      <c r="B95">
        <v>2</v>
      </c>
      <c r="C95">
        <v>2</v>
      </c>
      <c r="D95" t="s">
        <v>514</v>
      </c>
      <c r="E95" t="s">
        <v>490</v>
      </c>
      <c r="F95" t="s">
        <v>465</v>
      </c>
      <c r="G95" t="s">
        <v>493</v>
      </c>
      <c r="H95" t="s">
        <v>556</v>
      </c>
      <c r="I95" t="s">
        <v>477</v>
      </c>
      <c r="L95" t="s">
        <v>675</v>
      </c>
      <c r="M95" t="s">
        <v>469</v>
      </c>
      <c r="Q95" t="s">
        <v>614</v>
      </c>
      <c r="R95" t="s">
        <v>629</v>
      </c>
      <c r="S95" t="s">
        <v>482</v>
      </c>
      <c r="W95" t="s">
        <v>483</v>
      </c>
    </row>
    <row r="96" spans="1:24" x14ac:dyDescent="0.3">
      <c r="A96">
        <v>34833</v>
      </c>
      <c r="B96">
        <v>1</v>
      </c>
      <c r="C96">
        <v>1</v>
      </c>
      <c r="D96" t="s">
        <v>452</v>
      </c>
      <c r="E96" t="s">
        <v>490</v>
      </c>
      <c r="F96" t="s">
        <v>465</v>
      </c>
      <c r="G96" t="s">
        <v>493</v>
      </c>
      <c r="H96" t="s">
        <v>589</v>
      </c>
      <c r="I96" t="s">
        <v>477</v>
      </c>
      <c r="L96" t="s">
        <v>479</v>
      </c>
      <c r="M96" t="s">
        <v>469</v>
      </c>
      <c r="P96" t="s">
        <v>452</v>
      </c>
      <c r="Q96" t="s">
        <v>614</v>
      </c>
      <c r="R96" t="s">
        <v>629</v>
      </c>
      <c r="S96" t="s">
        <v>598</v>
      </c>
      <c r="W96" t="s">
        <v>483</v>
      </c>
    </row>
    <row r="97" spans="1:23" x14ac:dyDescent="0.3">
      <c r="A97">
        <v>34833</v>
      </c>
      <c r="B97">
        <v>2</v>
      </c>
      <c r="C97">
        <v>2</v>
      </c>
      <c r="D97" t="s">
        <v>514</v>
      </c>
      <c r="E97" t="s">
        <v>464</v>
      </c>
      <c r="F97" t="s">
        <v>465</v>
      </c>
      <c r="G97" t="s">
        <v>493</v>
      </c>
      <c r="H97" t="s">
        <v>843</v>
      </c>
      <c r="I97" t="s">
        <v>477</v>
      </c>
      <c r="L97" t="s">
        <v>479</v>
      </c>
      <c r="M97" t="s">
        <v>469</v>
      </c>
      <c r="Q97" t="s">
        <v>614</v>
      </c>
      <c r="R97" t="s">
        <v>629</v>
      </c>
      <c r="S97" t="s">
        <v>598</v>
      </c>
      <c r="W97" t="s">
        <v>483</v>
      </c>
    </row>
    <row r="98" spans="1:23" x14ac:dyDescent="0.3">
      <c r="A98">
        <v>34833</v>
      </c>
      <c r="B98">
        <v>3</v>
      </c>
      <c r="C98">
        <v>3</v>
      </c>
      <c r="D98" t="s">
        <v>471</v>
      </c>
      <c r="E98" t="s">
        <v>464</v>
      </c>
      <c r="F98" t="s">
        <v>465</v>
      </c>
      <c r="G98" t="s">
        <v>493</v>
      </c>
      <c r="H98" t="s">
        <v>732</v>
      </c>
      <c r="I98" t="s">
        <v>477</v>
      </c>
      <c r="L98" t="s">
        <v>479</v>
      </c>
      <c r="M98" t="s">
        <v>469</v>
      </c>
      <c r="Q98" t="s">
        <v>614</v>
      </c>
      <c r="R98" t="s">
        <v>629</v>
      </c>
      <c r="S98" t="s">
        <v>598</v>
      </c>
      <c r="W98" t="s">
        <v>483</v>
      </c>
    </row>
    <row r="99" spans="1:23" x14ac:dyDescent="0.3">
      <c r="A99">
        <v>34833</v>
      </c>
      <c r="B99">
        <v>4</v>
      </c>
      <c r="C99">
        <v>4</v>
      </c>
      <c r="D99" t="s">
        <v>519</v>
      </c>
      <c r="E99" t="s">
        <v>464</v>
      </c>
      <c r="F99" t="s">
        <v>465</v>
      </c>
      <c r="G99" t="s">
        <v>493</v>
      </c>
      <c r="H99" t="s">
        <v>534</v>
      </c>
      <c r="I99" t="s">
        <v>477</v>
      </c>
      <c r="L99" t="s">
        <v>479</v>
      </c>
      <c r="M99" t="s">
        <v>469</v>
      </c>
      <c r="Q99" t="s">
        <v>614</v>
      </c>
      <c r="R99" t="s">
        <v>629</v>
      </c>
      <c r="S99" t="s">
        <v>598</v>
      </c>
      <c r="W99" t="s">
        <v>483</v>
      </c>
    </row>
    <row r="100" spans="1:23" x14ac:dyDescent="0.3">
      <c r="A100">
        <v>34833</v>
      </c>
      <c r="B100">
        <v>1</v>
      </c>
      <c r="C100">
        <v>1</v>
      </c>
      <c r="D100" t="s">
        <v>452</v>
      </c>
      <c r="E100" t="s">
        <v>490</v>
      </c>
      <c r="F100" t="s">
        <v>465</v>
      </c>
      <c r="G100" t="s">
        <v>493</v>
      </c>
      <c r="H100" t="s">
        <v>536</v>
      </c>
      <c r="I100" t="s">
        <v>477</v>
      </c>
      <c r="L100" t="s">
        <v>675</v>
      </c>
      <c r="M100" t="s">
        <v>469</v>
      </c>
      <c r="Q100" t="s">
        <v>844</v>
      </c>
      <c r="R100" t="s">
        <v>629</v>
      </c>
      <c r="S100" t="s">
        <v>482</v>
      </c>
      <c r="W100" t="s">
        <v>483</v>
      </c>
    </row>
    <row r="101" spans="1:23" x14ac:dyDescent="0.3">
      <c r="A101">
        <v>34833</v>
      </c>
      <c r="B101">
        <v>2</v>
      </c>
      <c r="C101">
        <v>2</v>
      </c>
      <c r="D101" t="s">
        <v>514</v>
      </c>
      <c r="E101" t="s">
        <v>464</v>
      </c>
      <c r="F101" t="s">
        <v>465</v>
      </c>
      <c r="G101" t="s">
        <v>493</v>
      </c>
      <c r="H101" t="s">
        <v>576</v>
      </c>
      <c r="I101" t="s">
        <v>477</v>
      </c>
      <c r="L101" t="s">
        <v>479</v>
      </c>
      <c r="M101" t="s">
        <v>469</v>
      </c>
      <c r="Q101" t="s">
        <v>844</v>
      </c>
      <c r="R101" t="s">
        <v>629</v>
      </c>
      <c r="S101" t="s">
        <v>482</v>
      </c>
      <c r="W101" t="s">
        <v>483</v>
      </c>
    </row>
    <row r="102" spans="1:23" x14ac:dyDescent="0.3">
      <c r="A102">
        <v>34833</v>
      </c>
      <c r="B102">
        <v>3</v>
      </c>
      <c r="C102">
        <v>3</v>
      </c>
      <c r="D102" t="s">
        <v>471</v>
      </c>
      <c r="E102" t="s">
        <v>490</v>
      </c>
      <c r="F102" t="s">
        <v>465</v>
      </c>
      <c r="G102" t="s">
        <v>493</v>
      </c>
      <c r="H102" t="s">
        <v>2040</v>
      </c>
      <c r="I102" t="s">
        <v>477</v>
      </c>
      <c r="L102" t="s">
        <v>479</v>
      </c>
      <c r="M102" t="s">
        <v>469</v>
      </c>
      <c r="Q102" t="s">
        <v>844</v>
      </c>
      <c r="R102" t="s">
        <v>629</v>
      </c>
      <c r="S102" t="s">
        <v>482</v>
      </c>
      <c r="W102" t="s">
        <v>483</v>
      </c>
    </row>
    <row r="103" spans="1:23" x14ac:dyDescent="0.3">
      <c r="A103">
        <v>34833</v>
      </c>
      <c r="B103">
        <v>1</v>
      </c>
      <c r="C103">
        <v>1</v>
      </c>
      <c r="D103" t="s">
        <v>452</v>
      </c>
      <c r="E103" t="s">
        <v>490</v>
      </c>
      <c r="F103" t="s">
        <v>465</v>
      </c>
      <c r="G103" t="s">
        <v>493</v>
      </c>
      <c r="H103" t="s">
        <v>494</v>
      </c>
      <c r="I103" t="s">
        <v>477</v>
      </c>
      <c r="L103" t="s">
        <v>675</v>
      </c>
      <c r="M103" t="s">
        <v>469</v>
      </c>
      <c r="Q103" t="s">
        <v>544</v>
      </c>
      <c r="R103" t="s">
        <v>629</v>
      </c>
      <c r="S103" t="s">
        <v>611</v>
      </c>
      <c r="W103" t="s">
        <v>483</v>
      </c>
    </row>
    <row r="104" spans="1:23" x14ac:dyDescent="0.3">
      <c r="A104">
        <v>34833</v>
      </c>
      <c r="B104">
        <v>2</v>
      </c>
      <c r="C104">
        <v>2</v>
      </c>
      <c r="D104" t="s">
        <v>514</v>
      </c>
      <c r="E104" t="s">
        <v>464</v>
      </c>
      <c r="F104" t="s">
        <v>465</v>
      </c>
      <c r="G104" t="s">
        <v>493</v>
      </c>
      <c r="H104" t="s">
        <v>760</v>
      </c>
      <c r="I104" t="s">
        <v>477</v>
      </c>
      <c r="L104" t="s">
        <v>853</v>
      </c>
      <c r="M104" t="s">
        <v>469</v>
      </c>
      <c r="Q104" t="s">
        <v>544</v>
      </c>
      <c r="R104" t="s">
        <v>629</v>
      </c>
      <c r="S104" t="s">
        <v>611</v>
      </c>
      <c r="W104" t="s">
        <v>483</v>
      </c>
    </row>
    <row r="105" spans="1:23" x14ac:dyDescent="0.3">
      <c r="A105">
        <v>34833</v>
      </c>
      <c r="B105">
        <v>3</v>
      </c>
      <c r="C105">
        <v>3</v>
      </c>
      <c r="D105" t="s">
        <v>471</v>
      </c>
      <c r="E105" t="s">
        <v>464</v>
      </c>
      <c r="F105" t="s">
        <v>465</v>
      </c>
      <c r="G105" t="s">
        <v>493</v>
      </c>
      <c r="H105" t="s">
        <v>471</v>
      </c>
      <c r="I105" t="s">
        <v>477</v>
      </c>
      <c r="L105" t="s">
        <v>479</v>
      </c>
      <c r="M105" t="s">
        <v>469</v>
      </c>
      <c r="Q105" t="s">
        <v>544</v>
      </c>
      <c r="R105" t="s">
        <v>629</v>
      </c>
      <c r="S105" t="s">
        <v>611</v>
      </c>
      <c r="W105" t="s">
        <v>483</v>
      </c>
    </row>
    <row r="106" spans="1:23" x14ac:dyDescent="0.3">
      <c r="A106">
        <v>34833</v>
      </c>
      <c r="B106">
        <v>4</v>
      </c>
      <c r="C106">
        <v>4</v>
      </c>
      <c r="D106" t="s">
        <v>519</v>
      </c>
      <c r="E106" t="s">
        <v>464</v>
      </c>
      <c r="F106" t="s">
        <v>465</v>
      </c>
      <c r="G106" t="s">
        <v>493</v>
      </c>
      <c r="H106" t="s">
        <v>742</v>
      </c>
      <c r="I106" t="s">
        <v>477</v>
      </c>
      <c r="L106" t="s">
        <v>479</v>
      </c>
      <c r="M106" t="s">
        <v>469</v>
      </c>
      <c r="Q106" t="s">
        <v>544</v>
      </c>
      <c r="R106" t="s">
        <v>629</v>
      </c>
      <c r="S106" t="s">
        <v>611</v>
      </c>
      <c r="W106" t="s">
        <v>483</v>
      </c>
    </row>
    <row r="107" spans="1:23" x14ac:dyDescent="0.3">
      <c r="A107">
        <v>34833</v>
      </c>
      <c r="B107">
        <v>5</v>
      </c>
      <c r="C107">
        <v>5</v>
      </c>
      <c r="D107" t="s">
        <v>614</v>
      </c>
      <c r="E107" t="s">
        <v>464</v>
      </c>
      <c r="F107" t="s">
        <v>465</v>
      </c>
      <c r="G107" t="s">
        <v>493</v>
      </c>
      <c r="H107" t="s">
        <v>788</v>
      </c>
      <c r="I107" t="s">
        <v>477</v>
      </c>
      <c r="L107" t="s">
        <v>675</v>
      </c>
      <c r="M107" t="s">
        <v>469</v>
      </c>
      <c r="Q107" t="s">
        <v>544</v>
      </c>
      <c r="R107" t="s">
        <v>629</v>
      </c>
      <c r="S107" t="s">
        <v>611</v>
      </c>
      <c r="W107" t="s">
        <v>483</v>
      </c>
    </row>
    <row r="108" spans="1:23" x14ac:dyDescent="0.3">
      <c r="A108">
        <v>34833</v>
      </c>
      <c r="B108">
        <v>6</v>
      </c>
      <c r="C108">
        <v>6</v>
      </c>
      <c r="D108" t="s">
        <v>593</v>
      </c>
      <c r="E108" t="s">
        <v>464</v>
      </c>
      <c r="F108" t="s">
        <v>465</v>
      </c>
      <c r="G108" t="s">
        <v>493</v>
      </c>
      <c r="H108" t="s">
        <v>788</v>
      </c>
      <c r="I108" t="s">
        <v>477</v>
      </c>
      <c r="L108" t="s">
        <v>853</v>
      </c>
      <c r="M108" t="s">
        <v>469</v>
      </c>
      <c r="Q108" t="s">
        <v>544</v>
      </c>
      <c r="R108" t="s">
        <v>629</v>
      </c>
      <c r="S108" t="s">
        <v>611</v>
      </c>
      <c r="W108" t="s">
        <v>483</v>
      </c>
    </row>
    <row r="109" spans="1:23" x14ac:dyDescent="0.3">
      <c r="A109">
        <v>34833</v>
      </c>
      <c r="B109">
        <v>1</v>
      </c>
      <c r="C109">
        <v>1</v>
      </c>
      <c r="D109" t="s">
        <v>452</v>
      </c>
      <c r="E109" t="s">
        <v>546</v>
      </c>
      <c r="F109" t="s">
        <v>465</v>
      </c>
      <c r="G109" t="s">
        <v>493</v>
      </c>
      <c r="H109" t="s">
        <v>2009</v>
      </c>
      <c r="I109" t="s">
        <v>477</v>
      </c>
      <c r="L109" t="s">
        <v>853</v>
      </c>
      <c r="M109" t="s">
        <v>469</v>
      </c>
      <c r="Q109" t="s">
        <v>552</v>
      </c>
      <c r="R109" t="s">
        <v>629</v>
      </c>
      <c r="S109" t="s">
        <v>611</v>
      </c>
      <c r="W109" t="s">
        <v>483</v>
      </c>
    </row>
    <row r="110" spans="1:23" x14ac:dyDescent="0.3">
      <c r="A110">
        <v>34833</v>
      </c>
      <c r="B110">
        <v>2</v>
      </c>
      <c r="C110">
        <v>2</v>
      </c>
      <c r="D110" t="s">
        <v>514</v>
      </c>
      <c r="E110" t="s">
        <v>464</v>
      </c>
      <c r="F110" t="s">
        <v>465</v>
      </c>
      <c r="G110" t="s">
        <v>493</v>
      </c>
      <c r="H110" t="s">
        <v>544</v>
      </c>
      <c r="I110" t="s">
        <v>477</v>
      </c>
      <c r="L110" t="s">
        <v>479</v>
      </c>
      <c r="M110" t="s">
        <v>469</v>
      </c>
      <c r="Q110" t="s">
        <v>552</v>
      </c>
      <c r="R110" t="s">
        <v>629</v>
      </c>
      <c r="S110" t="s">
        <v>611</v>
      </c>
      <c r="W110" t="s">
        <v>483</v>
      </c>
    </row>
    <row r="111" spans="1:23" x14ac:dyDescent="0.3">
      <c r="A111">
        <v>34833</v>
      </c>
      <c r="B111">
        <v>1</v>
      </c>
      <c r="C111">
        <v>1</v>
      </c>
      <c r="D111" t="s">
        <v>452</v>
      </c>
      <c r="E111" t="s">
        <v>490</v>
      </c>
      <c r="F111" t="s">
        <v>465</v>
      </c>
      <c r="G111" t="s">
        <v>493</v>
      </c>
      <c r="H111" t="s">
        <v>653</v>
      </c>
      <c r="I111" t="s">
        <v>477</v>
      </c>
      <c r="L111" t="s">
        <v>473</v>
      </c>
      <c r="M111" t="s">
        <v>469</v>
      </c>
      <c r="P111" t="s">
        <v>452</v>
      </c>
      <c r="Q111" t="s">
        <v>844</v>
      </c>
      <c r="R111" t="s">
        <v>629</v>
      </c>
      <c r="S111" t="s">
        <v>482</v>
      </c>
      <c r="W111" t="s">
        <v>483</v>
      </c>
    </row>
    <row r="112" spans="1:23" x14ac:dyDescent="0.3">
      <c r="A112">
        <v>34833</v>
      </c>
      <c r="B112">
        <v>2</v>
      </c>
      <c r="C112">
        <v>2</v>
      </c>
      <c r="D112" t="s">
        <v>514</v>
      </c>
      <c r="E112" t="s">
        <v>490</v>
      </c>
      <c r="F112" t="s">
        <v>465</v>
      </c>
      <c r="G112" t="s">
        <v>493</v>
      </c>
      <c r="H112" t="s">
        <v>513</v>
      </c>
      <c r="I112" t="s">
        <v>477</v>
      </c>
      <c r="L112" t="s">
        <v>473</v>
      </c>
      <c r="M112" t="s">
        <v>469</v>
      </c>
      <c r="P112" t="s">
        <v>452</v>
      </c>
      <c r="Q112" t="s">
        <v>844</v>
      </c>
      <c r="R112" t="s">
        <v>629</v>
      </c>
      <c r="S112" t="s">
        <v>482</v>
      </c>
      <c r="W112" t="s">
        <v>483</v>
      </c>
    </row>
    <row r="113" spans="1:24" x14ac:dyDescent="0.3">
      <c r="A113">
        <v>34833</v>
      </c>
      <c r="B113">
        <v>1</v>
      </c>
      <c r="C113">
        <v>1</v>
      </c>
      <c r="D113" t="s">
        <v>452</v>
      </c>
      <c r="E113" t="s">
        <v>490</v>
      </c>
      <c r="F113" t="s">
        <v>465</v>
      </c>
      <c r="G113" t="s">
        <v>493</v>
      </c>
      <c r="H113" t="s">
        <v>1225</v>
      </c>
      <c r="I113" t="s">
        <v>477</v>
      </c>
      <c r="L113" t="s">
        <v>479</v>
      </c>
      <c r="M113" t="s">
        <v>469</v>
      </c>
      <c r="Q113" t="s">
        <v>544</v>
      </c>
      <c r="R113" t="s">
        <v>629</v>
      </c>
      <c r="S113" t="s">
        <v>482</v>
      </c>
      <c r="W113" t="s">
        <v>483</v>
      </c>
    </row>
    <row r="114" spans="1:24" x14ac:dyDescent="0.3">
      <c r="A114">
        <v>34833</v>
      </c>
      <c r="B114">
        <v>2</v>
      </c>
      <c r="C114">
        <v>2</v>
      </c>
      <c r="D114" t="s">
        <v>514</v>
      </c>
      <c r="E114" t="s">
        <v>453</v>
      </c>
      <c r="G114" t="s">
        <v>493</v>
      </c>
      <c r="H114" t="s">
        <v>880</v>
      </c>
      <c r="I114" t="s">
        <v>477</v>
      </c>
      <c r="L114" t="s">
        <v>479</v>
      </c>
      <c r="M114" t="s">
        <v>469</v>
      </c>
      <c r="Q114" t="s">
        <v>544</v>
      </c>
      <c r="R114" t="s">
        <v>629</v>
      </c>
      <c r="S114" t="s">
        <v>482</v>
      </c>
      <c r="W114" t="s">
        <v>483</v>
      </c>
    </row>
    <row r="115" spans="1:24" x14ac:dyDescent="0.3">
      <c r="A115">
        <v>34833</v>
      </c>
      <c r="B115">
        <v>3</v>
      </c>
      <c r="C115">
        <v>3</v>
      </c>
      <c r="D115" t="s">
        <v>471</v>
      </c>
      <c r="E115" t="s">
        <v>464</v>
      </c>
      <c r="F115" t="s">
        <v>465</v>
      </c>
      <c r="G115" t="s">
        <v>493</v>
      </c>
      <c r="H115" t="s">
        <v>571</v>
      </c>
      <c r="I115" t="s">
        <v>477</v>
      </c>
      <c r="L115" t="s">
        <v>479</v>
      </c>
      <c r="M115" t="s">
        <v>469</v>
      </c>
      <c r="Q115" t="s">
        <v>544</v>
      </c>
      <c r="R115" t="s">
        <v>629</v>
      </c>
      <c r="S115" t="s">
        <v>482</v>
      </c>
      <c r="W115" t="s">
        <v>483</v>
      </c>
    </row>
    <row r="116" spans="1:24" x14ac:dyDescent="0.3">
      <c r="A116">
        <v>165613</v>
      </c>
      <c r="B116">
        <v>1</v>
      </c>
      <c r="C116">
        <v>1</v>
      </c>
      <c r="D116" t="s">
        <v>452</v>
      </c>
      <c r="E116" t="s">
        <v>464</v>
      </c>
      <c r="F116" t="s">
        <v>465</v>
      </c>
      <c r="G116" t="s">
        <v>475</v>
      </c>
      <c r="H116" t="s">
        <v>486</v>
      </c>
      <c r="I116" t="s">
        <v>477</v>
      </c>
      <c r="J116" t="s">
        <v>708</v>
      </c>
      <c r="K116" t="s">
        <v>477</v>
      </c>
      <c r="L116" t="s">
        <v>479</v>
      </c>
      <c r="M116" t="s">
        <v>469</v>
      </c>
      <c r="Q116" t="s">
        <v>551</v>
      </c>
      <c r="R116" t="s">
        <v>481</v>
      </c>
      <c r="S116" t="s">
        <v>482</v>
      </c>
      <c r="T116" t="s">
        <v>598</v>
      </c>
      <c r="W116" t="s">
        <v>483</v>
      </c>
      <c r="X116" t="s">
        <v>484</v>
      </c>
    </row>
    <row r="117" spans="1:24" x14ac:dyDescent="0.3">
      <c r="A117">
        <v>165613</v>
      </c>
      <c r="B117">
        <v>1</v>
      </c>
      <c r="C117">
        <v>1</v>
      </c>
      <c r="D117" t="s">
        <v>514</v>
      </c>
      <c r="E117" t="s">
        <v>490</v>
      </c>
      <c r="F117" t="s">
        <v>465</v>
      </c>
      <c r="G117" t="s">
        <v>493</v>
      </c>
      <c r="H117" t="s">
        <v>538</v>
      </c>
      <c r="I117" t="s">
        <v>477</v>
      </c>
      <c r="L117" t="s">
        <v>479</v>
      </c>
      <c r="M117" t="s">
        <v>469</v>
      </c>
      <c r="N117" t="s">
        <v>1585</v>
      </c>
      <c r="O117" t="s">
        <v>593</v>
      </c>
      <c r="P117" t="s">
        <v>484</v>
      </c>
      <c r="Q117" t="s">
        <v>624</v>
      </c>
      <c r="R117" t="s">
        <v>481</v>
      </c>
      <c r="S117" t="s">
        <v>482</v>
      </c>
      <c r="W117" t="s">
        <v>483</v>
      </c>
      <c r="X117" t="s">
        <v>484</v>
      </c>
    </row>
    <row r="118" spans="1:24" x14ac:dyDescent="0.3">
      <c r="A118">
        <v>177943</v>
      </c>
      <c r="B118">
        <v>1</v>
      </c>
      <c r="C118">
        <v>1</v>
      </c>
      <c r="D118" t="s">
        <v>452</v>
      </c>
      <c r="E118" t="s">
        <v>464</v>
      </c>
      <c r="F118" t="s">
        <v>465</v>
      </c>
      <c r="G118" t="s">
        <v>493</v>
      </c>
      <c r="H118" t="s">
        <v>843</v>
      </c>
      <c r="I118" t="s">
        <v>477</v>
      </c>
      <c r="L118" t="s">
        <v>479</v>
      </c>
      <c r="M118" t="s">
        <v>469</v>
      </c>
      <c r="Q118" t="s">
        <v>648</v>
      </c>
      <c r="R118" t="s">
        <v>629</v>
      </c>
      <c r="S118" t="s">
        <v>482</v>
      </c>
      <c r="W118" t="s">
        <v>483</v>
      </c>
    </row>
    <row r="119" spans="1:24" x14ac:dyDescent="0.3">
      <c r="A119">
        <v>177943</v>
      </c>
      <c r="B119">
        <v>2</v>
      </c>
      <c r="C119">
        <v>2</v>
      </c>
      <c r="D119" t="s">
        <v>514</v>
      </c>
      <c r="E119" t="s">
        <v>464</v>
      </c>
      <c r="F119" t="s">
        <v>465</v>
      </c>
      <c r="G119" t="s">
        <v>493</v>
      </c>
      <c r="H119" t="s">
        <v>574</v>
      </c>
      <c r="I119" t="s">
        <v>477</v>
      </c>
      <c r="L119" t="s">
        <v>479</v>
      </c>
      <c r="M119" t="s">
        <v>469</v>
      </c>
      <c r="Q119" t="s">
        <v>544</v>
      </c>
      <c r="R119" t="s">
        <v>629</v>
      </c>
      <c r="S119" t="s">
        <v>482</v>
      </c>
      <c r="W119" t="s">
        <v>483</v>
      </c>
    </row>
    <row r="120" spans="1:24" x14ac:dyDescent="0.3">
      <c r="A120">
        <v>177943</v>
      </c>
      <c r="B120">
        <v>1</v>
      </c>
      <c r="C120">
        <v>1</v>
      </c>
      <c r="D120" t="s">
        <v>452</v>
      </c>
      <c r="E120" t="s">
        <v>464</v>
      </c>
      <c r="F120" t="s">
        <v>465</v>
      </c>
      <c r="G120" t="s">
        <v>475</v>
      </c>
      <c r="H120" t="s">
        <v>939</v>
      </c>
      <c r="I120" t="s">
        <v>477</v>
      </c>
      <c r="J120" t="s">
        <v>708</v>
      </c>
      <c r="K120" t="s">
        <v>477</v>
      </c>
      <c r="L120" t="s">
        <v>479</v>
      </c>
      <c r="M120" t="s">
        <v>469</v>
      </c>
      <c r="Q120" t="s">
        <v>471</v>
      </c>
      <c r="R120" t="s">
        <v>629</v>
      </c>
      <c r="S120" t="s">
        <v>482</v>
      </c>
      <c r="W120" t="s">
        <v>483</v>
      </c>
    </row>
    <row r="121" spans="1:24" x14ac:dyDescent="0.3">
      <c r="A121">
        <v>177943</v>
      </c>
      <c r="B121">
        <v>2</v>
      </c>
      <c r="C121">
        <v>2</v>
      </c>
      <c r="D121" t="s">
        <v>514</v>
      </c>
      <c r="E121" t="s">
        <v>464</v>
      </c>
      <c r="F121" t="s">
        <v>465</v>
      </c>
      <c r="G121" t="s">
        <v>475</v>
      </c>
      <c r="H121" t="s">
        <v>519</v>
      </c>
      <c r="I121" t="s">
        <v>477</v>
      </c>
      <c r="J121" t="s">
        <v>855</v>
      </c>
      <c r="K121" t="s">
        <v>477</v>
      </c>
      <c r="L121" t="s">
        <v>479</v>
      </c>
      <c r="M121" t="s">
        <v>469</v>
      </c>
      <c r="Q121" t="s">
        <v>832</v>
      </c>
      <c r="R121" t="s">
        <v>629</v>
      </c>
      <c r="S121" t="s">
        <v>482</v>
      </c>
      <c r="W121" t="s">
        <v>483</v>
      </c>
    </row>
    <row r="122" spans="1:24" x14ac:dyDescent="0.3">
      <c r="A122">
        <v>81731</v>
      </c>
      <c r="B122">
        <v>1</v>
      </c>
      <c r="C122">
        <v>1</v>
      </c>
      <c r="D122" t="s">
        <v>452</v>
      </c>
      <c r="E122" t="s">
        <v>464</v>
      </c>
      <c r="F122" t="s">
        <v>465</v>
      </c>
      <c r="G122" t="s">
        <v>475</v>
      </c>
      <c r="H122" t="s">
        <v>905</v>
      </c>
      <c r="I122" t="s">
        <v>477</v>
      </c>
      <c r="J122" t="s">
        <v>855</v>
      </c>
      <c r="K122" t="s">
        <v>477</v>
      </c>
      <c r="L122" t="s">
        <v>479</v>
      </c>
      <c r="M122" t="s">
        <v>469</v>
      </c>
      <c r="Q122" t="s">
        <v>939</v>
      </c>
      <c r="R122" t="s">
        <v>629</v>
      </c>
      <c r="S122" t="s">
        <v>482</v>
      </c>
      <c r="W122" t="s">
        <v>483</v>
      </c>
    </row>
    <row r="123" spans="1:24" x14ac:dyDescent="0.3">
      <c r="A123">
        <v>81731</v>
      </c>
      <c r="B123">
        <v>2</v>
      </c>
      <c r="C123">
        <v>2</v>
      </c>
      <c r="D123" t="s">
        <v>514</v>
      </c>
      <c r="E123" t="s">
        <v>464</v>
      </c>
      <c r="F123" t="s">
        <v>465</v>
      </c>
      <c r="G123" t="s">
        <v>475</v>
      </c>
      <c r="H123" t="s">
        <v>855</v>
      </c>
      <c r="I123" t="s">
        <v>477</v>
      </c>
      <c r="J123" t="s">
        <v>499</v>
      </c>
      <c r="K123" t="s">
        <v>477</v>
      </c>
      <c r="L123" t="s">
        <v>479</v>
      </c>
      <c r="M123" t="s">
        <v>469</v>
      </c>
      <c r="Q123" t="s">
        <v>939</v>
      </c>
      <c r="R123" t="s">
        <v>629</v>
      </c>
      <c r="S123" t="s">
        <v>482</v>
      </c>
      <c r="W123" t="s">
        <v>483</v>
      </c>
    </row>
    <row r="124" spans="1:24" x14ac:dyDescent="0.3">
      <c r="A124">
        <v>81731</v>
      </c>
      <c r="B124">
        <v>1</v>
      </c>
      <c r="C124">
        <v>1</v>
      </c>
      <c r="D124" t="s">
        <v>452</v>
      </c>
      <c r="E124" t="s">
        <v>490</v>
      </c>
      <c r="F124" t="s">
        <v>465</v>
      </c>
      <c r="G124" t="s">
        <v>493</v>
      </c>
      <c r="H124" t="s">
        <v>1134</v>
      </c>
      <c r="I124" t="s">
        <v>477</v>
      </c>
      <c r="L124" t="s">
        <v>479</v>
      </c>
      <c r="M124" t="s">
        <v>469</v>
      </c>
      <c r="N124" t="s">
        <v>544</v>
      </c>
      <c r="O124" t="s">
        <v>2484</v>
      </c>
      <c r="P124" t="s">
        <v>491</v>
      </c>
      <c r="R124" t="s">
        <v>481</v>
      </c>
      <c r="S124" t="s">
        <v>611</v>
      </c>
      <c r="W124" t="s">
        <v>483</v>
      </c>
    </row>
    <row r="125" spans="1:24" x14ac:dyDescent="0.3">
      <c r="A125">
        <v>81731</v>
      </c>
      <c r="B125">
        <v>2</v>
      </c>
      <c r="C125">
        <v>2</v>
      </c>
      <c r="D125" t="s">
        <v>514</v>
      </c>
      <c r="E125" t="s">
        <v>490</v>
      </c>
      <c r="F125" t="s">
        <v>465</v>
      </c>
      <c r="G125" t="s">
        <v>493</v>
      </c>
      <c r="H125" t="s">
        <v>735</v>
      </c>
      <c r="I125" t="s">
        <v>477</v>
      </c>
      <c r="L125" t="s">
        <v>479</v>
      </c>
      <c r="M125" t="s">
        <v>469</v>
      </c>
      <c r="N125" t="s">
        <v>544</v>
      </c>
      <c r="O125" t="s">
        <v>2484</v>
      </c>
      <c r="P125" t="s">
        <v>491</v>
      </c>
      <c r="R125" t="s">
        <v>481</v>
      </c>
      <c r="S125" t="s">
        <v>611</v>
      </c>
      <c r="W125" t="s">
        <v>483</v>
      </c>
    </row>
    <row r="126" spans="1:24" x14ac:dyDescent="0.3">
      <c r="A126">
        <v>81731</v>
      </c>
      <c r="B126">
        <v>1</v>
      </c>
      <c r="C126">
        <v>1</v>
      </c>
      <c r="D126" t="s">
        <v>452</v>
      </c>
      <c r="E126" t="s">
        <v>464</v>
      </c>
      <c r="F126" t="s">
        <v>465</v>
      </c>
      <c r="H126" t="s">
        <v>1160</v>
      </c>
      <c r="I126" t="s">
        <v>477</v>
      </c>
      <c r="L126" t="s">
        <v>479</v>
      </c>
      <c r="M126" t="s">
        <v>469</v>
      </c>
      <c r="R126" t="s">
        <v>481</v>
      </c>
      <c r="S126" t="s">
        <v>611</v>
      </c>
      <c r="W126" t="s">
        <v>968</v>
      </c>
    </row>
    <row r="127" spans="1:24" x14ac:dyDescent="0.3">
      <c r="A127">
        <v>81731</v>
      </c>
      <c r="B127">
        <v>2</v>
      </c>
      <c r="C127">
        <v>2</v>
      </c>
      <c r="D127" t="s">
        <v>514</v>
      </c>
      <c r="E127" t="s">
        <v>464</v>
      </c>
      <c r="F127" t="s">
        <v>465</v>
      </c>
      <c r="H127" t="s">
        <v>627</v>
      </c>
      <c r="I127" t="s">
        <v>477</v>
      </c>
      <c r="L127" t="s">
        <v>479</v>
      </c>
      <c r="M127" t="s">
        <v>469</v>
      </c>
      <c r="R127" t="s">
        <v>481</v>
      </c>
      <c r="S127" t="s">
        <v>611</v>
      </c>
      <c r="W127" t="s">
        <v>968</v>
      </c>
    </row>
    <row r="128" spans="1:24" x14ac:dyDescent="0.3">
      <c r="A128">
        <v>81731</v>
      </c>
      <c r="B128">
        <v>3</v>
      </c>
      <c r="C128">
        <v>3</v>
      </c>
      <c r="D128" t="s">
        <v>471</v>
      </c>
      <c r="E128" t="s">
        <v>464</v>
      </c>
      <c r="F128" t="s">
        <v>465</v>
      </c>
      <c r="H128" t="s">
        <v>1585</v>
      </c>
      <c r="I128" t="s">
        <v>477</v>
      </c>
      <c r="L128" t="s">
        <v>479</v>
      </c>
      <c r="M128" t="s">
        <v>469</v>
      </c>
      <c r="R128" t="s">
        <v>481</v>
      </c>
      <c r="S128" t="s">
        <v>611</v>
      </c>
      <c r="W128" t="s">
        <v>584</v>
      </c>
    </row>
    <row r="129" spans="1:23" x14ac:dyDescent="0.3">
      <c r="A129">
        <v>81731</v>
      </c>
      <c r="B129">
        <v>4</v>
      </c>
      <c r="C129">
        <v>4</v>
      </c>
      <c r="D129" t="s">
        <v>519</v>
      </c>
      <c r="E129" t="s">
        <v>464</v>
      </c>
      <c r="F129" t="s">
        <v>465</v>
      </c>
      <c r="H129" t="s">
        <v>1189</v>
      </c>
      <c r="I129" t="s">
        <v>477</v>
      </c>
      <c r="L129" t="s">
        <v>479</v>
      </c>
      <c r="M129" t="s">
        <v>469</v>
      </c>
      <c r="R129" t="s">
        <v>481</v>
      </c>
      <c r="S129" t="s">
        <v>611</v>
      </c>
      <c r="W129" t="s">
        <v>968</v>
      </c>
    </row>
    <row r="130" spans="1:23" x14ac:dyDescent="0.3">
      <c r="A130">
        <v>81731</v>
      </c>
      <c r="B130">
        <v>5</v>
      </c>
      <c r="C130">
        <v>5</v>
      </c>
      <c r="D130" t="s">
        <v>519</v>
      </c>
      <c r="E130" t="s">
        <v>464</v>
      </c>
      <c r="F130" t="s">
        <v>465</v>
      </c>
      <c r="H130" t="s">
        <v>593</v>
      </c>
      <c r="I130" t="s">
        <v>477</v>
      </c>
      <c r="L130" t="s">
        <v>479</v>
      </c>
      <c r="M130" t="s">
        <v>469</v>
      </c>
      <c r="R130" t="s">
        <v>481</v>
      </c>
      <c r="S130" t="s">
        <v>611</v>
      </c>
      <c r="W130" t="s">
        <v>968</v>
      </c>
    </row>
    <row r="131" spans="1:23" x14ac:dyDescent="0.3">
      <c r="A131">
        <v>136721</v>
      </c>
      <c r="B131">
        <v>1</v>
      </c>
      <c r="C131">
        <v>1</v>
      </c>
      <c r="D131" t="s">
        <v>452</v>
      </c>
      <c r="E131" t="s">
        <v>464</v>
      </c>
      <c r="F131" t="s">
        <v>465</v>
      </c>
      <c r="G131" t="s">
        <v>493</v>
      </c>
      <c r="H131" t="s">
        <v>576</v>
      </c>
      <c r="I131" t="s">
        <v>477</v>
      </c>
      <c r="L131" t="s">
        <v>479</v>
      </c>
      <c r="M131" t="s">
        <v>469</v>
      </c>
      <c r="Q131" t="s">
        <v>2485</v>
      </c>
      <c r="R131" t="s">
        <v>481</v>
      </c>
      <c r="S131" t="s">
        <v>482</v>
      </c>
      <c r="W131" t="s">
        <v>483</v>
      </c>
    </row>
    <row r="132" spans="1:23" x14ac:dyDescent="0.3">
      <c r="A132">
        <v>136721</v>
      </c>
      <c r="B132">
        <v>2</v>
      </c>
      <c r="C132">
        <v>2</v>
      </c>
      <c r="D132" t="s">
        <v>514</v>
      </c>
      <c r="E132" t="s">
        <v>464</v>
      </c>
      <c r="F132" t="s">
        <v>465</v>
      </c>
      <c r="G132" t="s">
        <v>493</v>
      </c>
      <c r="H132" t="s">
        <v>843</v>
      </c>
      <c r="I132" t="s">
        <v>477</v>
      </c>
      <c r="L132" t="s">
        <v>479</v>
      </c>
      <c r="M132" t="s">
        <v>469</v>
      </c>
      <c r="Q132" t="s">
        <v>2485</v>
      </c>
      <c r="R132" t="s">
        <v>481</v>
      </c>
      <c r="S132" t="s">
        <v>482</v>
      </c>
      <c r="W132" t="s">
        <v>483</v>
      </c>
    </row>
    <row r="133" spans="1:23" x14ac:dyDescent="0.3">
      <c r="A133">
        <v>136721</v>
      </c>
      <c r="B133">
        <v>1</v>
      </c>
      <c r="C133">
        <v>1</v>
      </c>
      <c r="D133" t="s">
        <v>452</v>
      </c>
      <c r="E133" t="s">
        <v>490</v>
      </c>
      <c r="F133" t="s">
        <v>465</v>
      </c>
      <c r="G133" t="s">
        <v>493</v>
      </c>
      <c r="H133" t="s">
        <v>887</v>
      </c>
      <c r="I133" t="s">
        <v>477</v>
      </c>
      <c r="L133" t="s">
        <v>479</v>
      </c>
      <c r="M133" t="s">
        <v>469</v>
      </c>
      <c r="N133" t="s">
        <v>865</v>
      </c>
      <c r="O133" t="s">
        <v>2486</v>
      </c>
      <c r="P133" t="s">
        <v>2487</v>
      </c>
      <c r="Q133" t="s">
        <v>1325</v>
      </c>
      <c r="R133" t="s">
        <v>481</v>
      </c>
      <c r="S133" t="s">
        <v>482</v>
      </c>
      <c r="W133" t="s">
        <v>483</v>
      </c>
    </row>
    <row r="134" spans="1:23" x14ac:dyDescent="0.3">
      <c r="A134">
        <v>136721</v>
      </c>
      <c r="B134">
        <v>2</v>
      </c>
      <c r="C134">
        <v>2</v>
      </c>
      <c r="D134" t="s">
        <v>514</v>
      </c>
      <c r="E134" t="s">
        <v>490</v>
      </c>
      <c r="F134" t="s">
        <v>465</v>
      </c>
      <c r="G134" t="s">
        <v>493</v>
      </c>
      <c r="H134" t="s">
        <v>587</v>
      </c>
      <c r="I134" t="s">
        <v>477</v>
      </c>
      <c r="L134" t="s">
        <v>479</v>
      </c>
      <c r="M134" t="s">
        <v>469</v>
      </c>
      <c r="N134" t="s">
        <v>865</v>
      </c>
      <c r="O134" t="s">
        <v>2486</v>
      </c>
      <c r="P134" t="s">
        <v>2487</v>
      </c>
      <c r="Q134" t="s">
        <v>1325</v>
      </c>
      <c r="R134" t="s">
        <v>481</v>
      </c>
      <c r="S134" t="s">
        <v>482</v>
      </c>
      <c r="W134" t="s">
        <v>483</v>
      </c>
    </row>
    <row r="135" spans="1:23" x14ac:dyDescent="0.3">
      <c r="A135">
        <v>136721</v>
      </c>
      <c r="B135">
        <v>1</v>
      </c>
      <c r="C135">
        <v>1</v>
      </c>
      <c r="D135" t="s">
        <v>452</v>
      </c>
      <c r="E135" t="s">
        <v>464</v>
      </c>
      <c r="F135" t="s">
        <v>465</v>
      </c>
      <c r="G135" t="s">
        <v>493</v>
      </c>
      <c r="H135" t="s">
        <v>1360</v>
      </c>
      <c r="I135" t="s">
        <v>477</v>
      </c>
      <c r="L135" t="s">
        <v>479</v>
      </c>
      <c r="M135" t="s">
        <v>469</v>
      </c>
      <c r="Q135" t="s">
        <v>2488</v>
      </c>
      <c r="R135" t="s">
        <v>629</v>
      </c>
      <c r="W135" t="s">
        <v>483</v>
      </c>
    </row>
    <row r="136" spans="1:23" x14ac:dyDescent="0.3">
      <c r="A136">
        <v>136721</v>
      </c>
      <c r="B136">
        <v>2</v>
      </c>
      <c r="C136">
        <v>2</v>
      </c>
      <c r="D136" t="s">
        <v>514</v>
      </c>
      <c r="E136" t="s">
        <v>464</v>
      </c>
      <c r="F136" t="s">
        <v>465</v>
      </c>
      <c r="G136" t="s">
        <v>493</v>
      </c>
      <c r="H136" t="s">
        <v>512</v>
      </c>
      <c r="I136" t="s">
        <v>477</v>
      </c>
      <c r="L136" t="s">
        <v>479</v>
      </c>
      <c r="M136" t="s">
        <v>469</v>
      </c>
      <c r="Q136" t="s">
        <v>939</v>
      </c>
      <c r="R136" t="s">
        <v>629</v>
      </c>
      <c r="W136" t="s">
        <v>483</v>
      </c>
    </row>
    <row r="137" spans="1:23" x14ac:dyDescent="0.3">
      <c r="A137">
        <v>136721</v>
      </c>
      <c r="B137">
        <v>1</v>
      </c>
      <c r="C137">
        <v>1</v>
      </c>
      <c r="D137" t="s">
        <v>452</v>
      </c>
      <c r="E137" t="s">
        <v>464</v>
      </c>
      <c r="F137" t="s">
        <v>465</v>
      </c>
      <c r="G137" t="s">
        <v>493</v>
      </c>
      <c r="H137" t="s">
        <v>486</v>
      </c>
      <c r="I137" t="s">
        <v>477</v>
      </c>
      <c r="L137" t="s">
        <v>479</v>
      </c>
      <c r="M137" t="s">
        <v>469</v>
      </c>
      <c r="Q137" t="s">
        <v>2489</v>
      </c>
      <c r="R137" t="s">
        <v>629</v>
      </c>
      <c r="W137" t="s">
        <v>483</v>
      </c>
    </row>
    <row r="138" spans="1:23" x14ac:dyDescent="0.3">
      <c r="A138">
        <v>136721</v>
      </c>
      <c r="B138">
        <v>2</v>
      </c>
      <c r="C138">
        <v>2</v>
      </c>
      <c r="D138" t="s">
        <v>514</v>
      </c>
      <c r="E138" t="s">
        <v>464</v>
      </c>
      <c r="F138" t="s">
        <v>465</v>
      </c>
      <c r="G138" t="s">
        <v>493</v>
      </c>
      <c r="H138" t="s">
        <v>855</v>
      </c>
      <c r="I138" t="s">
        <v>477</v>
      </c>
      <c r="L138" t="s">
        <v>479</v>
      </c>
      <c r="M138" t="s">
        <v>469</v>
      </c>
      <c r="Q138" t="s">
        <v>2489</v>
      </c>
      <c r="R138" t="s">
        <v>629</v>
      </c>
      <c r="W138" t="s">
        <v>584</v>
      </c>
    </row>
    <row r="139" spans="1:23" x14ac:dyDescent="0.3">
      <c r="A139">
        <v>136721</v>
      </c>
      <c r="B139">
        <v>3</v>
      </c>
      <c r="C139">
        <v>3</v>
      </c>
      <c r="D139" t="s">
        <v>471</v>
      </c>
      <c r="E139" t="s">
        <v>464</v>
      </c>
      <c r="F139" t="s">
        <v>465</v>
      </c>
      <c r="G139" t="s">
        <v>493</v>
      </c>
      <c r="H139" t="s">
        <v>795</v>
      </c>
      <c r="I139" t="s">
        <v>477</v>
      </c>
      <c r="L139" t="s">
        <v>479</v>
      </c>
      <c r="M139" t="s">
        <v>469</v>
      </c>
      <c r="Q139" t="s">
        <v>2489</v>
      </c>
      <c r="R139" t="s">
        <v>629</v>
      </c>
      <c r="W139" t="s">
        <v>483</v>
      </c>
    </row>
    <row r="140" spans="1:23" x14ac:dyDescent="0.3">
      <c r="A140">
        <v>136721</v>
      </c>
      <c r="B140">
        <v>1</v>
      </c>
      <c r="C140">
        <v>1</v>
      </c>
      <c r="D140" t="s">
        <v>452</v>
      </c>
      <c r="E140" t="s">
        <v>464</v>
      </c>
      <c r="F140" t="s">
        <v>465</v>
      </c>
      <c r="G140" t="s">
        <v>493</v>
      </c>
      <c r="H140" t="s">
        <v>512</v>
      </c>
      <c r="I140" t="s">
        <v>477</v>
      </c>
      <c r="L140" t="s">
        <v>479</v>
      </c>
      <c r="M140" t="s">
        <v>469</v>
      </c>
      <c r="Q140" t="s">
        <v>2488</v>
      </c>
      <c r="R140" t="s">
        <v>629</v>
      </c>
      <c r="W140" t="s">
        <v>483</v>
      </c>
    </row>
    <row r="141" spans="1:23" x14ac:dyDescent="0.3">
      <c r="A141">
        <v>136721</v>
      </c>
      <c r="B141">
        <v>2</v>
      </c>
      <c r="C141">
        <v>2</v>
      </c>
      <c r="D141" t="s">
        <v>514</v>
      </c>
      <c r="E141" t="s">
        <v>464</v>
      </c>
      <c r="F141" t="s">
        <v>2212</v>
      </c>
      <c r="G141" t="s">
        <v>493</v>
      </c>
      <c r="H141" t="s">
        <v>865</v>
      </c>
      <c r="I141" t="s">
        <v>477</v>
      </c>
      <c r="L141" t="s">
        <v>479</v>
      </c>
      <c r="M141" t="s">
        <v>469</v>
      </c>
      <c r="Q141" t="s">
        <v>784</v>
      </c>
      <c r="R141" t="s">
        <v>629</v>
      </c>
      <c r="W141" t="s">
        <v>483</v>
      </c>
    </row>
    <row r="142" spans="1:23" x14ac:dyDescent="0.3">
      <c r="A142">
        <v>136721</v>
      </c>
      <c r="B142">
        <v>3</v>
      </c>
      <c r="C142">
        <v>3</v>
      </c>
      <c r="D142" t="s">
        <v>471</v>
      </c>
      <c r="E142" t="s">
        <v>464</v>
      </c>
      <c r="F142" t="s">
        <v>2212</v>
      </c>
      <c r="G142" t="s">
        <v>493</v>
      </c>
      <c r="H142" t="s">
        <v>939</v>
      </c>
      <c r="I142" t="s">
        <v>477</v>
      </c>
      <c r="L142" t="s">
        <v>479</v>
      </c>
      <c r="M142" t="s">
        <v>469</v>
      </c>
      <c r="Q142" t="s">
        <v>2304</v>
      </c>
      <c r="R142" t="s">
        <v>629</v>
      </c>
      <c r="W142" t="s">
        <v>483</v>
      </c>
    </row>
    <row r="143" spans="1:23" x14ac:dyDescent="0.3">
      <c r="A143">
        <v>136721</v>
      </c>
      <c r="B143">
        <v>4</v>
      </c>
      <c r="C143">
        <v>4</v>
      </c>
      <c r="D143" t="s">
        <v>519</v>
      </c>
      <c r="E143" t="s">
        <v>464</v>
      </c>
      <c r="F143" t="s">
        <v>2212</v>
      </c>
      <c r="G143" t="s">
        <v>493</v>
      </c>
      <c r="H143" t="s">
        <v>512</v>
      </c>
      <c r="I143" t="s">
        <v>477</v>
      </c>
      <c r="L143" t="s">
        <v>479</v>
      </c>
      <c r="M143" t="s">
        <v>469</v>
      </c>
      <c r="Q143" t="s">
        <v>514</v>
      </c>
      <c r="R143" t="s">
        <v>629</v>
      </c>
      <c r="W143" t="s">
        <v>483</v>
      </c>
    </row>
    <row r="144" spans="1:23" x14ac:dyDescent="0.3">
      <c r="A144">
        <v>136721</v>
      </c>
      <c r="B144">
        <v>1</v>
      </c>
      <c r="C144">
        <v>1</v>
      </c>
      <c r="D144" t="s">
        <v>452</v>
      </c>
      <c r="E144" t="s">
        <v>464</v>
      </c>
      <c r="F144" t="s">
        <v>465</v>
      </c>
      <c r="G144" t="s">
        <v>493</v>
      </c>
      <c r="H144" t="s">
        <v>571</v>
      </c>
      <c r="I144" t="s">
        <v>477</v>
      </c>
      <c r="L144" t="s">
        <v>479</v>
      </c>
      <c r="M144" t="s">
        <v>469</v>
      </c>
      <c r="Q144" t="s">
        <v>2272</v>
      </c>
      <c r="R144" t="s">
        <v>629</v>
      </c>
      <c r="W144" t="s">
        <v>483</v>
      </c>
    </row>
    <row r="145" spans="1:23" x14ac:dyDescent="0.3">
      <c r="A145">
        <v>136721</v>
      </c>
      <c r="B145">
        <v>2</v>
      </c>
      <c r="C145">
        <v>2</v>
      </c>
      <c r="D145" t="s">
        <v>514</v>
      </c>
      <c r="E145" t="s">
        <v>464</v>
      </c>
      <c r="F145" t="s">
        <v>465</v>
      </c>
      <c r="G145" t="s">
        <v>493</v>
      </c>
      <c r="H145" t="s">
        <v>800</v>
      </c>
      <c r="I145" t="s">
        <v>477</v>
      </c>
      <c r="L145" t="s">
        <v>479</v>
      </c>
      <c r="M145" t="s">
        <v>469</v>
      </c>
      <c r="Q145" t="s">
        <v>2272</v>
      </c>
      <c r="R145" t="s">
        <v>629</v>
      </c>
      <c r="W145" t="s">
        <v>483</v>
      </c>
    </row>
    <row r="146" spans="1:23" x14ac:dyDescent="0.3">
      <c r="A146">
        <v>136721</v>
      </c>
      <c r="B146">
        <v>3</v>
      </c>
      <c r="C146">
        <v>3</v>
      </c>
      <c r="D146" t="s">
        <v>471</v>
      </c>
      <c r="E146" t="s">
        <v>464</v>
      </c>
      <c r="F146" t="s">
        <v>465</v>
      </c>
      <c r="G146" t="s">
        <v>493</v>
      </c>
      <c r="H146" t="s">
        <v>476</v>
      </c>
      <c r="I146" t="s">
        <v>477</v>
      </c>
      <c r="L146" t="s">
        <v>479</v>
      </c>
      <c r="M146" t="s">
        <v>469</v>
      </c>
      <c r="Q146" t="s">
        <v>2272</v>
      </c>
      <c r="R146" t="s">
        <v>629</v>
      </c>
      <c r="W146" t="s">
        <v>483</v>
      </c>
    </row>
    <row r="147" spans="1:23" x14ac:dyDescent="0.3">
      <c r="A147">
        <v>136721</v>
      </c>
      <c r="B147">
        <v>1</v>
      </c>
      <c r="C147">
        <v>1</v>
      </c>
      <c r="D147" t="s">
        <v>452</v>
      </c>
      <c r="E147" t="s">
        <v>464</v>
      </c>
      <c r="F147" t="s">
        <v>2212</v>
      </c>
      <c r="G147" t="s">
        <v>493</v>
      </c>
      <c r="H147" t="s">
        <v>719</v>
      </c>
      <c r="I147" t="s">
        <v>477</v>
      </c>
      <c r="L147" t="s">
        <v>479</v>
      </c>
      <c r="M147" t="s">
        <v>469</v>
      </c>
      <c r="Q147" t="s">
        <v>492</v>
      </c>
      <c r="R147" t="s">
        <v>629</v>
      </c>
      <c r="W147" t="s">
        <v>483</v>
      </c>
    </row>
    <row r="148" spans="1:23" x14ac:dyDescent="0.3">
      <c r="A148">
        <v>136721</v>
      </c>
      <c r="B148">
        <v>2</v>
      </c>
      <c r="C148">
        <v>2</v>
      </c>
      <c r="D148" t="s">
        <v>514</v>
      </c>
      <c r="E148" t="s">
        <v>464</v>
      </c>
      <c r="F148" t="s">
        <v>2212</v>
      </c>
      <c r="G148" t="s">
        <v>493</v>
      </c>
      <c r="H148" t="s">
        <v>644</v>
      </c>
      <c r="I148" t="s">
        <v>477</v>
      </c>
      <c r="L148" t="s">
        <v>479</v>
      </c>
      <c r="M148" t="s">
        <v>469</v>
      </c>
      <c r="Q148" t="s">
        <v>476</v>
      </c>
      <c r="R148" t="s">
        <v>629</v>
      </c>
      <c r="W148" t="s">
        <v>483</v>
      </c>
    </row>
    <row r="149" spans="1:23" x14ac:dyDescent="0.3">
      <c r="A149">
        <v>136721</v>
      </c>
      <c r="B149">
        <v>1</v>
      </c>
      <c r="C149">
        <v>1</v>
      </c>
      <c r="D149" t="s">
        <v>452</v>
      </c>
      <c r="E149" t="s">
        <v>490</v>
      </c>
      <c r="F149" t="s">
        <v>465</v>
      </c>
      <c r="G149" t="s">
        <v>493</v>
      </c>
      <c r="H149" t="s">
        <v>653</v>
      </c>
      <c r="I149" t="s">
        <v>477</v>
      </c>
      <c r="L149" t="s">
        <v>479</v>
      </c>
      <c r="M149" t="s">
        <v>469</v>
      </c>
      <c r="N149" t="s">
        <v>495</v>
      </c>
      <c r="O149" t="s">
        <v>2490</v>
      </c>
      <c r="P149" t="s">
        <v>2491</v>
      </c>
      <c r="Q149" t="s">
        <v>2274</v>
      </c>
      <c r="R149" t="s">
        <v>481</v>
      </c>
      <c r="W149" t="s">
        <v>483</v>
      </c>
    </row>
    <row r="150" spans="1:23" x14ac:dyDescent="0.3">
      <c r="A150">
        <v>136721</v>
      </c>
      <c r="B150">
        <v>2</v>
      </c>
      <c r="C150">
        <v>2</v>
      </c>
      <c r="D150" t="s">
        <v>514</v>
      </c>
      <c r="E150" t="s">
        <v>490</v>
      </c>
      <c r="F150" t="s">
        <v>465</v>
      </c>
      <c r="G150" t="s">
        <v>493</v>
      </c>
      <c r="H150" t="s">
        <v>507</v>
      </c>
      <c r="I150" t="s">
        <v>477</v>
      </c>
      <c r="L150" t="s">
        <v>2224</v>
      </c>
      <c r="M150" t="s">
        <v>469</v>
      </c>
      <c r="N150" t="s">
        <v>495</v>
      </c>
      <c r="O150" t="s">
        <v>2490</v>
      </c>
      <c r="P150" t="s">
        <v>2491</v>
      </c>
      <c r="Q150" t="s">
        <v>2274</v>
      </c>
      <c r="R150" t="s">
        <v>481</v>
      </c>
      <c r="S150" t="s">
        <v>482</v>
      </c>
      <c r="W150" t="s">
        <v>483</v>
      </c>
    </row>
    <row r="151" spans="1:23" x14ac:dyDescent="0.3">
      <c r="A151">
        <v>173632</v>
      </c>
      <c r="B151">
        <v>1</v>
      </c>
      <c r="C151">
        <v>1</v>
      </c>
      <c r="D151" t="s">
        <v>452</v>
      </c>
      <c r="E151" t="s">
        <v>464</v>
      </c>
      <c r="F151" t="s">
        <v>465</v>
      </c>
      <c r="G151" t="s">
        <v>475</v>
      </c>
      <c r="H151" t="s">
        <v>939</v>
      </c>
      <c r="I151" t="s">
        <v>477</v>
      </c>
      <c r="J151" t="s">
        <v>905</v>
      </c>
      <c r="K151" t="s">
        <v>477</v>
      </c>
      <c r="L151" t="s">
        <v>479</v>
      </c>
      <c r="M151" t="s">
        <v>469</v>
      </c>
      <c r="Q151" t="s">
        <v>574</v>
      </c>
      <c r="R151" t="s">
        <v>629</v>
      </c>
      <c r="S151" t="s">
        <v>482</v>
      </c>
      <c r="W151" t="s">
        <v>483</v>
      </c>
    </row>
    <row r="152" spans="1:23" x14ac:dyDescent="0.3">
      <c r="A152">
        <v>173632</v>
      </c>
      <c r="B152">
        <v>2</v>
      </c>
      <c r="C152">
        <v>2</v>
      </c>
      <c r="D152" t="s">
        <v>514</v>
      </c>
      <c r="E152" t="s">
        <v>464</v>
      </c>
      <c r="F152" t="s">
        <v>465</v>
      </c>
      <c r="G152" t="s">
        <v>475</v>
      </c>
      <c r="H152" t="s">
        <v>708</v>
      </c>
      <c r="I152" t="s">
        <v>477</v>
      </c>
      <c r="J152" t="s">
        <v>568</v>
      </c>
      <c r="K152" t="s">
        <v>477</v>
      </c>
      <c r="L152" t="s">
        <v>479</v>
      </c>
      <c r="M152" t="s">
        <v>469</v>
      </c>
      <c r="Q152" t="s">
        <v>916</v>
      </c>
      <c r="R152" t="s">
        <v>629</v>
      </c>
      <c r="S152" t="s">
        <v>482</v>
      </c>
      <c r="W152" t="s">
        <v>483</v>
      </c>
    </row>
    <row r="153" spans="1:23" x14ac:dyDescent="0.3">
      <c r="A153">
        <v>173632</v>
      </c>
      <c r="B153">
        <v>3</v>
      </c>
      <c r="C153">
        <v>3</v>
      </c>
      <c r="D153" t="s">
        <v>471</v>
      </c>
      <c r="E153" t="s">
        <v>464</v>
      </c>
      <c r="F153" t="s">
        <v>465</v>
      </c>
      <c r="G153" t="s">
        <v>475</v>
      </c>
      <c r="H153" t="s">
        <v>476</v>
      </c>
      <c r="I153" t="s">
        <v>477</v>
      </c>
      <c r="J153" t="s">
        <v>476</v>
      </c>
      <c r="K153" t="s">
        <v>477</v>
      </c>
      <c r="L153" t="s">
        <v>479</v>
      </c>
      <c r="M153" t="s">
        <v>469</v>
      </c>
      <c r="Q153" t="s">
        <v>916</v>
      </c>
      <c r="R153" t="s">
        <v>629</v>
      </c>
      <c r="S153" t="s">
        <v>482</v>
      </c>
      <c r="W153" t="s">
        <v>483</v>
      </c>
    </row>
    <row r="154" spans="1:23" x14ac:dyDescent="0.3">
      <c r="A154">
        <v>173632</v>
      </c>
      <c r="B154">
        <v>1</v>
      </c>
      <c r="C154">
        <v>1</v>
      </c>
      <c r="D154" t="s">
        <v>452</v>
      </c>
      <c r="E154" t="s">
        <v>464</v>
      </c>
      <c r="F154" t="s">
        <v>465</v>
      </c>
      <c r="G154" t="s">
        <v>475</v>
      </c>
      <c r="H154" t="s">
        <v>568</v>
      </c>
      <c r="I154" t="s">
        <v>477</v>
      </c>
      <c r="J154" t="s">
        <v>568</v>
      </c>
      <c r="K154" t="s">
        <v>477</v>
      </c>
      <c r="L154" t="s">
        <v>479</v>
      </c>
      <c r="M154" t="s">
        <v>469</v>
      </c>
      <c r="Q154" t="s">
        <v>571</v>
      </c>
      <c r="R154" t="s">
        <v>629</v>
      </c>
      <c r="S154" t="s">
        <v>482</v>
      </c>
      <c r="W154" t="s">
        <v>483</v>
      </c>
    </row>
    <row r="155" spans="1:23" x14ac:dyDescent="0.3">
      <c r="A155">
        <v>173632</v>
      </c>
      <c r="B155">
        <v>2</v>
      </c>
      <c r="C155">
        <v>2</v>
      </c>
      <c r="D155" t="s">
        <v>514</v>
      </c>
      <c r="E155" t="s">
        <v>464</v>
      </c>
      <c r="F155" t="s">
        <v>465</v>
      </c>
      <c r="G155" t="s">
        <v>475</v>
      </c>
      <c r="H155" t="s">
        <v>476</v>
      </c>
      <c r="I155" t="s">
        <v>477</v>
      </c>
      <c r="J155" t="s">
        <v>476</v>
      </c>
      <c r="K155" t="s">
        <v>477</v>
      </c>
      <c r="L155" t="s">
        <v>479</v>
      </c>
      <c r="M155" t="s">
        <v>469</v>
      </c>
      <c r="Q155" t="s">
        <v>795</v>
      </c>
      <c r="R155" t="s">
        <v>629</v>
      </c>
      <c r="S155" t="s">
        <v>482</v>
      </c>
      <c r="W155" t="s">
        <v>483</v>
      </c>
    </row>
    <row r="156" spans="1:23" x14ac:dyDescent="0.3">
      <c r="A156">
        <v>173632</v>
      </c>
      <c r="B156">
        <v>3</v>
      </c>
      <c r="C156">
        <v>3</v>
      </c>
      <c r="D156" t="s">
        <v>471</v>
      </c>
      <c r="E156" t="s">
        <v>464</v>
      </c>
      <c r="F156" t="s">
        <v>465</v>
      </c>
      <c r="G156" t="s">
        <v>475</v>
      </c>
      <c r="H156" t="s">
        <v>1578</v>
      </c>
      <c r="I156" t="s">
        <v>477</v>
      </c>
      <c r="J156" t="s">
        <v>568</v>
      </c>
      <c r="K156" t="s">
        <v>477</v>
      </c>
      <c r="L156" t="s">
        <v>479</v>
      </c>
      <c r="M156" t="s">
        <v>469</v>
      </c>
      <c r="Q156" t="s">
        <v>905</v>
      </c>
      <c r="R156" t="s">
        <v>629</v>
      </c>
      <c r="S156" t="s">
        <v>482</v>
      </c>
      <c r="W156" t="s">
        <v>483</v>
      </c>
    </row>
    <row r="157" spans="1:23" x14ac:dyDescent="0.3">
      <c r="A157">
        <v>173632</v>
      </c>
      <c r="B157">
        <v>1</v>
      </c>
      <c r="C157">
        <v>1</v>
      </c>
      <c r="D157" t="s">
        <v>452</v>
      </c>
      <c r="E157" t="s">
        <v>464</v>
      </c>
      <c r="F157" t="s">
        <v>465</v>
      </c>
      <c r="G157" t="s">
        <v>475</v>
      </c>
      <c r="H157" t="s">
        <v>561</v>
      </c>
      <c r="I157" t="s">
        <v>477</v>
      </c>
      <c r="J157" t="s">
        <v>561</v>
      </c>
      <c r="K157" t="s">
        <v>477</v>
      </c>
      <c r="L157" t="s">
        <v>479</v>
      </c>
      <c r="M157" t="s">
        <v>469</v>
      </c>
      <c r="Q157" t="s">
        <v>795</v>
      </c>
      <c r="R157" t="s">
        <v>629</v>
      </c>
      <c r="S157" t="s">
        <v>482</v>
      </c>
      <c r="W157" t="s">
        <v>483</v>
      </c>
    </row>
    <row r="158" spans="1:23" x14ac:dyDescent="0.3">
      <c r="A158">
        <v>173632</v>
      </c>
      <c r="B158">
        <v>2</v>
      </c>
      <c r="C158">
        <v>2</v>
      </c>
      <c r="D158" t="s">
        <v>514</v>
      </c>
      <c r="E158" t="s">
        <v>464</v>
      </c>
      <c r="F158" t="s">
        <v>465</v>
      </c>
      <c r="G158" t="s">
        <v>475</v>
      </c>
      <c r="H158" t="s">
        <v>906</v>
      </c>
      <c r="I158" t="s">
        <v>477</v>
      </c>
      <c r="J158" t="s">
        <v>906</v>
      </c>
      <c r="K158" t="s">
        <v>477</v>
      </c>
      <c r="L158" t="s">
        <v>479</v>
      </c>
      <c r="M158" t="s">
        <v>469</v>
      </c>
      <c r="Q158" t="s">
        <v>471</v>
      </c>
      <c r="R158" t="s">
        <v>629</v>
      </c>
      <c r="S158" t="s">
        <v>482</v>
      </c>
      <c r="W158" t="s">
        <v>483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2"/>
  <sheetViews>
    <sheetView workbookViewId="0"/>
  </sheetViews>
  <sheetFormatPr baseColWidth="10" defaultRowHeight="14.4" x14ac:dyDescent="0.3"/>
  <cols>
    <col min="1" max="1" width="15.21875" bestFit="1" customWidth="1"/>
    <col min="2" max="2" width="30.44140625" bestFit="1" customWidth="1"/>
    <col min="3" max="3" width="12.5546875" bestFit="1" customWidth="1"/>
    <col min="4" max="4" width="5.5546875" bestFit="1" customWidth="1"/>
    <col min="5" max="5" width="18.44140625" bestFit="1" customWidth="1"/>
    <col min="6" max="6" width="29.33203125" bestFit="1" customWidth="1"/>
    <col min="7" max="7" width="17.33203125" bestFit="1" customWidth="1"/>
    <col min="8" max="8" width="17.109375" bestFit="1" customWidth="1"/>
    <col min="9" max="9" width="17.5546875" bestFit="1" customWidth="1"/>
    <col min="10" max="10" width="17.21875" bestFit="1" customWidth="1"/>
    <col min="11" max="11" width="17.88671875" bestFit="1" customWidth="1"/>
    <col min="12" max="12" width="17.6640625" bestFit="1" customWidth="1"/>
    <col min="13" max="13" width="80.88671875" bestFit="1" customWidth="1"/>
    <col min="14" max="14" width="15.109375" bestFit="1" customWidth="1"/>
    <col min="15" max="15" width="9" bestFit="1" customWidth="1"/>
  </cols>
  <sheetData>
    <row r="1" spans="1:15" x14ac:dyDescent="0.3">
      <c r="A1" t="s">
        <v>418</v>
      </c>
      <c r="B1" t="s">
        <v>2492</v>
      </c>
      <c r="C1" t="s">
        <v>2493</v>
      </c>
      <c r="D1" t="s">
        <v>422</v>
      </c>
      <c r="E1" t="s">
        <v>2494</v>
      </c>
      <c r="F1" t="s">
        <v>2495</v>
      </c>
      <c r="G1" t="s">
        <v>2496</v>
      </c>
      <c r="H1" t="s">
        <v>2497</v>
      </c>
      <c r="I1" t="s">
        <v>2498</v>
      </c>
      <c r="J1" t="s">
        <v>2499</v>
      </c>
      <c r="K1" t="s">
        <v>2500</v>
      </c>
      <c r="L1" t="s">
        <v>2501</v>
      </c>
      <c r="M1" t="s">
        <v>2502</v>
      </c>
      <c r="N1" t="s">
        <v>2503</v>
      </c>
      <c r="O1" t="s">
        <v>2504</v>
      </c>
    </row>
    <row r="2" spans="1:15" x14ac:dyDescent="0.3">
      <c r="A2">
        <v>130734</v>
      </c>
      <c r="B2">
        <v>1</v>
      </c>
      <c r="C2" t="s">
        <v>453</v>
      </c>
      <c r="D2" t="s">
        <v>452</v>
      </c>
      <c r="E2" t="s">
        <v>2505</v>
      </c>
      <c r="F2" t="s">
        <v>98</v>
      </c>
      <c r="H2" t="s">
        <v>98</v>
      </c>
      <c r="J2" t="s">
        <v>98</v>
      </c>
      <c r="L2" t="s">
        <v>98</v>
      </c>
      <c r="M2" t="s">
        <v>2506</v>
      </c>
      <c r="N2" t="s">
        <v>456</v>
      </c>
      <c r="O2" t="s">
        <v>455</v>
      </c>
    </row>
    <row r="3" spans="1:15" x14ac:dyDescent="0.3">
      <c r="A3">
        <v>130734</v>
      </c>
      <c r="B3">
        <v>2</v>
      </c>
      <c r="C3" t="s">
        <v>453</v>
      </c>
      <c r="D3" t="s">
        <v>514</v>
      </c>
      <c r="E3" t="s">
        <v>2507</v>
      </c>
      <c r="F3" t="s">
        <v>2508</v>
      </c>
      <c r="G3" t="s">
        <v>2508</v>
      </c>
      <c r="J3" t="s">
        <v>98</v>
      </c>
      <c r="L3" t="s">
        <v>98</v>
      </c>
      <c r="M3" t="s">
        <v>2509</v>
      </c>
      <c r="N3" t="s">
        <v>98</v>
      </c>
      <c r="O3" t="s">
        <v>458</v>
      </c>
    </row>
    <row r="4" spans="1:15" x14ac:dyDescent="0.3">
      <c r="A4">
        <v>130734</v>
      </c>
      <c r="B4">
        <v>3</v>
      </c>
      <c r="C4" t="s">
        <v>453</v>
      </c>
      <c r="D4" t="s">
        <v>471</v>
      </c>
      <c r="E4" t="s">
        <v>2510</v>
      </c>
      <c r="F4" t="s">
        <v>98</v>
      </c>
      <c r="H4" t="s">
        <v>98</v>
      </c>
      <c r="J4" t="s">
        <v>98</v>
      </c>
      <c r="L4" t="s">
        <v>98</v>
      </c>
      <c r="M4" t="s">
        <v>2511</v>
      </c>
      <c r="N4" t="s">
        <v>460</v>
      </c>
      <c r="O4" t="s">
        <v>455</v>
      </c>
    </row>
    <row r="5" spans="1:15" x14ac:dyDescent="0.3">
      <c r="A5">
        <v>130734</v>
      </c>
      <c r="B5">
        <v>4</v>
      </c>
      <c r="C5" t="s">
        <v>453</v>
      </c>
      <c r="D5" t="s">
        <v>519</v>
      </c>
      <c r="E5" t="s">
        <v>2512</v>
      </c>
      <c r="F5" t="s">
        <v>98</v>
      </c>
      <c r="H5" t="s">
        <v>98</v>
      </c>
      <c r="J5" t="s">
        <v>98</v>
      </c>
      <c r="L5" t="s">
        <v>98</v>
      </c>
      <c r="M5" t="s">
        <v>2513</v>
      </c>
      <c r="N5" t="s">
        <v>2514</v>
      </c>
      <c r="O5" t="s">
        <v>455</v>
      </c>
    </row>
    <row r="6" spans="1:15" x14ac:dyDescent="0.3">
      <c r="A6">
        <v>130734</v>
      </c>
      <c r="B6">
        <v>5</v>
      </c>
      <c r="C6" t="s">
        <v>453</v>
      </c>
      <c r="D6" t="s">
        <v>614</v>
      </c>
      <c r="E6" t="s">
        <v>2515</v>
      </c>
      <c r="F6" t="s">
        <v>98</v>
      </c>
      <c r="H6" t="s">
        <v>98</v>
      </c>
      <c r="J6" t="s">
        <v>98</v>
      </c>
      <c r="L6" t="s">
        <v>98</v>
      </c>
      <c r="M6" t="s">
        <v>2516</v>
      </c>
      <c r="N6" t="s">
        <v>463</v>
      </c>
      <c r="O6" t="s">
        <v>455</v>
      </c>
    </row>
    <row r="7" spans="1:15" x14ac:dyDescent="0.3">
      <c r="A7">
        <v>130734</v>
      </c>
      <c r="B7">
        <v>6</v>
      </c>
      <c r="C7" t="s">
        <v>464</v>
      </c>
      <c r="D7" t="s">
        <v>593</v>
      </c>
      <c r="E7" t="s">
        <v>2517</v>
      </c>
      <c r="F7" t="s">
        <v>98</v>
      </c>
      <c r="H7" t="s">
        <v>98</v>
      </c>
      <c r="J7" t="s">
        <v>98</v>
      </c>
      <c r="L7" t="s">
        <v>98</v>
      </c>
      <c r="M7" t="s">
        <v>2518</v>
      </c>
      <c r="N7" t="s">
        <v>2519</v>
      </c>
      <c r="O7" t="s">
        <v>455</v>
      </c>
    </row>
    <row r="8" spans="1:15" x14ac:dyDescent="0.3">
      <c r="A8">
        <v>130734</v>
      </c>
      <c r="B8">
        <v>7</v>
      </c>
      <c r="C8" t="s">
        <v>464</v>
      </c>
      <c r="D8" t="s">
        <v>558</v>
      </c>
      <c r="E8">
        <f>6</f>
        <v>6</v>
      </c>
      <c r="F8" t="s">
        <v>98</v>
      </c>
      <c r="H8" t="s">
        <v>98</v>
      </c>
      <c r="J8" t="s">
        <v>98</v>
      </c>
      <c r="L8" t="s">
        <v>98</v>
      </c>
      <c r="M8" t="s">
        <v>2520</v>
      </c>
      <c r="N8" t="s">
        <v>98</v>
      </c>
      <c r="O8" t="s">
        <v>458</v>
      </c>
    </row>
    <row r="9" spans="1:15" x14ac:dyDescent="0.3">
      <c r="A9">
        <v>130734</v>
      </c>
      <c r="B9">
        <v>8</v>
      </c>
      <c r="C9" t="s">
        <v>464</v>
      </c>
      <c r="D9" t="s">
        <v>544</v>
      </c>
      <c r="E9" t="s">
        <v>2521</v>
      </c>
      <c r="F9" t="s">
        <v>98</v>
      </c>
      <c r="H9" t="s">
        <v>98</v>
      </c>
      <c r="J9" t="s">
        <v>98</v>
      </c>
      <c r="L9" t="s">
        <v>98</v>
      </c>
      <c r="M9" t="s">
        <v>2522</v>
      </c>
      <c r="N9" t="s">
        <v>489</v>
      </c>
      <c r="O9" t="s">
        <v>455</v>
      </c>
    </row>
    <row r="10" spans="1:15" x14ac:dyDescent="0.3">
      <c r="A10">
        <v>130734</v>
      </c>
      <c r="B10">
        <v>9</v>
      </c>
      <c r="C10" t="s">
        <v>490</v>
      </c>
      <c r="D10" t="s">
        <v>648</v>
      </c>
      <c r="E10" t="s">
        <v>2523</v>
      </c>
      <c r="F10" t="s">
        <v>2524</v>
      </c>
      <c r="H10" t="s">
        <v>98</v>
      </c>
      <c r="J10" t="s">
        <v>98</v>
      </c>
      <c r="L10" t="s">
        <v>98</v>
      </c>
      <c r="M10" t="s">
        <v>2525</v>
      </c>
      <c r="N10" t="s">
        <v>497</v>
      </c>
      <c r="O10" t="s">
        <v>455</v>
      </c>
    </row>
    <row r="11" spans="1:15" x14ac:dyDescent="0.3">
      <c r="A11">
        <v>130734</v>
      </c>
      <c r="B11">
        <v>10</v>
      </c>
      <c r="C11" t="s">
        <v>490</v>
      </c>
      <c r="D11" t="s">
        <v>564</v>
      </c>
      <c r="E11" t="s">
        <v>2526</v>
      </c>
      <c r="F11" t="s">
        <v>98</v>
      </c>
      <c r="H11" t="s">
        <v>98</v>
      </c>
      <c r="J11" t="s">
        <v>98</v>
      </c>
      <c r="L11" t="s">
        <v>98</v>
      </c>
      <c r="M11" t="s">
        <v>2527</v>
      </c>
      <c r="N11" t="s">
        <v>504</v>
      </c>
      <c r="O11" t="s">
        <v>455</v>
      </c>
    </row>
    <row r="12" spans="1:15" x14ac:dyDescent="0.3">
      <c r="A12">
        <v>130734</v>
      </c>
      <c r="B12">
        <v>11</v>
      </c>
      <c r="C12" t="s">
        <v>490</v>
      </c>
      <c r="D12" t="s">
        <v>735</v>
      </c>
      <c r="E12" t="s">
        <v>2521</v>
      </c>
      <c r="F12" t="s">
        <v>98</v>
      </c>
      <c r="H12" t="s">
        <v>98</v>
      </c>
      <c r="J12" t="s">
        <v>98</v>
      </c>
      <c r="M12" t="s">
        <v>2528</v>
      </c>
      <c r="N12" t="s">
        <v>511</v>
      </c>
      <c r="O12" t="s">
        <v>455</v>
      </c>
    </row>
    <row r="13" spans="1:15" x14ac:dyDescent="0.3">
      <c r="A13">
        <v>130734</v>
      </c>
      <c r="B13">
        <v>12</v>
      </c>
      <c r="C13" t="s">
        <v>490</v>
      </c>
      <c r="D13" t="s">
        <v>552</v>
      </c>
      <c r="E13" t="s">
        <v>2529</v>
      </c>
      <c r="F13" t="s">
        <v>2530</v>
      </c>
      <c r="G13" t="s">
        <v>2531</v>
      </c>
      <c r="J13" t="s">
        <v>98</v>
      </c>
      <c r="L13" t="s">
        <v>98</v>
      </c>
      <c r="M13" t="s">
        <v>2532</v>
      </c>
      <c r="N13" t="s">
        <v>516</v>
      </c>
      <c r="O13" t="s">
        <v>455</v>
      </c>
    </row>
    <row r="14" spans="1:15" x14ac:dyDescent="0.3">
      <c r="A14">
        <v>130734</v>
      </c>
      <c r="B14">
        <v>13</v>
      </c>
      <c r="C14" t="s">
        <v>490</v>
      </c>
      <c r="D14" t="s">
        <v>542</v>
      </c>
      <c r="E14" t="s">
        <v>2521</v>
      </c>
      <c r="F14" t="s">
        <v>2533</v>
      </c>
      <c r="G14" t="s">
        <v>2533</v>
      </c>
      <c r="H14" t="s">
        <v>98</v>
      </c>
      <c r="J14" t="s">
        <v>98</v>
      </c>
      <c r="L14" t="s">
        <v>98</v>
      </c>
      <c r="M14" t="s">
        <v>2534</v>
      </c>
      <c r="N14" t="s">
        <v>522</v>
      </c>
      <c r="O14" t="s">
        <v>455</v>
      </c>
    </row>
    <row r="15" spans="1:15" x14ac:dyDescent="0.3">
      <c r="A15">
        <v>130734</v>
      </c>
      <c r="B15">
        <v>14</v>
      </c>
      <c r="C15" t="s">
        <v>490</v>
      </c>
      <c r="D15" t="s">
        <v>1102</v>
      </c>
      <c r="E15" t="s">
        <v>2535</v>
      </c>
      <c r="F15" t="s">
        <v>2536</v>
      </c>
      <c r="H15" t="s">
        <v>98</v>
      </c>
      <c r="J15" t="s">
        <v>98</v>
      </c>
      <c r="L15" t="s">
        <v>98</v>
      </c>
      <c r="M15" t="s">
        <v>2537</v>
      </c>
      <c r="N15" t="s">
        <v>98</v>
      </c>
      <c r="O15" t="s">
        <v>455</v>
      </c>
    </row>
    <row r="16" spans="1:15" x14ac:dyDescent="0.3">
      <c r="A16">
        <v>130734</v>
      </c>
      <c r="B16">
        <v>15</v>
      </c>
      <c r="C16" t="s">
        <v>490</v>
      </c>
      <c r="D16" t="s">
        <v>538</v>
      </c>
      <c r="E16" t="s">
        <v>2538</v>
      </c>
      <c r="F16" t="s">
        <v>98</v>
      </c>
      <c r="H16" t="s">
        <v>98</v>
      </c>
      <c r="J16" t="s">
        <v>98</v>
      </c>
      <c r="L16" t="s">
        <v>98</v>
      </c>
      <c r="M16" t="s">
        <v>2539</v>
      </c>
      <c r="N16" t="s">
        <v>2540</v>
      </c>
      <c r="O16" t="s">
        <v>455</v>
      </c>
    </row>
    <row r="17" spans="1:15" x14ac:dyDescent="0.3">
      <c r="A17">
        <v>130734</v>
      </c>
      <c r="B17">
        <v>16</v>
      </c>
      <c r="C17" t="s">
        <v>490</v>
      </c>
      <c r="D17" t="s">
        <v>509</v>
      </c>
      <c r="E17" t="s">
        <v>2541</v>
      </c>
      <c r="F17" t="s">
        <v>98</v>
      </c>
      <c r="H17" t="s">
        <v>98</v>
      </c>
      <c r="J17" t="s">
        <v>98</v>
      </c>
      <c r="L17" t="s">
        <v>98</v>
      </c>
      <c r="M17" t="s">
        <v>2542</v>
      </c>
      <c r="N17" t="s">
        <v>539</v>
      </c>
      <c r="O17" t="s">
        <v>455</v>
      </c>
    </row>
    <row r="18" spans="1:15" x14ac:dyDescent="0.3">
      <c r="A18">
        <v>130734</v>
      </c>
      <c r="B18">
        <v>17</v>
      </c>
      <c r="C18" t="s">
        <v>490</v>
      </c>
      <c r="D18" t="s">
        <v>480</v>
      </c>
      <c r="E18" t="s">
        <v>2543</v>
      </c>
      <c r="F18" t="s">
        <v>98</v>
      </c>
      <c r="H18" t="s">
        <v>98</v>
      </c>
      <c r="J18" t="s">
        <v>98</v>
      </c>
      <c r="L18" t="s">
        <v>98</v>
      </c>
      <c r="M18" t="s">
        <v>2544</v>
      </c>
      <c r="N18" t="s">
        <v>2545</v>
      </c>
      <c r="O18" t="s">
        <v>455</v>
      </c>
    </row>
    <row r="19" spans="1:15" x14ac:dyDescent="0.3">
      <c r="A19">
        <v>130734</v>
      </c>
      <c r="B19">
        <v>18</v>
      </c>
      <c r="C19" t="s">
        <v>546</v>
      </c>
      <c r="D19" t="s">
        <v>551</v>
      </c>
      <c r="E19" t="s">
        <v>2546</v>
      </c>
      <c r="F19" t="s">
        <v>2547</v>
      </c>
      <c r="G19" t="s">
        <v>2547</v>
      </c>
      <c r="H19" t="s">
        <v>98</v>
      </c>
      <c r="J19" t="s">
        <v>98</v>
      </c>
      <c r="L19" t="s">
        <v>98</v>
      </c>
      <c r="M19" t="s">
        <v>2548</v>
      </c>
      <c r="N19" t="s">
        <v>98</v>
      </c>
      <c r="O19" t="s">
        <v>458</v>
      </c>
    </row>
    <row r="20" spans="1:15" x14ac:dyDescent="0.3">
      <c r="A20">
        <v>130734</v>
      </c>
      <c r="B20">
        <v>19</v>
      </c>
      <c r="C20" t="s">
        <v>546</v>
      </c>
      <c r="D20" t="s">
        <v>515</v>
      </c>
      <c r="E20" t="s">
        <v>2521</v>
      </c>
      <c r="F20" t="s">
        <v>98</v>
      </c>
      <c r="H20" t="s">
        <v>98</v>
      </c>
      <c r="J20" t="s">
        <v>98</v>
      </c>
      <c r="L20" t="s">
        <v>98</v>
      </c>
      <c r="M20" t="s">
        <v>2549</v>
      </c>
      <c r="N20" t="s">
        <v>559</v>
      </c>
      <c r="O20" t="s">
        <v>455</v>
      </c>
    </row>
    <row r="21" spans="1:15" x14ac:dyDescent="0.3">
      <c r="A21">
        <v>130734</v>
      </c>
      <c r="B21">
        <v>20</v>
      </c>
      <c r="C21" t="s">
        <v>464</v>
      </c>
      <c r="D21" t="s">
        <v>537</v>
      </c>
      <c r="E21" t="s">
        <v>2550</v>
      </c>
      <c r="F21" t="s">
        <v>2533</v>
      </c>
      <c r="G21" t="s">
        <v>2551</v>
      </c>
      <c r="J21" t="s">
        <v>98</v>
      </c>
      <c r="L21" t="s">
        <v>98</v>
      </c>
      <c r="M21" t="s">
        <v>2552</v>
      </c>
      <c r="N21" t="s">
        <v>562</v>
      </c>
      <c r="O21" t="s">
        <v>455</v>
      </c>
    </row>
    <row r="22" spans="1:15" x14ac:dyDescent="0.3">
      <c r="A22">
        <v>130734</v>
      </c>
      <c r="B22">
        <v>21</v>
      </c>
      <c r="C22" t="s">
        <v>490</v>
      </c>
      <c r="D22" t="s">
        <v>572</v>
      </c>
      <c r="E22" t="s">
        <v>2550</v>
      </c>
      <c r="F22">
        <f>20</f>
        <v>20</v>
      </c>
      <c r="H22" t="s">
        <v>98</v>
      </c>
      <c r="J22" t="s">
        <v>98</v>
      </c>
      <c r="L22" t="s">
        <v>98</v>
      </c>
      <c r="M22" t="s">
        <v>2553</v>
      </c>
      <c r="N22" t="s">
        <v>2554</v>
      </c>
      <c r="O22" t="s">
        <v>455</v>
      </c>
    </row>
    <row r="23" spans="1:15" x14ac:dyDescent="0.3">
      <c r="A23">
        <v>130734</v>
      </c>
      <c r="B23">
        <v>22</v>
      </c>
      <c r="C23" t="s">
        <v>464</v>
      </c>
      <c r="D23" t="s">
        <v>488</v>
      </c>
      <c r="E23" t="s">
        <v>2555</v>
      </c>
      <c r="F23" t="s">
        <v>2556</v>
      </c>
      <c r="G23" t="s">
        <v>2556</v>
      </c>
      <c r="H23" t="s">
        <v>98</v>
      </c>
      <c r="J23" t="s">
        <v>98</v>
      </c>
      <c r="L23" t="s">
        <v>98</v>
      </c>
      <c r="M23" t="s">
        <v>2557</v>
      </c>
      <c r="N23" t="s">
        <v>569</v>
      </c>
      <c r="O23" t="s">
        <v>455</v>
      </c>
    </row>
    <row r="24" spans="1:15" x14ac:dyDescent="0.3">
      <c r="A24">
        <v>130734</v>
      </c>
      <c r="B24">
        <v>23</v>
      </c>
      <c r="C24" t="s">
        <v>464</v>
      </c>
      <c r="D24" t="s">
        <v>736</v>
      </c>
      <c r="E24" t="s">
        <v>2550</v>
      </c>
      <c r="F24">
        <f>20</f>
        <v>20</v>
      </c>
      <c r="H24" t="s">
        <v>98</v>
      </c>
      <c r="J24" t="s">
        <v>98</v>
      </c>
      <c r="L24" t="s">
        <v>98</v>
      </c>
      <c r="M24" t="s">
        <v>2558</v>
      </c>
      <c r="N24" t="s">
        <v>98</v>
      </c>
      <c r="O24" t="s">
        <v>458</v>
      </c>
    </row>
    <row r="25" spans="1:15" x14ac:dyDescent="0.3">
      <c r="A25">
        <v>130734</v>
      </c>
      <c r="B25">
        <v>24</v>
      </c>
      <c r="C25" t="s">
        <v>490</v>
      </c>
      <c r="D25" t="s">
        <v>520</v>
      </c>
      <c r="E25" t="s">
        <v>2550</v>
      </c>
      <c r="F25">
        <f>20</f>
        <v>20</v>
      </c>
      <c r="H25" t="s">
        <v>98</v>
      </c>
      <c r="J25" t="s">
        <v>98</v>
      </c>
      <c r="L25" t="s">
        <v>98</v>
      </c>
      <c r="M25" t="s">
        <v>2559</v>
      </c>
      <c r="N25" t="s">
        <v>98</v>
      </c>
      <c r="O25" t="s">
        <v>458</v>
      </c>
    </row>
    <row r="26" spans="1:15" x14ac:dyDescent="0.3">
      <c r="A26">
        <v>130734</v>
      </c>
      <c r="B26">
        <v>25</v>
      </c>
      <c r="C26" t="s">
        <v>490</v>
      </c>
      <c r="D26" t="s">
        <v>498</v>
      </c>
      <c r="E26" t="s">
        <v>579</v>
      </c>
      <c r="F26" t="s">
        <v>98</v>
      </c>
      <c r="H26" t="s">
        <v>98</v>
      </c>
      <c r="J26" t="s">
        <v>98</v>
      </c>
      <c r="L26" t="s">
        <v>98</v>
      </c>
      <c r="M26" t="s">
        <v>579</v>
      </c>
      <c r="N26" t="s">
        <v>98</v>
      </c>
      <c r="O26" t="s">
        <v>458</v>
      </c>
    </row>
    <row r="27" spans="1:15" x14ac:dyDescent="0.3">
      <c r="A27">
        <v>130734</v>
      </c>
      <c r="B27">
        <v>26</v>
      </c>
      <c r="C27" t="s">
        <v>490</v>
      </c>
      <c r="D27" t="s">
        <v>803</v>
      </c>
      <c r="E27" t="s">
        <v>579</v>
      </c>
      <c r="F27" t="s">
        <v>98</v>
      </c>
      <c r="H27" t="s">
        <v>98</v>
      </c>
      <c r="J27" t="s">
        <v>98</v>
      </c>
      <c r="L27" t="s">
        <v>1054</v>
      </c>
      <c r="M27" t="s">
        <v>579</v>
      </c>
      <c r="N27" t="s">
        <v>98</v>
      </c>
      <c r="O27" t="s">
        <v>458</v>
      </c>
    </row>
    <row r="28" spans="1:15" x14ac:dyDescent="0.3">
      <c r="A28">
        <v>130734</v>
      </c>
      <c r="B28">
        <v>27</v>
      </c>
      <c r="C28" t="s">
        <v>490</v>
      </c>
      <c r="D28" t="s">
        <v>1205</v>
      </c>
      <c r="E28" t="s">
        <v>579</v>
      </c>
      <c r="F28" t="s">
        <v>98</v>
      </c>
      <c r="H28" t="s">
        <v>98</v>
      </c>
      <c r="J28" t="s">
        <v>98</v>
      </c>
      <c r="L28" t="s">
        <v>98</v>
      </c>
      <c r="M28" t="s">
        <v>579</v>
      </c>
      <c r="N28" t="s">
        <v>98</v>
      </c>
      <c r="O28" t="s">
        <v>458</v>
      </c>
    </row>
    <row r="29" spans="1:15" x14ac:dyDescent="0.3">
      <c r="A29">
        <v>130734</v>
      </c>
      <c r="B29">
        <v>28</v>
      </c>
      <c r="C29" t="s">
        <v>490</v>
      </c>
      <c r="D29" t="s">
        <v>722</v>
      </c>
      <c r="E29" t="s">
        <v>579</v>
      </c>
      <c r="F29" t="s">
        <v>98</v>
      </c>
      <c r="H29" t="s">
        <v>1054</v>
      </c>
      <c r="J29" t="s">
        <v>98</v>
      </c>
      <c r="L29" t="s">
        <v>98</v>
      </c>
      <c r="M29" t="s">
        <v>579</v>
      </c>
      <c r="N29" t="s">
        <v>98</v>
      </c>
      <c r="O29" t="s">
        <v>458</v>
      </c>
    </row>
    <row r="30" spans="1:15" x14ac:dyDescent="0.3">
      <c r="A30">
        <v>130734</v>
      </c>
      <c r="B30">
        <v>29</v>
      </c>
      <c r="C30" t="s">
        <v>453</v>
      </c>
      <c r="D30" t="s">
        <v>527</v>
      </c>
      <c r="E30" t="s">
        <v>2560</v>
      </c>
      <c r="F30" t="s">
        <v>98</v>
      </c>
      <c r="H30" t="s">
        <v>98</v>
      </c>
      <c r="J30" t="s">
        <v>98</v>
      </c>
      <c r="L30" t="s">
        <v>98</v>
      </c>
      <c r="M30" t="s">
        <v>2561</v>
      </c>
      <c r="N30" t="s">
        <v>602</v>
      </c>
      <c r="O30" t="s">
        <v>455</v>
      </c>
    </row>
    <row r="31" spans="1:15" x14ac:dyDescent="0.3">
      <c r="A31">
        <v>130734</v>
      </c>
      <c r="B31">
        <v>30</v>
      </c>
      <c r="C31" t="s">
        <v>453</v>
      </c>
      <c r="D31" t="s">
        <v>583</v>
      </c>
      <c r="E31" t="s">
        <v>2562</v>
      </c>
      <c r="F31" t="s">
        <v>2563</v>
      </c>
      <c r="G31" t="s">
        <v>2563</v>
      </c>
      <c r="J31" t="s">
        <v>1054</v>
      </c>
      <c r="L31" t="s">
        <v>98</v>
      </c>
      <c r="M31" t="s">
        <v>2564</v>
      </c>
      <c r="N31" t="s">
        <v>604</v>
      </c>
      <c r="O31" t="s">
        <v>455</v>
      </c>
    </row>
    <row r="32" spans="1:15" x14ac:dyDescent="0.3">
      <c r="A32">
        <v>130734</v>
      </c>
      <c r="B32">
        <v>31</v>
      </c>
      <c r="C32" t="s">
        <v>453</v>
      </c>
      <c r="D32" t="s">
        <v>545</v>
      </c>
      <c r="E32" t="s">
        <v>98</v>
      </c>
      <c r="F32">
        <f>30</f>
        <v>30</v>
      </c>
      <c r="H32" t="s">
        <v>98</v>
      </c>
      <c r="J32" t="s">
        <v>98</v>
      </c>
      <c r="L32" t="s">
        <v>98</v>
      </c>
      <c r="M32" t="s">
        <v>98</v>
      </c>
      <c r="N32" t="s">
        <v>98</v>
      </c>
      <c r="O32" t="s">
        <v>458</v>
      </c>
    </row>
    <row r="33" spans="1:15" x14ac:dyDescent="0.3">
      <c r="A33">
        <v>130734</v>
      </c>
      <c r="B33">
        <v>32</v>
      </c>
      <c r="C33" t="s">
        <v>453</v>
      </c>
      <c r="D33" t="s">
        <v>665</v>
      </c>
      <c r="E33" t="s">
        <v>98</v>
      </c>
      <c r="F33">
        <f>30</f>
        <v>30</v>
      </c>
      <c r="H33" t="s">
        <v>98</v>
      </c>
      <c r="L33" t="s">
        <v>98</v>
      </c>
      <c r="M33" t="s">
        <v>98</v>
      </c>
      <c r="N33" t="s">
        <v>98</v>
      </c>
      <c r="O33" t="s">
        <v>458</v>
      </c>
    </row>
    <row r="34" spans="1:15" x14ac:dyDescent="0.3">
      <c r="A34">
        <v>130734</v>
      </c>
      <c r="B34">
        <v>33</v>
      </c>
      <c r="C34" t="s">
        <v>453</v>
      </c>
      <c r="D34" t="s">
        <v>577</v>
      </c>
      <c r="E34" t="s">
        <v>98</v>
      </c>
      <c r="F34">
        <f>30</f>
        <v>30</v>
      </c>
      <c r="H34" t="s">
        <v>98</v>
      </c>
      <c r="L34" t="s">
        <v>98</v>
      </c>
      <c r="M34" t="s">
        <v>98</v>
      </c>
      <c r="N34" t="s">
        <v>98</v>
      </c>
      <c r="O34" t="s">
        <v>458</v>
      </c>
    </row>
    <row r="35" spans="1:15" x14ac:dyDescent="0.3">
      <c r="A35">
        <v>130734</v>
      </c>
      <c r="B35">
        <v>34</v>
      </c>
      <c r="C35" t="s">
        <v>453</v>
      </c>
      <c r="D35" t="s">
        <v>553</v>
      </c>
      <c r="E35" t="s">
        <v>98</v>
      </c>
      <c r="F35">
        <f>30</f>
        <v>30</v>
      </c>
      <c r="H35" t="s">
        <v>98</v>
      </c>
      <c r="J35" t="s">
        <v>98</v>
      </c>
      <c r="L35" t="s">
        <v>1054</v>
      </c>
      <c r="M35" t="s">
        <v>98</v>
      </c>
      <c r="N35" t="s">
        <v>98</v>
      </c>
      <c r="O35" t="s">
        <v>458</v>
      </c>
    </row>
    <row r="36" spans="1:15" x14ac:dyDescent="0.3">
      <c r="A36">
        <v>130734</v>
      </c>
      <c r="B36">
        <v>35</v>
      </c>
      <c r="C36" t="s">
        <v>464</v>
      </c>
      <c r="D36" t="s">
        <v>532</v>
      </c>
      <c r="E36" t="s">
        <v>2562</v>
      </c>
      <c r="F36" t="s">
        <v>2563</v>
      </c>
      <c r="G36" t="s">
        <v>2563</v>
      </c>
      <c r="J36" t="s">
        <v>98</v>
      </c>
      <c r="L36" t="s">
        <v>98</v>
      </c>
      <c r="M36" t="s">
        <v>2565</v>
      </c>
      <c r="N36" t="s">
        <v>98</v>
      </c>
      <c r="O36" t="s">
        <v>458</v>
      </c>
    </row>
    <row r="37" spans="1:15" x14ac:dyDescent="0.3">
      <c r="A37">
        <v>130734</v>
      </c>
      <c r="B37">
        <v>36</v>
      </c>
      <c r="C37" t="s">
        <v>464</v>
      </c>
      <c r="D37" t="s">
        <v>496</v>
      </c>
      <c r="E37" t="s">
        <v>2510</v>
      </c>
      <c r="F37" t="s">
        <v>98</v>
      </c>
      <c r="H37" t="s">
        <v>98</v>
      </c>
      <c r="J37" t="s">
        <v>98</v>
      </c>
      <c r="L37" t="s">
        <v>98</v>
      </c>
      <c r="M37" t="s">
        <v>2566</v>
      </c>
      <c r="N37" t="s">
        <v>616</v>
      </c>
      <c r="O37" t="s">
        <v>455</v>
      </c>
    </row>
    <row r="38" spans="1:15" x14ac:dyDescent="0.3">
      <c r="A38">
        <v>130734</v>
      </c>
      <c r="B38">
        <v>37</v>
      </c>
      <c r="C38" t="s">
        <v>464</v>
      </c>
      <c r="D38" t="s">
        <v>502</v>
      </c>
      <c r="E38" t="s">
        <v>2567</v>
      </c>
      <c r="F38" t="s">
        <v>98</v>
      </c>
      <c r="H38" t="s">
        <v>98</v>
      </c>
      <c r="J38" t="s">
        <v>98</v>
      </c>
      <c r="L38" t="s">
        <v>98</v>
      </c>
      <c r="M38" t="s">
        <v>2568</v>
      </c>
      <c r="N38" t="s">
        <v>2569</v>
      </c>
      <c r="O38" t="s">
        <v>455</v>
      </c>
    </row>
    <row r="39" spans="1:15" x14ac:dyDescent="0.3">
      <c r="A39">
        <v>130734</v>
      </c>
      <c r="B39">
        <v>38</v>
      </c>
      <c r="C39" t="s">
        <v>464</v>
      </c>
      <c r="D39" t="s">
        <v>565</v>
      </c>
      <c r="E39" t="s">
        <v>2570</v>
      </c>
      <c r="F39" t="s">
        <v>2571</v>
      </c>
      <c r="H39" t="s">
        <v>98</v>
      </c>
      <c r="J39" t="s">
        <v>98</v>
      </c>
      <c r="L39" t="s">
        <v>98</v>
      </c>
      <c r="M39" t="s">
        <v>2572</v>
      </c>
      <c r="N39" t="s">
        <v>621</v>
      </c>
      <c r="O39" t="s">
        <v>455</v>
      </c>
    </row>
    <row r="40" spans="1:15" x14ac:dyDescent="0.3">
      <c r="A40">
        <v>130734</v>
      </c>
      <c r="B40">
        <v>39</v>
      </c>
      <c r="C40" t="s">
        <v>464</v>
      </c>
      <c r="D40" t="s">
        <v>1114</v>
      </c>
      <c r="E40" t="s">
        <v>2573</v>
      </c>
      <c r="F40" t="s">
        <v>98</v>
      </c>
      <c r="H40" t="s">
        <v>98</v>
      </c>
      <c r="J40" t="s">
        <v>98</v>
      </c>
      <c r="L40" t="s">
        <v>98</v>
      </c>
      <c r="M40" t="s">
        <v>2574</v>
      </c>
      <c r="N40" t="s">
        <v>625</v>
      </c>
      <c r="O40" t="s">
        <v>455</v>
      </c>
    </row>
    <row r="41" spans="1:15" x14ac:dyDescent="0.3">
      <c r="A41">
        <v>130734</v>
      </c>
      <c r="B41">
        <v>40</v>
      </c>
      <c r="C41" t="s">
        <v>464</v>
      </c>
      <c r="D41" t="s">
        <v>505</v>
      </c>
      <c r="E41" t="s">
        <v>2523</v>
      </c>
      <c r="F41" t="s">
        <v>2524</v>
      </c>
      <c r="H41" t="s">
        <v>98</v>
      </c>
      <c r="J41" t="s">
        <v>98</v>
      </c>
      <c r="L41" t="s">
        <v>98</v>
      </c>
      <c r="M41" t="s">
        <v>2575</v>
      </c>
      <c r="N41" t="s">
        <v>630</v>
      </c>
      <c r="O41" t="s">
        <v>455</v>
      </c>
    </row>
    <row r="42" spans="1:15" x14ac:dyDescent="0.3">
      <c r="A42">
        <v>130734</v>
      </c>
      <c r="B42">
        <v>41</v>
      </c>
      <c r="C42" t="s">
        <v>490</v>
      </c>
      <c r="D42" t="s">
        <v>723</v>
      </c>
      <c r="E42" t="s">
        <v>2567</v>
      </c>
      <c r="F42">
        <f>37</f>
        <v>37</v>
      </c>
      <c r="H42" t="s">
        <v>98</v>
      </c>
      <c r="J42" t="s">
        <v>98</v>
      </c>
      <c r="L42" t="s">
        <v>98</v>
      </c>
      <c r="M42" t="s">
        <v>2576</v>
      </c>
      <c r="N42" t="s">
        <v>98</v>
      </c>
      <c r="O42" t="s">
        <v>458</v>
      </c>
    </row>
    <row r="43" spans="1:15" x14ac:dyDescent="0.3">
      <c r="A43">
        <v>130734</v>
      </c>
      <c r="B43">
        <v>42</v>
      </c>
      <c r="C43" t="s">
        <v>490</v>
      </c>
      <c r="D43" t="s">
        <v>491</v>
      </c>
      <c r="E43" t="s">
        <v>2577</v>
      </c>
      <c r="F43" t="s">
        <v>98</v>
      </c>
      <c r="H43" t="s">
        <v>98</v>
      </c>
      <c r="J43" t="s">
        <v>98</v>
      </c>
      <c r="L43" t="s">
        <v>98</v>
      </c>
      <c r="M43" t="s">
        <v>2578</v>
      </c>
      <c r="N43" t="s">
        <v>638</v>
      </c>
      <c r="O43" t="s">
        <v>455</v>
      </c>
    </row>
    <row r="44" spans="1:15" x14ac:dyDescent="0.3">
      <c r="A44">
        <v>130734</v>
      </c>
      <c r="B44">
        <v>43</v>
      </c>
      <c r="C44" t="s">
        <v>490</v>
      </c>
      <c r="D44" t="s">
        <v>503</v>
      </c>
      <c r="E44" t="s">
        <v>2567</v>
      </c>
      <c r="F44">
        <f>37</f>
        <v>37</v>
      </c>
      <c r="H44" t="s">
        <v>98</v>
      </c>
      <c r="J44" t="s">
        <v>98</v>
      </c>
      <c r="L44" t="s">
        <v>98</v>
      </c>
      <c r="M44" t="s">
        <v>2579</v>
      </c>
      <c r="N44" t="s">
        <v>98</v>
      </c>
      <c r="O44" t="s">
        <v>458</v>
      </c>
    </row>
    <row r="45" spans="1:15" x14ac:dyDescent="0.3">
      <c r="A45">
        <v>130734</v>
      </c>
      <c r="B45">
        <v>44</v>
      </c>
      <c r="C45" t="s">
        <v>490</v>
      </c>
      <c r="D45" t="s">
        <v>594</v>
      </c>
      <c r="E45" t="s">
        <v>2580</v>
      </c>
      <c r="F45" t="s">
        <v>2563</v>
      </c>
      <c r="G45" t="s">
        <v>2563</v>
      </c>
      <c r="J45" t="s">
        <v>98</v>
      </c>
      <c r="L45" t="s">
        <v>98</v>
      </c>
      <c r="M45" t="s">
        <v>2581</v>
      </c>
      <c r="N45" t="s">
        <v>1054</v>
      </c>
      <c r="O45" t="s">
        <v>458</v>
      </c>
    </row>
    <row r="46" spans="1:15" x14ac:dyDescent="0.3">
      <c r="A46">
        <v>130734</v>
      </c>
      <c r="B46">
        <v>45</v>
      </c>
      <c r="C46" t="s">
        <v>490</v>
      </c>
      <c r="D46" t="s">
        <v>528</v>
      </c>
      <c r="E46" t="s">
        <v>2582</v>
      </c>
      <c r="F46" t="s">
        <v>2583</v>
      </c>
      <c r="G46" t="s">
        <v>2583</v>
      </c>
      <c r="J46" t="s">
        <v>98</v>
      </c>
      <c r="L46" t="s">
        <v>98</v>
      </c>
      <c r="M46" t="s">
        <v>2584</v>
      </c>
      <c r="N46" t="s">
        <v>649</v>
      </c>
      <c r="O46" t="s">
        <v>455</v>
      </c>
    </row>
    <row r="47" spans="1:15" x14ac:dyDescent="0.3">
      <c r="A47">
        <v>130734</v>
      </c>
      <c r="B47">
        <v>46</v>
      </c>
      <c r="C47" t="s">
        <v>490</v>
      </c>
      <c r="D47" t="s">
        <v>510</v>
      </c>
      <c r="E47" t="s">
        <v>2585</v>
      </c>
      <c r="F47" t="s">
        <v>98</v>
      </c>
      <c r="H47" t="s">
        <v>98</v>
      </c>
      <c r="J47" t="s">
        <v>98</v>
      </c>
      <c r="L47" t="s">
        <v>98</v>
      </c>
      <c r="M47" t="s">
        <v>2586</v>
      </c>
      <c r="N47" t="s">
        <v>98</v>
      </c>
      <c r="O47" t="s">
        <v>458</v>
      </c>
    </row>
    <row r="48" spans="1:15" x14ac:dyDescent="0.3">
      <c r="A48">
        <v>130734</v>
      </c>
      <c r="B48">
        <v>47</v>
      </c>
      <c r="C48" t="s">
        <v>490</v>
      </c>
      <c r="D48" t="s">
        <v>624</v>
      </c>
      <c r="E48" t="s">
        <v>2587</v>
      </c>
      <c r="F48" t="s">
        <v>98</v>
      </c>
      <c r="H48" t="s">
        <v>1054</v>
      </c>
      <c r="J48" t="s">
        <v>98</v>
      </c>
      <c r="L48" t="s">
        <v>98</v>
      </c>
      <c r="M48" t="s">
        <v>2588</v>
      </c>
      <c r="N48" t="s">
        <v>655</v>
      </c>
      <c r="O48" t="s">
        <v>455</v>
      </c>
    </row>
    <row r="49" spans="1:15" x14ac:dyDescent="0.3">
      <c r="A49">
        <v>130734</v>
      </c>
      <c r="B49">
        <v>48</v>
      </c>
      <c r="C49" t="s">
        <v>490</v>
      </c>
      <c r="D49" t="s">
        <v>1833</v>
      </c>
      <c r="E49" t="s">
        <v>2589</v>
      </c>
      <c r="F49" t="s">
        <v>98</v>
      </c>
      <c r="H49" t="s">
        <v>98</v>
      </c>
      <c r="J49" t="s">
        <v>98</v>
      </c>
      <c r="L49" t="s">
        <v>98</v>
      </c>
      <c r="M49" t="s">
        <v>2590</v>
      </c>
      <c r="N49" t="s">
        <v>658</v>
      </c>
      <c r="O49" t="s">
        <v>455</v>
      </c>
    </row>
    <row r="50" spans="1:15" x14ac:dyDescent="0.3">
      <c r="A50">
        <v>130734</v>
      </c>
      <c r="B50">
        <v>49</v>
      </c>
      <c r="C50" t="s">
        <v>490</v>
      </c>
      <c r="D50" t="s">
        <v>521</v>
      </c>
      <c r="E50" t="s">
        <v>2523</v>
      </c>
      <c r="F50">
        <f>40</f>
        <v>40</v>
      </c>
      <c r="H50" t="s">
        <v>98</v>
      </c>
      <c r="J50" t="s">
        <v>98</v>
      </c>
      <c r="L50" t="s">
        <v>98</v>
      </c>
      <c r="M50" t="s">
        <v>2591</v>
      </c>
      <c r="N50" t="s">
        <v>98</v>
      </c>
      <c r="O50" t="s">
        <v>458</v>
      </c>
    </row>
    <row r="51" spans="1:15" x14ac:dyDescent="0.3">
      <c r="A51">
        <v>130734</v>
      </c>
      <c r="B51">
        <v>50</v>
      </c>
      <c r="C51" t="s">
        <v>546</v>
      </c>
      <c r="D51" t="s">
        <v>578</v>
      </c>
      <c r="E51" t="s">
        <v>2592</v>
      </c>
      <c r="F51" t="s">
        <v>2593</v>
      </c>
      <c r="G51" t="s">
        <v>2593</v>
      </c>
      <c r="J51" t="s">
        <v>98</v>
      </c>
      <c r="L51" t="s">
        <v>98</v>
      </c>
      <c r="M51" t="s">
        <v>2594</v>
      </c>
      <c r="N51" t="s">
        <v>666</v>
      </c>
      <c r="O51" t="s">
        <v>455</v>
      </c>
    </row>
    <row r="52" spans="1:15" x14ac:dyDescent="0.3">
      <c r="A52">
        <v>130734</v>
      </c>
      <c r="B52">
        <v>51</v>
      </c>
      <c r="C52" t="s">
        <v>546</v>
      </c>
      <c r="D52" t="s">
        <v>554</v>
      </c>
      <c r="E52" t="s">
        <v>2595</v>
      </c>
      <c r="F52" t="s">
        <v>98</v>
      </c>
      <c r="H52" t="s">
        <v>98</v>
      </c>
      <c r="J52" t="s">
        <v>98</v>
      </c>
      <c r="L52" t="s">
        <v>98</v>
      </c>
      <c r="M52" t="s">
        <v>2596</v>
      </c>
      <c r="N52" t="s">
        <v>98</v>
      </c>
      <c r="O52" t="s">
        <v>458</v>
      </c>
    </row>
    <row r="53" spans="1:15" x14ac:dyDescent="0.3">
      <c r="A53">
        <v>130734</v>
      </c>
      <c r="B53">
        <v>52</v>
      </c>
      <c r="C53" t="s">
        <v>546</v>
      </c>
      <c r="D53" t="s">
        <v>631</v>
      </c>
      <c r="E53" t="s">
        <v>2585</v>
      </c>
      <c r="F53">
        <f>46</f>
        <v>46</v>
      </c>
      <c r="H53" t="s">
        <v>98</v>
      </c>
      <c r="J53" t="s">
        <v>98</v>
      </c>
      <c r="L53" t="s">
        <v>98</v>
      </c>
      <c r="M53" t="s">
        <v>2597</v>
      </c>
      <c r="N53" t="s">
        <v>672</v>
      </c>
      <c r="O53" t="s">
        <v>455</v>
      </c>
    </row>
    <row r="54" spans="1:15" x14ac:dyDescent="0.3">
      <c r="A54">
        <v>130734</v>
      </c>
      <c r="B54">
        <v>53</v>
      </c>
      <c r="C54" t="s">
        <v>546</v>
      </c>
      <c r="D54" t="s">
        <v>1040</v>
      </c>
      <c r="E54" t="s">
        <v>579</v>
      </c>
      <c r="F54" t="s">
        <v>579</v>
      </c>
      <c r="H54" t="s">
        <v>98</v>
      </c>
      <c r="J54" t="s">
        <v>98</v>
      </c>
      <c r="L54" t="s">
        <v>98</v>
      </c>
      <c r="M54" t="s">
        <v>2598</v>
      </c>
      <c r="N54" t="s">
        <v>98</v>
      </c>
      <c r="O54" t="s">
        <v>458</v>
      </c>
    </row>
    <row r="55" spans="1:15" x14ac:dyDescent="0.3">
      <c r="A55">
        <v>130734</v>
      </c>
      <c r="B55">
        <v>54</v>
      </c>
      <c r="C55" t="s">
        <v>546</v>
      </c>
      <c r="D55" t="s">
        <v>2097</v>
      </c>
      <c r="E55" t="s">
        <v>2585</v>
      </c>
      <c r="F55">
        <f>52</f>
        <v>52</v>
      </c>
      <c r="H55" t="s">
        <v>98</v>
      </c>
      <c r="J55" t="s">
        <v>98</v>
      </c>
      <c r="L55" t="s">
        <v>98</v>
      </c>
      <c r="M55" t="s">
        <v>2599</v>
      </c>
      <c r="N55" t="s">
        <v>98</v>
      </c>
      <c r="O55" t="s">
        <v>458</v>
      </c>
    </row>
    <row r="56" spans="1:15" x14ac:dyDescent="0.3">
      <c r="A56">
        <v>130734</v>
      </c>
      <c r="B56">
        <v>55</v>
      </c>
      <c r="C56" t="s">
        <v>546</v>
      </c>
      <c r="D56" t="s">
        <v>669</v>
      </c>
      <c r="E56" t="s">
        <v>2600</v>
      </c>
      <c r="F56" t="s">
        <v>98</v>
      </c>
      <c r="H56" t="s">
        <v>98</v>
      </c>
      <c r="J56" t="s">
        <v>1054</v>
      </c>
      <c r="L56" t="s">
        <v>98</v>
      </c>
      <c r="M56" t="s">
        <v>2601</v>
      </c>
      <c r="N56" t="s">
        <v>680</v>
      </c>
      <c r="O56" t="s">
        <v>455</v>
      </c>
    </row>
    <row r="57" spans="1:15" x14ac:dyDescent="0.3">
      <c r="A57">
        <v>130734</v>
      </c>
      <c r="B57">
        <v>56</v>
      </c>
      <c r="C57" t="s">
        <v>546</v>
      </c>
      <c r="D57" t="s">
        <v>2078</v>
      </c>
      <c r="E57" t="s">
        <v>2602</v>
      </c>
      <c r="F57" t="s">
        <v>98</v>
      </c>
      <c r="H57" t="s">
        <v>98</v>
      </c>
      <c r="J57" t="s">
        <v>98</v>
      </c>
      <c r="L57" t="s">
        <v>98</v>
      </c>
      <c r="M57" t="s">
        <v>2603</v>
      </c>
      <c r="N57" t="s">
        <v>685</v>
      </c>
      <c r="O57" t="s">
        <v>455</v>
      </c>
    </row>
    <row r="58" spans="1:15" x14ac:dyDescent="0.3">
      <c r="A58">
        <v>130734</v>
      </c>
      <c r="B58">
        <v>57</v>
      </c>
      <c r="C58" t="s">
        <v>453</v>
      </c>
      <c r="D58" t="s">
        <v>2604</v>
      </c>
      <c r="E58" t="s">
        <v>2605</v>
      </c>
      <c r="F58" t="s">
        <v>98</v>
      </c>
      <c r="H58" t="s">
        <v>98</v>
      </c>
      <c r="J58" t="s">
        <v>98</v>
      </c>
      <c r="L58" t="s">
        <v>98</v>
      </c>
      <c r="M58" t="s">
        <v>2606</v>
      </c>
      <c r="N58" t="s">
        <v>687</v>
      </c>
      <c r="O58" t="s">
        <v>455</v>
      </c>
    </row>
    <row r="59" spans="1:15" x14ac:dyDescent="0.3">
      <c r="A59">
        <v>130734</v>
      </c>
      <c r="B59">
        <v>58</v>
      </c>
      <c r="C59" t="s">
        <v>453</v>
      </c>
      <c r="D59" t="s">
        <v>1109</v>
      </c>
      <c r="E59" t="s">
        <v>2607</v>
      </c>
      <c r="F59" t="s">
        <v>98</v>
      </c>
      <c r="H59" t="s">
        <v>98</v>
      </c>
      <c r="J59" t="s">
        <v>98</v>
      </c>
      <c r="L59" t="s">
        <v>98</v>
      </c>
      <c r="M59" t="s">
        <v>2608</v>
      </c>
      <c r="N59" t="s">
        <v>690</v>
      </c>
      <c r="O59" t="s">
        <v>455</v>
      </c>
    </row>
    <row r="60" spans="1:15" x14ac:dyDescent="0.3">
      <c r="A60">
        <v>130734</v>
      </c>
      <c r="B60">
        <v>59</v>
      </c>
      <c r="C60" t="s">
        <v>453</v>
      </c>
      <c r="D60" t="s">
        <v>915</v>
      </c>
      <c r="E60" t="s">
        <v>2609</v>
      </c>
      <c r="F60">
        <f>58</f>
        <v>58</v>
      </c>
      <c r="H60" t="s">
        <v>98</v>
      </c>
      <c r="J60" t="s">
        <v>98</v>
      </c>
      <c r="L60" t="s">
        <v>98</v>
      </c>
      <c r="M60" t="s">
        <v>98</v>
      </c>
      <c r="N60" t="s">
        <v>98</v>
      </c>
      <c r="O60" t="s">
        <v>458</v>
      </c>
    </row>
    <row r="61" spans="1:15" x14ac:dyDescent="0.3">
      <c r="A61">
        <v>130734</v>
      </c>
      <c r="B61">
        <v>60</v>
      </c>
      <c r="C61" t="s">
        <v>453</v>
      </c>
      <c r="D61" t="s">
        <v>673</v>
      </c>
      <c r="E61" t="s">
        <v>2610</v>
      </c>
      <c r="F61" t="s">
        <v>98</v>
      </c>
      <c r="H61" t="s">
        <v>98</v>
      </c>
      <c r="J61" t="s">
        <v>98</v>
      </c>
      <c r="L61" t="s">
        <v>98</v>
      </c>
      <c r="M61" t="s">
        <v>2611</v>
      </c>
      <c r="N61" t="s">
        <v>695</v>
      </c>
      <c r="O61" t="s">
        <v>455</v>
      </c>
    </row>
    <row r="62" spans="1:15" x14ac:dyDescent="0.3">
      <c r="A62">
        <v>130734</v>
      </c>
      <c r="B62">
        <v>61</v>
      </c>
      <c r="C62" t="s">
        <v>453</v>
      </c>
      <c r="D62" t="s">
        <v>1330</v>
      </c>
      <c r="E62" t="s">
        <v>2521</v>
      </c>
      <c r="F62" t="s">
        <v>2612</v>
      </c>
      <c r="G62" t="s">
        <v>2612</v>
      </c>
      <c r="J62" t="s">
        <v>98</v>
      </c>
      <c r="L62" t="s">
        <v>98</v>
      </c>
      <c r="M62" t="s">
        <v>2613</v>
      </c>
      <c r="N62" t="s">
        <v>698</v>
      </c>
      <c r="O62" t="s">
        <v>455</v>
      </c>
    </row>
    <row r="63" spans="1:15" x14ac:dyDescent="0.3">
      <c r="A63">
        <v>130734</v>
      </c>
      <c r="B63">
        <v>62</v>
      </c>
      <c r="C63" t="s">
        <v>453</v>
      </c>
      <c r="D63" t="s">
        <v>1460</v>
      </c>
      <c r="E63" t="s">
        <v>2605</v>
      </c>
      <c r="F63">
        <f>57</f>
        <v>57</v>
      </c>
      <c r="H63" t="s">
        <v>98</v>
      </c>
      <c r="J63" t="s">
        <v>98</v>
      </c>
      <c r="L63" t="s">
        <v>98</v>
      </c>
      <c r="M63" t="s">
        <v>2611</v>
      </c>
      <c r="N63" t="s">
        <v>98</v>
      </c>
      <c r="O63" t="s">
        <v>458</v>
      </c>
    </row>
    <row r="64" spans="1:15" x14ac:dyDescent="0.3">
      <c r="A64">
        <v>130734</v>
      </c>
      <c r="B64">
        <v>63</v>
      </c>
      <c r="C64" t="s">
        <v>464</v>
      </c>
      <c r="D64" t="s">
        <v>635</v>
      </c>
      <c r="E64" t="s">
        <v>2550</v>
      </c>
      <c r="F64" t="s">
        <v>98</v>
      </c>
      <c r="H64" t="s">
        <v>98</v>
      </c>
      <c r="J64" t="s">
        <v>98</v>
      </c>
      <c r="L64" t="s">
        <v>98</v>
      </c>
      <c r="M64" t="s">
        <v>98</v>
      </c>
      <c r="N64" t="s">
        <v>702</v>
      </c>
      <c r="O64" t="s">
        <v>455</v>
      </c>
    </row>
    <row r="65" spans="1:15" x14ac:dyDescent="0.3">
      <c r="A65">
        <v>130734</v>
      </c>
      <c r="B65">
        <v>64</v>
      </c>
      <c r="C65" t="s">
        <v>464</v>
      </c>
      <c r="D65" t="s">
        <v>1182</v>
      </c>
      <c r="E65" t="s">
        <v>2614</v>
      </c>
      <c r="F65" t="s">
        <v>2547</v>
      </c>
      <c r="G65" t="s">
        <v>2547</v>
      </c>
      <c r="J65" t="s">
        <v>98</v>
      </c>
      <c r="L65" t="s">
        <v>98</v>
      </c>
      <c r="M65" t="s">
        <v>98</v>
      </c>
      <c r="N65" t="s">
        <v>705</v>
      </c>
      <c r="O65" t="s">
        <v>455</v>
      </c>
    </row>
    <row r="66" spans="1:15" x14ac:dyDescent="0.3">
      <c r="A66">
        <v>130734</v>
      </c>
      <c r="B66">
        <v>65</v>
      </c>
      <c r="C66" t="s">
        <v>464</v>
      </c>
      <c r="D66" t="s">
        <v>676</v>
      </c>
      <c r="E66" t="s">
        <v>2615</v>
      </c>
      <c r="F66" t="s">
        <v>2533</v>
      </c>
      <c r="G66" t="s">
        <v>2533</v>
      </c>
      <c r="J66" t="s">
        <v>98</v>
      </c>
      <c r="L66" t="s">
        <v>98</v>
      </c>
      <c r="M66" t="s">
        <v>98</v>
      </c>
      <c r="N66" t="s">
        <v>710</v>
      </c>
      <c r="O66" t="s">
        <v>455</v>
      </c>
    </row>
    <row r="67" spans="1:15" x14ac:dyDescent="0.3">
      <c r="A67">
        <v>130734</v>
      </c>
      <c r="B67">
        <v>66</v>
      </c>
      <c r="C67" t="s">
        <v>464</v>
      </c>
      <c r="D67" t="s">
        <v>2616</v>
      </c>
      <c r="E67" t="s">
        <v>2617</v>
      </c>
      <c r="F67" t="s">
        <v>98</v>
      </c>
      <c r="H67" t="s">
        <v>98</v>
      </c>
      <c r="J67" t="s">
        <v>98</v>
      </c>
      <c r="L67" t="s">
        <v>98</v>
      </c>
      <c r="M67" t="s">
        <v>2618</v>
      </c>
      <c r="N67" t="s">
        <v>714</v>
      </c>
      <c r="O67" t="s">
        <v>455</v>
      </c>
    </row>
    <row r="68" spans="1:15" x14ac:dyDescent="0.3">
      <c r="A68">
        <v>130734</v>
      </c>
      <c r="B68">
        <v>67</v>
      </c>
      <c r="C68" t="s">
        <v>490</v>
      </c>
      <c r="D68" t="s">
        <v>863</v>
      </c>
      <c r="E68" t="s">
        <v>2619</v>
      </c>
      <c r="F68" t="s">
        <v>2620</v>
      </c>
      <c r="G68" t="s">
        <v>2621</v>
      </c>
      <c r="J68" t="s">
        <v>98</v>
      </c>
      <c r="L68" t="s">
        <v>98</v>
      </c>
      <c r="M68" t="s">
        <v>2622</v>
      </c>
      <c r="N68" t="s">
        <v>98</v>
      </c>
      <c r="O68" t="s">
        <v>458</v>
      </c>
    </row>
    <row r="69" spans="1:15" x14ac:dyDescent="0.3">
      <c r="A69">
        <v>130734</v>
      </c>
      <c r="B69">
        <v>68</v>
      </c>
      <c r="C69" t="s">
        <v>490</v>
      </c>
      <c r="D69" t="s">
        <v>1308</v>
      </c>
      <c r="E69" t="s">
        <v>2623</v>
      </c>
      <c r="F69" t="s">
        <v>2624</v>
      </c>
      <c r="G69" t="s">
        <v>2624</v>
      </c>
      <c r="J69" t="s">
        <v>98</v>
      </c>
      <c r="L69" t="s">
        <v>98</v>
      </c>
      <c r="M69" t="s">
        <v>2625</v>
      </c>
      <c r="N69" t="s">
        <v>724</v>
      </c>
      <c r="O69" t="s">
        <v>455</v>
      </c>
    </row>
    <row r="70" spans="1:15" x14ac:dyDescent="0.3">
      <c r="A70">
        <v>130734</v>
      </c>
      <c r="B70">
        <v>69</v>
      </c>
      <c r="C70" t="s">
        <v>490</v>
      </c>
      <c r="D70" t="s">
        <v>2440</v>
      </c>
      <c r="E70" t="s">
        <v>2600</v>
      </c>
      <c r="F70" t="s">
        <v>2626</v>
      </c>
      <c r="G70" t="s">
        <v>2626</v>
      </c>
      <c r="J70" t="s">
        <v>98</v>
      </c>
      <c r="L70" t="s">
        <v>98</v>
      </c>
      <c r="M70" t="s">
        <v>2627</v>
      </c>
      <c r="N70" t="s">
        <v>729</v>
      </c>
      <c r="O70" t="s">
        <v>455</v>
      </c>
    </row>
    <row r="71" spans="1:15" x14ac:dyDescent="0.3">
      <c r="A71">
        <v>130734</v>
      </c>
      <c r="B71">
        <v>70</v>
      </c>
      <c r="C71" t="s">
        <v>490</v>
      </c>
      <c r="D71" t="s">
        <v>707</v>
      </c>
      <c r="E71" t="s">
        <v>2538</v>
      </c>
      <c r="F71" t="s">
        <v>2628</v>
      </c>
      <c r="G71" t="s">
        <v>2628</v>
      </c>
      <c r="J71" t="s">
        <v>98</v>
      </c>
      <c r="L71" t="s">
        <v>98</v>
      </c>
      <c r="M71" t="s">
        <v>98</v>
      </c>
      <c r="N71" t="s">
        <v>737</v>
      </c>
      <c r="O71" t="s">
        <v>455</v>
      </c>
    </row>
    <row r="72" spans="1:15" x14ac:dyDescent="0.3">
      <c r="A72">
        <v>130734</v>
      </c>
      <c r="B72">
        <v>71</v>
      </c>
      <c r="C72" t="s">
        <v>490</v>
      </c>
      <c r="D72" t="s">
        <v>1918</v>
      </c>
      <c r="E72" t="s">
        <v>2629</v>
      </c>
      <c r="F72" t="s">
        <v>98</v>
      </c>
      <c r="H72" t="s">
        <v>98</v>
      </c>
      <c r="J72" t="s">
        <v>98</v>
      </c>
      <c r="L72" t="s">
        <v>98</v>
      </c>
      <c r="M72" t="s">
        <v>2630</v>
      </c>
      <c r="N72" t="s">
        <v>740</v>
      </c>
      <c r="O72" t="s">
        <v>455</v>
      </c>
    </row>
    <row r="73" spans="1:15" x14ac:dyDescent="0.3">
      <c r="A73">
        <v>130734</v>
      </c>
      <c r="B73">
        <v>72</v>
      </c>
      <c r="C73" t="s">
        <v>490</v>
      </c>
      <c r="D73" t="s">
        <v>1018</v>
      </c>
      <c r="E73" t="s">
        <v>2507</v>
      </c>
      <c r="F73" t="s">
        <v>1115</v>
      </c>
      <c r="H73" t="s">
        <v>98</v>
      </c>
      <c r="J73" t="s">
        <v>98</v>
      </c>
      <c r="L73" t="s">
        <v>98</v>
      </c>
      <c r="M73" t="s">
        <v>2631</v>
      </c>
      <c r="N73" t="s">
        <v>2632</v>
      </c>
      <c r="O73" t="s">
        <v>455</v>
      </c>
    </row>
    <row r="74" spans="1:15" x14ac:dyDescent="0.3">
      <c r="A74">
        <v>130734</v>
      </c>
      <c r="B74">
        <v>73</v>
      </c>
      <c r="C74" t="s">
        <v>490</v>
      </c>
      <c r="D74" t="s">
        <v>613</v>
      </c>
      <c r="E74" t="s">
        <v>2580</v>
      </c>
      <c r="F74" t="s">
        <v>2563</v>
      </c>
      <c r="G74" t="s">
        <v>2563</v>
      </c>
      <c r="J74" t="s">
        <v>98</v>
      </c>
      <c r="L74" t="s">
        <v>98</v>
      </c>
      <c r="M74" t="s">
        <v>2633</v>
      </c>
      <c r="N74" t="s">
        <v>745</v>
      </c>
      <c r="O74" t="s">
        <v>455</v>
      </c>
    </row>
    <row r="75" spans="1:15" x14ac:dyDescent="0.3">
      <c r="A75">
        <v>130734</v>
      </c>
      <c r="B75">
        <v>74</v>
      </c>
      <c r="C75" t="s">
        <v>546</v>
      </c>
      <c r="D75" t="s">
        <v>1556</v>
      </c>
      <c r="E75" t="s">
        <v>2634</v>
      </c>
      <c r="F75" t="s">
        <v>98</v>
      </c>
      <c r="H75" t="s">
        <v>98</v>
      </c>
      <c r="J75" t="s">
        <v>98</v>
      </c>
      <c r="L75" t="s">
        <v>98</v>
      </c>
      <c r="M75" t="s">
        <v>2635</v>
      </c>
      <c r="N75" t="s">
        <v>747</v>
      </c>
      <c r="O75" t="s">
        <v>455</v>
      </c>
    </row>
    <row r="76" spans="1:15" x14ac:dyDescent="0.3">
      <c r="A76">
        <v>130734</v>
      </c>
      <c r="B76">
        <v>75</v>
      </c>
      <c r="C76" t="s">
        <v>546</v>
      </c>
      <c r="D76" t="s">
        <v>2162</v>
      </c>
      <c r="E76" t="s">
        <v>2636</v>
      </c>
      <c r="F76" t="s">
        <v>98</v>
      </c>
      <c r="H76" t="s">
        <v>98</v>
      </c>
      <c r="J76" t="s">
        <v>98</v>
      </c>
      <c r="L76" t="s">
        <v>98</v>
      </c>
      <c r="M76" t="s">
        <v>2637</v>
      </c>
      <c r="N76" t="s">
        <v>98</v>
      </c>
      <c r="O76" t="s">
        <v>458</v>
      </c>
    </row>
    <row r="77" spans="1:15" x14ac:dyDescent="0.3">
      <c r="A77">
        <v>130734</v>
      </c>
      <c r="B77">
        <v>76</v>
      </c>
      <c r="C77" t="s">
        <v>546</v>
      </c>
      <c r="D77" t="s">
        <v>1185</v>
      </c>
      <c r="E77" t="s">
        <v>2623</v>
      </c>
      <c r="F77">
        <f>68</f>
        <v>68</v>
      </c>
      <c r="H77" t="s">
        <v>98</v>
      </c>
      <c r="J77" t="s">
        <v>98</v>
      </c>
      <c r="L77" t="s">
        <v>98</v>
      </c>
      <c r="M77" t="s">
        <v>2638</v>
      </c>
      <c r="N77" t="s">
        <v>98</v>
      </c>
      <c r="O77" t="s">
        <v>458</v>
      </c>
    </row>
    <row r="78" spans="1:15" x14ac:dyDescent="0.3">
      <c r="A78">
        <v>130734</v>
      </c>
      <c r="B78">
        <v>77</v>
      </c>
      <c r="C78" t="s">
        <v>546</v>
      </c>
      <c r="D78" t="s">
        <v>2137</v>
      </c>
      <c r="E78" t="s">
        <v>2634</v>
      </c>
      <c r="F78">
        <f>74</f>
        <v>74</v>
      </c>
      <c r="H78" t="s">
        <v>98</v>
      </c>
      <c r="J78" t="s">
        <v>98</v>
      </c>
      <c r="L78" t="s">
        <v>98</v>
      </c>
      <c r="M78" t="s">
        <v>98</v>
      </c>
      <c r="N78" t="s">
        <v>98</v>
      </c>
      <c r="O78" t="s">
        <v>458</v>
      </c>
    </row>
    <row r="79" spans="1:15" x14ac:dyDescent="0.3">
      <c r="A79">
        <v>130734</v>
      </c>
      <c r="B79">
        <v>78</v>
      </c>
      <c r="C79" t="s">
        <v>546</v>
      </c>
      <c r="D79" t="s">
        <v>864</v>
      </c>
      <c r="E79" t="s">
        <v>2639</v>
      </c>
      <c r="F79" t="s">
        <v>98</v>
      </c>
      <c r="H79" t="s">
        <v>98</v>
      </c>
      <c r="J79" t="s">
        <v>98</v>
      </c>
      <c r="L79" t="s">
        <v>98</v>
      </c>
      <c r="M79" t="s">
        <v>2640</v>
      </c>
      <c r="N79" t="s">
        <v>98</v>
      </c>
      <c r="O79" t="s">
        <v>458</v>
      </c>
    </row>
    <row r="80" spans="1:15" x14ac:dyDescent="0.3">
      <c r="A80">
        <v>130734</v>
      </c>
      <c r="B80">
        <v>79</v>
      </c>
      <c r="C80" t="s">
        <v>546</v>
      </c>
      <c r="D80" t="s">
        <v>1879</v>
      </c>
      <c r="E80" t="s">
        <v>2629</v>
      </c>
      <c r="F80">
        <f>72</f>
        <v>72</v>
      </c>
      <c r="H80" t="s">
        <v>98</v>
      </c>
      <c r="J80" t="s">
        <v>98</v>
      </c>
      <c r="L80" t="s">
        <v>98</v>
      </c>
      <c r="M80" t="s">
        <v>98</v>
      </c>
      <c r="N80" t="s">
        <v>98</v>
      </c>
      <c r="O80" t="s">
        <v>458</v>
      </c>
    </row>
    <row r="81" spans="1:15" x14ac:dyDescent="0.3">
      <c r="A81">
        <v>130734</v>
      </c>
      <c r="B81">
        <v>80</v>
      </c>
      <c r="C81" t="s">
        <v>453</v>
      </c>
      <c r="D81" t="s">
        <v>517</v>
      </c>
      <c r="E81" t="s">
        <v>2641</v>
      </c>
      <c r="F81" t="s">
        <v>2642</v>
      </c>
      <c r="G81" t="s">
        <v>2642</v>
      </c>
      <c r="J81" t="s">
        <v>98</v>
      </c>
      <c r="L81" t="s">
        <v>98</v>
      </c>
      <c r="M81" t="s">
        <v>98</v>
      </c>
      <c r="N81" t="s">
        <v>770</v>
      </c>
      <c r="O81" t="s">
        <v>455</v>
      </c>
    </row>
    <row r="82" spans="1:15" x14ac:dyDescent="0.3">
      <c r="A82">
        <v>130734</v>
      </c>
      <c r="B82">
        <v>81</v>
      </c>
      <c r="C82" t="s">
        <v>453</v>
      </c>
      <c r="D82" t="s">
        <v>1252</v>
      </c>
      <c r="E82" t="s">
        <v>2643</v>
      </c>
      <c r="F82" t="s">
        <v>2593</v>
      </c>
      <c r="G82" t="s">
        <v>2593</v>
      </c>
      <c r="J82" t="s">
        <v>98</v>
      </c>
      <c r="L82" t="s">
        <v>98</v>
      </c>
      <c r="M82" t="s">
        <v>2644</v>
      </c>
      <c r="N82" t="s">
        <v>773</v>
      </c>
      <c r="O82" t="s">
        <v>455</v>
      </c>
    </row>
    <row r="83" spans="1:15" x14ac:dyDescent="0.3">
      <c r="A83">
        <v>130734</v>
      </c>
      <c r="B83">
        <v>82</v>
      </c>
      <c r="C83" t="s">
        <v>464</v>
      </c>
      <c r="D83" t="s">
        <v>1390</v>
      </c>
      <c r="E83" t="s">
        <v>2645</v>
      </c>
      <c r="F83" t="s">
        <v>98</v>
      </c>
      <c r="H83" t="s">
        <v>98</v>
      </c>
      <c r="J83" t="s">
        <v>98</v>
      </c>
      <c r="L83" t="s">
        <v>98</v>
      </c>
      <c r="M83" t="s">
        <v>2646</v>
      </c>
      <c r="N83" t="s">
        <v>775</v>
      </c>
      <c r="O83" t="s">
        <v>455</v>
      </c>
    </row>
    <row r="84" spans="1:15" x14ac:dyDescent="0.3">
      <c r="A84">
        <v>130734</v>
      </c>
      <c r="B84">
        <v>83</v>
      </c>
      <c r="C84" t="s">
        <v>464</v>
      </c>
      <c r="D84" t="s">
        <v>1563</v>
      </c>
      <c r="E84" t="s">
        <v>2647</v>
      </c>
      <c r="F84" t="s">
        <v>98</v>
      </c>
      <c r="H84" t="s">
        <v>98</v>
      </c>
      <c r="J84" t="s">
        <v>98</v>
      </c>
      <c r="L84" t="s">
        <v>98</v>
      </c>
      <c r="M84" t="s">
        <v>2648</v>
      </c>
      <c r="N84" t="s">
        <v>778</v>
      </c>
      <c r="O84" t="s">
        <v>455</v>
      </c>
    </row>
    <row r="85" spans="1:15" x14ac:dyDescent="0.3">
      <c r="A85">
        <v>130734</v>
      </c>
      <c r="B85">
        <v>84</v>
      </c>
      <c r="C85" t="s">
        <v>464</v>
      </c>
      <c r="D85" t="s">
        <v>1375</v>
      </c>
      <c r="E85" t="s">
        <v>2521</v>
      </c>
      <c r="F85" t="s">
        <v>1115</v>
      </c>
      <c r="H85" t="s">
        <v>98</v>
      </c>
      <c r="J85" t="s">
        <v>1115</v>
      </c>
      <c r="L85" t="s">
        <v>98</v>
      </c>
      <c r="M85" t="s">
        <v>2648</v>
      </c>
      <c r="N85" t="s">
        <v>782</v>
      </c>
      <c r="O85" t="s">
        <v>455</v>
      </c>
    </row>
    <row r="86" spans="1:15" x14ac:dyDescent="0.3">
      <c r="A86">
        <v>130734</v>
      </c>
      <c r="B86">
        <v>85</v>
      </c>
      <c r="C86" t="s">
        <v>464</v>
      </c>
      <c r="D86" t="s">
        <v>1310</v>
      </c>
      <c r="E86" t="s">
        <v>2649</v>
      </c>
      <c r="F86" t="s">
        <v>98</v>
      </c>
      <c r="H86" t="s">
        <v>98</v>
      </c>
      <c r="J86" t="s">
        <v>98</v>
      </c>
      <c r="L86" t="s">
        <v>98</v>
      </c>
      <c r="M86" t="s">
        <v>2650</v>
      </c>
      <c r="N86" t="s">
        <v>2651</v>
      </c>
      <c r="O86" t="s">
        <v>455</v>
      </c>
    </row>
    <row r="87" spans="1:15" x14ac:dyDescent="0.3">
      <c r="A87">
        <v>130734</v>
      </c>
      <c r="B87">
        <v>86</v>
      </c>
      <c r="C87" t="s">
        <v>490</v>
      </c>
      <c r="D87" t="s">
        <v>1983</v>
      </c>
      <c r="E87" t="s">
        <v>2652</v>
      </c>
      <c r="F87" t="s">
        <v>98</v>
      </c>
      <c r="H87" t="s">
        <v>98</v>
      </c>
      <c r="J87" t="s">
        <v>98</v>
      </c>
      <c r="L87" t="s">
        <v>98</v>
      </c>
      <c r="M87" t="s">
        <v>98</v>
      </c>
      <c r="N87" t="s">
        <v>98</v>
      </c>
      <c r="O87" t="s">
        <v>458</v>
      </c>
    </row>
    <row r="88" spans="1:15" x14ac:dyDescent="0.3">
      <c r="A88">
        <v>130734</v>
      </c>
      <c r="B88">
        <v>87</v>
      </c>
      <c r="C88" t="s">
        <v>490</v>
      </c>
      <c r="D88" t="s">
        <v>639</v>
      </c>
      <c r="E88" t="s">
        <v>2653</v>
      </c>
      <c r="F88" t="s">
        <v>2654</v>
      </c>
      <c r="G88" t="s">
        <v>2654</v>
      </c>
      <c r="J88" t="s">
        <v>98</v>
      </c>
      <c r="L88" t="s">
        <v>98</v>
      </c>
      <c r="M88" t="s">
        <v>98</v>
      </c>
      <c r="N88" t="s">
        <v>98</v>
      </c>
      <c r="O88" t="s">
        <v>458</v>
      </c>
    </row>
    <row r="89" spans="1:15" x14ac:dyDescent="0.3">
      <c r="A89">
        <v>130734</v>
      </c>
      <c r="B89">
        <v>88</v>
      </c>
      <c r="C89" t="s">
        <v>490</v>
      </c>
      <c r="D89" t="s">
        <v>1746</v>
      </c>
      <c r="E89" t="s">
        <v>2655</v>
      </c>
      <c r="F89" t="s">
        <v>2656</v>
      </c>
      <c r="H89" t="s">
        <v>98</v>
      </c>
      <c r="J89" t="s">
        <v>98</v>
      </c>
      <c r="L89" t="s">
        <v>98</v>
      </c>
      <c r="M89" t="s">
        <v>2657</v>
      </c>
      <c r="N89" t="s">
        <v>798</v>
      </c>
      <c r="O89" t="s">
        <v>455</v>
      </c>
    </row>
    <row r="90" spans="1:15" x14ac:dyDescent="0.3">
      <c r="A90">
        <v>130734</v>
      </c>
      <c r="B90">
        <v>89</v>
      </c>
      <c r="C90" t="s">
        <v>490</v>
      </c>
      <c r="D90" t="s">
        <v>2035</v>
      </c>
      <c r="E90" t="s">
        <v>2658</v>
      </c>
      <c r="F90" t="s">
        <v>98</v>
      </c>
      <c r="H90" t="s">
        <v>98</v>
      </c>
      <c r="J90" t="s">
        <v>98</v>
      </c>
      <c r="L90" t="s">
        <v>98</v>
      </c>
      <c r="M90" t="s">
        <v>2659</v>
      </c>
      <c r="N90" t="s">
        <v>804</v>
      </c>
      <c r="O90" t="s">
        <v>455</v>
      </c>
    </row>
    <row r="91" spans="1:15" x14ac:dyDescent="0.3">
      <c r="A91">
        <v>130734</v>
      </c>
      <c r="B91">
        <v>90</v>
      </c>
      <c r="C91" t="s">
        <v>490</v>
      </c>
      <c r="D91" t="s">
        <v>547</v>
      </c>
      <c r="E91" t="s">
        <v>2660</v>
      </c>
      <c r="F91" t="s">
        <v>1054</v>
      </c>
      <c r="H91" t="s">
        <v>1054</v>
      </c>
      <c r="J91" t="s">
        <v>98</v>
      </c>
      <c r="L91" t="s">
        <v>98</v>
      </c>
      <c r="M91" t="s">
        <v>2661</v>
      </c>
      <c r="N91" t="s">
        <v>807</v>
      </c>
      <c r="O91" t="s">
        <v>455</v>
      </c>
    </row>
    <row r="92" spans="1:15" x14ac:dyDescent="0.3">
      <c r="A92">
        <v>130734</v>
      </c>
      <c r="B92">
        <v>91</v>
      </c>
      <c r="C92" t="s">
        <v>546</v>
      </c>
      <c r="D92" t="s">
        <v>1486</v>
      </c>
      <c r="E92" t="s">
        <v>2585</v>
      </c>
      <c r="F92" t="s">
        <v>98</v>
      </c>
      <c r="H92" t="s">
        <v>98</v>
      </c>
      <c r="J92" t="s">
        <v>98</v>
      </c>
      <c r="L92" t="s">
        <v>98</v>
      </c>
      <c r="M92" t="s">
        <v>98</v>
      </c>
      <c r="N92" t="s">
        <v>811</v>
      </c>
      <c r="O92" t="s">
        <v>455</v>
      </c>
    </row>
    <row r="93" spans="1:15" x14ac:dyDescent="0.3">
      <c r="A93">
        <v>130734</v>
      </c>
      <c r="B93">
        <v>92</v>
      </c>
      <c r="C93" t="s">
        <v>546</v>
      </c>
      <c r="D93" t="s">
        <v>967</v>
      </c>
      <c r="E93" t="s">
        <v>2662</v>
      </c>
      <c r="F93" t="s">
        <v>98</v>
      </c>
      <c r="H93" t="s">
        <v>98</v>
      </c>
      <c r="J93" t="s">
        <v>98</v>
      </c>
      <c r="L93" t="s">
        <v>98</v>
      </c>
      <c r="M93" t="s">
        <v>2663</v>
      </c>
      <c r="N93" t="s">
        <v>815</v>
      </c>
      <c r="O93" t="s">
        <v>455</v>
      </c>
    </row>
    <row r="94" spans="1:15" x14ac:dyDescent="0.3">
      <c r="A94">
        <v>130734</v>
      </c>
      <c r="B94">
        <v>93</v>
      </c>
      <c r="C94" t="s">
        <v>546</v>
      </c>
      <c r="D94" t="s">
        <v>1835</v>
      </c>
      <c r="E94">
        <f>91</f>
        <v>91</v>
      </c>
      <c r="F94" t="s">
        <v>98</v>
      </c>
      <c r="H94" t="s">
        <v>98</v>
      </c>
      <c r="J94" t="s">
        <v>98</v>
      </c>
      <c r="L94" t="s">
        <v>98</v>
      </c>
      <c r="M94" t="s">
        <v>98</v>
      </c>
      <c r="N94" t="s">
        <v>98</v>
      </c>
      <c r="O94" t="s">
        <v>458</v>
      </c>
    </row>
    <row r="95" spans="1:15" x14ac:dyDescent="0.3">
      <c r="A95">
        <v>130734</v>
      </c>
      <c r="B95">
        <v>94</v>
      </c>
      <c r="C95" t="s">
        <v>546</v>
      </c>
      <c r="D95" t="s">
        <v>1392</v>
      </c>
      <c r="E95" t="s">
        <v>2664</v>
      </c>
      <c r="F95" t="s">
        <v>2664</v>
      </c>
      <c r="H95" t="s">
        <v>98</v>
      </c>
      <c r="J95" t="s">
        <v>98</v>
      </c>
      <c r="L95" t="s">
        <v>98</v>
      </c>
      <c r="M95" t="s">
        <v>2665</v>
      </c>
      <c r="N95" t="s">
        <v>2666</v>
      </c>
      <c r="O95" t="s">
        <v>455</v>
      </c>
    </row>
    <row r="96" spans="1:15" x14ac:dyDescent="0.3">
      <c r="A96">
        <v>132921</v>
      </c>
      <c r="B96">
        <v>1</v>
      </c>
      <c r="C96" t="s">
        <v>464</v>
      </c>
      <c r="D96" t="s">
        <v>452</v>
      </c>
      <c r="E96" t="s">
        <v>2667</v>
      </c>
      <c r="F96" t="s">
        <v>2668</v>
      </c>
      <c r="G96" t="s">
        <v>2669</v>
      </c>
      <c r="I96" t="s">
        <v>2670</v>
      </c>
      <c r="N96" t="s">
        <v>828</v>
      </c>
      <c r="O96" t="s">
        <v>455</v>
      </c>
    </row>
    <row r="97" spans="1:15" x14ac:dyDescent="0.3">
      <c r="A97">
        <v>132921</v>
      </c>
      <c r="B97">
        <v>2</v>
      </c>
      <c r="C97" t="s">
        <v>464</v>
      </c>
      <c r="D97" t="s">
        <v>514</v>
      </c>
      <c r="E97" t="s">
        <v>2671</v>
      </c>
      <c r="F97" t="s">
        <v>2672</v>
      </c>
      <c r="G97" t="s">
        <v>2612</v>
      </c>
      <c r="I97" t="s">
        <v>2673</v>
      </c>
      <c r="M97" t="s">
        <v>2674</v>
      </c>
      <c r="N97" t="s">
        <v>2675</v>
      </c>
      <c r="O97" t="s">
        <v>455</v>
      </c>
    </row>
    <row r="98" spans="1:15" x14ac:dyDescent="0.3">
      <c r="A98">
        <v>132921</v>
      </c>
      <c r="B98">
        <v>3</v>
      </c>
      <c r="C98" t="s">
        <v>490</v>
      </c>
      <c r="D98" t="s">
        <v>471</v>
      </c>
      <c r="E98" t="s">
        <v>2671</v>
      </c>
      <c r="F98" t="s">
        <v>2672</v>
      </c>
      <c r="G98" t="s">
        <v>2612</v>
      </c>
      <c r="I98" t="s">
        <v>2673</v>
      </c>
      <c r="M98" t="s">
        <v>2676</v>
      </c>
      <c r="N98" t="s">
        <v>834</v>
      </c>
      <c r="O98" t="s">
        <v>455</v>
      </c>
    </row>
    <row r="99" spans="1:15" x14ac:dyDescent="0.3">
      <c r="A99">
        <v>132921</v>
      </c>
      <c r="B99">
        <v>4</v>
      </c>
      <c r="C99" t="s">
        <v>490</v>
      </c>
      <c r="D99" t="s">
        <v>519</v>
      </c>
      <c r="E99" t="s">
        <v>2677</v>
      </c>
      <c r="F99" t="s">
        <v>2678</v>
      </c>
      <c r="G99" t="s">
        <v>2679</v>
      </c>
      <c r="M99" t="s">
        <v>2680</v>
      </c>
      <c r="N99" t="s">
        <v>837</v>
      </c>
      <c r="O99" t="s">
        <v>455</v>
      </c>
    </row>
    <row r="100" spans="1:15" x14ac:dyDescent="0.3">
      <c r="A100">
        <v>132921</v>
      </c>
      <c r="B100">
        <v>5</v>
      </c>
      <c r="C100" t="s">
        <v>490</v>
      </c>
      <c r="D100" t="s">
        <v>614</v>
      </c>
      <c r="E100" t="s">
        <v>2681</v>
      </c>
      <c r="F100" t="s">
        <v>2682</v>
      </c>
      <c r="G100" t="s">
        <v>2683</v>
      </c>
      <c r="I100" t="s">
        <v>2684</v>
      </c>
      <c r="N100" t="s">
        <v>2685</v>
      </c>
      <c r="O100" t="s">
        <v>455</v>
      </c>
    </row>
    <row r="101" spans="1:15" x14ac:dyDescent="0.3">
      <c r="A101">
        <v>132921</v>
      </c>
      <c r="B101">
        <v>6</v>
      </c>
      <c r="C101" t="s">
        <v>490</v>
      </c>
      <c r="D101" t="s">
        <v>593</v>
      </c>
      <c r="E101" t="s">
        <v>2686</v>
      </c>
      <c r="F101" t="s">
        <v>2687</v>
      </c>
      <c r="G101" t="s">
        <v>2688</v>
      </c>
      <c r="N101" t="s">
        <v>2689</v>
      </c>
      <c r="O101" t="s">
        <v>455</v>
      </c>
    </row>
    <row r="102" spans="1:15" x14ac:dyDescent="0.3">
      <c r="A102">
        <v>132921</v>
      </c>
      <c r="B102">
        <v>7</v>
      </c>
      <c r="C102" t="s">
        <v>490</v>
      </c>
      <c r="D102" t="s">
        <v>558</v>
      </c>
      <c r="E102" t="s">
        <v>2671</v>
      </c>
      <c r="F102" t="s">
        <v>2672</v>
      </c>
      <c r="G102" t="s">
        <v>2612</v>
      </c>
      <c r="I102" t="s">
        <v>2673</v>
      </c>
      <c r="N102" t="s">
        <v>2690</v>
      </c>
      <c r="O102" t="s">
        <v>455</v>
      </c>
    </row>
    <row r="103" spans="1:15" x14ac:dyDescent="0.3">
      <c r="A103">
        <v>132921</v>
      </c>
      <c r="B103">
        <v>8</v>
      </c>
      <c r="C103" t="s">
        <v>490</v>
      </c>
      <c r="D103" t="s">
        <v>544</v>
      </c>
      <c r="E103" t="s">
        <v>2671</v>
      </c>
      <c r="F103" t="s">
        <v>2672</v>
      </c>
      <c r="G103" t="s">
        <v>2612</v>
      </c>
      <c r="I103" t="s">
        <v>2673</v>
      </c>
      <c r="O103" t="s">
        <v>458</v>
      </c>
    </row>
    <row r="104" spans="1:15" x14ac:dyDescent="0.3">
      <c r="A104">
        <v>132921</v>
      </c>
      <c r="B104">
        <v>9</v>
      </c>
      <c r="C104" t="s">
        <v>490</v>
      </c>
      <c r="D104" t="s">
        <v>648</v>
      </c>
      <c r="E104" t="s">
        <v>2671</v>
      </c>
      <c r="F104" t="s">
        <v>2672</v>
      </c>
      <c r="G104" t="s">
        <v>2612</v>
      </c>
      <c r="I104" t="s">
        <v>2673</v>
      </c>
      <c r="O104" t="s">
        <v>458</v>
      </c>
    </row>
    <row r="105" spans="1:15" x14ac:dyDescent="0.3">
      <c r="A105">
        <v>132921</v>
      </c>
      <c r="B105">
        <v>10</v>
      </c>
      <c r="C105" t="s">
        <v>490</v>
      </c>
      <c r="D105" t="s">
        <v>564</v>
      </c>
      <c r="E105" t="s">
        <v>2671</v>
      </c>
      <c r="F105" t="s">
        <v>2672</v>
      </c>
      <c r="G105" t="s">
        <v>2612</v>
      </c>
      <c r="I105" t="s">
        <v>2673</v>
      </c>
      <c r="O105" t="s">
        <v>458</v>
      </c>
    </row>
    <row r="106" spans="1:15" x14ac:dyDescent="0.3">
      <c r="A106">
        <v>132921</v>
      </c>
      <c r="B106">
        <v>11</v>
      </c>
      <c r="C106" t="s">
        <v>490</v>
      </c>
      <c r="D106" t="s">
        <v>735</v>
      </c>
      <c r="E106" t="s">
        <v>2671</v>
      </c>
      <c r="F106" t="s">
        <v>2672</v>
      </c>
      <c r="G106" t="s">
        <v>2612</v>
      </c>
      <c r="I106" t="s">
        <v>2673</v>
      </c>
      <c r="O106" t="s">
        <v>458</v>
      </c>
    </row>
    <row r="107" spans="1:15" x14ac:dyDescent="0.3">
      <c r="A107">
        <v>132921</v>
      </c>
      <c r="B107">
        <v>12</v>
      </c>
      <c r="C107" t="s">
        <v>490</v>
      </c>
      <c r="D107" t="s">
        <v>552</v>
      </c>
      <c r="E107" t="s">
        <v>2671</v>
      </c>
      <c r="F107" t="s">
        <v>2672</v>
      </c>
      <c r="G107" t="s">
        <v>2612</v>
      </c>
      <c r="I107" t="s">
        <v>2673</v>
      </c>
      <c r="O107" t="s">
        <v>458</v>
      </c>
    </row>
    <row r="108" spans="1:15" x14ac:dyDescent="0.3">
      <c r="A108">
        <v>151242</v>
      </c>
      <c r="B108">
        <v>1</v>
      </c>
      <c r="C108" t="s">
        <v>453</v>
      </c>
      <c r="D108" t="s">
        <v>452</v>
      </c>
      <c r="E108" t="s">
        <v>2677</v>
      </c>
      <c r="F108" t="s">
        <v>2691</v>
      </c>
      <c r="G108" t="s">
        <v>2692</v>
      </c>
      <c r="H108" t="s">
        <v>2693</v>
      </c>
      <c r="J108" t="s">
        <v>2691</v>
      </c>
      <c r="L108" t="s">
        <v>2694</v>
      </c>
      <c r="M108" t="s">
        <v>2695</v>
      </c>
      <c r="N108" t="s">
        <v>857</v>
      </c>
      <c r="O108" t="s">
        <v>455</v>
      </c>
    </row>
    <row r="109" spans="1:15" x14ac:dyDescent="0.3">
      <c r="A109">
        <v>151242</v>
      </c>
      <c r="B109">
        <v>2</v>
      </c>
      <c r="C109" t="s">
        <v>453</v>
      </c>
      <c r="D109" t="s">
        <v>514</v>
      </c>
      <c r="E109" t="s">
        <v>2677</v>
      </c>
      <c r="F109" t="s">
        <v>2691</v>
      </c>
      <c r="H109" t="s">
        <v>2693</v>
      </c>
      <c r="J109" t="s">
        <v>2691</v>
      </c>
      <c r="L109" t="s">
        <v>2694</v>
      </c>
      <c r="M109" t="s">
        <v>2695</v>
      </c>
      <c r="O109" t="s">
        <v>458</v>
      </c>
    </row>
    <row r="110" spans="1:15" x14ac:dyDescent="0.3">
      <c r="A110">
        <v>151242</v>
      </c>
      <c r="B110">
        <v>3</v>
      </c>
      <c r="C110" t="s">
        <v>453</v>
      </c>
      <c r="D110" t="s">
        <v>471</v>
      </c>
      <c r="E110" t="s">
        <v>2677</v>
      </c>
      <c r="F110" t="s">
        <v>2691</v>
      </c>
      <c r="H110" t="s">
        <v>2693</v>
      </c>
      <c r="J110" t="s">
        <v>2691</v>
      </c>
      <c r="L110" t="s">
        <v>2694</v>
      </c>
      <c r="M110" t="s">
        <v>2695</v>
      </c>
      <c r="O110" t="s">
        <v>458</v>
      </c>
    </row>
    <row r="111" spans="1:15" x14ac:dyDescent="0.3">
      <c r="A111">
        <v>151242</v>
      </c>
      <c r="B111">
        <v>4</v>
      </c>
      <c r="C111" t="s">
        <v>453</v>
      </c>
      <c r="D111" t="s">
        <v>519</v>
      </c>
      <c r="E111" t="s">
        <v>2677</v>
      </c>
      <c r="F111" t="s">
        <v>2691</v>
      </c>
      <c r="H111" t="s">
        <v>2693</v>
      </c>
      <c r="J111" t="s">
        <v>2691</v>
      </c>
      <c r="L111" t="s">
        <v>2694</v>
      </c>
      <c r="M111" t="s">
        <v>2695</v>
      </c>
      <c r="O111" t="s">
        <v>458</v>
      </c>
    </row>
    <row r="112" spans="1:15" x14ac:dyDescent="0.3">
      <c r="A112">
        <v>151242</v>
      </c>
      <c r="B112">
        <v>5</v>
      </c>
      <c r="C112" t="s">
        <v>453</v>
      </c>
      <c r="D112" t="s">
        <v>614</v>
      </c>
      <c r="E112" t="s">
        <v>2681</v>
      </c>
      <c r="G112" t="s">
        <v>2696</v>
      </c>
      <c r="I112" t="s">
        <v>2697</v>
      </c>
      <c r="K112" t="s">
        <v>2698</v>
      </c>
      <c r="M112" t="s">
        <v>2699</v>
      </c>
      <c r="N112" t="s">
        <v>861</v>
      </c>
      <c r="O112" t="s">
        <v>455</v>
      </c>
    </row>
    <row r="113" spans="1:15" x14ac:dyDescent="0.3">
      <c r="A113">
        <v>151242</v>
      </c>
      <c r="B113">
        <v>6</v>
      </c>
      <c r="C113" t="s">
        <v>453</v>
      </c>
      <c r="D113" t="s">
        <v>593</v>
      </c>
      <c r="E113" t="s">
        <v>2681</v>
      </c>
      <c r="G113" t="s">
        <v>2696</v>
      </c>
      <c r="I113" t="s">
        <v>2697</v>
      </c>
      <c r="K113" t="s">
        <v>2698</v>
      </c>
      <c r="M113" t="s">
        <v>2699</v>
      </c>
      <c r="O113" t="s">
        <v>458</v>
      </c>
    </row>
    <row r="114" spans="1:15" x14ac:dyDescent="0.3">
      <c r="A114">
        <v>151242</v>
      </c>
      <c r="B114">
        <v>7</v>
      </c>
      <c r="C114" t="s">
        <v>464</v>
      </c>
      <c r="D114" t="s">
        <v>558</v>
      </c>
      <c r="E114" t="s">
        <v>2686</v>
      </c>
      <c r="F114" t="s">
        <v>2691</v>
      </c>
      <c r="H114" t="s">
        <v>2693</v>
      </c>
      <c r="J114" t="s">
        <v>2691</v>
      </c>
      <c r="L114" t="s">
        <v>2694</v>
      </c>
      <c r="M114" t="s">
        <v>2695</v>
      </c>
      <c r="N114" t="s">
        <v>862</v>
      </c>
      <c r="O114" t="s">
        <v>455</v>
      </c>
    </row>
    <row r="115" spans="1:15" x14ac:dyDescent="0.3">
      <c r="A115">
        <v>151242</v>
      </c>
      <c r="B115">
        <v>8</v>
      </c>
      <c r="C115" t="s">
        <v>464</v>
      </c>
      <c r="D115" t="s">
        <v>544</v>
      </c>
      <c r="E115" t="s">
        <v>2686</v>
      </c>
      <c r="F115" t="s">
        <v>2691</v>
      </c>
      <c r="H115" t="s">
        <v>2693</v>
      </c>
      <c r="J115" t="s">
        <v>2691</v>
      </c>
      <c r="L115" t="s">
        <v>2694</v>
      </c>
      <c r="M115" t="s">
        <v>2695</v>
      </c>
      <c r="O115" t="s">
        <v>458</v>
      </c>
    </row>
    <row r="116" spans="1:15" x14ac:dyDescent="0.3">
      <c r="A116">
        <v>151242</v>
      </c>
      <c r="B116">
        <v>9</v>
      </c>
      <c r="C116" t="s">
        <v>464</v>
      </c>
      <c r="D116" t="s">
        <v>648</v>
      </c>
      <c r="E116" t="s">
        <v>2700</v>
      </c>
      <c r="F116" t="s">
        <v>2699</v>
      </c>
      <c r="G116" t="s">
        <v>2696</v>
      </c>
      <c r="I116" t="s">
        <v>2697</v>
      </c>
      <c r="K116" t="s">
        <v>2698</v>
      </c>
      <c r="M116" t="s">
        <v>2699</v>
      </c>
      <c r="N116" t="s">
        <v>866</v>
      </c>
      <c r="O116" t="s">
        <v>455</v>
      </c>
    </row>
    <row r="117" spans="1:15" x14ac:dyDescent="0.3">
      <c r="A117">
        <v>151242</v>
      </c>
      <c r="B117">
        <v>10</v>
      </c>
      <c r="C117" t="s">
        <v>464</v>
      </c>
      <c r="D117" t="s">
        <v>564</v>
      </c>
      <c r="E117" t="s">
        <v>2701</v>
      </c>
      <c r="N117" t="s">
        <v>2702</v>
      </c>
      <c r="O117" t="s">
        <v>455</v>
      </c>
    </row>
    <row r="118" spans="1:15" x14ac:dyDescent="0.3">
      <c r="A118">
        <v>151242</v>
      </c>
      <c r="B118">
        <v>11</v>
      </c>
      <c r="C118" t="s">
        <v>464</v>
      </c>
      <c r="D118" t="s">
        <v>735</v>
      </c>
      <c r="E118" t="s">
        <v>2700</v>
      </c>
      <c r="F118" t="s">
        <v>2699</v>
      </c>
      <c r="G118" t="s">
        <v>2696</v>
      </c>
      <c r="I118" t="s">
        <v>2697</v>
      </c>
      <c r="K118" t="s">
        <v>2698</v>
      </c>
      <c r="M118" t="s">
        <v>2699</v>
      </c>
      <c r="O118" t="s">
        <v>458</v>
      </c>
    </row>
    <row r="119" spans="1:15" x14ac:dyDescent="0.3">
      <c r="A119">
        <v>151242</v>
      </c>
      <c r="B119">
        <v>12</v>
      </c>
      <c r="C119" t="s">
        <v>464</v>
      </c>
      <c r="D119" t="s">
        <v>552</v>
      </c>
      <c r="E119" t="s">
        <v>2700</v>
      </c>
      <c r="F119" t="s">
        <v>2699</v>
      </c>
      <c r="G119" t="s">
        <v>2696</v>
      </c>
      <c r="I119" t="s">
        <v>2697</v>
      </c>
      <c r="K119" t="s">
        <v>2698</v>
      </c>
      <c r="M119" t="s">
        <v>2699</v>
      </c>
      <c r="O119" t="s">
        <v>458</v>
      </c>
    </row>
    <row r="120" spans="1:15" x14ac:dyDescent="0.3">
      <c r="A120">
        <v>151242</v>
      </c>
      <c r="B120">
        <v>13</v>
      </c>
      <c r="C120" t="s">
        <v>464</v>
      </c>
      <c r="D120" t="s">
        <v>542</v>
      </c>
      <c r="E120" t="s">
        <v>2700</v>
      </c>
      <c r="F120" t="s">
        <v>2699</v>
      </c>
      <c r="G120" t="s">
        <v>2696</v>
      </c>
      <c r="I120" t="s">
        <v>2697</v>
      </c>
      <c r="K120" t="s">
        <v>2698</v>
      </c>
      <c r="M120" t="s">
        <v>2699</v>
      </c>
      <c r="O120" t="s">
        <v>458</v>
      </c>
    </row>
    <row r="121" spans="1:15" x14ac:dyDescent="0.3">
      <c r="A121">
        <v>151242</v>
      </c>
      <c r="B121">
        <v>14</v>
      </c>
      <c r="C121" t="s">
        <v>464</v>
      </c>
      <c r="D121" t="s">
        <v>1102</v>
      </c>
      <c r="E121" t="s">
        <v>2700</v>
      </c>
      <c r="F121" t="s">
        <v>2699</v>
      </c>
      <c r="G121" t="s">
        <v>2696</v>
      </c>
      <c r="I121" t="s">
        <v>2697</v>
      </c>
      <c r="K121" t="s">
        <v>2698</v>
      </c>
      <c r="M121" t="s">
        <v>2699</v>
      </c>
      <c r="O121" t="s">
        <v>458</v>
      </c>
    </row>
    <row r="122" spans="1:15" x14ac:dyDescent="0.3">
      <c r="A122">
        <v>151242</v>
      </c>
      <c r="B122">
        <v>15</v>
      </c>
      <c r="C122" t="s">
        <v>464</v>
      </c>
      <c r="D122" t="s">
        <v>538</v>
      </c>
      <c r="E122" t="s">
        <v>2686</v>
      </c>
      <c r="F122" t="s">
        <v>2691</v>
      </c>
      <c r="H122" t="s">
        <v>2693</v>
      </c>
      <c r="J122" t="s">
        <v>2691</v>
      </c>
      <c r="L122" t="s">
        <v>2694</v>
      </c>
      <c r="M122" t="s">
        <v>2695</v>
      </c>
      <c r="O122" t="s">
        <v>458</v>
      </c>
    </row>
    <row r="123" spans="1:15" x14ac:dyDescent="0.3">
      <c r="A123">
        <v>151242</v>
      </c>
      <c r="B123">
        <v>16</v>
      </c>
      <c r="C123" t="s">
        <v>464</v>
      </c>
      <c r="D123" t="s">
        <v>509</v>
      </c>
      <c r="E123" t="s">
        <v>2686</v>
      </c>
      <c r="F123" t="s">
        <v>2691</v>
      </c>
      <c r="H123" t="s">
        <v>2693</v>
      </c>
      <c r="J123" t="s">
        <v>2691</v>
      </c>
      <c r="L123" t="s">
        <v>2694</v>
      </c>
      <c r="M123" t="s">
        <v>2695</v>
      </c>
      <c r="O123" t="s">
        <v>458</v>
      </c>
    </row>
    <row r="124" spans="1:15" x14ac:dyDescent="0.3">
      <c r="A124">
        <v>151242</v>
      </c>
      <c r="B124">
        <v>17</v>
      </c>
      <c r="C124" t="s">
        <v>464</v>
      </c>
      <c r="D124" t="s">
        <v>480</v>
      </c>
      <c r="E124" t="s">
        <v>2703</v>
      </c>
      <c r="G124" t="s">
        <v>2704</v>
      </c>
      <c r="I124" t="s">
        <v>2705</v>
      </c>
      <c r="L124" t="s">
        <v>2706</v>
      </c>
      <c r="M124" t="s">
        <v>2707</v>
      </c>
      <c r="N124" t="s">
        <v>881</v>
      </c>
      <c r="O124" t="s">
        <v>455</v>
      </c>
    </row>
    <row r="125" spans="1:15" x14ac:dyDescent="0.3">
      <c r="A125">
        <v>151242</v>
      </c>
      <c r="B125">
        <v>18</v>
      </c>
      <c r="C125" t="s">
        <v>464</v>
      </c>
      <c r="D125" t="s">
        <v>551</v>
      </c>
      <c r="E125" t="s">
        <v>2686</v>
      </c>
      <c r="F125" t="s">
        <v>2691</v>
      </c>
      <c r="H125" t="s">
        <v>2693</v>
      </c>
      <c r="J125" t="s">
        <v>2691</v>
      </c>
      <c r="L125" t="s">
        <v>2694</v>
      </c>
      <c r="M125" t="s">
        <v>2695</v>
      </c>
      <c r="O125" t="s">
        <v>458</v>
      </c>
    </row>
    <row r="126" spans="1:15" x14ac:dyDescent="0.3">
      <c r="A126">
        <v>151242</v>
      </c>
      <c r="B126">
        <v>19</v>
      </c>
      <c r="C126" t="s">
        <v>490</v>
      </c>
      <c r="D126" t="s">
        <v>515</v>
      </c>
      <c r="E126" t="s">
        <v>2708</v>
      </c>
      <c r="F126" t="s">
        <v>2709</v>
      </c>
      <c r="G126" t="s">
        <v>2710</v>
      </c>
      <c r="I126" t="s">
        <v>2711</v>
      </c>
      <c r="K126" t="s">
        <v>2712</v>
      </c>
      <c r="M126" t="s">
        <v>2713</v>
      </c>
      <c r="N126" t="s">
        <v>883</v>
      </c>
      <c r="O126" t="s">
        <v>455</v>
      </c>
    </row>
    <row r="127" spans="1:15" x14ac:dyDescent="0.3">
      <c r="A127">
        <v>151242</v>
      </c>
      <c r="B127">
        <v>20</v>
      </c>
      <c r="C127" t="s">
        <v>490</v>
      </c>
      <c r="D127" t="s">
        <v>537</v>
      </c>
      <c r="E127" t="s">
        <v>2714</v>
      </c>
      <c r="M127" t="s">
        <v>2715</v>
      </c>
      <c r="N127" t="s">
        <v>886</v>
      </c>
      <c r="O127" t="s">
        <v>455</v>
      </c>
    </row>
    <row r="128" spans="1:15" x14ac:dyDescent="0.3">
      <c r="A128">
        <v>151242</v>
      </c>
      <c r="B128">
        <v>21</v>
      </c>
      <c r="C128" t="s">
        <v>490</v>
      </c>
      <c r="D128" t="s">
        <v>572</v>
      </c>
      <c r="E128" t="s">
        <v>2714</v>
      </c>
      <c r="F128">
        <f xml:space="preserve"> 20</f>
        <v>20</v>
      </c>
      <c r="O128" t="s">
        <v>458</v>
      </c>
    </row>
    <row r="129" spans="1:15" x14ac:dyDescent="0.3">
      <c r="A129">
        <v>151242</v>
      </c>
      <c r="B129">
        <v>22</v>
      </c>
      <c r="C129" t="s">
        <v>490</v>
      </c>
      <c r="D129" t="s">
        <v>488</v>
      </c>
      <c r="E129" t="s">
        <v>2714</v>
      </c>
      <c r="F129">
        <f xml:space="preserve"> 20</f>
        <v>20</v>
      </c>
      <c r="O129" t="s">
        <v>458</v>
      </c>
    </row>
    <row r="130" spans="1:15" x14ac:dyDescent="0.3">
      <c r="A130">
        <v>151242</v>
      </c>
      <c r="B130">
        <v>23</v>
      </c>
      <c r="C130" t="s">
        <v>490</v>
      </c>
      <c r="D130" t="s">
        <v>736</v>
      </c>
      <c r="E130" t="s">
        <v>2714</v>
      </c>
      <c r="F130">
        <f xml:space="preserve"> 20</f>
        <v>20</v>
      </c>
      <c r="O130" t="s">
        <v>458</v>
      </c>
    </row>
    <row r="131" spans="1:15" x14ac:dyDescent="0.3">
      <c r="A131">
        <v>151242</v>
      </c>
      <c r="B131">
        <v>24</v>
      </c>
      <c r="C131" t="s">
        <v>490</v>
      </c>
      <c r="D131" t="s">
        <v>520</v>
      </c>
      <c r="E131" t="s">
        <v>2701</v>
      </c>
      <c r="N131" t="s">
        <v>891</v>
      </c>
      <c r="O131" t="s">
        <v>458</v>
      </c>
    </row>
    <row r="132" spans="1:15" x14ac:dyDescent="0.3">
      <c r="A132">
        <v>151242</v>
      </c>
      <c r="B132">
        <v>25</v>
      </c>
      <c r="C132" t="s">
        <v>490</v>
      </c>
      <c r="D132" t="s">
        <v>498</v>
      </c>
      <c r="E132" t="s">
        <v>2714</v>
      </c>
      <c r="F132">
        <f xml:space="preserve"> 20</f>
        <v>20</v>
      </c>
      <c r="O132" t="s">
        <v>458</v>
      </c>
    </row>
    <row r="133" spans="1:15" x14ac:dyDescent="0.3">
      <c r="A133">
        <v>151242</v>
      </c>
      <c r="B133">
        <v>26</v>
      </c>
      <c r="C133" t="s">
        <v>453</v>
      </c>
      <c r="D133" t="s">
        <v>803</v>
      </c>
      <c r="E133" t="s">
        <v>2716</v>
      </c>
      <c r="G133" t="s">
        <v>2717</v>
      </c>
      <c r="M133" t="s">
        <v>2718</v>
      </c>
      <c r="N133" t="s">
        <v>894</v>
      </c>
      <c r="O133" t="s">
        <v>455</v>
      </c>
    </row>
    <row r="134" spans="1:15" x14ac:dyDescent="0.3">
      <c r="A134">
        <v>151242</v>
      </c>
      <c r="B134">
        <v>27</v>
      </c>
      <c r="C134" t="s">
        <v>453</v>
      </c>
      <c r="D134" t="s">
        <v>1205</v>
      </c>
      <c r="E134" t="s">
        <v>2719</v>
      </c>
      <c r="F134" t="s">
        <v>2720</v>
      </c>
      <c r="G134" t="s">
        <v>2621</v>
      </c>
      <c r="I134" t="s">
        <v>2721</v>
      </c>
      <c r="N134" t="s">
        <v>895</v>
      </c>
      <c r="O134" t="s">
        <v>455</v>
      </c>
    </row>
    <row r="135" spans="1:15" x14ac:dyDescent="0.3">
      <c r="A135">
        <v>151242</v>
      </c>
      <c r="B135">
        <v>28</v>
      </c>
      <c r="C135" t="s">
        <v>464</v>
      </c>
      <c r="D135" t="s">
        <v>722</v>
      </c>
      <c r="E135" t="s">
        <v>2722</v>
      </c>
      <c r="F135" t="s">
        <v>2723</v>
      </c>
      <c r="G135" t="s">
        <v>2612</v>
      </c>
      <c r="I135" t="s">
        <v>2673</v>
      </c>
      <c r="N135" t="s">
        <v>897</v>
      </c>
      <c r="O135" t="s">
        <v>458</v>
      </c>
    </row>
    <row r="136" spans="1:15" x14ac:dyDescent="0.3">
      <c r="A136">
        <v>151242</v>
      </c>
      <c r="B136">
        <v>29</v>
      </c>
      <c r="C136" t="s">
        <v>464</v>
      </c>
      <c r="D136" t="s">
        <v>527</v>
      </c>
      <c r="E136" t="s">
        <v>2722</v>
      </c>
      <c r="F136" t="s">
        <v>2723</v>
      </c>
      <c r="G136" t="s">
        <v>2612</v>
      </c>
      <c r="I136" t="s">
        <v>2673</v>
      </c>
      <c r="M136" t="s">
        <v>2672</v>
      </c>
      <c r="O136" t="s">
        <v>458</v>
      </c>
    </row>
    <row r="137" spans="1:15" x14ac:dyDescent="0.3">
      <c r="A137">
        <v>151242</v>
      </c>
      <c r="B137">
        <v>30</v>
      </c>
      <c r="C137" t="s">
        <v>453</v>
      </c>
      <c r="D137" t="s">
        <v>583</v>
      </c>
      <c r="E137" t="s">
        <v>2701</v>
      </c>
      <c r="G137" t="s">
        <v>2724</v>
      </c>
      <c r="N137" t="s">
        <v>898</v>
      </c>
      <c r="O137" t="s">
        <v>455</v>
      </c>
    </row>
    <row r="138" spans="1:15" x14ac:dyDescent="0.3">
      <c r="A138">
        <v>151242</v>
      </c>
      <c r="B138">
        <v>31</v>
      </c>
      <c r="C138" t="s">
        <v>453</v>
      </c>
      <c r="D138" t="s">
        <v>545</v>
      </c>
      <c r="E138" t="s">
        <v>2701</v>
      </c>
      <c r="F138">
        <f>30</f>
        <v>30</v>
      </c>
      <c r="G138" t="s">
        <v>2724</v>
      </c>
      <c r="O138" t="s">
        <v>458</v>
      </c>
    </row>
    <row r="139" spans="1:15" x14ac:dyDescent="0.3">
      <c r="A139">
        <v>151242</v>
      </c>
      <c r="B139">
        <v>32</v>
      </c>
      <c r="C139" t="s">
        <v>453</v>
      </c>
      <c r="D139" t="s">
        <v>665</v>
      </c>
      <c r="E139" t="s">
        <v>2701</v>
      </c>
      <c r="F139">
        <f>30</f>
        <v>30</v>
      </c>
      <c r="O139" t="s">
        <v>458</v>
      </c>
    </row>
    <row r="140" spans="1:15" x14ac:dyDescent="0.3">
      <c r="A140">
        <v>151242</v>
      </c>
      <c r="B140">
        <v>33</v>
      </c>
      <c r="C140" t="s">
        <v>453</v>
      </c>
      <c r="D140" t="s">
        <v>577</v>
      </c>
      <c r="E140" t="s">
        <v>2701</v>
      </c>
      <c r="F140">
        <f>30</f>
        <v>30</v>
      </c>
      <c r="O140" t="s">
        <v>458</v>
      </c>
    </row>
    <row r="141" spans="1:15" x14ac:dyDescent="0.3">
      <c r="A141">
        <v>151242</v>
      </c>
      <c r="B141">
        <v>34</v>
      </c>
      <c r="C141" t="s">
        <v>453</v>
      </c>
      <c r="D141" t="s">
        <v>553</v>
      </c>
      <c r="E141" t="s">
        <v>2701</v>
      </c>
      <c r="F141">
        <f>30</f>
        <v>30</v>
      </c>
      <c r="O141" t="s">
        <v>458</v>
      </c>
    </row>
    <row r="142" spans="1:15" x14ac:dyDescent="0.3">
      <c r="A142">
        <v>151242</v>
      </c>
      <c r="B142">
        <v>35</v>
      </c>
      <c r="C142" t="s">
        <v>453</v>
      </c>
      <c r="D142" t="s">
        <v>532</v>
      </c>
      <c r="E142" t="s">
        <v>2725</v>
      </c>
      <c r="N142" t="s">
        <v>900</v>
      </c>
      <c r="O142" t="s">
        <v>455</v>
      </c>
    </row>
    <row r="143" spans="1:15" x14ac:dyDescent="0.3">
      <c r="A143">
        <v>151242</v>
      </c>
      <c r="B143">
        <v>36</v>
      </c>
      <c r="C143" t="s">
        <v>453</v>
      </c>
      <c r="D143" t="s">
        <v>496</v>
      </c>
      <c r="E143" t="s">
        <v>2726</v>
      </c>
      <c r="F143" t="s">
        <v>2727</v>
      </c>
      <c r="G143" t="s">
        <v>2533</v>
      </c>
      <c r="I143" t="s">
        <v>2728</v>
      </c>
      <c r="N143" t="s">
        <v>901</v>
      </c>
      <c r="O143" t="s">
        <v>455</v>
      </c>
    </row>
    <row r="144" spans="1:15" x14ac:dyDescent="0.3">
      <c r="A144">
        <v>151242</v>
      </c>
      <c r="B144">
        <v>37</v>
      </c>
      <c r="C144" t="s">
        <v>453</v>
      </c>
      <c r="D144" t="s">
        <v>502</v>
      </c>
      <c r="E144" t="s">
        <v>2729</v>
      </c>
      <c r="F144" t="s">
        <v>2730</v>
      </c>
      <c r="H144" t="s">
        <v>2731</v>
      </c>
      <c r="J144" t="s">
        <v>2732</v>
      </c>
      <c r="M144" t="s">
        <v>2733</v>
      </c>
      <c r="N144" t="s">
        <v>902</v>
      </c>
      <c r="O144" t="s">
        <v>455</v>
      </c>
    </row>
    <row r="145" spans="1:15" x14ac:dyDescent="0.3">
      <c r="A145">
        <v>151242</v>
      </c>
      <c r="B145">
        <v>38</v>
      </c>
      <c r="C145" t="s">
        <v>453</v>
      </c>
      <c r="D145" t="s">
        <v>565</v>
      </c>
      <c r="E145" t="s">
        <v>2734</v>
      </c>
      <c r="F145" t="s">
        <v>2730</v>
      </c>
      <c r="H145" t="s">
        <v>2731</v>
      </c>
      <c r="J145" t="s">
        <v>2732</v>
      </c>
      <c r="O145" t="s">
        <v>458</v>
      </c>
    </row>
    <row r="146" spans="1:15" x14ac:dyDescent="0.3">
      <c r="A146">
        <v>151242</v>
      </c>
      <c r="B146">
        <v>39</v>
      </c>
      <c r="C146" t="s">
        <v>453</v>
      </c>
      <c r="D146" t="s">
        <v>1114</v>
      </c>
      <c r="E146" t="s">
        <v>2735</v>
      </c>
      <c r="F146" t="s">
        <v>2736</v>
      </c>
      <c r="H146" t="s">
        <v>2693</v>
      </c>
      <c r="J146" t="s">
        <v>2691</v>
      </c>
      <c r="L146" t="s">
        <v>2737</v>
      </c>
      <c r="N146" t="s">
        <v>903</v>
      </c>
      <c r="O146" t="s">
        <v>455</v>
      </c>
    </row>
    <row r="147" spans="1:15" x14ac:dyDescent="0.3">
      <c r="A147">
        <v>151242</v>
      </c>
      <c r="B147">
        <v>40</v>
      </c>
      <c r="C147" t="s">
        <v>453</v>
      </c>
      <c r="D147" t="s">
        <v>505</v>
      </c>
      <c r="E147" t="s">
        <v>2735</v>
      </c>
      <c r="F147" t="s">
        <v>2736</v>
      </c>
      <c r="H147" t="s">
        <v>2693</v>
      </c>
      <c r="J147" t="s">
        <v>2691</v>
      </c>
      <c r="L147" t="s">
        <v>2737</v>
      </c>
      <c r="M147" t="s">
        <v>2736</v>
      </c>
      <c r="O147" t="s">
        <v>458</v>
      </c>
    </row>
    <row r="148" spans="1:15" x14ac:dyDescent="0.3">
      <c r="A148">
        <v>151242</v>
      </c>
      <c r="B148">
        <v>41</v>
      </c>
      <c r="C148" t="s">
        <v>464</v>
      </c>
      <c r="D148" t="s">
        <v>723</v>
      </c>
      <c r="E148" t="s">
        <v>2738</v>
      </c>
      <c r="G148" t="s">
        <v>2739</v>
      </c>
      <c r="I148" t="s">
        <v>2740</v>
      </c>
      <c r="K148" t="s">
        <v>2741</v>
      </c>
      <c r="M148" t="s">
        <v>2742</v>
      </c>
      <c r="N148" t="s">
        <v>907</v>
      </c>
      <c r="O148" t="s">
        <v>455</v>
      </c>
    </row>
    <row r="149" spans="1:15" x14ac:dyDescent="0.3">
      <c r="A149">
        <v>151242</v>
      </c>
      <c r="B149">
        <v>42</v>
      </c>
      <c r="C149" t="s">
        <v>464</v>
      </c>
      <c r="D149" t="s">
        <v>491</v>
      </c>
      <c r="E149" t="s">
        <v>2738</v>
      </c>
      <c r="G149" t="s">
        <v>2739</v>
      </c>
      <c r="I149" t="s">
        <v>2740</v>
      </c>
      <c r="K149" t="s">
        <v>2741</v>
      </c>
      <c r="M149" t="s">
        <v>2742</v>
      </c>
      <c r="O149" t="s">
        <v>458</v>
      </c>
    </row>
    <row r="150" spans="1:15" x14ac:dyDescent="0.3">
      <c r="A150">
        <v>151242</v>
      </c>
      <c r="B150">
        <v>43</v>
      </c>
      <c r="C150" t="s">
        <v>490</v>
      </c>
      <c r="D150" t="s">
        <v>503</v>
      </c>
      <c r="E150" t="s">
        <v>2738</v>
      </c>
      <c r="G150" t="s">
        <v>2739</v>
      </c>
      <c r="I150" t="s">
        <v>2740</v>
      </c>
      <c r="K150" t="s">
        <v>2741</v>
      </c>
      <c r="M150" t="s">
        <v>2742</v>
      </c>
      <c r="N150" t="s">
        <v>909</v>
      </c>
      <c r="O150" t="s">
        <v>455</v>
      </c>
    </row>
    <row r="151" spans="1:15" x14ac:dyDescent="0.3">
      <c r="A151">
        <v>151242</v>
      </c>
      <c r="B151">
        <v>44</v>
      </c>
      <c r="C151" t="s">
        <v>464</v>
      </c>
      <c r="D151" t="s">
        <v>594</v>
      </c>
      <c r="E151" t="s">
        <v>2738</v>
      </c>
      <c r="G151" t="s">
        <v>2739</v>
      </c>
      <c r="I151" t="s">
        <v>2740</v>
      </c>
      <c r="K151" t="s">
        <v>2741</v>
      </c>
      <c r="M151" t="s">
        <v>2742</v>
      </c>
      <c r="N151" t="s">
        <v>911</v>
      </c>
      <c r="O151" t="s">
        <v>455</v>
      </c>
    </row>
    <row r="152" spans="1:15" x14ac:dyDescent="0.3">
      <c r="A152">
        <v>151242</v>
      </c>
      <c r="B152">
        <v>45</v>
      </c>
      <c r="C152" t="s">
        <v>464</v>
      </c>
      <c r="D152" t="s">
        <v>528</v>
      </c>
      <c r="E152" t="s">
        <v>2738</v>
      </c>
      <c r="G152" t="s">
        <v>2739</v>
      </c>
      <c r="I152" t="s">
        <v>2740</v>
      </c>
      <c r="K152" t="s">
        <v>2741</v>
      </c>
      <c r="M152" t="s">
        <v>2742</v>
      </c>
      <c r="O152" t="s">
        <v>458</v>
      </c>
    </row>
    <row r="153" spans="1:15" x14ac:dyDescent="0.3">
      <c r="A153">
        <v>151242</v>
      </c>
      <c r="B153">
        <v>46</v>
      </c>
      <c r="C153" t="s">
        <v>490</v>
      </c>
      <c r="D153" t="s">
        <v>510</v>
      </c>
      <c r="E153" t="s">
        <v>2738</v>
      </c>
      <c r="G153" t="s">
        <v>2739</v>
      </c>
      <c r="I153" t="s">
        <v>2740</v>
      </c>
      <c r="K153" t="s">
        <v>2741</v>
      </c>
      <c r="M153" t="s">
        <v>2742</v>
      </c>
      <c r="N153" t="s">
        <v>918</v>
      </c>
      <c r="O153" t="s">
        <v>455</v>
      </c>
    </row>
    <row r="154" spans="1:15" x14ac:dyDescent="0.3">
      <c r="A154">
        <v>151242</v>
      </c>
      <c r="B154">
        <v>47</v>
      </c>
      <c r="C154" t="s">
        <v>490</v>
      </c>
      <c r="D154" t="s">
        <v>624</v>
      </c>
      <c r="E154" t="s">
        <v>2738</v>
      </c>
      <c r="G154" t="s">
        <v>2739</v>
      </c>
      <c r="I154" t="s">
        <v>2740</v>
      </c>
      <c r="K154" t="s">
        <v>2741</v>
      </c>
      <c r="M154" t="s">
        <v>2742</v>
      </c>
      <c r="O154" t="s">
        <v>458</v>
      </c>
    </row>
    <row r="155" spans="1:15" x14ac:dyDescent="0.3">
      <c r="A155">
        <v>151242</v>
      </c>
      <c r="B155">
        <v>48</v>
      </c>
      <c r="C155" t="s">
        <v>453</v>
      </c>
      <c r="D155" t="s">
        <v>1833</v>
      </c>
      <c r="E155" t="s">
        <v>2743</v>
      </c>
      <c r="F155" t="s">
        <v>2744</v>
      </c>
      <c r="G155" t="s">
        <v>2533</v>
      </c>
      <c r="I155" t="s">
        <v>2728</v>
      </c>
      <c r="N155" t="s">
        <v>921</v>
      </c>
      <c r="O155" t="s">
        <v>455</v>
      </c>
    </row>
    <row r="156" spans="1:15" x14ac:dyDescent="0.3">
      <c r="A156">
        <v>151242</v>
      </c>
      <c r="B156">
        <v>49</v>
      </c>
      <c r="C156" t="s">
        <v>453</v>
      </c>
      <c r="D156" t="s">
        <v>521</v>
      </c>
      <c r="E156" t="s">
        <v>2743</v>
      </c>
      <c r="F156" t="s">
        <v>2744</v>
      </c>
      <c r="G156" t="s">
        <v>2533</v>
      </c>
      <c r="I156" t="s">
        <v>2728</v>
      </c>
      <c r="O156" t="s">
        <v>458</v>
      </c>
    </row>
    <row r="157" spans="1:15" x14ac:dyDescent="0.3">
      <c r="A157">
        <v>151242</v>
      </c>
      <c r="B157">
        <v>50</v>
      </c>
      <c r="C157" t="s">
        <v>464</v>
      </c>
      <c r="D157" t="s">
        <v>578</v>
      </c>
      <c r="E157" t="s">
        <v>2738</v>
      </c>
      <c r="G157" t="s">
        <v>2739</v>
      </c>
      <c r="I157" t="s">
        <v>2740</v>
      </c>
      <c r="K157" t="s">
        <v>2741</v>
      </c>
      <c r="M157" t="s">
        <v>2742</v>
      </c>
      <c r="N157" t="s">
        <v>924</v>
      </c>
      <c r="O157" t="s">
        <v>455</v>
      </c>
    </row>
    <row r="158" spans="1:15" x14ac:dyDescent="0.3">
      <c r="A158">
        <v>151242</v>
      </c>
      <c r="B158">
        <v>51</v>
      </c>
      <c r="C158" t="s">
        <v>490</v>
      </c>
      <c r="D158" t="s">
        <v>554</v>
      </c>
      <c r="E158" t="s">
        <v>2745</v>
      </c>
      <c r="N158" t="s">
        <v>2746</v>
      </c>
      <c r="O158" t="s">
        <v>455</v>
      </c>
    </row>
    <row r="159" spans="1:15" x14ac:dyDescent="0.3">
      <c r="A159">
        <v>162514</v>
      </c>
      <c r="B159">
        <v>1</v>
      </c>
      <c r="C159" t="s">
        <v>453</v>
      </c>
      <c r="D159" t="s">
        <v>452</v>
      </c>
      <c r="E159" t="s">
        <v>2747</v>
      </c>
      <c r="G159" t="s">
        <v>2717</v>
      </c>
      <c r="M159" t="s">
        <v>2748</v>
      </c>
      <c r="N159" t="s">
        <v>926</v>
      </c>
      <c r="O159" t="s">
        <v>455</v>
      </c>
    </row>
    <row r="160" spans="1:15" x14ac:dyDescent="0.3">
      <c r="A160">
        <v>162514</v>
      </c>
      <c r="B160">
        <v>2</v>
      </c>
      <c r="C160" t="s">
        <v>453</v>
      </c>
      <c r="D160" t="s">
        <v>514</v>
      </c>
      <c r="E160" t="s">
        <v>2747</v>
      </c>
      <c r="F160">
        <f xml:space="preserve"> 1</f>
        <v>1</v>
      </c>
      <c r="G160" t="s">
        <v>2717</v>
      </c>
      <c r="O160" t="s">
        <v>458</v>
      </c>
    </row>
    <row r="161" spans="1:15" x14ac:dyDescent="0.3">
      <c r="A161">
        <v>162514</v>
      </c>
      <c r="B161">
        <v>3</v>
      </c>
      <c r="C161" t="s">
        <v>453</v>
      </c>
      <c r="D161" t="s">
        <v>471</v>
      </c>
      <c r="E161" t="s">
        <v>2747</v>
      </c>
      <c r="F161">
        <f xml:space="preserve"> 1</f>
        <v>1</v>
      </c>
      <c r="G161" t="s">
        <v>2717</v>
      </c>
      <c r="O161" t="s">
        <v>458</v>
      </c>
    </row>
    <row r="162" spans="1:15" x14ac:dyDescent="0.3">
      <c r="A162">
        <v>162514</v>
      </c>
      <c r="B162">
        <v>4</v>
      </c>
      <c r="C162" t="s">
        <v>453</v>
      </c>
      <c r="D162" t="s">
        <v>519</v>
      </c>
      <c r="E162" t="s">
        <v>2747</v>
      </c>
      <c r="F162">
        <f xml:space="preserve"> 1</f>
        <v>1</v>
      </c>
      <c r="G162" t="s">
        <v>2717</v>
      </c>
      <c r="O162" t="s">
        <v>458</v>
      </c>
    </row>
    <row r="163" spans="1:15" x14ac:dyDescent="0.3">
      <c r="A163">
        <v>162514</v>
      </c>
      <c r="B163">
        <v>5</v>
      </c>
      <c r="C163" t="s">
        <v>453</v>
      </c>
      <c r="D163" t="s">
        <v>614</v>
      </c>
      <c r="E163" t="s">
        <v>2747</v>
      </c>
      <c r="F163">
        <f xml:space="preserve"> 1</f>
        <v>1</v>
      </c>
      <c r="G163" t="s">
        <v>2717</v>
      </c>
      <c r="O163" t="s">
        <v>458</v>
      </c>
    </row>
    <row r="164" spans="1:15" x14ac:dyDescent="0.3">
      <c r="A164">
        <v>162514</v>
      </c>
      <c r="B164">
        <v>6</v>
      </c>
      <c r="C164" t="s">
        <v>453</v>
      </c>
      <c r="D164" t="s">
        <v>593</v>
      </c>
      <c r="E164" t="s">
        <v>2747</v>
      </c>
      <c r="F164">
        <f xml:space="preserve"> 1</f>
        <v>1</v>
      </c>
      <c r="G164" t="s">
        <v>2717</v>
      </c>
      <c r="O164" t="s">
        <v>458</v>
      </c>
    </row>
    <row r="165" spans="1:15" x14ac:dyDescent="0.3">
      <c r="A165">
        <v>162514</v>
      </c>
      <c r="B165">
        <v>7</v>
      </c>
      <c r="C165" t="s">
        <v>453</v>
      </c>
      <c r="D165" t="s">
        <v>558</v>
      </c>
      <c r="E165" t="s">
        <v>2747</v>
      </c>
      <c r="F165">
        <f xml:space="preserve"> 1</f>
        <v>1</v>
      </c>
      <c r="G165" t="s">
        <v>2717</v>
      </c>
      <c r="O165" t="s">
        <v>458</v>
      </c>
    </row>
    <row r="166" spans="1:15" x14ac:dyDescent="0.3">
      <c r="A166">
        <v>162514</v>
      </c>
      <c r="B166">
        <v>8</v>
      </c>
      <c r="C166" t="s">
        <v>453</v>
      </c>
      <c r="D166" t="s">
        <v>544</v>
      </c>
      <c r="E166" t="s">
        <v>2747</v>
      </c>
      <c r="F166">
        <f xml:space="preserve"> 1</f>
        <v>1</v>
      </c>
      <c r="G166" t="s">
        <v>2717</v>
      </c>
      <c r="O166" t="s">
        <v>458</v>
      </c>
    </row>
    <row r="167" spans="1:15" x14ac:dyDescent="0.3">
      <c r="A167">
        <v>162514</v>
      </c>
      <c r="B167">
        <v>9</v>
      </c>
      <c r="C167" t="s">
        <v>453</v>
      </c>
      <c r="D167" t="s">
        <v>648</v>
      </c>
      <c r="E167" t="s">
        <v>2747</v>
      </c>
      <c r="F167">
        <f xml:space="preserve"> 1</f>
        <v>1</v>
      </c>
      <c r="G167" t="s">
        <v>2717</v>
      </c>
      <c r="O167" t="s">
        <v>458</v>
      </c>
    </row>
    <row r="168" spans="1:15" x14ac:dyDescent="0.3">
      <c r="A168">
        <v>162514</v>
      </c>
      <c r="B168">
        <v>10</v>
      </c>
      <c r="C168" t="s">
        <v>453</v>
      </c>
      <c r="D168" t="s">
        <v>564</v>
      </c>
      <c r="E168" t="s">
        <v>2747</v>
      </c>
      <c r="F168">
        <f xml:space="preserve"> 1</f>
        <v>1</v>
      </c>
      <c r="G168" t="s">
        <v>2717</v>
      </c>
      <c r="O168" t="s">
        <v>458</v>
      </c>
    </row>
    <row r="169" spans="1:15" x14ac:dyDescent="0.3">
      <c r="A169">
        <v>162514</v>
      </c>
      <c r="B169">
        <v>11</v>
      </c>
      <c r="C169" t="s">
        <v>453</v>
      </c>
      <c r="D169" t="s">
        <v>735</v>
      </c>
      <c r="E169" t="s">
        <v>2747</v>
      </c>
      <c r="F169">
        <f xml:space="preserve"> 1</f>
        <v>1</v>
      </c>
      <c r="G169" t="s">
        <v>2717</v>
      </c>
      <c r="O169" t="s">
        <v>458</v>
      </c>
    </row>
    <row r="170" spans="1:15" x14ac:dyDescent="0.3">
      <c r="A170">
        <v>162514</v>
      </c>
      <c r="B170">
        <v>12</v>
      </c>
      <c r="C170" t="s">
        <v>453</v>
      </c>
      <c r="D170" t="s">
        <v>552</v>
      </c>
      <c r="E170" t="s">
        <v>2747</v>
      </c>
      <c r="F170">
        <f xml:space="preserve"> 1</f>
        <v>1</v>
      </c>
      <c r="G170" t="s">
        <v>2717</v>
      </c>
      <c r="O170" t="s">
        <v>458</v>
      </c>
    </row>
    <row r="171" spans="1:15" x14ac:dyDescent="0.3">
      <c r="A171">
        <v>162514</v>
      </c>
      <c r="B171">
        <v>13</v>
      </c>
      <c r="C171" t="s">
        <v>453</v>
      </c>
      <c r="D171" t="s">
        <v>542</v>
      </c>
      <c r="E171" t="s">
        <v>2747</v>
      </c>
      <c r="F171">
        <f xml:space="preserve"> 1</f>
        <v>1</v>
      </c>
      <c r="G171" t="s">
        <v>2717</v>
      </c>
      <c r="O171" t="s">
        <v>458</v>
      </c>
    </row>
    <row r="172" spans="1:15" x14ac:dyDescent="0.3">
      <c r="A172">
        <v>162514</v>
      </c>
      <c r="B172">
        <v>14</v>
      </c>
      <c r="C172" t="s">
        <v>453</v>
      </c>
      <c r="D172" t="s">
        <v>1102</v>
      </c>
      <c r="E172" t="s">
        <v>2747</v>
      </c>
      <c r="F172">
        <f xml:space="preserve"> 1</f>
        <v>1</v>
      </c>
      <c r="G172" t="s">
        <v>2717</v>
      </c>
      <c r="O172" t="s">
        <v>458</v>
      </c>
    </row>
    <row r="173" spans="1:15" x14ac:dyDescent="0.3">
      <c r="A173">
        <v>162514</v>
      </c>
      <c r="B173">
        <v>15</v>
      </c>
      <c r="C173" t="s">
        <v>453</v>
      </c>
      <c r="D173" t="s">
        <v>538</v>
      </c>
      <c r="E173" t="s">
        <v>2749</v>
      </c>
      <c r="N173" t="s">
        <v>928</v>
      </c>
      <c r="O173" t="s">
        <v>455</v>
      </c>
    </row>
    <row r="174" spans="1:15" x14ac:dyDescent="0.3">
      <c r="A174">
        <v>162514</v>
      </c>
      <c r="B174">
        <v>16</v>
      </c>
      <c r="C174" t="s">
        <v>453</v>
      </c>
      <c r="D174" t="s">
        <v>509</v>
      </c>
      <c r="E174" t="s">
        <v>2749</v>
      </c>
      <c r="F174">
        <f xml:space="preserve"> 15</f>
        <v>15</v>
      </c>
      <c r="O174" t="s">
        <v>458</v>
      </c>
    </row>
    <row r="175" spans="1:15" x14ac:dyDescent="0.3">
      <c r="A175">
        <v>162514</v>
      </c>
      <c r="B175">
        <v>17</v>
      </c>
      <c r="C175" t="s">
        <v>453</v>
      </c>
      <c r="D175" t="s">
        <v>480</v>
      </c>
      <c r="E175" t="s">
        <v>2749</v>
      </c>
      <c r="F175">
        <f xml:space="preserve"> 15</f>
        <v>15</v>
      </c>
      <c r="O175" t="s">
        <v>458</v>
      </c>
    </row>
    <row r="176" spans="1:15" x14ac:dyDescent="0.3">
      <c r="A176">
        <v>162514</v>
      </c>
      <c r="B176">
        <v>18</v>
      </c>
      <c r="C176" t="s">
        <v>453</v>
      </c>
      <c r="D176" t="s">
        <v>551</v>
      </c>
      <c r="E176" t="s">
        <v>2749</v>
      </c>
      <c r="F176">
        <f xml:space="preserve"> 15</f>
        <v>15</v>
      </c>
      <c r="O176" t="s">
        <v>458</v>
      </c>
    </row>
    <row r="177" spans="1:15" x14ac:dyDescent="0.3">
      <c r="A177">
        <v>162514</v>
      </c>
      <c r="B177">
        <v>19</v>
      </c>
      <c r="C177" t="s">
        <v>453</v>
      </c>
      <c r="D177" t="s">
        <v>515</v>
      </c>
      <c r="E177" t="s">
        <v>2749</v>
      </c>
      <c r="F177">
        <f xml:space="preserve"> 15</f>
        <v>15</v>
      </c>
      <c r="O177" t="s">
        <v>458</v>
      </c>
    </row>
    <row r="178" spans="1:15" x14ac:dyDescent="0.3">
      <c r="A178">
        <v>162514</v>
      </c>
      <c r="B178">
        <v>20</v>
      </c>
      <c r="C178" t="s">
        <v>453</v>
      </c>
      <c r="D178" t="s">
        <v>537</v>
      </c>
      <c r="E178" t="s">
        <v>2735</v>
      </c>
      <c r="G178" t="s">
        <v>2654</v>
      </c>
      <c r="M178" t="s">
        <v>2530</v>
      </c>
      <c r="N178">
        <v>590</v>
      </c>
      <c r="O178" t="s">
        <v>455</v>
      </c>
    </row>
    <row r="179" spans="1:15" x14ac:dyDescent="0.3">
      <c r="A179">
        <v>162514</v>
      </c>
      <c r="B179">
        <v>21</v>
      </c>
      <c r="C179" t="s">
        <v>453</v>
      </c>
      <c r="D179" t="s">
        <v>572</v>
      </c>
      <c r="E179" t="s">
        <v>2750</v>
      </c>
      <c r="M179" t="s">
        <v>2751</v>
      </c>
      <c r="N179" t="s">
        <v>930</v>
      </c>
      <c r="O179" t="s">
        <v>455</v>
      </c>
    </row>
    <row r="180" spans="1:15" x14ac:dyDescent="0.3">
      <c r="A180">
        <v>162514</v>
      </c>
      <c r="B180">
        <v>22</v>
      </c>
      <c r="C180" t="s">
        <v>464</v>
      </c>
      <c r="D180" t="s">
        <v>488</v>
      </c>
      <c r="E180" t="s">
        <v>2726</v>
      </c>
      <c r="F180" t="s">
        <v>2752</v>
      </c>
      <c r="G180" t="s">
        <v>2688</v>
      </c>
      <c r="I180" t="s">
        <v>2753</v>
      </c>
      <c r="M180" t="s">
        <v>2754</v>
      </c>
      <c r="N180" t="s">
        <v>931</v>
      </c>
      <c r="O180" t="s">
        <v>455</v>
      </c>
    </row>
    <row r="181" spans="1:15" x14ac:dyDescent="0.3">
      <c r="A181">
        <v>162514</v>
      </c>
      <c r="B181">
        <v>23</v>
      </c>
      <c r="C181" t="s">
        <v>464</v>
      </c>
      <c r="D181" t="s">
        <v>736</v>
      </c>
      <c r="E181" t="s">
        <v>2726</v>
      </c>
      <c r="F181" t="s">
        <v>2752</v>
      </c>
      <c r="G181" t="s">
        <v>2688</v>
      </c>
      <c r="I181" t="s">
        <v>2753</v>
      </c>
      <c r="O181" t="s">
        <v>458</v>
      </c>
    </row>
    <row r="182" spans="1:15" x14ac:dyDescent="0.3">
      <c r="A182">
        <v>162514</v>
      </c>
      <c r="B182">
        <v>24</v>
      </c>
      <c r="C182" t="s">
        <v>453</v>
      </c>
      <c r="D182" t="s">
        <v>520</v>
      </c>
      <c r="E182" t="s">
        <v>2755</v>
      </c>
      <c r="F182" t="s">
        <v>2756</v>
      </c>
      <c r="G182" t="s">
        <v>2757</v>
      </c>
      <c r="I182" t="s">
        <v>2758</v>
      </c>
      <c r="K182" t="s">
        <v>2759</v>
      </c>
      <c r="M182" t="s">
        <v>2760</v>
      </c>
      <c r="N182" t="s">
        <v>933</v>
      </c>
      <c r="O182" t="s">
        <v>455</v>
      </c>
    </row>
    <row r="183" spans="1:15" x14ac:dyDescent="0.3">
      <c r="A183">
        <v>162514</v>
      </c>
      <c r="B183">
        <v>25</v>
      </c>
      <c r="C183" t="s">
        <v>453</v>
      </c>
      <c r="D183" t="s">
        <v>498</v>
      </c>
      <c r="E183" t="s">
        <v>2755</v>
      </c>
      <c r="F183" t="s">
        <v>2756</v>
      </c>
      <c r="G183" t="s">
        <v>2757</v>
      </c>
      <c r="I183" t="s">
        <v>2758</v>
      </c>
      <c r="K183" t="s">
        <v>2759</v>
      </c>
      <c r="O183" t="s">
        <v>458</v>
      </c>
    </row>
    <row r="184" spans="1:15" x14ac:dyDescent="0.3">
      <c r="A184">
        <v>162514</v>
      </c>
      <c r="B184">
        <v>26</v>
      </c>
      <c r="C184" t="s">
        <v>453</v>
      </c>
      <c r="D184" t="s">
        <v>803</v>
      </c>
      <c r="E184" t="s">
        <v>2755</v>
      </c>
      <c r="F184" t="s">
        <v>2756</v>
      </c>
      <c r="G184" t="s">
        <v>2757</v>
      </c>
      <c r="I184" t="s">
        <v>2758</v>
      </c>
      <c r="K184" t="s">
        <v>2759</v>
      </c>
      <c r="O184" t="s">
        <v>458</v>
      </c>
    </row>
    <row r="185" spans="1:15" x14ac:dyDescent="0.3">
      <c r="A185">
        <v>162514</v>
      </c>
      <c r="B185">
        <v>27</v>
      </c>
      <c r="C185" t="s">
        <v>453</v>
      </c>
      <c r="D185" t="s">
        <v>1205</v>
      </c>
      <c r="E185" t="s">
        <v>2755</v>
      </c>
      <c r="F185" t="s">
        <v>2756</v>
      </c>
      <c r="G185" t="s">
        <v>2757</v>
      </c>
      <c r="I185" t="s">
        <v>2758</v>
      </c>
      <c r="K185" t="s">
        <v>2759</v>
      </c>
      <c r="O185" t="s">
        <v>458</v>
      </c>
    </row>
    <row r="186" spans="1:15" x14ac:dyDescent="0.3">
      <c r="A186">
        <v>162514</v>
      </c>
      <c r="B186">
        <v>28</v>
      </c>
      <c r="C186" t="s">
        <v>453</v>
      </c>
      <c r="D186" t="s">
        <v>722</v>
      </c>
      <c r="E186" t="s">
        <v>2749</v>
      </c>
      <c r="G186" t="s">
        <v>2533</v>
      </c>
      <c r="M186" t="s">
        <v>2761</v>
      </c>
      <c r="N186" t="s">
        <v>934</v>
      </c>
      <c r="O186" t="s">
        <v>455</v>
      </c>
    </row>
    <row r="187" spans="1:15" x14ac:dyDescent="0.3">
      <c r="A187">
        <v>162514</v>
      </c>
      <c r="B187">
        <v>29</v>
      </c>
      <c r="C187" t="s">
        <v>453</v>
      </c>
      <c r="D187" t="s">
        <v>527</v>
      </c>
      <c r="E187" t="s">
        <v>2749</v>
      </c>
      <c r="F187">
        <f xml:space="preserve"> 28</f>
        <v>28</v>
      </c>
      <c r="G187" t="s">
        <v>2533</v>
      </c>
      <c r="O187" t="s">
        <v>458</v>
      </c>
    </row>
    <row r="188" spans="1:15" x14ac:dyDescent="0.3">
      <c r="A188">
        <v>162514</v>
      </c>
      <c r="B188">
        <v>30</v>
      </c>
      <c r="C188" t="s">
        <v>464</v>
      </c>
      <c r="D188" t="s">
        <v>583</v>
      </c>
      <c r="E188" t="s">
        <v>2722</v>
      </c>
      <c r="F188" t="s">
        <v>2762</v>
      </c>
      <c r="G188" t="s">
        <v>2612</v>
      </c>
      <c r="I188" t="s">
        <v>2673</v>
      </c>
      <c r="M188" t="s">
        <v>2763</v>
      </c>
      <c r="N188" t="s">
        <v>935</v>
      </c>
      <c r="O188" t="s">
        <v>455</v>
      </c>
    </row>
    <row r="189" spans="1:15" x14ac:dyDescent="0.3">
      <c r="A189">
        <v>162514</v>
      </c>
      <c r="B189">
        <v>31</v>
      </c>
      <c r="C189" t="s">
        <v>464</v>
      </c>
      <c r="D189" t="s">
        <v>545</v>
      </c>
      <c r="E189" t="s">
        <v>2755</v>
      </c>
      <c r="F189" t="s">
        <v>2764</v>
      </c>
      <c r="G189" t="s">
        <v>2757</v>
      </c>
      <c r="I189" t="s">
        <v>2758</v>
      </c>
      <c r="K189" t="s">
        <v>2759</v>
      </c>
      <c r="M189" t="s">
        <v>2760</v>
      </c>
      <c r="N189" t="s">
        <v>937</v>
      </c>
      <c r="O189" t="s">
        <v>455</v>
      </c>
    </row>
    <row r="190" spans="1:15" x14ac:dyDescent="0.3">
      <c r="A190">
        <v>162514</v>
      </c>
      <c r="B190">
        <v>32</v>
      </c>
      <c r="C190" t="s">
        <v>464</v>
      </c>
      <c r="D190" t="s">
        <v>665</v>
      </c>
      <c r="E190" t="s">
        <v>2750</v>
      </c>
      <c r="G190" t="s">
        <v>2533</v>
      </c>
      <c r="M190" t="s">
        <v>2765</v>
      </c>
      <c r="N190" t="s">
        <v>940</v>
      </c>
      <c r="O190" t="s">
        <v>455</v>
      </c>
    </row>
    <row r="191" spans="1:15" x14ac:dyDescent="0.3">
      <c r="A191">
        <v>162514</v>
      </c>
      <c r="B191">
        <v>33</v>
      </c>
      <c r="C191" t="s">
        <v>464</v>
      </c>
      <c r="D191" t="s">
        <v>577</v>
      </c>
      <c r="E191" t="s">
        <v>2726</v>
      </c>
      <c r="F191" t="s">
        <v>2762</v>
      </c>
      <c r="G191" t="s">
        <v>2612</v>
      </c>
      <c r="I191" t="s">
        <v>2673</v>
      </c>
      <c r="M191" t="s">
        <v>2766</v>
      </c>
      <c r="N191" t="s">
        <v>942</v>
      </c>
      <c r="O191" t="s">
        <v>455</v>
      </c>
    </row>
    <row r="192" spans="1:15" x14ac:dyDescent="0.3">
      <c r="A192">
        <v>162514</v>
      </c>
      <c r="B192">
        <v>34</v>
      </c>
      <c r="C192" t="s">
        <v>490</v>
      </c>
      <c r="D192" t="s">
        <v>553</v>
      </c>
      <c r="E192" t="s">
        <v>2729</v>
      </c>
      <c r="G192" t="s">
        <v>2683</v>
      </c>
      <c r="I192" t="s">
        <v>2767</v>
      </c>
      <c r="M192" t="s">
        <v>2768</v>
      </c>
      <c r="N192" t="s">
        <v>943</v>
      </c>
      <c r="O192" t="s">
        <v>455</v>
      </c>
    </row>
    <row r="193" spans="1:15" x14ac:dyDescent="0.3">
      <c r="A193">
        <v>162514</v>
      </c>
      <c r="B193">
        <v>35</v>
      </c>
      <c r="C193" t="s">
        <v>490</v>
      </c>
      <c r="D193" t="s">
        <v>532</v>
      </c>
      <c r="E193" t="s">
        <v>2743</v>
      </c>
      <c r="F193" t="s">
        <v>2762</v>
      </c>
      <c r="G193" t="s">
        <v>2612</v>
      </c>
      <c r="I193" t="s">
        <v>2673</v>
      </c>
      <c r="M193" t="s">
        <v>2769</v>
      </c>
      <c r="N193" t="s">
        <v>944</v>
      </c>
      <c r="O193" t="s">
        <v>455</v>
      </c>
    </row>
    <row r="194" spans="1:15" x14ac:dyDescent="0.3">
      <c r="A194">
        <v>162514</v>
      </c>
      <c r="B194">
        <v>36</v>
      </c>
      <c r="C194" t="s">
        <v>490</v>
      </c>
      <c r="D194" t="s">
        <v>496</v>
      </c>
      <c r="E194" t="s">
        <v>2755</v>
      </c>
      <c r="G194" t="s">
        <v>2757</v>
      </c>
      <c r="I194" t="s">
        <v>2758</v>
      </c>
      <c r="M194" t="s">
        <v>2770</v>
      </c>
      <c r="N194" t="s">
        <v>947</v>
      </c>
      <c r="O194" t="s">
        <v>455</v>
      </c>
    </row>
    <row r="195" spans="1:15" x14ac:dyDescent="0.3">
      <c r="A195">
        <v>162514</v>
      </c>
      <c r="B195">
        <v>37</v>
      </c>
      <c r="C195" t="s">
        <v>490</v>
      </c>
      <c r="D195" t="s">
        <v>502</v>
      </c>
      <c r="E195" t="s">
        <v>2743</v>
      </c>
      <c r="F195" t="s">
        <v>2771</v>
      </c>
      <c r="G195" t="s">
        <v>2612</v>
      </c>
      <c r="I195" t="s">
        <v>2673</v>
      </c>
      <c r="O195" t="s">
        <v>458</v>
      </c>
    </row>
    <row r="196" spans="1:15" x14ac:dyDescent="0.3">
      <c r="A196">
        <v>162514</v>
      </c>
      <c r="B196">
        <v>38</v>
      </c>
      <c r="C196" t="s">
        <v>453</v>
      </c>
      <c r="D196" t="s">
        <v>565</v>
      </c>
      <c r="E196" t="s">
        <v>2747</v>
      </c>
      <c r="G196" t="s">
        <v>2717</v>
      </c>
      <c r="M196" t="s">
        <v>2772</v>
      </c>
      <c r="N196" t="s">
        <v>950</v>
      </c>
      <c r="O196" t="s">
        <v>455</v>
      </c>
    </row>
    <row r="197" spans="1:15" x14ac:dyDescent="0.3">
      <c r="A197">
        <v>162514</v>
      </c>
      <c r="B197">
        <v>39</v>
      </c>
      <c r="C197" t="s">
        <v>453</v>
      </c>
      <c r="D197" t="s">
        <v>1114</v>
      </c>
      <c r="E197" t="s">
        <v>2747</v>
      </c>
      <c r="F197">
        <f xml:space="preserve"> 38</f>
        <v>38</v>
      </c>
      <c r="G197" t="s">
        <v>2717</v>
      </c>
      <c r="O197" t="s">
        <v>458</v>
      </c>
    </row>
    <row r="198" spans="1:15" x14ac:dyDescent="0.3">
      <c r="A198">
        <v>162514</v>
      </c>
      <c r="B198">
        <v>40</v>
      </c>
      <c r="C198" t="s">
        <v>453</v>
      </c>
      <c r="D198" t="s">
        <v>505</v>
      </c>
      <c r="E198" t="s">
        <v>2747</v>
      </c>
      <c r="F198">
        <f xml:space="preserve"> 38</f>
        <v>38</v>
      </c>
      <c r="G198" t="s">
        <v>2717</v>
      </c>
      <c r="O198" t="s">
        <v>458</v>
      </c>
    </row>
    <row r="199" spans="1:15" x14ac:dyDescent="0.3">
      <c r="A199">
        <v>162514</v>
      </c>
      <c r="B199">
        <v>41</v>
      </c>
      <c r="C199" t="s">
        <v>453</v>
      </c>
      <c r="D199" t="s">
        <v>723</v>
      </c>
      <c r="E199" t="s">
        <v>2749</v>
      </c>
      <c r="G199" t="s">
        <v>2688</v>
      </c>
      <c r="I199" t="s">
        <v>2753</v>
      </c>
      <c r="M199" t="s">
        <v>2752</v>
      </c>
      <c r="N199" t="s">
        <v>951</v>
      </c>
      <c r="O199" t="s">
        <v>455</v>
      </c>
    </row>
    <row r="200" spans="1:15" x14ac:dyDescent="0.3">
      <c r="A200">
        <v>162514</v>
      </c>
      <c r="B200">
        <v>42</v>
      </c>
      <c r="C200" t="s">
        <v>453</v>
      </c>
      <c r="D200" t="s">
        <v>491</v>
      </c>
      <c r="E200" t="s">
        <v>2749</v>
      </c>
      <c r="F200">
        <f xml:space="preserve"> 41</f>
        <v>41</v>
      </c>
      <c r="G200" t="s">
        <v>2688</v>
      </c>
      <c r="I200" t="s">
        <v>2753</v>
      </c>
      <c r="O200" t="s">
        <v>458</v>
      </c>
    </row>
    <row r="201" spans="1:15" x14ac:dyDescent="0.3">
      <c r="A201">
        <v>162514</v>
      </c>
      <c r="B201">
        <v>43</v>
      </c>
      <c r="C201" t="s">
        <v>453</v>
      </c>
      <c r="D201" t="s">
        <v>503</v>
      </c>
      <c r="E201" t="s">
        <v>2749</v>
      </c>
      <c r="F201">
        <f xml:space="preserve"> 41</f>
        <v>41</v>
      </c>
      <c r="G201" t="s">
        <v>2688</v>
      </c>
      <c r="I201" t="s">
        <v>2753</v>
      </c>
      <c r="O201" t="s">
        <v>458</v>
      </c>
    </row>
    <row r="202" spans="1:15" x14ac:dyDescent="0.3">
      <c r="A202">
        <v>162514</v>
      </c>
      <c r="B202">
        <v>44</v>
      </c>
      <c r="C202" t="s">
        <v>453</v>
      </c>
      <c r="D202" t="s">
        <v>594</v>
      </c>
      <c r="E202" t="s">
        <v>2735</v>
      </c>
      <c r="G202" t="s">
        <v>2533</v>
      </c>
      <c r="M202" t="s">
        <v>2761</v>
      </c>
      <c r="N202" t="s">
        <v>952</v>
      </c>
      <c r="O202" t="s">
        <v>455</v>
      </c>
    </row>
    <row r="203" spans="1:15" x14ac:dyDescent="0.3">
      <c r="A203">
        <v>162514</v>
      </c>
      <c r="B203">
        <v>45</v>
      </c>
      <c r="C203" t="s">
        <v>453</v>
      </c>
      <c r="D203" t="s">
        <v>528</v>
      </c>
      <c r="E203" t="s">
        <v>2735</v>
      </c>
      <c r="F203">
        <f xml:space="preserve"> 44</f>
        <v>44</v>
      </c>
      <c r="G203" t="s">
        <v>2533</v>
      </c>
      <c r="M203" t="s">
        <v>2761</v>
      </c>
      <c r="O203" t="s">
        <v>458</v>
      </c>
    </row>
    <row r="204" spans="1:15" x14ac:dyDescent="0.3">
      <c r="A204">
        <v>162514</v>
      </c>
      <c r="B204">
        <v>46</v>
      </c>
      <c r="C204" t="s">
        <v>464</v>
      </c>
      <c r="D204" t="s">
        <v>510</v>
      </c>
      <c r="E204" t="s">
        <v>2750</v>
      </c>
      <c r="G204" t="s">
        <v>2533</v>
      </c>
      <c r="M204" t="s">
        <v>2761</v>
      </c>
      <c r="N204" t="s">
        <v>954</v>
      </c>
      <c r="O204" t="s">
        <v>455</v>
      </c>
    </row>
    <row r="205" spans="1:15" x14ac:dyDescent="0.3">
      <c r="A205">
        <v>162514</v>
      </c>
      <c r="B205">
        <v>47</v>
      </c>
      <c r="C205" t="s">
        <v>464</v>
      </c>
      <c r="D205" t="s">
        <v>624</v>
      </c>
      <c r="E205" t="s">
        <v>2726</v>
      </c>
      <c r="G205" t="s">
        <v>2688</v>
      </c>
      <c r="I205" t="s">
        <v>2753</v>
      </c>
      <c r="M205" t="s">
        <v>2752</v>
      </c>
      <c r="N205" t="s">
        <v>956</v>
      </c>
      <c r="O205" t="s">
        <v>455</v>
      </c>
    </row>
    <row r="206" spans="1:15" x14ac:dyDescent="0.3">
      <c r="A206">
        <v>162514</v>
      </c>
      <c r="B206">
        <v>48</v>
      </c>
      <c r="C206" t="s">
        <v>490</v>
      </c>
      <c r="D206" t="s">
        <v>1833</v>
      </c>
      <c r="E206" t="s">
        <v>2729</v>
      </c>
      <c r="G206" t="s">
        <v>2612</v>
      </c>
      <c r="I206" t="s">
        <v>2673</v>
      </c>
      <c r="M206" t="s">
        <v>2723</v>
      </c>
      <c r="N206" t="s">
        <v>957</v>
      </c>
      <c r="O206" t="s">
        <v>455</v>
      </c>
    </row>
    <row r="207" spans="1:15" x14ac:dyDescent="0.3">
      <c r="A207">
        <v>162514</v>
      </c>
      <c r="B207">
        <v>49</v>
      </c>
      <c r="C207" t="s">
        <v>464</v>
      </c>
      <c r="D207" t="s">
        <v>521</v>
      </c>
      <c r="E207" t="s">
        <v>2747</v>
      </c>
      <c r="G207" t="s">
        <v>2533</v>
      </c>
      <c r="M207" t="s">
        <v>2761</v>
      </c>
      <c r="N207" t="s">
        <v>959</v>
      </c>
      <c r="O207" t="s">
        <v>455</v>
      </c>
    </row>
    <row r="208" spans="1:15" x14ac:dyDescent="0.3">
      <c r="A208">
        <v>162514</v>
      </c>
      <c r="B208">
        <v>50</v>
      </c>
      <c r="C208" t="s">
        <v>490</v>
      </c>
      <c r="D208" t="s">
        <v>578</v>
      </c>
      <c r="E208" t="s">
        <v>2749</v>
      </c>
      <c r="G208" t="s">
        <v>2612</v>
      </c>
      <c r="I208" t="s">
        <v>2673</v>
      </c>
      <c r="M208" t="s">
        <v>2773</v>
      </c>
      <c r="N208" t="s">
        <v>960</v>
      </c>
      <c r="O208" t="s">
        <v>455</v>
      </c>
    </row>
    <row r="209" spans="1:15" x14ac:dyDescent="0.3">
      <c r="A209">
        <v>162514</v>
      </c>
      <c r="B209">
        <v>51</v>
      </c>
      <c r="C209" t="s">
        <v>490</v>
      </c>
      <c r="D209" t="s">
        <v>554</v>
      </c>
      <c r="E209" t="s">
        <v>2755</v>
      </c>
      <c r="G209" t="s">
        <v>2757</v>
      </c>
      <c r="I209" t="s">
        <v>2758</v>
      </c>
      <c r="M209" t="s">
        <v>2770</v>
      </c>
      <c r="N209" t="s">
        <v>961</v>
      </c>
      <c r="O209" t="s">
        <v>455</v>
      </c>
    </row>
    <row r="210" spans="1:15" x14ac:dyDescent="0.3">
      <c r="A210">
        <v>101533</v>
      </c>
      <c r="B210">
        <v>1</v>
      </c>
      <c r="C210" t="s">
        <v>453</v>
      </c>
      <c r="D210" t="s">
        <v>452</v>
      </c>
      <c r="E210" t="s">
        <v>2677</v>
      </c>
      <c r="F210" t="s">
        <v>2678</v>
      </c>
      <c r="G210" t="s">
        <v>2679</v>
      </c>
      <c r="N210" t="s">
        <v>962</v>
      </c>
      <c r="O210" t="s">
        <v>455</v>
      </c>
    </row>
    <row r="211" spans="1:15" x14ac:dyDescent="0.3">
      <c r="A211">
        <v>101533</v>
      </c>
      <c r="B211">
        <v>2</v>
      </c>
      <c r="C211" t="s">
        <v>453</v>
      </c>
      <c r="D211" t="s">
        <v>514</v>
      </c>
      <c r="E211" t="s">
        <v>2677</v>
      </c>
      <c r="F211">
        <f xml:space="preserve"> 1</f>
        <v>1</v>
      </c>
      <c r="G211" t="s">
        <v>2679</v>
      </c>
      <c r="O211" t="s">
        <v>458</v>
      </c>
    </row>
    <row r="212" spans="1:15" x14ac:dyDescent="0.3">
      <c r="A212">
        <v>101533</v>
      </c>
      <c r="B212">
        <v>3</v>
      </c>
      <c r="C212" t="s">
        <v>453</v>
      </c>
      <c r="D212" t="s">
        <v>471</v>
      </c>
      <c r="E212" t="s">
        <v>2677</v>
      </c>
      <c r="F212">
        <f xml:space="preserve"> 1</f>
        <v>1</v>
      </c>
      <c r="G212" t="s">
        <v>2679</v>
      </c>
      <c r="O212" t="s">
        <v>458</v>
      </c>
    </row>
    <row r="213" spans="1:15" x14ac:dyDescent="0.3">
      <c r="A213">
        <v>101533</v>
      </c>
      <c r="B213">
        <v>4</v>
      </c>
      <c r="C213" t="s">
        <v>453</v>
      </c>
      <c r="D213" t="s">
        <v>519</v>
      </c>
      <c r="E213" t="s">
        <v>2677</v>
      </c>
      <c r="F213">
        <f xml:space="preserve"> 1</f>
        <v>1</v>
      </c>
      <c r="G213" t="s">
        <v>2679</v>
      </c>
      <c r="O213" t="s">
        <v>458</v>
      </c>
    </row>
    <row r="214" spans="1:15" x14ac:dyDescent="0.3">
      <c r="A214">
        <v>101533</v>
      </c>
      <c r="B214">
        <v>5</v>
      </c>
      <c r="C214" t="s">
        <v>453</v>
      </c>
      <c r="D214" t="s">
        <v>614</v>
      </c>
      <c r="E214" t="s">
        <v>2681</v>
      </c>
      <c r="N214" t="s">
        <v>963</v>
      </c>
      <c r="O214" t="s">
        <v>455</v>
      </c>
    </row>
    <row r="215" spans="1:15" x14ac:dyDescent="0.3">
      <c r="A215">
        <v>101533</v>
      </c>
      <c r="B215">
        <v>6</v>
      </c>
      <c r="C215" t="s">
        <v>453</v>
      </c>
      <c r="D215" t="s">
        <v>593</v>
      </c>
      <c r="E215" t="s">
        <v>2686</v>
      </c>
      <c r="F215" t="s">
        <v>2772</v>
      </c>
      <c r="G215" t="s">
        <v>2717</v>
      </c>
      <c r="M215" t="s">
        <v>2774</v>
      </c>
      <c r="N215" t="s">
        <v>964</v>
      </c>
      <c r="O215" t="s">
        <v>455</v>
      </c>
    </row>
    <row r="216" spans="1:15" x14ac:dyDescent="0.3">
      <c r="A216">
        <v>101533</v>
      </c>
      <c r="B216">
        <v>7</v>
      </c>
      <c r="C216" t="s">
        <v>453</v>
      </c>
      <c r="D216" t="s">
        <v>558</v>
      </c>
      <c r="E216" t="s">
        <v>2686</v>
      </c>
      <c r="F216">
        <f xml:space="preserve"> 6</f>
        <v>6</v>
      </c>
      <c r="G216" t="s">
        <v>2717</v>
      </c>
      <c r="O216" t="s">
        <v>458</v>
      </c>
    </row>
    <row r="217" spans="1:15" x14ac:dyDescent="0.3">
      <c r="A217">
        <v>101533</v>
      </c>
      <c r="B217">
        <v>8</v>
      </c>
      <c r="C217" t="s">
        <v>453</v>
      </c>
      <c r="D217" t="s">
        <v>544</v>
      </c>
      <c r="E217" t="s">
        <v>2686</v>
      </c>
      <c r="F217">
        <f xml:space="preserve"> 6</f>
        <v>6</v>
      </c>
      <c r="G217" t="s">
        <v>2717</v>
      </c>
      <c r="O217" t="s">
        <v>458</v>
      </c>
    </row>
    <row r="218" spans="1:15" x14ac:dyDescent="0.3">
      <c r="A218">
        <v>101533</v>
      </c>
      <c r="B218">
        <v>9</v>
      </c>
      <c r="C218" t="s">
        <v>453</v>
      </c>
      <c r="D218" t="s">
        <v>648</v>
      </c>
      <c r="E218" t="s">
        <v>2686</v>
      </c>
      <c r="F218">
        <f xml:space="preserve"> 6</f>
        <v>6</v>
      </c>
      <c r="G218" t="s">
        <v>2717</v>
      </c>
      <c r="O218" t="s">
        <v>458</v>
      </c>
    </row>
    <row r="219" spans="1:15" x14ac:dyDescent="0.3">
      <c r="A219">
        <v>101533</v>
      </c>
      <c r="B219">
        <v>10</v>
      </c>
      <c r="C219" t="s">
        <v>453</v>
      </c>
      <c r="D219" t="s">
        <v>564</v>
      </c>
      <c r="E219" t="s">
        <v>2700</v>
      </c>
      <c r="F219" t="s">
        <v>2775</v>
      </c>
      <c r="G219" t="s">
        <v>2679</v>
      </c>
      <c r="N219" t="s">
        <v>965</v>
      </c>
      <c r="O219" t="s">
        <v>455</v>
      </c>
    </row>
    <row r="220" spans="1:15" x14ac:dyDescent="0.3">
      <c r="A220">
        <v>101533</v>
      </c>
      <c r="B220">
        <v>11</v>
      </c>
      <c r="C220" t="s">
        <v>453</v>
      </c>
      <c r="D220" t="s">
        <v>735</v>
      </c>
      <c r="E220" t="s">
        <v>2776</v>
      </c>
      <c r="F220" t="s">
        <v>2777</v>
      </c>
      <c r="G220" t="s">
        <v>2710</v>
      </c>
      <c r="M220" t="s">
        <v>2778</v>
      </c>
      <c r="N220" t="s">
        <v>966</v>
      </c>
      <c r="O220" t="s">
        <v>455</v>
      </c>
    </row>
    <row r="221" spans="1:15" x14ac:dyDescent="0.3">
      <c r="A221">
        <v>101533</v>
      </c>
      <c r="B221">
        <v>12</v>
      </c>
      <c r="C221" t="s">
        <v>453</v>
      </c>
      <c r="D221" t="s">
        <v>552</v>
      </c>
      <c r="E221" t="s">
        <v>2776</v>
      </c>
      <c r="F221">
        <f xml:space="preserve"> 11</f>
        <v>11</v>
      </c>
      <c r="G221" t="s">
        <v>2710</v>
      </c>
      <c r="O221" t="s">
        <v>458</v>
      </c>
    </row>
    <row r="222" spans="1:15" x14ac:dyDescent="0.3">
      <c r="A222">
        <v>101533</v>
      </c>
      <c r="B222">
        <v>13</v>
      </c>
      <c r="C222" t="s">
        <v>453</v>
      </c>
      <c r="D222" t="s">
        <v>542</v>
      </c>
      <c r="E222" t="s">
        <v>2776</v>
      </c>
      <c r="F222">
        <f xml:space="preserve"> 11</f>
        <v>11</v>
      </c>
      <c r="G222" t="s">
        <v>2710</v>
      </c>
      <c r="O222" t="s">
        <v>458</v>
      </c>
    </row>
    <row r="223" spans="1:15" x14ac:dyDescent="0.3">
      <c r="A223">
        <v>101533</v>
      </c>
      <c r="B223">
        <v>14</v>
      </c>
      <c r="C223" t="s">
        <v>464</v>
      </c>
      <c r="D223" t="s">
        <v>1102</v>
      </c>
      <c r="E223" t="s">
        <v>2779</v>
      </c>
      <c r="F223" t="s">
        <v>2780</v>
      </c>
      <c r="G223" t="s">
        <v>2781</v>
      </c>
      <c r="N223" t="s">
        <v>969</v>
      </c>
      <c r="O223" t="s">
        <v>455</v>
      </c>
    </row>
    <row r="224" spans="1:15" x14ac:dyDescent="0.3">
      <c r="A224">
        <v>101533</v>
      </c>
      <c r="B224">
        <v>15</v>
      </c>
      <c r="C224" t="s">
        <v>464</v>
      </c>
      <c r="D224" t="s">
        <v>538</v>
      </c>
      <c r="E224" t="s">
        <v>2734</v>
      </c>
      <c r="F224" t="s">
        <v>2782</v>
      </c>
      <c r="G224" t="s">
        <v>2683</v>
      </c>
      <c r="I224" t="s">
        <v>2783</v>
      </c>
      <c r="M224" t="s">
        <v>2784</v>
      </c>
      <c r="N224" t="s">
        <v>971</v>
      </c>
      <c r="O224" t="s">
        <v>455</v>
      </c>
    </row>
    <row r="225" spans="1:15" x14ac:dyDescent="0.3">
      <c r="A225">
        <v>101533</v>
      </c>
      <c r="B225">
        <v>16</v>
      </c>
      <c r="C225" t="s">
        <v>464</v>
      </c>
      <c r="D225" t="s">
        <v>509</v>
      </c>
      <c r="E225" t="s">
        <v>2785</v>
      </c>
      <c r="F225" t="s">
        <v>2772</v>
      </c>
      <c r="G225" t="s">
        <v>2717</v>
      </c>
      <c r="I225" t="s">
        <v>2786</v>
      </c>
      <c r="M225" t="s">
        <v>2787</v>
      </c>
      <c r="N225" t="s">
        <v>972</v>
      </c>
      <c r="O225" t="s">
        <v>455</v>
      </c>
    </row>
    <row r="226" spans="1:15" x14ac:dyDescent="0.3">
      <c r="A226">
        <v>101533</v>
      </c>
      <c r="B226">
        <v>17</v>
      </c>
      <c r="C226" t="s">
        <v>464</v>
      </c>
      <c r="D226" t="s">
        <v>480</v>
      </c>
      <c r="E226" t="s">
        <v>2788</v>
      </c>
      <c r="F226" t="s">
        <v>2789</v>
      </c>
      <c r="G226" t="s">
        <v>2790</v>
      </c>
      <c r="I226" t="s">
        <v>2791</v>
      </c>
      <c r="M226" t="s">
        <v>2792</v>
      </c>
      <c r="N226" t="s">
        <v>974</v>
      </c>
      <c r="O226" t="s">
        <v>455</v>
      </c>
    </row>
    <row r="227" spans="1:15" x14ac:dyDescent="0.3">
      <c r="A227">
        <v>101533</v>
      </c>
      <c r="B227">
        <v>18</v>
      </c>
      <c r="C227" t="s">
        <v>453</v>
      </c>
      <c r="D227" t="s">
        <v>551</v>
      </c>
      <c r="E227" t="s">
        <v>2793</v>
      </c>
      <c r="F227" t="s">
        <v>2794</v>
      </c>
      <c r="N227" t="s">
        <v>975</v>
      </c>
      <c r="O227" t="s">
        <v>455</v>
      </c>
    </row>
    <row r="228" spans="1:15" x14ac:dyDescent="0.3">
      <c r="A228">
        <v>101533</v>
      </c>
      <c r="B228">
        <v>19</v>
      </c>
      <c r="C228" t="s">
        <v>453</v>
      </c>
      <c r="D228" t="s">
        <v>515</v>
      </c>
      <c r="E228" t="s">
        <v>2793</v>
      </c>
      <c r="F228" t="s">
        <v>2795</v>
      </c>
      <c r="O228" t="s">
        <v>458</v>
      </c>
    </row>
    <row r="229" spans="1:15" x14ac:dyDescent="0.3">
      <c r="A229">
        <v>101533</v>
      </c>
      <c r="B229">
        <v>20</v>
      </c>
      <c r="C229" t="s">
        <v>453</v>
      </c>
      <c r="D229" t="s">
        <v>537</v>
      </c>
      <c r="E229" t="s">
        <v>2793</v>
      </c>
      <c r="F229" t="s">
        <v>2795</v>
      </c>
      <c r="O229" t="s">
        <v>458</v>
      </c>
    </row>
    <row r="230" spans="1:15" x14ac:dyDescent="0.3">
      <c r="A230">
        <v>101533</v>
      </c>
      <c r="B230">
        <v>21</v>
      </c>
      <c r="C230" t="s">
        <v>453</v>
      </c>
      <c r="D230" t="s">
        <v>572</v>
      </c>
      <c r="E230" t="s">
        <v>2793</v>
      </c>
      <c r="F230" t="s">
        <v>2795</v>
      </c>
      <c r="O230" t="s">
        <v>458</v>
      </c>
    </row>
    <row r="231" spans="1:15" x14ac:dyDescent="0.3">
      <c r="A231">
        <v>101533</v>
      </c>
      <c r="B231">
        <v>22</v>
      </c>
      <c r="C231" t="s">
        <v>453</v>
      </c>
      <c r="D231" t="s">
        <v>488</v>
      </c>
      <c r="E231" t="s">
        <v>2793</v>
      </c>
      <c r="F231" t="s">
        <v>2795</v>
      </c>
      <c r="O231" t="s">
        <v>458</v>
      </c>
    </row>
    <row r="232" spans="1:15" x14ac:dyDescent="0.3">
      <c r="A232">
        <v>101533</v>
      </c>
      <c r="B232">
        <v>23</v>
      </c>
      <c r="C232" t="s">
        <v>453</v>
      </c>
      <c r="D232" t="s">
        <v>736</v>
      </c>
      <c r="E232" t="s">
        <v>2793</v>
      </c>
      <c r="F232" t="s">
        <v>2795</v>
      </c>
      <c r="O232" t="s">
        <v>458</v>
      </c>
    </row>
    <row r="233" spans="1:15" x14ac:dyDescent="0.3">
      <c r="A233">
        <v>101533</v>
      </c>
      <c r="B233">
        <v>24</v>
      </c>
      <c r="C233" t="s">
        <v>453</v>
      </c>
      <c r="D233" t="s">
        <v>520</v>
      </c>
      <c r="E233" t="s">
        <v>2793</v>
      </c>
      <c r="F233" t="s">
        <v>2795</v>
      </c>
      <c r="O233" t="s">
        <v>458</v>
      </c>
    </row>
    <row r="234" spans="1:15" x14ac:dyDescent="0.3">
      <c r="A234">
        <v>101533</v>
      </c>
      <c r="B234">
        <v>25</v>
      </c>
      <c r="C234" t="s">
        <v>464</v>
      </c>
      <c r="D234" t="s">
        <v>498</v>
      </c>
      <c r="E234" t="s">
        <v>2796</v>
      </c>
      <c r="F234" t="s">
        <v>2777</v>
      </c>
      <c r="N234" t="s">
        <v>976</v>
      </c>
      <c r="O234" t="s">
        <v>455</v>
      </c>
    </row>
    <row r="235" spans="1:15" x14ac:dyDescent="0.3">
      <c r="A235">
        <v>101533</v>
      </c>
      <c r="B235">
        <v>26</v>
      </c>
      <c r="C235" t="s">
        <v>464</v>
      </c>
      <c r="D235" t="s">
        <v>803</v>
      </c>
      <c r="E235" t="s">
        <v>2797</v>
      </c>
      <c r="F235" t="s">
        <v>2798</v>
      </c>
      <c r="G235" t="s">
        <v>2799</v>
      </c>
      <c r="I235" t="s">
        <v>2800</v>
      </c>
      <c r="N235" t="s">
        <v>977</v>
      </c>
      <c r="O235" t="s">
        <v>455</v>
      </c>
    </row>
    <row r="236" spans="1:15" x14ac:dyDescent="0.3">
      <c r="A236">
        <v>101533</v>
      </c>
      <c r="B236">
        <v>27</v>
      </c>
      <c r="C236" t="s">
        <v>464</v>
      </c>
      <c r="D236" t="s">
        <v>1205</v>
      </c>
      <c r="E236" t="s">
        <v>2801</v>
      </c>
      <c r="F236" t="s">
        <v>2802</v>
      </c>
      <c r="G236" t="s">
        <v>2717</v>
      </c>
      <c r="N236" t="s">
        <v>978</v>
      </c>
      <c r="O236" t="s">
        <v>455</v>
      </c>
    </row>
    <row r="237" spans="1:15" x14ac:dyDescent="0.3">
      <c r="A237">
        <v>101533</v>
      </c>
      <c r="B237">
        <v>28</v>
      </c>
      <c r="C237" t="s">
        <v>464</v>
      </c>
      <c r="D237" t="s">
        <v>722</v>
      </c>
      <c r="E237" t="s">
        <v>2803</v>
      </c>
      <c r="F237" t="s">
        <v>2804</v>
      </c>
      <c r="G237" t="s">
        <v>2679</v>
      </c>
      <c r="N237" t="s">
        <v>980</v>
      </c>
      <c r="O237" t="s">
        <v>455</v>
      </c>
    </row>
    <row r="238" spans="1:15" x14ac:dyDescent="0.3">
      <c r="A238">
        <v>101533</v>
      </c>
      <c r="B238">
        <v>29</v>
      </c>
      <c r="C238" t="s">
        <v>464</v>
      </c>
      <c r="D238" t="s">
        <v>527</v>
      </c>
      <c r="E238" t="s">
        <v>2805</v>
      </c>
      <c r="F238" t="s">
        <v>2678</v>
      </c>
      <c r="G238" t="s">
        <v>2679</v>
      </c>
      <c r="N238" t="s">
        <v>982</v>
      </c>
      <c r="O238" t="s">
        <v>455</v>
      </c>
    </row>
    <row r="239" spans="1:15" x14ac:dyDescent="0.3">
      <c r="A239">
        <v>101533</v>
      </c>
      <c r="B239">
        <v>30</v>
      </c>
      <c r="C239" t="s">
        <v>464</v>
      </c>
      <c r="D239" t="s">
        <v>583</v>
      </c>
      <c r="E239" t="s">
        <v>2806</v>
      </c>
      <c r="N239" t="s">
        <v>984</v>
      </c>
      <c r="O239" t="s">
        <v>455</v>
      </c>
    </row>
    <row r="240" spans="1:15" x14ac:dyDescent="0.3">
      <c r="A240">
        <v>101533</v>
      </c>
      <c r="B240">
        <v>31</v>
      </c>
      <c r="C240" t="s">
        <v>464</v>
      </c>
      <c r="D240" t="s">
        <v>545</v>
      </c>
      <c r="E240" t="s">
        <v>2797</v>
      </c>
      <c r="F240" t="s">
        <v>2807</v>
      </c>
      <c r="G240" t="s">
        <v>2799</v>
      </c>
      <c r="I240" t="s">
        <v>2800</v>
      </c>
      <c r="O240" t="s">
        <v>458</v>
      </c>
    </row>
    <row r="241" spans="1:15" x14ac:dyDescent="0.3">
      <c r="A241">
        <v>101533</v>
      </c>
      <c r="B241">
        <v>32</v>
      </c>
      <c r="C241" t="s">
        <v>490</v>
      </c>
      <c r="D241" t="s">
        <v>665</v>
      </c>
      <c r="E241" t="s">
        <v>2808</v>
      </c>
      <c r="F241" t="s">
        <v>2772</v>
      </c>
      <c r="G241" t="s">
        <v>2717</v>
      </c>
      <c r="I241" t="s">
        <v>2786</v>
      </c>
      <c r="M241" t="s">
        <v>2787</v>
      </c>
      <c r="N241" t="s">
        <v>2809</v>
      </c>
      <c r="O241" t="s">
        <v>455</v>
      </c>
    </row>
    <row r="242" spans="1:15" x14ac:dyDescent="0.3">
      <c r="A242">
        <v>101533</v>
      </c>
      <c r="B242">
        <v>33</v>
      </c>
      <c r="C242" t="s">
        <v>453</v>
      </c>
      <c r="D242" t="s">
        <v>577</v>
      </c>
      <c r="E242" t="s">
        <v>2810</v>
      </c>
      <c r="F242" t="s">
        <v>2811</v>
      </c>
      <c r="N242" t="s">
        <v>989</v>
      </c>
      <c r="O242" t="s">
        <v>455</v>
      </c>
    </row>
    <row r="243" spans="1:15" x14ac:dyDescent="0.3">
      <c r="A243">
        <v>101533</v>
      </c>
      <c r="B243">
        <v>34</v>
      </c>
      <c r="C243" t="s">
        <v>453</v>
      </c>
      <c r="D243" t="s">
        <v>553</v>
      </c>
      <c r="E243" t="s">
        <v>2810</v>
      </c>
      <c r="F243" t="s">
        <v>2812</v>
      </c>
      <c r="O243" t="s">
        <v>458</v>
      </c>
    </row>
    <row r="244" spans="1:15" x14ac:dyDescent="0.3">
      <c r="A244">
        <v>101533</v>
      </c>
      <c r="B244">
        <v>35</v>
      </c>
      <c r="C244" t="s">
        <v>453</v>
      </c>
      <c r="D244" t="s">
        <v>532</v>
      </c>
      <c r="E244" t="s">
        <v>2810</v>
      </c>
      <c r="F244" t="s">
        <v>2812</v>
      </c>
      <c r="O244" t="s">
        <v>458</v>
      </c>
    </row>
    <row r="245" spans="1:15" x14ac:dyDescent="0.3">
      <c r="A245">
        <v>101533</v>
      </c>
      <c r="B245">
        <v>36</v>
      </c>
      <c r="C245" t="s">
        <v>453</v>
      </c>
      <c r="D245" t="s">
        <v>496</v>
      </c>
      <c r="E245" t="s">
        <v>2810</v>
      </c>
      <c r="F245" t="s">
        <v>2812</v>
      </c>
      <c r="O245" t="s">
        <v>458</v>
      </c>
    </row>
    <row r="246" spans="1:15" x14ac:dyDescent="0.3">
      <c r="A246">
        <v>101533</v>
      </c>
      <c r="B246">
        <v>37</v>
      </c>
      <c r="C246" t="s">
        <v>453</v>
      </c>
      <c r="D246" t="s">
        <v>502</v>
      </c>
      <c r="E246" t="s">
        <v>2810</v>
      </c>
      <c r="F246" t="s">
        <v>2812</v>
      </c>
      <c r="O246" t="s">
        <v>458</v>
      </c>
    </row>
    <row r="247" spans="1:15" x14ac:dyDescent="0.3">
      <c r="A247">
        <v>101533</v>
      </c>
      <c r="B247">
        <v>38</v>
      </c>
      <c r="C247" t="s">
        <v>453</v>
      </c>
      <c r="D247" t="s">
        <v>565</v>
      </c>
      <c r="E247" t="s">
        <v>2810</v>
      </c>
      <c r="F247" t="s">
        <v>2812</v>
      </c>
      <c r="O247" t="s">
        <v>458</v>
      </c>
    </row>
    <row r="248" spans="1:15" x14ac:dyDescent="0.3">
      <c r="A248">
        <v>101533</v>
      </c>
      <c r="B248">
        <v>39</v>
      </c>
      <c r="C248" t="s">
        <v>453</v>
      </c>
      <c r="D248" t="s">
        <v>1114</v>
      </c>
      <c r="E248" t="s">
        <v>2810</v>
      </c>
      <c r="F248" t="s">
        <v>2812</v>
      </c>
      <c r="O248" t="s">
        <v>458</v>
      </c>
    </row>
    <row r="249" spans="1:15" x14ac:dyDescent="0.3">
      <c r="A249">
        <v>101533</v>
      </c>
      <c r="B249">
        <v>40</v>
      </c>
      <c r="C249" t="s">
        <v>453</v>
      </c>
      <c r="D249" t="s">
        <v>505</v>
      </c>
      <c r="E249" t="s">
        <v>2810</v>
      </c>
      <c r="F249" t="s">
        <v>2812</v>
      </c>
      <c r="O249" t="s">
        <v>458</v>
      </c>
    </row>
    <row r="250" spans="1:15" x14ac:dyDescent="0.3">
      <c r="A250">
        <v>101533</v>
      </c>
      <c r="B250">
        <v>41</v>
      </c>
      <c r="C250" t="s">
        <v>453</v>
      </c>
      <c r="D250" t="s">
        <v>723</v>
      </c>
      <c r="E250" t="s">
        <v>2810</v>
      </c>
      <c r="F250" t="s">
        <v>2812</v>
      </c>
      <c r="G250" t="s">
        <v>2692</v>
      </c>
      <c r="O250" t="s">
        <v>458</v>
      </c>
    </row>
    <row r="251" spans="1:15" x14ac:dyDescent="0.3">
      <c r="A251">
        <v>101533</v>
      </c>
      <c r="B251">
        <v>42</v>
      </c>
      <c r="C251" t="s">
        <v>453</v>
      </c>
      <c r="D251" t="s">
        <v>491</v>
      </c>
      <c r="E251" t="s">
        <v>2813</v>
      </c>
      <c r="F251" t="s">
        <v>2814</v>
      </c>
      <c r="G251" t="s">
        <v>2781</v>
      </c>
      <c r="N251" t="s">
        <v>990</v>
      </c>
      <c r="O251" t="s">
        <v>455</v>
      </c>
    </row>
    <row r="252" spans="1:15" x14ac:dyDescent="0.3">
      <c r="A252">
        <v>101533</v>
      </c>
      <c r="B252">
        <v>43</v>
      </c>
      <c r="C252" t="s">
        <v>464</v>
      </c>
      <c r="D252" t="s">
        <v>503</v>
      </c>
      <c r="E252" t="s">
        <v>2815</v>
      </c>
      <c r="F252" t="s">
        <v>2816</v>
      </c>
      <c r="G252" t="s">
        <v>2790</v>
      </c>
      <c r="I252" t="s">
        <v>2791</v>
      </c>
      <c r="N252" t="s">
        <v>991</v>
      </c>
      <c r="O252" t="s">
        <v>455</v>
      </c>
    </row>
    <row r="253" spans="1:15" x14ac:dyDescent="0.3">
      <c r="A253">
        <v>101533</v>
      </c>
      <c r="B253">
        <v>44</v>
      </c>
      <c r="C253" t="s">
        <v>464</v>
      </c>
      <c r="D253" t="s">
        <v>594</v>
      </c>
      <c r="E253" t="s">
        <v>2817</v>
      </c>
      <c r="F253" t="s">
        <v>2818</v>
      </c>
      <c r="G253" t="s">
        <v>2717</v>
      </c>
      <c r="I253" t="s">
        <v>2819</v>
      </c>
      <c r="N253" t="s">
        <v>993</v>
      </c>
      <c r="O253" t="s">
        <v>455</v>
      </c>
    </row>
    <row r="254" spans="1:15" x14ac:dyDescent="0.3">
      <c r="A254">
        <v>101533</v>
      </c>
      <c r="B254">
        <v>45</v>
      </c>
      <c r="C254" t="s">
        <v>453</v>
      </c>
      <c r="D254" t="s">
        <v>528</v>
      </c>
      <c r="E254" t="s">
        <v>2820</v>
      </c>
      <c r="F254" t="s">
        <v>2821</v>
      </c>
      <c r="G254" t="s">
        <v>2790</v>
      </c>
      <c r="I254" t="s">
        <v>2822</v>
      </c>
      <c r="N254" t="s">
        <v>994</v>
      </c>
      <c r="O254" t="s">
        <v>455</v>
      </c>
    </row>
    <row r="255" spans="1:15" x14ac:dyDescent="0.3">
      <c r="A255">
        <v>101533</v>
      </c>
      <c r="B255">
        <v>46</v>
      </c>
      <c r="C255" t="s">
        <v>453</v>
      </c>
      <c r="D255" t="s">
        <v>510</v>
      </c>
      <c r="E255" t="s">
        <v>2820</v>
      </c>
      <c r="F255" t="s">
        <v>2823</v>
      </c>
      <c r="G255" t="s">
        <v>2790</v>
      </c>
      <c r="I255" t="s">
        <v>2822</v>
      </c>
      <c r="O255" t="s">
        <v>458</v>
      </c>
    </row>
    <row r="256" spans="1:15" x14ac:dyDescent="0.3">
      <c r="A256">
        <v>101533</v>
      </c>
      <c r="B256">
        <v>47</v>
      </c>
      <c r="C256" t="s">
        <v>453</v>
      </c>
      <c r="D256" t="s">
        <v>624</v>
      </c>
      <c r="E256" t="s">
        <v>2820</v>
      </c>
      <c r="F256" t="s">
        <v>2823</v>
      </c>
      <c r="G256" t="s">
        <v>2790</v>
      </c>
      <c r="I256" t="s">
        <v>2822</v>
      </c>
      <c r="O256" t="s">
        <v>458</v>
      </c>
    </row>
    <row r="257" spans="1:15" x14ac:dyDescent="0.3">
      <c r="A257">
        <v>101533</v>
      </c>
      <c r="B257">
        <v>48</v>
      </c>
      <c r="C257" t="s">
        <v>453</v>
      </c>
      <c r="D257" t="s">
        <v>1833</v>
      </c>
      <c r="E257" t="s">
        <v>2820</v>
      </c>
      <c r="F257" t="s">
        <v>2823</v>
      </c>
      <c r="G257" t="s">
        <v>2790</v>
      </c>
      <c r="I257" t="s">
        <v>2822</v>
      </c>
      <c r="O257" t="s">
        <v>458</v>
      </c>
    </row>
    <row r="258" spans="1:15" x14ac:dyDescent="0.3">
      <c r="A258">
        <v>101533</v>
      </c>
      <c r="B258">
        <v>49</v>
      </c>
      <c r="C258" t="s">
        <v>453</v>
      </c>
      <c r="D258" t="s">
        <v>521</v>
      </c>
      <c r="E258" t="s">
        <v>2820</v>
      </c>
      <c r="F258" t="s">
        <v>2823</v>
      </c>
      <c r="G258" t="s">
        <v>2790</v>
      </c>
      <c r="I258" t="s">
        <v>2822</v>
      </c>
      <c r="O258" t="s">
        <v>458</v>
      </c>
    </row>
    <row r="259" spans="1:15" x14ac:dyDescent="0.3">
      <c r="A259">
        <v>101533</v>
      </c>
      <c r="B259">
        <v>50</v>
      </c>
      <c r="C259" t="s">
        <v>453</v>
      </c>
      <c r="D259" t="s">
        <v>578</v>
      </c>
      <c r="E259" t="s">
        <v>2820</v>
      </c>
      <c r="F259" t="s">
        <v>2823</v>
      </c>
      <c r="G259" t="s">
        <v>2790</v>
      </c>
      <c r="I259" t="s">
        <v>2822</v>
      </c>
      <c r="O259" t="s">
        <v>458</v>
      </c>
    </row>
    <row r="260" spans="1:15" x14ac:dyDescent="0.3">
      <c r="A260">
        <v>101533</v>
      </c>
      <c r="B260">
        <v>51</v>
      </c>
      <c r="C260" t="s">
        <v>453</v>
      </c>
      <c r="D260" t="s">
        <v>554</v>
      </c>
      <c r="E260" t="s">
        <v>2820</v>
      </c>
      <c r="F260" t="s">
        <v>2823</v>
      </c>
      <c r="G260" t="s">
        <v>2790</v>
      </c>
      <c r="I260" t="s">
        <v>2822</v>
      </c>
      <c r="O260" t="s">
        <v>458</v>
      </c>
    </row>
    <row r="261" spans="1:15" x14ac:dyDescent="0.3">
      <c r="A261">
        <v>101533</v>
      </c>
      <c r="B261">
        <v>52</v>
      </c>
      <c r="C261" t="s">
        <v>453</v>
      </c>
      <c r="D261" t="s">
        <v>631</v>
      </c>
      <c r="E261" t="s">
        <v>2820</v>
      </c>
      <c r="F261" t="s">
        <v>2823</v>
      </c>
      <c r="G261" t="s">
        <v>2790</v>
      </c>
      <c r="I261" t="s">
        <v>2822</v>
      </c>
      <c r="K261" t="s">
        <v>2692</v>
      </c>
      <c r="O261" t="s">
        <v>458</v>
      </c>
    </row>
    <row r="262" spans="1:15" x14ac:dyDescent="0.3">
      <c r="A262">
        <v>101533</v>
      </c>
      <c r="B262">
        <v>53</v>
      </c>
      <c r="C262" t="s">
        <v>453</v>
      </c>
      <c r="D262" t="s">
        <v>1040</v>
      </c>
      <c r="E262" t="s">
        <v>2824</v>
      </c>
      <c r="F262" t="s">
        <v>2678</v>
      </c>
      <c r="G262" t="s">
        <v>2679</v>
      </c>
      <c r="N262" t="s">
        <v>995</v>
      </c>
      <c r="O262" t="s">
        <v>455</v>
      </c>
    </row>
    <row r="263" spans="1:15" x14ac:dyDescent="0.3">
      <c r="A263">
        <v>101533</v>
      </c>
      <c r="B263">
        <v>54</v>
      </c>
      <c r="C263" t="s">
        <v>453</v>
      </c>
      <c r="D263" t="s">
        <v>2097</v>
      </c>
      <c r="E263" t="s">
        <v>2824</v>
      </c>
      <c r="F263" t="s">
        <v>2825</v>
      </c>
      <c r="G263" t="s">
        <v>2679</v>
      </c>
      <c r="O263" t="s">
        <v>458</v>
      </c>
    </row>
    <row r="264" spans="1:15" x14ac:dyDescent="0.3">
      <c r="A264">
        <v>101533</v>
      </c>
      <c r="B264">
        <v>55</v>
      </c>
      <c r="C264" t="s">
        <v>453</v>
      </c>
      <c r="D264" t="s">
        <v>669</v>
      </c>
      <c r="E264" t="s">
        <v>2826</v>
      </c>
      <c r="M264" t="s">
        <v>2827</v>
      </c>
      <c r="N264" t="s">
        <v>996</v>
      </c>
      <c r="O264" t="s">
        <v>455</v>
      </c>
    </row>
    <row r="265" spans="1:15" x14ac:dyDescent="0.3">
      <c r="A265">
        <v>101533</v>
      </c>
      <c r="B265">
        <v>56</v>
      </c>
      <c r="C265" t="s">
        <v>453</v>
      </c>
      <c r="D265" t="s">
        <v>2078</v>
      </c>
      <c r="E265" t="s">
        <v>2521</v>
      </c>
      <c r="F265" t="s">
        <v>2691</v>
      </c>
      <c r="N265" t="s">
        <v>997</v>
      </c>
      <c r="O265" t="s">
        <v>455</v>
      </c>
    </row>
    <row r="266" spans="1:15" x14ac:dyDescent="0.3">
      <c r="A266">
        <v>101533</v>
      </c>
      <c r="B266">
        <v>57</v>
      </c>
      <c r="C266" t="s">
        <v>453</v>
      </c>
      <c r="D266" t="s">
        <v>2604</v>
      </c>
      <c r="E266" t="s">
        <v>2521</v>
      </c>
      <c r="F266" t="s">
        <v>2828</v>
      </c>
      <c r="O266" t="s">
        <v>458</v>
      </c>
    </row>
    <row r="267" spans="1:15" x14ac:dyDescent="0.3">
      <c r="A267">
        <v>101533</v>
      </c>
      <c r="B267">
        <v>58</v>
      </c>
      <c r="C267" t="s">
        <v>453</v>
      </c>
      <c r="D267" t="s">
        <v>1109</v>
      </c>
      <c r="E267" t="s">
        <v>2521</v>
      </c>
      <c r="F267" t="s">
        <v>2829</v>
      </c>
      <c r="G267" t="s">
        <v>2830</v>
      </c>
      <c r="I267" t="s">
        <v>2831</v>
      </c>
      <c r="N267" t="s">
        <v>998</v>
      </c>
      <c r="O267" t="s">
        <v>455</v>
      </c>
    </row>
    <row r="268" spans="1:15" x14ac:dyDescent="0.3">
      <c r="A268">
        <v>101533</v>
      </c>
      <c r="B268">
        <v>59</v>
      </c>
      <c r="C268" t="s">
        <v>453</v>
      </c>
      <c r="D268" t="s">
        <v>915</v>
      </c>
      <c r="E268" t="s">
        <v>2832</v>
      </c>
      <c r="F268" t="s">
        <v>2811</v>
      </c>
      <c r="N268" t="s">
        <v>999</v>
      </c>
      <c r="O268" t="s">
        <v>455</v>
      </c>
    </row>
    <row r="269" spans="1:15" x14ac:dyDescent="0.3">
      <c r="A269">
        <v>101533</v>
      </c>
      <c r="B269">
        <v>60</v>
      </c>
      <c r="C269" t="s">
        <v>464</v>
      </c>
      <c r="D269" t="s">
        <v>673</v>
      </c>
      <c r="E269" t="s">
        <v>2833</v>
      </c>
      <c r="F269" t="s">
        <v>2834</v>
      </c>
      <c r="G269" t="s">
        <v>2835</v>
      </c>
      <c r="N269" t="s">
        <v>1000</v>
      </c>
      <c r="O269" t="s">
        <v>455</v>
      </c>
    </row>
    <row r="270" spans="1:15" x14ac:dyDescent="0.3">
      <c r="A270">
        <v>101533</v>
      </c>
      <c r="B270">
        <v>61</v>
      </c>
      <c r="C270" t="s">
        <v>464</v>
      </c>
      <c r="D270" t="s">
        <v>1330</v>
      </c>
      <c r="E270" t="s">
        <v>2797</v>
      </c>
      <c r="F270" t="s">
        <v>2836</v>
      </c>
      <c r="G270" t="s">
        <v>2799</v>
      </c>
      <c r="I270" t="s">
        <v>2800</v>
      </c>
      <c r="N270">
        <v>680</v>
      </c>
      <c r="O270" t="s">
        <v>455</v>
      </c>
    </row>
    <row r="271" spans="1:15" x14ac:dyDescent="0.3">
      <c r="A271">
        <v>101533</v>
      </c>
      <c r="B271">
        <v>62</v>
      </c>
      <c r="C271" t="s">
        <v>490</v>
      </c>
      <c r="D271" t="s">
        <v>1460</v>
      </c>
      <c r="E271" t="s">
        <v>2667</v>
      </c>
      <c r="F271" t="s">
        <v>2837</v>
      </c>
      <c r="G271" t="s">
        <v>2669</v>
      </c>
      <c r="I271" t="s">
        <v>2670</v>
      </c>
      <c r="N271">
        <v>681</v>
      </c>
      <c r="O271" t="s">
        <v>455</v>
      </c>
    </row>
    <row r="272" spans="1:15" x14ac:dyDescent="0.3">
      <c r="A272">
        <v>101533</v>
      </c>
      <c r="B272">
        <v>63</v>
      </c>
      <c r="C272" t="s">
        <v>490</v>
      </c>
      <c r="D272" t="s">
        <v>635</v>
      </c>
      <c r="E272" t="s">
        <v>2838</v>
      </c>
      <c r="F272" t="s">
        <v>2839</v>
      </c>
      <c r="G272" t="s">
        <v>2626</v>
      </c>
      <c r="I272" t="s">
        <v>2840</v>
      </c>
      <c r="K272" t="s">
        <v>2841</v>
      </c>
      <c r="M272" t="s">
        <v>2842</v>
      </c>
      <c r="N272">
        <v>682</v>
      </c>
      <c r="O272" t="s">
        <v>455</v>
      </c>
    </row>
    <row r="273" spans="1:15" x14ac:dyDescent="0.3">
      <c r="A273">
        <v>81044</v>
      </c>
      <c r="B273">
        <v>1</v>
      </c>
      <c r="C273" t="s">
        <v>453</v>
      </c>
      <c r="D273" t="s">
        <v>452</v>
      </c>
      <c r="E273" t="s">
        <v>2806</v>
      </c>
      <c r="F273" t="s">
        <v>98</v>
      </c>
      <c r="H273" t="s">
        <v>98</v>
      </c>
      <c r="J273" t="s">
        <v>98</v>
      </c>
      <c r="L273" t="s">
        <v>98</v>
      </c>
      <c r="M273" t="s">
        <v>2843</v>
      </c>
      <c r="N273" t="s">
        <v>1009</v>
      </c>
      <c r="O273" t="s">
        <v>455</v>
      </c>
    </row>
    <row r="274" spans="1:15" x14ac:dyDescent="0.3">
      <c r="A274">
        <v>81044</v>
      </c>
      <c r="B274">
        <v>2</v>
      </c>
      <c r="C274" t="s">
        <v>453</v>
      </c>
      <c r="D274" t="s">
        <v>514</v>
      </c>
      <c r="E274" t="s">
        <v>2844</v>
      </c>
      <c r="F274" t="s">
        <v>2845</v>
      </c>
      <c r="H274" t="s">
        <v>98</v>
      </c>
      <c r="J274" t="s">
        <v>98</v>
      </c>
      <c r="L274" t="s">
        <v>98</v>
      </c>
      <c r="M274" t="s">
        <v>2846</v>
      </c>
      <c r="N274" t="s">
        <v>1011</v>
      </c>
      <c r="O274" t="s">
        <v>455</v>
      </c>
    </row>
    <row r="275" spans="1:15" x14ac:dyDescent="0.3">
      <c r="A275">
        <v>81044</v>
      </c>
      <c r="B275">
        <v>3</v>
      </c>
      <c r="C275" t="s">
        <v>453</v>
      </c>
      <c r="D275" t="s">
        <v>471</v>
      </c>
      <c r="E275" t="s">
        <v>2847</v>
      </c>
      <c r="F275" t="s">
        <v>98</v>
      </c>
      <c r="H275" t="s">
        <v>98</v>
      </c>
      <c r="J275" t="s">
        <v>98</v>
      </c>
      <c r="L275" t="s">
        <v>98</v>
      </c>
      <c r="M275" t="s">
        <v>2848</v>
      </c>
      <c r="N275" t="s">
        <v>1013</v>
      </c>
      <c r="O275" t="s">
        <v>455</v>
      </c>
    </row>
    <row r="276" spans="1:15" x14ac:dyDescent="0.3">
      <c r="A276">
        <v>81044</v>
      </c>
      <c r="B276">
        <v>4</v>
      </c>
      <c r="C276" t="s">
        <v>464</v>
      </c>
      <c r="D276" t="s">
        <v>519</v>
      </c>
      <c r="E276" t="s">
        <v>2849</v>
      </c>
      <c r="F276" t="s">
        <v>2850</v>
      </c>
      <c r="G276" t="s">
        <v>2696</v>
      </c>
      <c r="J276" t="s">
        <v>98</v>
      </c>
      <c r="L276" t="s">
        <v>98</v>
      </c>
      <c r="M276" t="s">
        <v>2851</v>
      </c>
      <c r="N276" t="s">
        <v>1015</v>
      </c>
      <c r="O276" t="s">
        <v>455</v>
      </c>
    </row>
    <row r="277" spans="1:15" x14ac:dyDescent="0.3">
      <c r="A277">
        <v>81044</v>
      </c>
      <c r="B277">
        <v>5</v>
      </c>
      <c r="C277" t="s">
        <v>464</v>
      </c>
      <c r="D277" t="s">
        <v>614</v>
      </c>
      <c r="E277" t="s">
        <v>2852</v>
      </c>
      <c r="F277" t="s">
        <v>98</v>
      </c>
      <c r="H277" t="s">
        <v>98</v>
      </c>
      <c r="J277" t="s">
        <v>98</v>
      </c>
      <c r="L277" t="s">
        <v>98</v>
      </c>
      <c r="M277" t="s">
        <v>2853</v>
      </c>
      <c r="N277" t="s">
        <v>1017</v>
      </c>
      <c r="O277" t="s">
        <v>455</v>
      </c>
    </row>
    <row r="278" spans="1:15" x14ac:dyDescent="0.3">
      <c r="A278">
        <v>81044</v>
      </c>
      <c r="B278">
        <v>6</v>
      </c>
      <c r="C278" t="s">
        <v>464</v>
      </c>
      <c r="D278" t="s">
        <v>593</v>
      </c>
      <c r="E278" t="s">
        <v>2854</v>
      </c>
      <c r="F278" t="s">
        <v>2772</v>
      </c>
      <c r="G278" t="s">
        <v>2717</v>
      </c>
      <c r="J278" t="s">
        <v>98</v>
      </c>
      <c r="L278" t="s">
        <v>98</v>
      </c>
      <c r="M278" t="s">
        <v>2855</v>
      </c>
      <c r="N278" t="s">
        <v>1020</v>
      </c>
      <c r="O278" t="s">
        <v>455</v>
      </c>
    </row>
    <row r="279" spans="1:15" x14ac:dyDescent="0.3">
      <c r="A279">
        <v>81044</v>
      </c>
      <c r="B279">
        <v>7</v>
      </c>
      <c r="C279" t="s">
        <v>464</v>
      </c>
      <c r="D279" t="s">
        <v>558</v>
      </c>
      <c r="E279" t="s">
        <v>2856</v>
      </c>
      <c r="F279" t="s">
        <v>2857</v>
      </c>
      <c r="G279" t="s">
        <v>2858</v>
      </c>
      <c r="J279" t="s">
        <v>98</v>
      </c>
      <c r="L279" t="s">
        <v>98</v>
      </c>
      <c r="M279" t="s">
        <v>2859</v>
      </c>
      <c r="N279" t="s">
        <v>1022</v>
      </c>
      <c r="O279" t="s">
        <v>455</v>
      </c>
    </row>
    <row r="280" spans="1:15" x14ac:dyDescent="0.3">
      <c r="A280">
        <v>81044</v>
      </c>
      <c r="B280">
        <v>8</v>
      </c>
      <c r="C280" t="s">
        <v>464</v>
      </c>
      <c r="D280" t="s">
        <v>544</v>
      </c>
      <c r="E280" t="s">
        <v>2854</v>
      </c>
      <c r="F280">
        <f>6</f>
        <v>6</v>
      </c>
      <c r="H280" t="s">
        <v>98</v>
      </c>
      <c r="J280" t="s">
        <v>98</v>
      </c>
      <c r="L280" t="s">
        <v>98</v>
      </c>
      <c r="M280" t="s">
        <v>98</v>
      </c>
      <c r="N280" t="s">
        <v>98</v>
      </c>
      <c r="O280" t="s">
        <v>458</v>
      </c>
    </row>
    <row r="281" spans="1:15" x14ac:dyDescent="0.3">
      <c r="A281">
        <v>81044</v>
      </c>
      <c r="B281">
        <v>9</v>
      </c>
      <c r="C281" t="s">
        <v>490</v>
      </c>
      <c r="D281" t="s">
        <v>648</v>
      </c>
      <c r="E281" t="s">
        <v>2860</v>
      </c>
      <c r="F281" t="s">
        <v>2861</v>
      </c>
      <c r="H281" t="s">
        <v>98</v>
      </c>
      <c r="J281" t="s">
        <v>98</v>
      </c>
      <c r="L281" t="s">
        <v>98</v>
      </c>
      <c r="M281" t="s">
        <v>2862</v>
      </c>
      <c r="N281" t="s">
        <v>1025</v>
      </c>
      <c r="O281" t="s">
        <v>455</v>
      </c>
    </row>
    <row r="282" spans="1:15" x14ac:dyDescent="0.3">
      <c r="A282">
        <v>81044</v>
      </c>
      <c r="B282">
        <v>10</v>
      </c>
      <c r="C282" t="s">
        <v>490</v>
      </c>
      <c r="D282" t="s">
        <v>564</v>
      </c>
      <c r="E282" t="s">
        <v>2806</v>
      </c>
      <c r="F282">
        <f>1</f>
        <v>1</v>
      </c>
      <c r="H282" t="s">
        <v>98</v>
      </c>
      <c r="J282" t="s">
        <v>98</v>
      </c>
      <c r="L282" t="s">
        <v>98</v>
      </c>
      <c r="M282" t="s">
        <v>2862</v>
      </c>
      <c r="N282" t="s">
        <v>98</v>
      </c>
      <c r="O282" t="s">
        <v>458</v>
      </c>
    </row>
    <row r="283" spans="1:15" x14ac:dyDescent="0.3">
      <c r="A283">
        <v>81044</v>
      </c>
      <c r="B283">
        <v>11</v>
      </c>
      <c r="C283" t="s">
        <v>490</v>
      </c>
      <c r="D283" t="s">
        <v>735</v>
      </c>
      <c r="E283" t="s">
        <v>2863</v>
      </c>
      <c r="F283" t="s">
        <v>98</v>
      </c>
      <c r="H283" t="s">
        <v>98</v>
      </c>
      <c r="J283" t="s">
        <v>98</v>
      </c>
      <c r="L283" t="s">
        <v>98</v>
      </c>
      <c r="M283" t="s">
        <v>2864</v>
      </c>
      <c r="N283" t="s">
        <v>1030</v>
      </c>
      <c r="O283" t="s">
        <v>455</v>
      </c>
    </row>
    <row r="284" spans="1:15" x14ac:dyDescent="0.3">
      <c r="A284">
        <v>81044</v>
      </c>
      <c r="B284">
        <v>12</v>
      </c>
      <c r="C284" t="s">
        <v>490</v>
      </c>
      <c r="D284" t="s">
        <v>735</v>
      </c>
      <c r="E284" t="s">
        <v>2863</v>
      </c>
      <c r="F284" t="s">
        <v>98</v>
      </c>
      <c r="H284" t="s">
        <v>98</v>
      </c>
      <c r="J284" t="s">
        <v>98</v>
      </c>
      <c r="L284" t="s">
        <v>98</v>
      </c>
      <c r="M284" t="s">
        <v>98</v>
      </c>
      <c r="N284" t="s">
        <v>1030</v>
      </c>
      <c r="O284" t="s">
        <v>455</v>
      </c>
    </row>
    <row r="285" spans="1:15" x14ac:dyDescent="0.3">
      <c r="A285">
        <v>81044</v>
      </c>
      <c r="B285">
        <v>13</v>
      </c>
      <c r="C285" t="s">
        <v>490</v>
      </c>
      <c r="D285" t="s">
        <v>735</v>
      </c>
      <c r="E285" t="s">
        <v>2863</v>
      </c>
      <c r="F285" t="s">
        <v>98</v>
      </c>
      <c r="H285" t="s">
        <v>98</v>
      </c>
      <c r="J285" t="s">
        <v>98</v>
      </c>
      <c r="L285" t="s">
        <v>98</v>
      </c>
      <c r="M285" t="s">
        <v>98</v>
      </c>
      <c r="N285" t="s">
        <v>2865</v>
      </c>
      <c r="O285" t="s">
        <v>455</v>
      </c>
    </row>
    <row r="286" spans="1:15" x14ac:dyDescent="0.3">
      <c r="A286">
        <v>81044</v>
      </c>
      <c r="B286">
        <v>14</v>
      </c>
      <c r="C286" t="s">
        <v>490</v>
      </c>
      <c r="D286" t="s">
        <v>735</v>
      </c>
      <c r="E286" t="s">
        <v>2863</v>
      </c>
      <c r="F286" t="s">
        <v>98</v>
      </c>
      <c r="H286" t="s">
        <v>98</v>
      </c>
      <c r="J286" t="s">
        <v>98</v>
      </c>
      <c r="L286" t="s">
        <v>98</v>
      </c>
      <c r="M286" t="s">
        <v>98</v>
      </c>
      <c r="N286" t="s">
        <v>1030</v>
      </c>
      <c r="O286" t="s">
        <v>455</v>
      </c>
    </row>
    <row r="287" spans="1:15" x14ac:dyDescent="0.3">
      <c r="A287">
        <v>81044</v>
      </c>
      <c r="B287">
        <v>15</v>
      </c>
      <c r="C287" t="s">
        <v>490</v>
      </c>
      <c r="D287" t="s">
        <v>552</v>
      </c>
      <c r="E287" t="s">
        <v>2866</v>
      </c>
      <c r="F287" t="s">
        <v>98</v>
      </c>
      <c r="H287" t="s">
        <v>98</v>
      </c>
      <c r="J287" t="s">
        <v>98</v>
      </c>
      <c r="L287" t="s">
        <v>98</v>
      </c>
      <c r="M287" t="s">
        <v>2867</v>
      </c>
      <c r="N287" t="s">
        <v>1032</v>
      </c>
      <c r="O287" t="s">
        <v>455</v>
      </c>
    </row>
    <row r="288" spans="1:15" x14ac:dyDescent="0.3">
      <c r="A288">
        <v>81044</v>
      </c>
      <c r="B288">
        <v>16</v>
      </c>
      <c r="C288" t="s">
        <v>490</v>
      </c>
      <c r="D288" t="s">
        <v>542</v>
      </c>
      <c r="E288" t="s">
        <v>2868</v>
      </c>
      <c r="F288" t="s">
        <v>2869</v>
      </c>
      <c r="G288" t="s">
        <v>2870</v>
      </c>
      <c r="J288" t="s">
        <v>98</v>
      </c>
      <c r="L288" t="s">
        <v>98</v>
      </c>
      <c r="M288" t="s">
        <v>2871</v>
      </c>
      <c r="N288" t="s">
        <v>1033</v>
      </c>
      <c r="O288" t="s">
        <v>455</v>
      </c>
    </row>
    <row r="289" spans="1:15" x14ac:dyDescent="0.3">
      <c r="A289">
        <v>81044</v>
      </c>
      <c r="B289">
        <v>17</v>
      </c>
      <c r="C289" t="s">
        <v>490</v>
      </c>
      <c r="D289" t="s">
        <v>1102</v>
      </c>
      <c r="E289" t="s">
        <v>2872</v>
      </c>
      <c r="F289" t="s">
        <v>2873</v>
      </c>
      <c r="G289" t="s">
        <v>2654</v>
      </c>
      <c r="J289" t="s">
        <v>98</v>
      </c>
      <c r="L289" t="s">
        <v>98</v>
      </c>
      <c r="M289" t="s">
        <v>2874</v>
      </c>
      <c r="N289" t="s">
        <v>1037</v>
      </c>
      <c r="O289" t="s">
        <v>455</v>
      </c>
    </row>
    <row r="290" spans="1:15" x14ac:dyDescent="0.3">
      <c r="A290">
        <v>81044</v>
      </c>
      <c r="B290">
        <v>18</v>
      </c>
      <c r="C290" t="s">
        <v>490</v>
      </c>
      <c r="D290" t="s">
        <v>538</v>
      </c>
      <c r="E290" t="s">
        <v>2875</v>
      </c>
      <c r="F290" t="s">
        <v>2876</v>
      </c>
      <c r="H290" t="s">
        <v>98</v>
      </c>
      <c r="J290" t="s">
        <v>98</v>
      </c>
      <c r="L290" t="s">
        <v>98</v>
      </c>
      <c r="M290" t="s">
        <v>2877</v>
      </c>
      <c r="N290" t="s">
        <v>1039</v>
      </c>
      <c r="O290" t="s">
        <v>455</v>
      </c>
    </row>
    <row r="291" spans="1:15" x14ac:dyDescent="0.3">
      <c r="A291">
        <v>81044</v>
      </c>
      <c r="B291">
        <v>19</v>
      </c>
      <c r="C291" t="s">
        <v>546</v>
      </c>
      <c r="D291" t="s">
        <v>509</v>
      </c>
      <c r="E291" t="s">
        <v>2878</v>
      </c>
      <c r="F291" t="s">
        <v>98</v>
      </c>
      <c r="H291" t="s">
        <v>98</v>
      </c>
      <c r="J291" t="s">
        <v>98</v>
      </c>
      <c r="L291" t="s">
        <v>98</v>
      </c>
      <c r="M291" t="s">
        <v>2879</v>
      </c>
      <c r="N291" t="s">
        <v>1042</v>
      </c>
      <c r="O291" t="s">
        <v>455</v>
      </c>
    </row>
    <row r="292" spans="1:15" x14ac:dyDescent="0.3">
      <c r="A292">
        <v>81044</v>
      </c>
      <c r="B292">
        <v>20</v>
      </c>
      <c r="C292" t="s">
        <v>490</v>
      </c>
      <c r="D292" t="s">
        <v>480</v>
      </c>
      <c r="E292" t="s">
        <v>2880</v>
      </c>
      <c r="F292" t="s">
        <v>2881</v>
      </c>
      <c r="H292" t="s">
        <v>98</v>
      </c>
      <c r="J292" t="s">
        <v>1054</v>
      </c>
      <c r="L292" t="s">
        <v>1054</v>
      </c>
      <c r="M292" t="s">
        <v>2882</v>
      </c>
      <c r="N292" t="s">
        <v>1043</v>
      </c>
      <c r="O292" t="s">
        <v>455</v>
      </c>
    </row>
    <row r="293" spans="1:15" x14ac:dyDescent="0.3">
      <c r="A293">
        <v>81044</v>
      </c>
      <c r="B293">
        <v>21</v>
      </c>
      <c r="C293" t="s">
        <v>490</v>
      </c>
      <c r="D293" t="s">
        <v>551</v>
      </c>
      <c r="E293" t="s">
        <v>2880</v>
      </c>
      <c r="F293">
        <f>17</f>
        <v>17</v>
      </c>
      <c r="H293" t="s">
        <v>98</v>
      </c>
      <c r="J293" t="s">
        <v>98</v>
      </c>
      <c r="L293" t="s">
        <v>98</v>
      </c>
      <c r="M293" t="s">
        <v>2882</v>
      </c>
      <c r="N293" t="s">
        <v>98</v>
      </c>
      <c r="O293" t="s">
        <v>458</v>
      </c>
    </row>
    <row r="294" spans="1:15" x14ac:dyDescent="0.3">
      <c r="A294">
        <v>81044</v>
      </c>
      <c r="B294">
        <v>22</v>
      </c>
      <c r="C294" t="s">
        <v>490</v>
      </c>
      <c r="D294" t="s">
        <v>515</v>
      </c>
      <c r="E294" t="s">
        <v>2883</v>
      </c>
      <c r="F294" t="s">
        <v>2881</v>
      </c>
      <c r="H294" t="s">
        <v>98</v>
      </c>
      <c r="J294" t="s">
        <v>98</v>
      </c>
      <c r="L294" t="s">
        <v>98</v>
      </c>
      <c r="M294" t="s">
        <v>2884</v>
      </c>
      <c r="N294" t="s">
        <v>1045</v>
      </c>
      <c r="O294" t="s">
        <v>455</v>
      </c>
    </row>
    <row r="295" spans="1:15" x14ac:dyDescent="0.3">
      <c r="A295">
        <v>81044</v>
      </c>
      <c r="B295">
        <v>23</v>
      </c>
      <c r="C295" t="s">
        <v>490</v>
      </c>
      <c r="D295" t="s">
        <v>537</v>
      </c>
      <c r="E295" t="s">
        <v>2885</v>
      </c>
      <c r="F295" t="s">
        <v>2881</v>
      </c>
      <c r="H295" t="s">
        <v>98</v>
      </c>
      <c r="J295" t="s">
        <v>98</v>
      </c>
      <c r="L295" t="s">
        <v>98</v>
      </c>
      <c r="M295" t="s">
        <v>2884</v>
      </c>
      <c r="N295" t="s">
        <v>1046</v>
      </c>
      <c r="O295" t="s">
        <v>455</v>
      </c>
    </row>
    <row r="296" spans="1:15" x14ac:dyDescent="0.3">
      <c r="A296">
        <v>81044</v>
      </c>
      <c r="B296">
        <v>24</v>
      </c>
      <c r="C296" t="s">
        <v>490</v>
      </c>
      <c r="D296" t="s">
        <v>572</v>
      </c>
      <c r="E296" t="s">
        <v>2886</v>
      </c>
      <c r="F296">
        <f>19</f>
        <v>19</v>
      </c>
      <c r="H296" t="s">
        <v>98</v>
      </c>
      <c r="J296" t="s">
        <v>98</v>
      </c>
      <c r="L296" t="s">
        <v>98</v>
      </c>
      <c r="M296" t="s">
        <v>2884</v>
      </c>
      <c r="N296" t="s">
        <v>98</v>
      </c>
      <c r="O296" t="s">
        <v>458</v>
      </c>
    </row>
    <row r="297" spans="1:15" x14ac:dyDescent="0.3">
      <c r="A297">
        <v>81044</v>
      </c>
      <c r="B297">
        <v>25</v>
      </c>
      <c r="C297" t="s">
        <v>490</v>
      </c>
      <c r="D297" t="s">
        <v>488</v>
      </c>
      <c r="E297" t="s">
        <v>2886</v>
      </c>
      <c r="F297">
        <f>19</f>
        <v>19</v>
      </c>
      <c r="H297" t="s">
        <v>98</v>
      </c>
      <c r="J297" t="s">
        <v>98</v>
      </c>
      <c r="L297" t="s">
        <v>98</v>
      </c>
      <c r="M297" t="s">
        <v>2887</v>
      </c>
      <c r="N297" t="s">
        <v>98</v>
      </c>
      <c r="O297" t="s">
        <v>458</v>
      </c>
    </row>
    <row r="298" spans="1:15" x14ac:dyDescent="0.3">
      <c r="A298">
        <v>81044</v>
      </c>
      <c r="B298">
        <v>26</v>
      </c>
      <c r="C298" t="s">
        <v>490</v>
      </c>
      <c r="D298" t="s">
        <v>736</v>
      </c>
      <c r="E298" t="s">
        <v>2888</v>
      </c>
      <c r="F298" t="s">
        <v>2889</v>
      </c>
      <c r="H298" t="s">
        <v>98</v>
      </c>
      <c r="J298" t="s">
        <v>98</v>
      </c>
      <c r="L298" t="s">
        <v>98</v>
      </c>
      <c r="M298" t="s">
        <v>2890</v>
      </c>
      <c r="N298" t="s">
        <v>1053</v>
      </c>
      <c r="O298" t="s">
        <v>455</v>
      </c>
    </row>
    <row r="299" spans="1:15" x14ac:dyDescent="0.3">
      <c r="A299">
        <v>81044</v>
      </c>
      <c r="B299">
        <v>27</v>
      </c>
      <c r="C299" t="s">
        <v>546</v>
      </c>
      <c r="D299" t="s">
        <v>520</v>
      </c>
      <c r="E299" t="s">
        <v>2891</v>
      </c>
      <c r="F299" t="s">
        <v>2892</v>
      </c>
      <c r="G299" t="s">
        <v>2508</v>
      </c>
      <c r="J299" t="s">
        <v>98</v>
      </c>
      <c r="L299" t="s">
        <v>98</v>
      </c>
      <c r="M299" t="s">
        <v>2893</v>
      </c>
      <c r="N299" t="s">
        <v>1057</v>
      </c>
      <c r="O299" t="s">
        <v>455</v>
      </c>
    </row>
    <row r="300" spans="1:15" x14ac:dyDescent="0.3">
      <c r="A300">
        <v>81044</v>
      </c>
      <c r="B300">
        <v>28</v>
      </c>
      <c r="C300" t="s">
        <v>546</v>
      </c>
      <c r="D300" t="s">
        <v>498</v>
      </c>
      <c r="E300" t="s">
        <v>2806</v>
      </c>
      <c r="F300" t="s">
        <v>98</v>
      </c>
      <c r="H300" t="s">
        <v>98</v>
      </c>
      <c r="J300" t="s">
        <v>98</v>
      </c>
      <c r="L300" t="s">
        <v>98</v>
      </c>
      <c r="M300" t="s">
        <v>2894</v>
      </c>
      <c r="N300" t="s">
        <v>1061</v>
      </c>
      <c r="O300" t="s">
        <v>455</v>
      </c>
    </row>
    <row r="301" spans="1:15" x14ac:dyDescent="0.3">
      <c r="A301">
        <v>81044</v>
      </c>
      <c r="B301">
        <v>29</v>
      </c>
      <c r="C301" t="s">
        <v>453</v>
      </c>
      <c r="D301" t="s">
        <v>803</v>
      </c>
      <c r="E301" t="s">
        <v>2883</v>
      </c>
      <c r="F301" t="s">
        <v>2881</v>
      </c>
      <c r="H301" t="s">
        <v>98</v>
      </c>
      <c r="J301" t="s">
        <v>98</v>
      </c>
      <c r="L301" t="s">
        <v>98</v>
      </c>
      <c r="M301" t="s">
        <v>2846</v>
      </c>
      <c r="N301" t="s">
        <v>1063</v>
      </c>
      <c r="O301" t="s">
        <v>455</v>
      </c>
    </row>
    <row r="302" spans="1:15" x14ac:dyDescent="0.3">
      <c r="A302">
        <v>81044</v>
      </c>
      <c r="B302">
        <v>30</v>
      </c>
      <c r="C302" t="s">
        <v>453</v>
      </c>
      <c r="D302" t="s">
        <v>1205</v>
      </c>
      <c r="E302" t="s">
        <v>2886</v>
      </c>
      <c r="F302">
        <f>26</f>
        <v>26</v>
      </c>
      <c r="H302" t="s">
        <v>98</v>
      </c>
      <c r="J302" t="s">
        <v>98</v>
      </c>
      <c r="L302" t="s">
        <v>98</v>
      </c>
      <c r="M302" t="s">
        <v>98</v>
      </c>
      <c r="N302" t="s">
        <v>98</v>
      </c>
      <c r="O302" t="s">
        <v>458</v>
      </c>
    </row>
    <row r="303" spans="1:15" x14ac:dyDescent="0.3">
      <c r="A303">
        <v>81044</v>
      </c>
      <c r="B303">
        <v>31</v>
      </c>
      <c r="C303" t="s">
        <v>453</v>
      </c>
      <c r="D303" t="s">
        <v>722</v>
      </c>
      <c r="E303" t="s">
        <v>2886</v>
      </c>
      <c r="F303">
        <f>26</f>
        <v>26</v>
      </c>
      <c r="H303" t="s">
        <v>98</v>
      </c>
      <c r="J303" t="s">
        <v>98</v>
      </c>
      <c r="L303" t="s">
        <v>98</v>
      </c>
      <c r="M303" t="s">
        <v>98</v>
      </c>
      <c r="N303" t="s">
        <v>98</v>
      </c>
      <c r="O303" t="s">
        <v>458</v>
      </c>
    </row>
    <row r="304" spans="1:15" x14ac:dyDescent="0.3">
      <c r="A304">
        <v>81044</v>
      </c>
      <c r="B304">
        <v>32</v>
      </c>
      <c r="C304" t="s">
        <v>453</v>
      </c>
      <c r="D304" t="s">
        <v>527</v>
      </c>
      <c r="E304" t="s">
        <v>2895</v>
      </c>
      <c r="F304" t="s">
        <v>98</v>
      </c>
      <c r="H304" t="s">
        <v>98</v>
      </c>
      <c r="J304" t="s">
        <v>98</v>
      </c>
      <c r="L304" t="s">
        <v>98</v>
      </c>
      <c r="M304" t="s">
        <v>2896</v>
      </c>
      <c r="N304" t="s">
        <v>98</v>
      </c>
      <c r="O304" t="s">
        <v>458</v>
      </c>
    </row>
    <row r="305" spans="1:15" x14ac:dyDescent="0.3">
      <c r="A305">
        <v>81044</v>
      </c>
      <c r="B305">
        <v>33</v>
      </c>
      <c r="C305" t="s">
        <v>464</v>
      </c>
      <c r="D305" t="s">
        <v>583</v>
      </c>
      <c r="E305" t="s">
        <v>2872</v>
      </c>
      <c r="F305" t="s">
        <v>98</v>
      </c>
      <c r="H305" t="s">
        <v>98</v>
      </c>
      <c r="J305" t="s">
        <v>98</v>
      </c>
      <c r="L305" t="s">
        <v>98</v>
      </c>
      <c r="M305" t="s">
        <v>2897</v>
      </c>
      <c r="N305" t="s">
        <v>1067</v>
      </c>
      <c r="O305" t="s">
        <v>455</v>
      </c>
    </row>
    <row r="306" spans="1:15" x14ac:dyDescent="0.3">
      <c r="A306">
        <v>81044</v>
      </c>
      <c r="B306">
        <v>34</v>
      </c>
      <c r="C306" t="s">
        <v>464</v>
      </c>
      <c r="D306" t="s">
        <v>545</v>
      </c>
      <c r="E306" t="s">
        <v>2872</v>
      </c>
      <c r="F306" t="s">
        <v>98</v>
      </c>
      <c r="H306" t="s">
        <v>98</v>
      </c>
      <c r="J306" t="s">
        <v>98</v>
      </c>
      <c r="L306" t="s">
        <v>98</v>
      </c>
      <c r="M306" t="s">
        <v>2898</v>
      </c>
      <c r="N306" t="s">
        <v>1068</v>
      </c>
      <c r="O306" t="s">
        <v>455</v>
      </c>
    </row>
    <row r="307" spans="1:15" x14ac:dyDescent="0.3">
      <c r="A307">
        <v>81044</v>
      </c>
      <c r="B307">
        <v>35</v>
      </c>
      <c r="C307" t="s">
        <v>490</v>
      </c>
      <c r="D307" t="s">
        <v>665</v>
      </c>
      <c r="E307" t="s">
        <v>2899</v>
      </c>
      <c r="F307" t="s">
        <v>98</v>
      </c>
      <c r="H307" t="s">
        <v>98</v>
      </c>
      <c r="J307" t="s">
        <v>98</v>
      </c>
      <c r="L307" t="s">
        <v>98</v>
      </c>
      <c r="M307" t="s">
        <v>2900</v>
      </c>
      <c r="N307" t="s">
        <v>1070</v>
      </c>
      <c r="O307" t="s">
        <v>455</v>
      </c>
    </row>
    <row r="308" spans="1:15" x14ac:dyDescent="0.3">
      <c r="A308">
        <v>81044</v>
      </c>
      <c r="B308">
        <v>36</v>
      </c>
      <c r="C308" t="s">
        <v>490</v>
      </c>
      <c r="D308" t="s">
        <v>577</v>
      </c>
      <c r="E308" t="s">
        <v>2854</v>
      </c>
      <c r="F308" t="s">
        <v>2772</v>
      </c>
      <c r="G308" t="s">
        <v>2717</v>
      </c>
      <c r="H308" t="s">
        <v>98</v>
      </c>
      <c r="J308" t="s">
        <v>98</v>
      </c>
      <c r="L308" t="s">
        <v>98</v>
      </c>
      <c r="M308" t="s">
        <v>2901</v>
      </c>
      <c r="N308" t="s">
        <v>1073</v>
      </c>
      <c r="O308" t="s">
        <v>455</v>
      </c>
    </row>
    <row r="309" spans="1:15" x14ac:dyDescent="0.3">
      <c r="A309">
        <v>81044</v>
      </c>
      <c r="B309">
        <v>37</v>
      </c>
      <c r="C309" t="s">
        <v>490</v>
      </c>
      <c r="D309" t="s">
        <v>553</v>
      </c>
      <c r="E309" t="s">
        <v>2902</v>
      </c>
      <c r="F309" t="s">
        <v>2903</v>
      </c>
      <c r="G309" t="s">
        <v>2547</v>
      </c>
      <c r="H309" t="s">
        <v>98</v>
      </c>
      <c r="J309" t="s">
        <v>98</v>
      </c>
      <c r="L309" t="s">
        <v>98</v>
      </c>
      <c r="M309" t="s">
        <v>2904</v>
      </c>
      <c r="N309" t="s">
        <v>1075</v>
      </c>
      <c r="O309" t="s">
        <v>455</v>
      </c>
    </row>
    <row r="310" spans="1:15" x14ac:dyDescent="0.3">
      <c r="A310">
        <v>81044</v>
      </c>
      <c r="B310">
        <v>38</v>
      </c>
      <c r="C310" t="s">
        <v>490</v>
      </c>
      <c r="D310" t="s">
        <v>532</v>
      </c>
      <c r="E310" t="s">
        <v>2905</v>
      </c>
      <c r="F310" t="s">
        <v>98</v>
      </c>
      <c r="H310" t="s">
        <v>98</v>
      </c>
      <c r="J310" t="s">
        <v>98</v>
      </c>
      <c r="L310" t="s">
        <v>98</v>
      </c>
      <c r="M310" t="s">
        <v>2906</v>
      </c>
      <c r="N310" t="s">
        <v>1078</v>
      </c>
      <c r="O310" t="s">
        <v>455</v>
      </c>
    </row>
    <row r="311" spans="1:15" x14ac:dyDescent="0.3">
      <c r="A311">
        <v>81044</v>
      </c>
      <c r="B311">
        <v>39</v>
      </c>
      <c r="C311" t="s">
        <v>490</v>
      </c>
      <c r="D311" t="s">
        <v>496</v>
      </c>
      <c r="E311" t="s">
        <v>2872</v>
      </c>
      <c r="F311">
        <f>31</f>
        <v>31</v>
      </c>
      <c r="H311" t="s">
        <v>98</v>
      </c>
      <c r="J311" t="s">
        <v>98</v>
      </c>
      <c r="L311" t="s">
        <v>98</v>
      </c>
      <c r="M311" t="s">
        <v>98</v>
      </c>
      <c r="N311" t="s">
        <v>98</v>
      </c>
      <c r="O311" t="s">
        <v>458</v>
      </c>
    </row>
    <row r="312" spans="1:15" x14ac:dyDescent="0.3">
      <c r="A312">
        <v>81044</v>
      </c>
      <c r="B312">
        <v>40</v>
      </c>
      <c r="C312" t="s">
        <v>490</v>
      </c>
      <c r="D312" t="s">
        <v>502</v>
      </c>
      <c r="E312" t="s">
        <v>2907</v>
      </c>
      <c r="F312" t="s">
        <v>98</v>
      </c>
      <c r="H312" t="s">
        <v>98</v>
      </c>
      <c r="J312" t="s">
        <v>98</v>
      </c>
      <c r="L312" t="s">
        <v>98</v>
      </c>
      <c r="M312" t="s">
        <v>2908</v>
      </c>
      <c r="N312" t="s">
        <v>1080</v>
      </c>
      <c r="O312" t="s">
        <v>455</v>
      </c>
    </row>
    <row r="313" spans="1:15" x14ac:dyDescent="0.3">
      <c r="A313">
        <v>81044</v>
      </c>
      <c r="B313">
        <v>41</v>
      </c>
      <c r="C313" t="s">
        <v>490</v>
      </c>
      <c r="D313" t="s">
        <v>565</v>
      </c>
      <c r="E313" t="s">
        <v>2854</v>
      </c>
      <c r="F313">
        <f>3</f>
        <v>3</v>
      </c>
      <c r="H313" t="s">
        <v>98</v>
      </c>
      <c r="J313" t="s">
        <v>98</v>
      </c>
      <c r="L313" t="s">
        <v>98</v>
      </c>
      <c r="M313" t="s">
        <v>98</v>
      </c>
      <c r="N313" t="s">
        <v>98</v>
      </c>
      <c r="O313" t="s">
        <v>458</v>
      </c>
    </row>
    <row r="314" spans="1:15" x14ac:dyDescent="0.3">
      <c r="A314">
        <v>81044</v>
      </c>
      <c r="B314">
        <v>42</v>
      </c>
      <c r="C314" t="s">
        <v>546</v>
      </c>
      <c r="D314" t="s">
        <v>1114</v>
      </c>
      <c r="E314" t="s">
        <v>2885</v>
      </c>
      <c r="F314" t="s">
        <v>98</v>
      </c>
      <c r="H314" t="s">
        <v>98</v>
      </c>
      <c r="J314" t="s">
        <v>98</v>
      </c>
      <c r="L314" t="s">
        <v>98</v>
      </c>
      <c r="M314" t="s">
        <v>2909</v>
      </c>
      <c r="N314" t="s">
        <v>2910</v>
      </c>
      <c r="O314" t="s">
        <v>455</v>
      </c>
    </row>
    <row r="315" spans="1:15" x14ac:dyDescent="0.3">
      <c r="A315">
        <v>81044</v>
      </c>
      <c r="B315">
        <v>43</v>
      </c>
      <c r="C315" t="s">
        <v>546</v>
      </c>
      <c r="D315" t="s">
        <v>505</v>
      </c>
      <c r="E315" t="s">
        <v>2911</v>
      </c>
      <c r="F315" t="s">
        <v>98</v>
      </c>
      <c r="H315" t="s">
        <v>98</v>
      </c>
      <c r="J315" t="s">
        <v>98</v>
      </c>
      <c r="L315" t="s">
        <v>98</v>
      </c>
      <c r="M315" t="s">
        <v>2912</v>
      </c>
      <c r="N315" t="s">
        <v>98</v>
      </c>
      <c r="O315" t="s">
        <v>458</v>
      </c>
    </row>
    <row r="316" spans="1:15" x14ac:dyDescent="0.3">
      <c r="A316">
        <v>81044</v>
      </c>
      <c r="B316">
        <v>44</v>
      </c>
      <c r="C316" t="s">
        <v>546</v>
      </c>
      <c r="D316" t="s">
        <v>723</v>
      </c>
      <c r="E316" t="s">
        <v>2907</v>
      </c>
      <c r="F316">
        <f>37</f>
        <v>37</v>
      </c>
      <c r="H316" t="s">
        <v>98</v>
      </c>
      <c r="J316" t="s">
        <v>98</v>
      </c>
      <c r="L316" t="s">
        <v>98</v>
      </c>
      <c r="M316" t="s">
        <v>98</v>
      </c>
      <c r="N316" t="s">
        <v>98</v>
      </c>
      <c r="O316" t="s">
        <v>458</v>
      </c>
    </row>
    <row r="317" spans="1:15" x14ac:dyDescent="0.3">
      <c r="A317">
        <v>81044</v>
      </c>
      <c r="B317">
        <v>45</v>
      </c>
      <c r="C317" t="s">
        <v>546</v>
      </c>
      <c r="D317" t="s">
        <v>491</v>
      </c>
      <c r="E317" t="s">
        <v>2886</v>
      </c>
      <c r="F317">
        <f>26</f>
        <v>26</v>
      </c>
      <c r="H317" t="s">
        <v>98</v>
      </c>
      <c r="J317" t="s">
        <v>98</v>
      </c>
      <c r="L317" t="s">
        <v>98</v>
      </c>
      <c r="M317" t="s">
        <v>98</v>
      </c>
      <c r="N317" t="s">
        <v>98</v>
      </c>
      <c r="O317" t="s">
        <v>458</v>
      </c>
    </row>
    <row r="318" spans="1:15" x14ac:dyDescent="0.3">
      <c r="A318">
        <v>81044</v>
      </c>
      <c r="B318">
        <v>46</v>
      </c>
      <c r="C318" t="s">
        <v>464</v>
      </c>
      <c r="D318" t="s">
        <v>503</v>
      </c>
      <c r="E318" t="s">
        <v>2913</v>
      </c>
      <c r="F318" t="s">
        <v>98</v>
      </c>
      <c r="H318" t="s">
        <v>98</v>
      </c>
      <c r="J318" t="s">
        <v>98</v>
      </c>
      <c r="L318" t="s">
        <v>98</v>
      </c>
      <c r="M318" t="s">
        <v>2914</v>
      </c>
      <c r="N318" t="s">
        <v>1094</v>
      </c>
      <c r="O318" t="s">
        <v>455</v>
      </c>
    </row>
    <row r="319" spans="1:15" x14ac:dyDescent="0.3">
      <c r="A319">
        <v>81044</v>
      </c>
      <c r="B319">
        <v>47</v>
      </c>
      <c r="C319" t="s">
        <v>464</v>
      </c>
      <c r="D319" t="s">
        <v>594</v>
      </c>
      <c r="E319" t="s">
        <v>2902</v>
      </c>
      <c r="F319" t="s">
        <v>98</v>
      </c>
      <c r="H319" t="s">
        <v>98</v>
      </c>
      <c r="J319" t="s">
        <v>98</v>
      </c>
      <c r="L319" t="s">
        <v>98</v>
      </c>
      <c r="M319" t="s">
        <v>2915</v>
      </c>
      <c r="N319" t="s">
        <v>1095</v>
      </c>
      <c r="O319" t="s">
        <v>455</v>
      </c>
    </row>
    <row r="320" spans="1:15" x14ac:dyDescent="0.3">
      <c r="A320">
        <v>81044</v>
      </c>
      <c r="B320">
        <v>48</v>
      </c>
      <c r="C320" t="s">
        <v>490</v>
      </c>
      <c r="D320" t="s">
        <v>528</v>
      </c>
      <c r="E320" t="s">
        <v>2847</v>
      </c>
      <c r="F320" t="s">
        <v>98</v>
      </c>
      <c r="H320" t="s">
        <v>98</v>
      </c>
      <c r="J320" t="s">
        <v>98</v>
      </c>
      <c r="L320" t="s">
        <v>98</v>
      </c>
      <c r="M320" t="s">
        <v>2916</v>
      </c>
      <c r="N320" t="s">
        <v>1097</v>
      </c>
      <c r="O320" t="s">
        <v>455</v>
      </c>
    </row>
    <row r="321" spans="1:15" x14ac:dyDescent="0.3">
      <c r="A321">
        <v>81044</v>
      </c>
      <c r="B321">
        <v>49</v>
      </c>
      <c r="C321" t="s">
        <v>490</v>
      </c>
      <c r="D321" t="s">
        <v>510</v>
      </c>
      <c r="E321" t="s">
        <v>2806</v>
      </c>
      <c r="F321" t="s">
        <v>98</v>
      </c>
      <c r="H321" t="s">
        <v>98</v>
      </c>
      <c r="J321" t="s">
        <v>98</v>
      </c>
      <c r="L321" t="s">
        <v>98</v>
      </c>
      <c r="M321" t="s">
        <v>2917</v>
      </c>
      <c r="N321" t="s">
        <v>1100</v>
      </c>
      <c r="O321" t="s">
        <v>455</v>
      </c>
    </row>
    <row r="322" spans="1:15" x14ac:dyDescent="0.3">
      <c r="A322">
        <v>81044</v>
      </c>
      <c r="B322">
        <v>50</v>
      </c>
      <c r="C322" t="s">
        <v>490</v>
      </c>
      <c r="D322" t="s">
        <v>624</v>
      </c>
      <c r="E322" t="s">
        <v>2918</v>
      </c>
      <c r="F322" t="s">
        <v>98</v>
      </c>
      <c r="H322" t="s">
        <v>98</v>
      </c>
      <c r="J322" t="s">
        <v>98</v>
      </c>
      <c r="L322" t="s">
        <v>98</v>
      </c>
      <c r="M322" t="s">
        <v>2919</v>
      </c>
      <c r="N322" t="s">
        <v>98</v>
      </c>
      <c r="O322" t="s">
        <v>458</v>
      </c>
    </row>
    <row r="323" spans="1:15" x14ac:dyDescent="0.3">
      <c r="A323">
        <v>81044</v>
      </c>
      <c r="B323">
        <v>51</v>
      </c>
      <c r="C323" t="s">
        <v>490</v>
      </c>
      <c r="D323" t="s">
        <v>1833</v>
      </c>
      <c r="E323" t="s">
        <v>2912</v>
      </c>
      <c r="F323" t="s">
        <v>98</v>
      </c>
      <c r="H323" t="s">
        <v>98</v>
      </c>
      <c r="J323" t="s">
        <v>98</v>
      </c>
      <c r="L323" t="s">
        <v>98</v>
      </c>
      <c r="M323" t="s">
        <v>2912</v>
      </c>
      <c r="N323" t="s">
        <v>98</v>
      </c>
      <c r="O323" t="s">
        <v>458</v>
      </c>
    </row>
    <row r="324" spans="1:15" x14ac:dyDescent="0.3">
      <c r="A324">
        <v>81044</v>
      </c>
      <c r="B324">
        <v>52</v>
      </c>
      <c r="C324" t="s">
        <v>490</v>
      </c>
      <c r="D324" t="s">
        <v>521</v>
      </c>
      <c r="E324" t="s">
        <v>2907</v>
      </c>
      <c r="F324" t="s">
        <v>98</v>
      </c>
      <c r="H324" t="s">
        <v>98</v>
      </c>
      <c r="J324" t="s">
        <v>98</v>
      </c>
      <c r="L324" t="s">
        <v>98</v>
      </c>
      <c r="M324" t="s">
        <v>2920</v>
      </c>
      <c r="N324" t="s">
        <v>1105</v>
      </c>
      <c r="O324" t="s">
        <v>455</v>
      </c>
    </row>
    <row r="325" spans="1:15" x14ac:dyDescent="0.3">
      <c r="A325">
        <v>81044</v>
      </c>
      <c r="B325">
        <v>53</v>
      </c>
      <c r="C325" t="s">
        <v>490</v>
      </c>
      <c r="D325" t="s">
        <v>578</v>
      </c>
      <c r="E325" t="s">
        <v>2921</v>
      </c>
      <c r="F325" t="s">
        <v>98</v>
      </c>
      <c r="H325" t="s">
        <v>98</v>
      </c>
      <c r="J325" t="s">
        <v>98</v>
      </c>
      <c r="L325" t="s">
        <v>98</v>
      </c>
      <c r="M325" t="s">
        <v>2922</v>
      </c>
      <c r="N325" t="s">
        <v>1107</v>
      </c>
      <c r="O325" t="s">
        <v>455</v>
      </c>
    </row>
    <row r="326" spans="1:15" x14ac:dyDescent="0.3">
      <c r="A326">
        <v>81044</v>
      </c>
      <c r="B326">
        <v>54</v>
      </c>
      <c r="C326" t="s">
        <v>546</v>
      </c>
      <c r="D326" t="s">
        <v>554</v>
      </c>
      <c r="E326" t="s">
        <v>2923</v>
      </c>
      <c r="F326" t="s">
        <v>2839</v>
      </c>
      <c r="G326" t="s">
        <v>2626</v>
      </c>
      <c r="J326" t="s">
        <v>98</v>
      </c>
      <c r="L326" t="s">
        <v>98</v>
      </c>
      <c r="M326" t="s">
        <v>2924</v>
      </c>
      <c r="N326" t="s">
        <v>1110</v>
      </c>
      <c r="O326" t="s">
        <v>455</v>
      </c>
    </row>
    <row r="327" spans="1:15" x14ac:dyDescent="0.3">
      <c r="A327">
        <v>81044</v>
      </c>
      <c r="B327">
        <v>55</v>
      </c>
      <c r="C327" t="s">
        <v>546</v>
      </c>
      <c r="D327" t="s">
        <v>631</v>
      </c>
      <c r="E327" t="s">
        <v>2806</v>
      </c>
      <c r="F327">
        <f>46</f>
        <v>46</v>
      </c>
      <c r="H327" t="s">
        <v>98</v>
      </c>
      <c r="J327" t="s">
        <v>98</v>
      </c>
      <c r="L327" t="s">
        <v>98</v>
      </c>
      <c r="M327" t="s">
        <v>98</v>
      </c>
      <c r="N327" t="s">
        <v>98</v>
      </c>
      <c r="O327" t="s">
        <v>458</v>
      </c>
    </row>
    <row r="328" spans="1:15" x14ac:dyDescent="0.3">
      <c r="A328">
        <v>81044</v>
      </c>
      <c r="B328">
        <v>56</v>
      </c>
      <c r="C328" t="s">
        <v>546</v>
      </c>
      <c r="D328" t="s">
        <v>1040</v>
      </c>
      <c r="E328" t="s">
        <v>2925</v>
      </c>
      <c r="F328" t="s">
        <v>2873</v>
      </c>
      <c r="H328" t="s">
        <v>98</v>
      </c>
      <c r="J328" t="s">
        <v>98</v>
      </c>
      <c r="L328" t="s">
        <v>98</v>
      </c>
      <c r="M328" t="s">
        <v>2926</v>
      </c>
      <c r="N328" t="s">
        <v>1117</v>
      </c>
      <c r="O328" t="s">
        <v>455</v>
      </c>
    </row>
    <row r="329" spans="1:15" x14ac:dyDescent="0.3">
      <c r="A329">
        <v>81044</v>
      </c>
      <c r="B329">
        <v>57</v>
      </c>
      <c r="C329" t="s">
        <v>546</v>
      </c>
      <c r="D329" t="s">
        <v>2097</v>
      </c>
      <c r="E329" t="s">
        <v>2883</v>
      </c>
      <c r="F329" t="s">
        <v>2892</v>
      </c>
      <c r="G329" t="s">
        <v>2508</v>
      </c>
      <c r="H329" t="s">
        <v>98</v>
      </c>
      <c r="J329" t="s">
        <v>98</v>
      </c>
      <c r="L329" t="s">
        <v>98</v>
      </c>
      <c r="M329" t="s">
        <v>2927</v>
      </c>
      <c r="N329" t="s">
        <v>1120</v>
      </c>
      <c r="O329" t="s">
        <v>455</v>
      </c>
    </row>
    <row r="330" spans="1:15" x14ac:dyDescent="0.3">
      <c r="A330">
        <v>81044</v>
      </c>
      <c r="B330">
        <v>58</v>
      </c>
      <c r="C330" t="s">
        <v>453</v>
      </c>
      <c r="D330" t="s">
        <v>669</v>
      </c>
      <c r="E330" t="s">
        <v>2928</v>
      </c>
      <c r="F330" t="s">
        <v>98</v>
      </c>
      <c r="H330" t="s">
        <v>98</v>
      </c>
      <c r="J330" t="s">
        <v>98</v>
      </c>
      <c r="L330" t="s">
        <v>98</v>
      </c>
      <c r="M330" t="s">
        <v>2929</v>
      </c>
      <c r="N330" t="s">
        <v>1121</v>
      </c>
      <c r="O330" t="s">
        <v>455</v>
      </c>
    </row>
    <row r="331" spans="1:15" x14ac:dyDescent="0.3">
      <c r="A331">
        <v>81044</v>
      </c>
      <c r="B331">
        <v>59</v>
      </c>
      <c r="C331" t="s">
        <v>453</v>
      </c>
      <c r="D331" t="s">
        <v>2078</v>
      </c>
      <c r="E331" t="s">
        <v>2930</v>
      </c>
      <c r="F331" t="s">
        <v>98</v>
      </c>
      <c r="H331" t="s">
        <v>98</v>
      </c>
      <c r="J331" t="s">
        <v>98</v>
      </c>
      <c r="L331" t="s">
        <v>98</v>
      </c>
      <c r="M331" t="s">
        <v>2931</v>
      </c>
      <c r="N331" t="s">
        <v>1123</v>
      </c>
      <c r="O331" t="s">
        <v>455</v>
      </c>
    </row>
    <row r="332" spans="1:15" x14ac:dyDescent="0.3">
      <c r="A332">
        <v>81044</v>
      </c>
      <c r="B332">
        <v>60</v>
      </c>
      <c r="C332" t="s">
        <v>453</v>
      </c>
      <c r="D332" t="s">
        <v>2604</v>
      </c>
      <c r="E332" t="s">
        <v>2928</v>
      </c>
      <c r="F332">
        <f>55</f>
        <v>55</v>
      </c>
      <c r="H332" t="s">
        <v>98</v>
      </c>
      <c r="J332" t="s">
        <v>98</v>
      </c>
      <c r="L332" t="s">
        <v>98</v>
      </c>
      <c r="M332" t="s">
        <v>98</v>
      </c>
      <c r="N332" t="s">
        <v>98</v>
      </c>
      <c r="O332" t="s">
        <v>458</v>
      </c>
    </row>
    <row r="333" spans="1:15" x14ac:dyDescent="0.3">
      <c r="A333">
        <v>81044</v>
      </c>
      <c r="B333">
        <v>61</v>
      </c>
      <c r="C333" t="s">
        <v>453</v>
      </c>
      <c r="D333" t="s">
        <v>1109</v>
      </c>
      <c r="E333" t="s">
        <v>2847</v>
      </c>
      <c r="F333" t="s">
        <v>98</v>
      </c>
      <c r="H333" t="s">
        <v>98</v>
      </c>
      <c r="J333" t="s">
        <v>98</v>
      </c>
      <c r="L333" t="s">
        <v>98</v>
      </c>
      <c r="M333" t="s">
        <v>2932</v>
      </c>
      <c r="N333" t="s">
        <v>98</v>
      </c>
      <c r="O333" t="s">
        <v>458</v>
      </c>
    </row>
    <row r="334" spans="1:15" x14ac:dyDescent="0.3">
      <c r="A334">
        <v>81044</v>
      </c>
      <c r="B334">
        <v>62</v>
      </c>
      <c r="C334" t="s">
        <v>453</v>
      </c>
      <c r="D334" t="s">
        <v>915</v>
      </c>
      <c r="E334" t="s">
        <v>2854</v>
      </c>
      <c r="F334" t="s">
        <v>2772</v>
      </c>
      <c r="G334" t="s">
        <v>2717</v>
      </c>
      <c r="J334" t="s">
        <v>98</v>
      </c>
      <c r="L334" t="s">
        <v>98</v>
      </c>
      <c r="M334" t="s">
        <v>2933</v>
      </c>
      <c r="N334" t="s">
        <v>1126</v>
      </c>
      <c r="O334" t="s">
        <v>455</v>
      </c>
    </row>
    <row r="335" spans="1:15" x14ac:dyDescent="0.3">
      <c r="A335">
        <v>81044</v>
      </c>
      <c r="B335">
        <v>63</v>
      </c>
      <c r="C335" t="s">
        <v>464</v>
      </c>
      <c r="D335" t="s">
        <v>673</v>
      </c>
      <c r="E335" t="s">
        <v>2847</v>
      </c>
      <c r="F335" t="s">
        <v>98</v>
      </c>
      <c r="H335" t="s">
        <v>98</v>
      </c>
      <c r="J335" t="s">
        <v>98</v>
      </c>
      <c r="L335" t="s">
        <v>98</v>
      </c>
      <c r="M335" t="s">
        <v>2934</v>
      </c>
      <c r="N335" t="s">
        <v>1128</v>
      </c>
      <c r="O335" t="s">
        <v>455</v>
      </c>
    </row>
    <row r="336" spans="1:15" x14ac:dyDescent="0.3">
      <c r="A336">
        <v>81044</v>
      </c>
      <c r="B336">
        <v>64</v>
      </c>
      <c r="C336" t="s">
        <v>464</v>
      </c>
      <c r="D336" t="s">
        <v>1330</v>
      </c>
      <c r="E336" t="s">
        <v>2935</v>
      </c>
      <c r="F336" t="s">
        <v>98</v>
      </c>
      <c r="H336" t="s">
        <v>98</v>
      </c>
      <c r="J336" t="s">
        <v>98</v>
      </c>
      <c r="L336" t="s">
        <v>98</v>
      </c>
      <c r="M336" t="s">
        <v>2936</v>
      </c>
      <c r="N336" t="s">
        <v>1130</v>
      </c>
      <c r="O336" t="s">
        <v>455</v>
      </c>
    </row>
    <row r="337" spans="1:15" x14ac:dyDescent="0.3">
      <c r="A337">
        <v>81044</v>
      </c>
      <c r="B337">
        <v>65</v>
      </c>
      <c r="C337" t="s">
        <v>490</v>
      </c>
      <c r="D337" t="s">
        <v>1460</v>
      </c>
      <c r="E337" t="s">
        <v>2937</v>
      </c>
      <c r="F337" t="s">
        <v>98</v>
      </c>
      <c r="H337" t="s">
        <v>98</v>
      </c>
      <c r="J337" t="s">
        <v>98</v>
      </c>
      <c r="L337" t="s">
        <v>98</v>
      </c>
      <c r="M337" t="s">
        <v>2938</v>
      </c>
      <c r="N337" t="s">
        <v>1131</v>
      </c>
      <c r="O337" t="s">
        <v>455</v>
      </c>
    </row>
    <row r="338" spans="1:15" x14ac:dyDescent="0.3">
      <c r="A338">
        <v>81044</v>
      </c>
      <c r="B338">
        <v>66</v>
      </c>
      <c r="C338" t="s">
        <v>490</v>
      </c>
      <c r="D338" t="s">
        <v>635</v>
      </c>
      <c r="E338" t="s">
        <v>2925</v>
      </c>
      <c r="F338" t="s">
        <v>2530</v>
      </c>
      <c r="G338" t="s">
        <v>2654</v>
      </c>
      <c r="J338" t="s">
        <v>98</v>
      </c>
      <c r="L338" t="s">
        <v>98</v>
      </c>
      <c r="M338" t="s">
        <v>2939</v>
      </c>
      <c r="N338" t="s">
        <v>1135</v>
      </c>
      <c r="O338" t="s">
        <v>455</v>
      </c>
    </row>
    <row r="339" spans="1:15" x14ac:dyDescent="0.3">
      <c r="A339">
        <v>81044</v>
      </c>
      <c r="B339">
        <v>67</v>
      </c>
      <c r="C339" t="s">
        <v>490</v>
      </c>
      <c r="D339" t="s">
        <v>1182</v>
      </c>
      <c r="E339" t="s">
        <v>2940</v>
      </c>
      <c r="F339" t="s">
        <v>98</v>
      </c>
      <c r="H339" t="s">
        <v>98</v>
      </c>
      <c r="J339" t="s">
        <v>98</v>
      </c>
      <c r="L339" t="s">
        <v>98</v>
      </c>
      <c r="M339" t="s">
        <v>2941</v>
      </c>
      <c r="N339" t="s">
        <v>1137</v>
      </c>
      <c r="O339" t="s">
        <v>455</v>
      </c>
    </row>
    <row r="340" spans="1:15" x14ac:dyDescent="0.3">
      <c r="A340">
        <v>81044</v>
      </c>
      <c r="B340">
        <v>68</v>
      </c>
      <c r="C340" t="s">
        <v>490</v>
      </c>
      <c r="D340" t="s">
        <v>676</v>
      </c>
      <c r="E340" t="s">
        <v>2942</v>
      </c>
      <c r="F340" t="s">
        <v>98</v>
      </c>
      <c r="H340" t="s">
        <v>98</v>
      </c>
      <c r="J340" t="s">
        <v>98</v>
      </c>
      <c r="L340" t="s">
        <v>98</v>
      </c>
      <c r="M340" t="s">
        <v>2943</v>
      </c>
      <c r="N340" t="s">
        <v>1139</v>
      </c>
      <c r="O340" t="s">
        <v>455</v>
      </c>
    </row>
    <row r="341" spans="1:15" x14ac:dyDescent="0.3">
      <c r="A341">
        <v>81044</v>
      </c>
      <c r="B341">
        <v>69</v>
      </c>
      <c r="C341" t="s">
        <v>490</v>
      </c>
      <c r="D341" t="s">
        <v>2616</v>
      </c>
      <c r="E341" t="s">
        <v>2875</v>
      </c>
      <c r="F341" t="s">
        <v>2876</v>
      </c>
      <c r="G341" t="s">
        <v>2556</v>
      </c>
      <c r="J341" t="s">
        <v>98</v>
      </c>
      <c r="L341" t="s">
        <v>98</v>
      </c>
      <c r="M341" t="s">
        <v>2944</v>
      </c>
      <c r="N341" t="s">
        <v>1140</v>
      </c>
      <c r="O341" t="s">
        <v>455</v>
      </c>
    </row>
    <row r="342" spans="1:15" x14ac:dyDescent="0.3">
      <c r="A342">
        <v>81044</v>
      </c>
      <c r="B342">
        <v>70</v>
      </c>
      <c r="C342" t="s">
        <v>490</v>
      </c>
      <c r="D342" t="s">
        <v>863</v>
      </c>
      <c r="E342" t="s">
        <v>2942</v>
      </c>
      <c r="F342">
        <f>65</f>
        <v>65</v>
      </c>
      <c r="H342" t="s">
        <v>98</v>
      </c>
      <c r="J342" t="s">
        <v>98</v>
      </c>
      <c r="L342" t="s">
        <v>98</v>
      </c>
      <c r="M342" t="s">
        <v>98</v>
      </c>
      <c r="N342" t="s">
        <v>98</v>
      </c>
      <c r="O342" t="s">
        <v>458</v>
      </c>
    </row>
    <row r="343" spans="1:15" x14ac:dyDescent="0.3">
      <c r="A343">
        <v>81044</v>
      </c>
      <c r="B343">
        <v>71</v>
      </c>
      <c r="C343" t="s">
        <v>490</v>
      </c>
      <c r="D343" t="s">
        <v>1308</v>
      </c>
      <c r="E343" t="s">
        <v>2942</v>
      </c>
      <c r="F343">
        <f>65</f>
        <v>65</v>
      </c>
      <c r="H343" t="s">
        <v>98</v>
      </c>
      <c r="J343" t="s">
        <v>98</v>
      </c>
      <c r="L343" t="s">
        <v>98</v>
      </c>
      <c r="M343" t="s">
        <v>98</v>
      </c>
      <c r="N343" t="s">
        <v>98</v>
      </c>
      <c r="O343" t="s">
        <v>458</v>
      </c>
    </row>
    <row r="344" spans="1:15" x14ac:dyDescent="0.3">
      <c r="A344">
        <v>81044</v>
      </c>
      <c r="B344">
        <v>72</v>
      </c>
      <c r="C344" t="s">
        <v>490</v>
      </c>
      <c r="D344" t="s">
        <v>2440</v>
      </c>
      <c r="E344" t="s">
        <v>2942</v>
      </c>
      <c r="F344">
        <f>65</f>
        <v>65</v>
      </c>
      <c r="H344" t="s">
        <v>98</v>
      </c>
      <c r="J344" t="s">
        <v>98</v>
      </c>
      <c r="L344" t="s">
        <v>98</v>
      </c>
      <c r="M344" t="s">
        <v>98</v>
      </c>
      <c r="N344" t="s">
        <v>98</v>
      </c>
      <c r="O344" t="s">
        <v>458</v>
      </c>
    </row>
    <row r="345" spans="1:15" x14ac:dyDescent="0.3">
      <c r="A345">
        <v>81044</v>
      </c>
      <c r="B345">
        <v>73</v>
      </c>
      <c r="C345" t="s">
        <v>490</v>
      </c>
      <c r="D345" t="s">
        <v>707</v>
      </c>
      <c r="E345" t="s">
        <v>2945</v>
      </c>
      <c r="F345" t="s">
        <v>2903</v>
      </c>
      <c r="G345" t="s">
        <v>2547</v>
      </c>
      <c r="J345" t="s">
        <v>98</v>
      </c>
      <c r="L345" t="s">
        <v>98</v>
      </c>
      <c r="M345" t="s">
        <v>2946</v>
      </c>
      <c r="N345" t="s">
        <v>1146</v>
      </c>
      <c r="O345" t="s">
        <v>455</v>
      </c>
    </row>
    <row r="346" spans="1:15" x14ac:dyDescent="0.3">
      <c r="A346">
        <v>81044</v>
      </c>
      <c r="B346">
        <v>74</v>
      </c>
      <c r="C346" t="s">
        <v>490</v>
      </c>
      <c r="D346" t="s">
        <v>1918</v>
      </c>
      <c r="E346" t="s">
        <v>2947</v>
      </c>
      <c r="F346" t="s">
        <v>98</v>
      </c>
      <c r="H346" t="s">
        <v>98</v>
      </c>
      <c r="J346" t="s">
        <v>98</v>
      </c>
      <c r="L346" t="s">
        <v>98</v>
      </c>
      <c r="M346" t="s">
        <v>2948</v>
      </c>
      <c r="N346" t="s">
        <v>1149</v>
      </c>
      <c r="O346" t="s">
        <v>455</v>
      </c>
    </row>
    <row r="347" spans="1:15" x14ac:dyDescent="0.3">
      <c r="A347">
        <v>81044</v>
      </c>
      <c r="B347">
        <v>75</v>
      </c>
      <c r="C347" t="s">
        <v>490</v>
      </c>
      <c r="D347" t="s">
        <v>1018</v>
      </c>
      <c r="E347" t="s">
        <v>2949</v>
      </c>
      <c r="F347" t="s">
        <v>98</v>
      </c>
      <c r="H347" t="s">
        <v>98</v>
      </c>
      <c r="J347" t="s">
        <v>98</v>
      </c>
      <c r="L347" t="s">
        <v>98</v>
      </c>
      <c r="M347" t="s">
        <v>2950</v>
      </c>
      <c r="N347" t="s">
        <v>1153</v>
      </c>
      <c r="O347" t="s">
        <v>455</v>
      </c>
    </row>
    <row r="348" spans="1:15" x14ac:dyDescent="0.3">
      <c r="A348">
        <v>81044</v>
      </c>
      <c r="B348">
        <v>76</v>
      </c>
      <c r="C348" t="s">
        <v>490</v>
      </c>
      <c r="D348" t="s">
        <v>613</v>
      </c>
      <c r="E348" t="s">
        <v>2891</v>
      </c>
      <c r="F348" t="s">
        <v>98</v>
      </c>
      <c r="H348" t="s">
        <v>98</v>
      </c>
      <c r="J348" t="s">
        <v>98</v>
      </c>
      <c r="L348" t="s">
        <v>98</v>
      </c>
      <c r="M348" t="s">
        <v>2951</v>
      </c>
      <c r="N348" t="s">
        <v>1156</v>
      </c>
      <c r="O348" t="s">
        <v>455</v>
      </c>
    </row>
    <row r="349" spans="1:15" x14ac:dyDescent="0.3">
      <c r="A349">
        <v>81044</v>
      </c>
      <c r="B349">
        <v>77</v>
      </c>
      <c r="C349" t="s">
        <v>546</v>
      </c>
      <c r="D349" t="s">
        <v>1556</v>
      </c>
      <c r="E349" t="s">
        <v>2952</v>
      </c>
      <c r="F349">
        <f>56</f>
        <v>56</v>
      </c>
      <c r="H349" t="s">
        <v>98</v>
      </c>
      <c r="J349" t="s">
        <v>98</v>
      </c>
      <c r="L349" t="s">
        <v>98</v>
      </c>
      <c r="M349" t="s">
        <v>98</v>
      </c>
      <c r="N349" t="s">
        <v>98</v>
      </c>
      <c r="O349" t="s">
        <v>458</v>
      </c>
    </row>
    <row r="350" spans="1:15" x14ac:dyDescent="0.3">
      <c r="A350">
        <v>92144</v>
      </c>
      <c r="B350">
        <v>1</v>
      </c>
      <c r="C350" t="s">
        <v>453</v>
      </c>
      <c r="D350" t="s">
        <v>452</v>
      </c>
      <c r="E350" t="s">
        <v>2677</v>
      </c>
      <c r="F350" t="s">
        <v>2691</v>
      </c>
      <c r="H350" t="s">
        <v>2693</v>
      </c>
      <c r="J350" t="s">
        <v>2691</v>
      </c>
      <c r="N350" t="s">
        <v>1163</v>
      </c>
      <c r="O350" t="s">
        <v>455</v>
      </c>
    </row>
    <row r="351" spans="1:15" x14ac:dyDescent="0.3">
      <c r="A351">
        <v>92144</v>
      </c>
      <c r="B351">
        <v>2</v>
      </c>
      <c r="C351" t="s">
        <v>453</v>
      </c>
      <c r="D351" t="s">
        <v>514</v>
      </c>
      <c r="E351" t="s">
        <v>2681</v>
      </c>
      <c r="F351" t="s">
        <v>2761</v>
      </c>
      <c r="G351" t="s">
        <v>2533</v>
      </c>
      <c r="N351" t="s">
        <v>1164</v>
      </c>
      <c r="O351" t="s">
        <v>455</v>
      </c>
    </row>
    <row r="352" spans="1:15" x14ac:dyDescent="0.3">
      <c r="A352">
        <v>92144</v>
      </c>
      <c r="B352">
        <v>3</v>
      </c>
      <c r="C352" t="s">
        <v>453</v>
      </c>
      <c r="D352" t="s">
        <v>471</v>
      </c>
      <c r="E352" t="s">
        <v>2681</v>
      </c>
      <c r="F352" t="s">
        <v>2953</v>
      </c>
      <c r="G352" t="s">
        <v>2533</v>
      </c>
      <c r="O352" t="s">
        <v>458</v>
      </c>
    </row>
    <row r="353" spans="1:15" x14ac:dyDescent="0.3">
      <c r="A353">
        <v>92144</v>
      </c>
      <c r="B353">
        <v>4</v>
      </c>
      <c r="C353" t="s">
        <v>453</v>
      </c>
      <c r="D353" t="s">
        <v>519</v>
      </c>
      <c r="E353" t="s">
        <v>2681</v>
      </c>
      <c r="F353" t="s">
        <v>2953</v>
      </c>
      <c r="G353" t="s">
        <v>2533</v>
      </c>
      <c r="O353" t="s">
        <v>458</v>
      </c>
    </row>
    <row r="354" spans="1:15" x14ac:dyDescent="0.3">
      <c r="A354">
        <v>92144</v>
      </c>
      <c r="B354">
        <v>5</v>
      </c>
      <c r="C354" t="s">
        <v>453</v>
      </c>
      <c r="D354" t="s">
        <v>614</v>
      </c>
      <c r="E354" t="s">
        <v>2954</v>
      </c>
      <c r="F354" t="s">
        <v>2955</v>
      </c>
      <c r="G354" t="s">
        <v>2956</v>
      </c>
      <c r="J354" t="s">
        <v>2957</v>
      </c>
      <c r="L354" t="s">
        <v>2958</v>
      </c>
      <c r="N354" t="s">
        <v>1165</v>
      </c>
      <c r="O354" t="s">
        <v>455</v>
      </c>
    </row>
    <row r="355" spans="1:15" x14ac:dyDescent="0.3">
      <c r="A355">
        <v>92144</v>
      </c>
      <c r="B355">
        <v>6</v>
      </c>
      <c r="C355" t="s">
        <v>453</v>
      </c>
      <c r="D355" t="s">
        <v>593</v>
      </c>
      <c r="E355" t="s">
        <v>2954</v>
      </c>
      <c r="F355" t="s">
        <v>2959</v>
      </c>
      <c r="G355" t="s">
        <v>2956</v>
      </c>
      <c r="J355" t="s">
        <v>2957</v>
      </c>
      <c r="L355" t="s">
        <v>2958</v>
      </c>
      <c r="O355" t="s">
        <v>458</v>
      </c>
    </row>
    <row r="356" spans="1:15" x14ac:dyDescent="0.3">
      <c r="A356">
        <v>92144</v>
      </c>
      <c r="B356">
        <v>7</v>
      </c>
      <c r="C356" t="s">
        <v>453</v>
      </c>
      <c r="D356" t="s">
        <v>558</v>
      </c>
      <c r="E356" t="s">
        <v>2686</v>
      </c>
      <c r="F356" t="s">
        <v>2960</v>
      </c>
      <c r="G356" t="s">
        <v>2533</v>
      </c>
      <c r="N356" t="s">
        <v>1166</v>
      </c>
      <c r="O356" t="s">
        <v>455</v>
      </c>
    </row>
    <row r="357" spans="1:15" x14ac:dyDescent="0.3">
      <c r="A357">
        <v>92144</v>
      </c>
      <c r="B357">
        <v>8</v>
      </c>
      <c r="C357" t="s">
        <v>453</v>
      </c>
      <c r="D357" t="s">
        <v>544</v>
      </c>
      <c r="E357" t="s">
        <v>2700</v>
      </c>
      <c r="F357" t="s">
        <v>2678</v>
      </c>
      <c r="G357" t="s">
        <v>2679</v>
      </c>
      <c r="N357" t="s">
        <v>1167</v>
      </c>
      <c r="O357" t="s">
        <v>455</v>
      </c>
    </row>
    <row r="358" spans="1:15" x14ac:dyDescent="0.3">
      <c r="A358">
        <v>92144</v>
      </c>
      <c r="B358">
        <v>9</v>
      </c>
      <c r="C358" t="s">
        <v>453</v>
      </c>
      <c r="D358" t="s">
        <v>648</v>
      </c>
      <c r="E358" t="s">
        <v>2700</v>
      </c>
      <c r="F358" t="s">
        <v>2961</v>
      </c>
      <c r="G358" t="s">
        <v>2679</v>
      </c>
      <c r="O358" t="s">
        <v>458</v>
      </c>
    </row>
    <row r="359" spans="1:15" x14ac:dyDescent="0.3">
      <c r="A359">
        <v>92144</v>
      </c>
      <c r="B359">
        <v>10</v>
      </c>
      <c r="C359" t="s">
        <v>453</v>
      </c>
      <c r="D359" t="s">
        <v>564</v>
      </c>
      <c r="E359" t="s">
        <v>2700</v>
      </c>
      <c r="F359" t="s">
        <v>2961</v>
      </c>
      <c r="G359" t="s">
        <v>2679</v>
      </c>
      <c r="O359" t="s">
        <v>458</v>
      </c>
    </row>
    <row r="360" spans="1:15" x14ac:dyDescent="0.3">
      <c r="A360">
        <v>92144</v>
      </c>
      <c r="B360">
        <v>11</v>
      </c>
      <c r="C360" t="s">
        <v>453</v>
      </c>
      <c r="D360" t="s">
        <v>735</v>
      </c>
      <c r="E360" t="s">
        <v>2700</v>
      </c>
      <c r="F360" t="s">
        <v>2961</v>
      </c>
      <c r="G360" t="s">
        <v>2679</v>
      </c>
      <c r="O360" t="s">
        <v>458</v>
      </c>
    </row>
    <row r="361" spans="1:15" x14ac:dyDescent="0.3">
      <c r="A361">
        <v>92144</v>
      </c>
      <c r="B361">
        <v>12</v>
      </c>
      <c r="C361" t="s">
        <v>453</v>
      </c>
      <c r="D361" t="s">
        <v>552</v>
      </c>
      <c r="E361" t="s">
        <v>2667</v>
      </c>
      <c r="F361" t="s">
        <v>2837</v>
      </c>
      <c r="G361" t="s">
        <v>2669</v>
      </c>
      <c r="I361" t="s">
        <v>2670</v>
      </c>
      <c r="N361" t="s">
        <v>1168</v>
      </c>
      <c r="O361" t="s">
        <v>455</v>
      </c>
    </row>
    <row r="362" spans="1:15" x14ac:dyDescent="0.3">
      <c r="A362">
        <v>92144</v>
      </c>
      <c r="B362">
        <v>13</v>
      </c>
      <c r="C362" t="s">
        <v>453</v>
      </c>
      <c r="D362" t="s">
        <v>542</v>
      </c>
      <c r="E362" t="s">
        <v>2667</v>
      </c>
      <c r="F362" t="s">
        <v>2962</v>
      </c>
      <c r="G362" t="s">
        <v>2669</v>
      </c>
      <c r="I362" t="s">
        <v>2670</v>
      </c>
      <c r="O362" t="s">
        <v>458</v>
      </c>
    </row>
    <row r="363" spans="1:15" x14ac:dyDescent="0.3">
      <c r="A363">
        <v>92144</v>
      </c>
      <c r="B363">
        <v>14</v>
      </c>
      <c r="C363" t="s">
        <v>453</v>
      </c>
      <c r="D363" t="s">
        <v>1102</v>
      </c>
      <c r="E363" t="s">
        <v>2667</v>
      </c>
      <c r="F363" t="s">
        <v>2962</v>
      </c>
      <c r="G363" t="s">
        <v>2669</v>
      </c>
      <c r="I363" t="s">
        <v>2670</v>
      </c>
      <c r="O363" t="s">
        <v>458</v>
      </c>
    </row>
    <row r="364" spans="1:15" x14ac:dyDescent="0.3">
      <c r="A364">
        <v>92144</v>
      </c>
      <c r="B364">
        <v>15</v>
      </c>
      <c r="C364" t="s">
        <v>453</v>
      </c>
      <c r="D364" t="s">
        <v>538</v>
      </c>
      <c r="E364" t="s">
        <v>2963</v>
      </c>
      <c r="F364" t="s">
        <v>2964</v>
      </c>
      <c r="G364" t="s">
        <v>2717</v>
      </c>
      <c r="I364" t="s">
        <v>2819</v>
      </c>
      <c r="K364" t="s">
        <v>2965</v>
      </c>
      <c r="N364" t="s">
        <v>1169</v>
      </c>
      <c r="O364" t="s">
        <v>455</v>
      </c>
    </row>
    <row r="365" spans="1:15" x14ac:dyDescent="0.3">
      <c r="A365">
        <v>92144</v>
      </c>
      <c r="B365">
        <v>16</v>
      </c>
      <c r="C365" t="s">
        <v>453</v>
      </c>
      <c r="D365" t="s">
        <v>509</v>
      </c>
      <c r="E365" t="s">
        <v>2954</v>
      </c>
      <c r="F365" t="s">
        <v>2959</v>
      </c>
      <c r="G365" t="s">
        <v>2956</v>
      </c>
      <c r="J365" t="s">
        <v>2957</v>
      </c>
      <c r="L365" t="s">
        <v>2958</v>
      </c>
      <c r="O365" t="s">
        <v>458</v>
      </c>
    </row>
    <row r="366" spans="1:15" x14ac:dyDescent="0.3">
      <c r="A366">
        <v>92144</v>
      </c>
      <c r="B366">
        <v>17</v>
      </c>
      <c r="C366" t="s">
        <v>453</v>
      </c>
      <c r="D366" t="s">
        <v>480</v>
      </c>
      <c r="E366" t="s">
        <v>2797</v>
      </c>
      <c r="F366" t="s">
        <v>2966</v>
      </c>
      <c r="G366" t="s">
        <v>2799</v>
      </c>
      <c r="I366" t="s">
        <v>2800</v>
      </c>
      <c r="N366" t="s">
        <v>1170</v>
      </c>
      <c r="O366" t="s">
        <v>455</v>
      </c>
    </row>
    <row r="367" spans="1:15" x14ac:dyDescent="0.3">
      <c r="A367">
        <v>92144</v>
      </c>
      <c r="B367">
        <v>18</v>
      </c>
      <c r="C367" t="s">
        <v>464</v>
      </c>
      <c r="D367" t="s">
        <v>551</v>
      </c>
      <c r="E367" t="s">
        <v>2967</v>
      </c>
      <c r="F367" t="s">
        <v>2678</v>
      </c>
      <c r="G367" t="s">
        <v>2679</v>
      </c>
      <c r="M367" t="s">
        <v>2968</v>
      </c>
      <c r="N367" t="s">
        <v>1171</v>
      </c>
      <c r="O367" t="s">
        <v>455</v>
      </c>
    </row>
    <row r="368" spans="1:15" x14ac:dyDescent="0.3">
      <c r="A368">
        <v>92144</v>
      </c>
      <c r="B368">
        <v>19</v>
      </c>
      <c r="C368" t="s">
        <v>464</v>
      </c>
      <c r="D368" t="s">
        <v>515</v>
      </c>
      <c r="E368" t="s">
        <v>2967</v>
      </c>
      <c r="F368" t="s">
        <v>2969</v>
      </c>
      <c r="G368" t="s">
        <v>2679</v>
      </c>
      <c r="O368" t="s">
        <v>458</v>
      </c>
    </row>
    <row r="369" spans="1:15" x14ac:dyDescent="0.3">
      <c r="A369">
        <v>92144</v>
      </c>
      <c r="B369">
        <v>20</v>
      </c>
      <c r="C369" t="s">
        <v>464</v>
      </c>
      <c r="D369" t="s">
        <v>537</v>
      </c>
      <c r="E369" t="s">
        <v>2970</v>
      </c>
      <c r="F369" t="s">
        <v>2971</v>
      </c>
      <c r="G369" t="s">
        <v>2790</v>
      </c>
      <c r="I369" t="s">
        <v>2822</v>
      </c>
      <c r="N369" t="s">
        <v>1175</v>
      </c>
      <c r="O369" t="s">
        <v>455</v>
      </c>
    </row>
    <row r="370" spans="1:15" x14ac:dyDescent="0.3">
      <c r="A370">
        <v>92144</v>
      </c>
      <c r="B370">
        <v>21</v>
      </c>
      <c r="C370" t="s">
        <v>464</v>
      </c>
      <c r="D370" t="s">
        <v>572</v>
      </c>
      <c r="E370" t="s">
        <v>2972</v>
      </c>
      <c r="F370" t="s">
        <v>2736</v>
      </c>
      <c r="H370" t="s">
        <v>2693</v>
      </c>
      <c r="J370" t="s">
        <v>2691</v>
      </c>
      <c r="L370" t="s">
        <v>2694</v>
      </c>
      <c r="N370" t="s">
        <v>2973</v>
      </c>
      <c r="O370" t="s">
        <v>455</v>
      </c>
    </row>
    <row r="371" spans="1:15" x14ac:dyDescent="0.3">
      <c r="A371">
        <v>92144</v>
      </c>
      <c r="B371">
        <v>22</v>
      </c>
      <c r="C371" t="s">
        <v>464</v>
      </c>
      <c r="D371" t="s">
        <v>488</v>
      </c>
      <c r="E371" t="s">
        <v>2974</v>
      </c>
      <c r="F371" t="s">
        <v>2975</v>
      </c>
      <c r="G371" t="s">
        <v>2710</v>
      </c>
      <c r="I371" t="s">
        <v>2711</v>
      </c>
      <c r="N371" t="s">
        <v>1180</v>
      </c>
      <c r="O371" t="s">
        <v>455</v>
      </c>
    </row>
    <row r="372" spans="1:15" x14ac:dyDescent="0.3">
      <c r="A372">
        <v>92144</v>
      </c>
      <c r="B372">
        <v>23</v>
      </c>
      <c r="C372" t="s">
        <v>490</v>
      </c>
      <c r="D372" t="s">
        <v>736</v>
      </c>
      <c r="E372" t="s">
        <v>2738</v>
      </c>
      <c r="F372" t="s">
        <v>2742</v>
      </c>
      <c r="G372" t="s">
        <v>2739</v>
      </c>
      <c r="I372" t="s">
        <v>2740</v>
      </c>
      <c r="K372" t="s">
        <v>2741</v>
      </c>
      <c r="N372" t="s">
        <v>1181</v>
      </c>
      <c r="O372" t="s">
        <v>455</v>
      </c>
    </row>
    <row r="373" spans="1:15" x14ac:dyDescent="0.3">
      <c r="A373">
        <v>92144</v>
      </c>
      <c r="B373">
        <v>24</v>
      </c>
      <c r="C373" t="s">
        <v>490</v>
      </c>
      <c r="D373" t="s">
        <v>520</v>
      </c>
      <c r="E373" t="s">
        <v>2954</v>
      </c>
      <c r="F373" t="s">
        <v>2955</v>
      </c>
      <c r="G373" t="s">
        <v>2956</v>
      </c>
      <c r="J373" t="s">
        <v>2957</v>
      </c>
      <c r="L373" t="s">
        <v>2958</v>
      </c>
      <c r="N373" t="s">
        <v>1184</v>
      </c>
      <c r="O373" t="s">
        <v>455</v>
      </c>
    </row>
    <row r="374" spans="1:15" x14ac:dyDescent="0.3">
      <c r="A374">
        <v>92144</v>
      </c>
      <c r="B374">
        <v>25</v>
      </c>
      <c r="C374" t="s">
        <v>490</v>
      </c>
      <c r="D374" t="s">
        <v>498</v>
      </c>
      <c r="E374" t="s">
        <v>2954</v>
      </c>
      <c r="F374" t="s">
        <v>2976</v>
      </c>
      <c r="G374" t="s">
        <v>2956</v>
      </c>
      <c r="J374" t="s">
        <v>2957</v>
      </c>
      <c r="L374" t="s">
        <v>2958</v>
      </c>
      <c r="O374" t="s">
        <v>458</v>
      </c>
    </row>
    <row r="375" spans="1:15" x14ac:dyDescent="0.3">
      <c r="A375">
        <v>92144</v>
      </c>
      <c r="B375">
        <v>26</v>
      </c>
      <c r="C375" t="s">
        <v>490</v>
      </c>
      <c r="D375" t="s">
        <v>803</v>
      </c>
      <c r="E375" t="s">
        <v>2977</v>
      </c>
      <c r="F375" t="s">
        <v>2978</v>
      </c>
      <c r="G375" t="s">
        <v>2612</v>
      </c>
      <c r="J375" t="s">
        <v>2979</v>
      </c>
      <c r="L375" t="s">
        <v>2980</v>
      </c>
      <c r="N375" t="s">
        <v>1190</v>
      </c>
      <c r="O375" t="s">
        <v>455</v>
      </c>
    </row>
    <row r="376" spans="1:15" x14ac:dyDescent="0.3">
      <c r="A376">
        <v>92144</v>
      </c>
      <c r="B376">
        <v>27</v>
      </c>
      <c r="C376" t="s">
        <v>490</v>
      </c>
      <c r="D376" t="s">
        <v>1205</v>
      </c>
      <c r="E376" t="s">
        <v>2738</v>
      </c>
      <c r="F376" t="s">
        <v>2981</v>
      </c>
      <c r="G376" t="s">
        <v>2739</v>
      </c>
      <c r="I376" t="s">
        <v>2740</v>
      </c>
      <c r="K376" t="s">
        <v>2741</v>
      </c>
      <c r="O376" t="s">
        <v>458</v>
      </c>
    </row>
    <row r="377" spans="1:15" x14ac:dyDescent="0.3">
      <c r="A377">
        <v>92144</v>
      </c>
      <c r="B377">
        <v>28</v>
      </c>
      <c r="C377" t="s">
        <v>490</v>
      </c>
      <c r="D377" t="s">
        <v>722</v>
      </c>
      <c r="E377" t="s">
        <v>2954</v>
      </c>
      <c r="F377" t="s">
        <v>2976</v>
      </c>
      <c r="G377" t="s">
        <v>2956</v>
      </c>
      <c r="J377" t="s">
        <v>2957</v>
      </c>
      <c r="L377" t="s">
        <v>2958</v>
      </c>
      <c r="O377" t="s">
        <v>458</v>
      </c>
    </row>
    <row r="378" spans="1:15" x14ac:dyDescent="0.3">
      <c r="A378">
        <v>92144</v>
      </c>
      <c r="B378">
        <v>29</v>
      </c>
      <c r="C378" t="s">
        <v>490</v>
      </c>
      <c r="D378" t="s">
        <v>527</v>
      </c>
      <c r="E378" t="s">
        <v>2806</v>
      </c>
      <c r="F378" t="s">
        <v>2982</v>
      </c>
      <c r="G378" t="s">
        <v>2983</v>
      </c>
      <c r="I378" t="s">
        <v>2984</v>
      </c>
      <c r="M378" t="s">
        <v>2985</v>
      </c>
      <c r="N378" t="s">
        <v>1193</v>
      </c>
      <c r="O378" t="s">
        <v>455</v>
      </c>
    </row>
    <row r="379" spans="1:15" x14ac:dyDescent="0.3">
      <c r="A379">
        <v>92144</v>
      </c>
      <c r="B379">
        <v>30</v>
      </c>
      <c r="C379" t="s">
        <v>453</v>
      </c>
      <c r="D379" t="s">
        <v>583</v>
      </c>
      <c r="E379" t="s">
        <v>2734</v>
      </c>
      <c r="N379" t="s">
        <v>1194</v>
      </c>
      <c r="O379" t="s">
        <v>455</v>
      </c>
    </row>
    <row r="380" spans="1:15" x14ac:dyDescent="0.3">
      <c r="A380">
        <v>92144</v>
      </c>
      <c r="B380">
        <v>31</v>
      </c>
      <c r="C380" t="s">
        <v>453</v>
      </c>
      <c r="D380" t="s">
        <v>545</v>
      </c>
      <c r="E380" t="s">
        <v>2734</v>
      </c>
      <c r="F380">
        <f xml:space="preserve"> 30</f>
        <v>30</v>
      </c>
      <c r="O380" t="s">
        <v>458</v>
      </c>
    </row>
    <row r="381" spans="1:15" x14ac:dyDescent="0.3">
      <c r="A381">
        <v>92144</v>
      </c>
      <c r="B381">
        <v>32</v>
      </c>
      <c r="C381" t="s">
        <v>453</v>
      </c>
      <c r="D381" t="s">
        <v>665</v>
      </c>
      <c r="E381" t="s">
        <v>2826</v>
      </c>
      <c r="M381" t="s">
        <v>2986</v>
      </c>
      <c r="N381" t="s">
        <v>1195</v>
      </c>
      <c r="O381" t="s">
        <v>455</v>
      </c>
    </row>
    <row r="382" spans="1:15" x14ac:dyDescent="0.3">
      <c r="A382">
        <v>92144</v>
      </c>
      <c r="B382">
        <v>33</v>
      </c>
      <c r="C382" t="s">
        <v>453</v>
      </c>
      <c r="D382" t="s">
        <v>577</v>
      </c>
      <c r="E382" t="s">
        <v>2826</v>
      </c>
      <c r="F382">
        <f xml:space="preserve"> 32</f>
        <v>32</v>
      </c>
      <c r="O382" t="s">
        <v>458</v>
      </c>
    </row>
    <row r="383" spans="1:15" x14ac:dyDescent="0.3">
      <c r="A383">
        <v>92144</v>
      </c>
      <c r="B383">
        <v>34</v>
      </c>
      <c r="C383" t="s">
        <v>453</v>
      </c>
      <c r="D383" t="s">
        <v>553</v>
      </c>
      <c r="E383" t="s">
        <v>2987</v>
      </c>
      <c r="F383" t="s">
        <v>2988</v>
      </c>
      <c r="G383" t="s">
        <v>2989</v>
      </c>
      <c r="I383" t="s">
        <v>2990</v>
      </c>
      <c r="K383" t="s">
        <v>2991</v>
      </c>
      <c r="N383" t="s">
        <v>1196</v>
      </c>
      <c r="O383" t="s">
        <v>455</v>
      </c>
    </row>
    <row r="384" spans="1:15" x14ac:dyDescent="0.3">
      <c r="A384">
        <v>92144</v>
      </c>
      <c r="B384">
        <v>35</v>
      </c>
      <c r="C384" t="s">
        <v>453</v>
      </c>
      <c r="D384" t="s">
        <v>532</v>
      </c>
      <c r="E384" t="s">
        <v>2785</v>
      </c>
      <c r="F384" t="s">
        <v>2678</v>
      </c>
      <c r="G384" t="s">
        <v>2679</v>
      </c>
      <c r="N384" t="s">
        <v>1197</v>
      </c>
      <c r="O384" t="s">
        <v>455</v>
      </c>
    </row>
    <row r="385" spans="1:15" x14ac:dyDescent="0.3">
      <c r="A385">
        <v>92144</v>
      </c>
      <c r="B385">
        <v>36</v>
      </c>
      <c r="C385" t="s">
        <v>464</v>
      </c>
      <c r="D385" t="s">
        <v>496</v>
      </c>
      <c r="E385" t="s">
        <v>2992</v>
      </c>
      <c r="F385" t="s">
        <v>2993</v>
      </c>
      <c r="G385" t="s">
        <v>2583</v>
      </c>
      <c r="I385" t="s">
        <v>2994</v>
      </c>
      <c r="K385" t="s">
        <v>2995</v>
      </c>
      <c r="N385" t="s">
        <v>1200</v>
      </c>
      <c r="O385" t="s">
        <v>455</v>
      </c>
    </row>
    <row r="386" spans="1:15" x14ac:dyDescent="0.3">
      <c r="A386">
        <v>92144</v>
      </c>
      <c r="B386">
        <v>37</v>
      </c>
      <c r="C386" t="s">
        <v>464</v>
      </c>
      <c r="D386" t="s">
        <v>502</v>
      </c>
      <c r="E386" t="s">
        <v>2788</v>
      </c>
      <c r="F386" t="s">
        <v>2772</v>
      </c>
      <c r="G386" t="s">
        <v>2717</v>
      </c>
      <c r="N386" t="s">
        <v>1202</v>
      </c>
      <c r="O386" t="s">
        <v>455</v>
      </c>
    </row>
    <row r="387" spans="1:15" x14ac:dyDescent="0.3">
      <c r="A387">
        <v>92144</v>
      </c>
      <c r="B387">
        <v>38</v>
      </c>
      <c r="C387" t="s">
        <v>464</v>
      </c>
      <c r="D387" t="s">
        <v>565</v>
      </c>
      <c r="E387" t="s">
        <v>2796</v>
      </c>
      <c r="F387" t="s">
        <v>2996</v>
      </c>
      <c r="G387" t="s">
        <v>2781</v>
      </c>
      <c r="I387" t="s">
        <v>2997</v>
      </c>
      <c r="N387" t="s">
        <v>1204</v>
      </c>
      <c r="O387" t="s">
        <v>455</v>
      </c>
    </row>
    <row r="388" spans="1:15" x14ac:dyDescent="0.3">
      <c r="A388">
        <v>92144</v>
      </c>
      <c r="B388">
        <v>39</v>
      </c>
      <c r="C388" t="s">
        <v>490</v>
      </c>
      <c r="D388" t="s">
        <v>1114</v>
      </c>
      <c r="E388" t="s">
        <v>2992</v>
      </c>
      <c r="F388" t="s">
        <v>2993</v>
      </c>
      <c r="G388" t="s">
        <v>2583</v>
      </c>
      <c r="I388" t="s">
        <v>2994</v>
      </c>
      <c r="K388" t="s">
        <v>2995</v>
      </c>
      <c r="N388" t="s">
        <v>1207</v>
      </c>
      <c r="O388" t="s">
        <v>455</v>
      </c>
    </row>
    <row r="389" spans="1:15" x14ac:dyDescent="0.3">
      <c r="A389">
        <v>92144</v>
      </c>
      <c r="B389">
        <v>40</v>
      </c>
      <c r="C389" t="s">
        <v>490</v>
      </c>
      <c r="D389" t="s">
        <v>505</v>
      </c>
      <c r="E389" t="s">
        <v>2801</v>
      </c>
      <c r="F389" t="s">
        <v>2678</v>
      </c>
      <c r="G389" t="s">
        <v>2679</v>
      </c>
      <c r="N389" t="s">
        <v>1210</v>
      </c>
      <c r="O389" t="s">
        <v>455</v>
      </c>
    </row>
    <row r="390" spans="1:15" x14ac:dyDescent="0.3">
      <c r="A390">
        <v>92144</v>
      </c>
      <c r="B390">
        <v>41</v>
      </c>
      <c r="C390" t="s">
        <v>490</v>
      </c>
      <c r="D390" t="s">
        <v>723</v>
      </c>
      <c r="E390" t="s">
        <v>2992</v>
      </c>
      <c r="F390" t="s">
        <v>2993</v>
      </c>
      <c r="G390" t="s">
        <v>2583</v>
      </c>
      <c r="I390" t="s">
        <v>2994</v>
      </c>
      <c r="K390" t="s">
        <v>2995</v>
      </c>
      <c r="O390" t="s">
        <v>458</v>
      </c>
    </row>
    <row r="391" spans="1:15" x14ac:dyDescent="0.3">
      <c r="A391">
        <v>92144</v>
      </c>
      <c r="B391">
        <v>42</v>
      </c>
      <c r="C391" t="s">
        <v>490</v>
      </c>
      <c r="D391" t="s">
        <v>491</v>
      </c>
      <c r="E391" t="s">
        <v>2998</v>
      </c>
      <c r="O391" t="s">
        <v>458</v>
      </c>
    </row>
    <row r="392" spans="1:15" x14ac:dyDescent="0.3">
      <c r="A392">
        <v>92144</v>
      </c>
      <c r="B392">
        <v>43</v>
      </c>
      <c r="C392" t="s">
        <v>490</v>
      </c>
      <c r="D392" t="s">
        <v>503</v>
      </c>
      <c r="E392" t="s">
        <v>2999</v>
      </c>
      <c r="F392" t="s">
        <v>3000</v>
      </c>
      <c r="G392" t="s">
        <v>2983</v>
      </c>
      <c r="I392" t="s">
        <v>2984</v>
      </c>
      <c r="M392" t="s">
        <v>3001</v>
      </c>
      <c r="N392" t="s">
        <v>1213</v>
      </c>
      <c r="O392" t="s">
        <v>455</v>
      </c>
    </row>
    <row r="393" spans="1:15" x14ac:dyDescent="0.3">
      <c r="A393">
        <v>92144</v>
      </c>
      <c r="B393">
        <v>44</v>
      </c>
      <c r="C393" t="s">
        <v>546</v>
      </c>
      <c r="D393" t="s">
        <v>594</v>
      </c>
      <c r="E393" t="s">
        <v>2808</v>
      </c>
      <c r="F393" t="s">
        <v>3002</v>
      </c>
      <c r="G393" t="s">
        <v>2683</v>
      </c>
      <c r="I393" t="s">
        <v>2684</v>
      </c>
      <c r="N393" t="s">
        <v>1215</v>
      </c>
      <c r="O393" t="s">
        <v>455</v>
      </c>
    </row>
    <row r="394" spans="1:15" x14ac:dyDescent="0.3">
      <c r="A394">
        <v>92144</v>
      </c>
      <c r="B394">
        <v>45</v>
      </c>
      <c r="C394" t="s">
        <v>546</v>
      </c>
      <c r="D394" t="s">
        <v>528</v>
      </c>
      <c r="E394" t="s">
        <v>2905</v>
      </c>
      <c r="M394" t="s">
        <v>3003</v>
      </c>
      <c r="N394" t="s">
        <v>1218</v>
      </c>
      <c r="O394" t="s">
        <v>455</v>
      </c>
    </row>
    <row r="395" spans="1:15" x14ac:dyDescent="0.3">
      <c r="A395">
        <v>92144</v>
      </c>
      <c r="B395">
        <v>46</v>
      </c>
      <c r="C395" t="s">
        <v>546</v>
      </c>
      <c r="D395" t="s">
        <v>510</v>
      </c>
      <c r="E395" t="s">
        <v>2999</v>
      </c>
      <c r="F395" t="s">
        <v>3000</v>
      </c>
      <c r="G395" t="s">
        <v>2983</v>
      </c>
      <c r="I395" t="s">
        <v>2984</v>
      </c>
      <c r="N395" t="s">
        <v>1220</v>
      </c>
      <c r="O395" t="s">
        <v>455</v>
      </c>
    </row>
    <row r="396" spans="1:15" x14ac:dyDescent="0.3">
      <c r="A396">
        <v>92144</v>
      </c>
      <c r="B396">
        <v>47</v>
      </c>
      <c r="C396" t="s">
        <v>546</v>
      </c>
      <c r="D396" t="s">
        <v>624</v>
      </c>
      <c r="E396" t="s">
        <v>3004</v>
      </c>
      <c r="F396" t="s">
        <v>3005</v>
      </c>
      <c r="G396" t="s">
        <v>2983</v>
      </c>
      <c r="I396" t="s">
        <v>2984</v>
      </c>
      <c r="N396" t="s">
        <v>1223</v>
      </c>
      <c r="O396" t="s">
        <v>455</v>
      </c>
    </row>
    <row r="397" spans="1:15" x14ac:dyDescent="0.3">
      <c r="A397">
        <v>92144</v>
      </c>
      <c r="B397">
        <v>48</v>
      </c>
      <c r="C397" t="s">
        <v>546</v>
      </c>
      <c r="D397" t="s">
        <v>1833</v>
      </c>
      <c r="E397" t="s">
        <v>2810</v>
      </c>
      <c r="F397" t="s">
        <v>3006</v>
      </c>
      <c r="G397" t="s">
        <v>2704</v>
      </c>
      <c r="I397" t="s">
        <v>3007</v>
      </c>
      <c r="K397" t="s">
        <v>3008</v>
      </c>
      <c r="M397" t="s">
        <v>3009</v>
      </c>
      <c r="N397" t="s">
        <v>3010</v>
      </c>
      <c r="O397" t="s">
        <v>455</v>
      </c>
    </row>
    <row r="398" spans="1:15" x14ac:dyDescent="0.3">
      <c r="A398">
        <v>92144</v>
      </c>
      <c r="B398">
        <v>49</v>
      </c>
      <c r="C398" t="s">
        <v>546</v>
      </c>
      <c r="D398" t="s">
        <v>521</v>
      </c>
      <c r="E398" t="s">
        <v>2813</v>
      </c>
      <c r="M398" t="s">
        <v>3011</v>
      </c>
      <c r="N398" t="s">
        <v>1230</v>
      </c>
      <c r="O398" t="s">
        <v>455</v>
      </c>
    </row>
    <row r="399" spans="1:15" x14ac:dyDescent="0.3">
      <c r="A399">
        <v>83614</v>
      </c>
      <c r="B399">
        <v>1</v>
      </c>
      <c r="C399" t="s">
        <v>453</v>
      </c>
      <c r="D399" t="s">
        <v>452</v>
      </c>
      <c r="E399" t="s">
        <v>3012</v>
      </c>
      <c r="F399" t="s">
        <v>3013</v>
      </c>
      <c r="G399" t="s">
        <v>2679</v>
      </c>
      <c r="N399" t="s">
        <v>1231</v>
      </c>
      <c r="O399" t="s">
        <v>455</v>
      </c>
    </row>
    <row r="400" spans="1:15" x14ac:dyDescent="0.3">
      <c r="A400">
        <v>83614</v>
      </c>
      <c r="B400">
        <v>2</v>
      </c>
      <c r="C400" t="s">
        <v>453</v>
      </c>
      <c r="D400" t="s">
        <v>514</v>
      </c>
      <c r="E400" t="s">
        <v>2826</v>
      </c>
      <c r="F400" t="s">
        <v>3014</v>
      </c>
      <c r="G400" t="s">
        <v>2989</v>
      </c>
      <c r="M400" t="s">
        <v>3015</v>
      </c>
      <c r="N400" t="s">
        <v>1232</v>
      </c>
      <c r="O400" t="s">
        <v>455</v>
      </c>
    </row>
    <row r="401" spans="1:15" x14ac:dyDescent="0.3">
      <c r="A401">
        <v>83614</v>
      </c>
      <c r="B401">
        <v>3</v>
      </c>
      <c r="C401" t="s">
        <v>453</v>
      </c>
      <c r="D401" t="s">
        <v>471</v>
      </c>
      <c r="E401" t="s">
        <v>2826</v>
      </c>
      <c r="F401" t="s">
        <v>3016</v>
      </c>
      <c r="G401" t="s">
        <v>2989</v>
      </c>
      <c r="O401" t="s">
        <v>458</v>
      </c>
    </row>
    <row r="402" spans="1:15" x14ac:dyDescent="0.3">
      <c r="A402">
        <v>83614</v>
      </c>
      <c r="B402">
        <v>4</v>
      </c>
      <c r="C402" t="s">
        <v>453</v>
      </c>
      <c r="D402" t="s">
        <v>519</v>
      </c>
      <c r="E402" t="s">
        <v>2826</v>
      </c>
      <c r="F402" t="s">
        <v>3016</v>
      </c>
      <c r="G402" t="s">
        <v>2989</v>
      </c>
      <c r="O402" t="s">
        <v>458</v>
      </c>
    </row>
    <row r="403" spans="1:15" x14ac:dyDescent="0.3">
      <c r="A403">
        <v>83614</v>
      </c>
      <c r="B403">
        <v>5</v>
      </c>
      <c r="C403" t="s">
        <v>453</v>
      </c>
      <c r="D403" t="s">
        <v>614</v>
      </c>
      <c r="E403" t="s">
        <v>2826</v>
      </c>
      <c r="F403" t="s">
        <v>3016</v>
      </c>
      <c r="G403" t="s">
        <v>2989</v>
      </c>
      <c r="O403" t="s">
        <v>458</v>
      </c>
    </row>
    <row r="404" spans="1:15" x14ac:dyDescent="0.3">
      <c r="A404">
        <v>83614</v>
      </c>
      <c r="B404">
        <v>6</v>
      </c>
      <c r="C404" t="s">
        <v>453</v>
      </c>
      <c r="D404" t="s">
        <v>593</v>
      </c>
      <c r="E404" t="s">
        <v>2987</v>
      </c>
      <c r="G404" t="s">
        <v>2989</v>
      </c>
      <c r="N404" t="s">
        <v>1233</v>
      </c>
      <c r="O404" t="s">
        <v>455</v>
      </c>
    </row>
    <row r="405" spans="1:15" x14ac:dyDescent="0.3">
      <c r="A405">
        <v>83614</v>
      </c>
      <c r="B405">
        <v>7</v>
      </c>
      <c r="C405" t="s">
        <v>453</v>
      </c>
      <c r="D405" t="s">
        <v>558</v>
      </c>
      <c r="E405" t="s">
        <v>2999</v>
      </c>
      <c r="F405" t="s">
        <v>3017</v>
      </c>
      <c r="G405" t="s">
        <v>2983</v>
      </c>
      <c r="M405" t="s">
        <v>3018</v>
      </c>
      <c r="N405" t="s">
        <v>1234</v>
      </c>
      <c r="O405" t="s">
        <v>455</v>
      </c>
    </row>
    <row r="406" spans="1:15" x14ac:dyDescent="0.3">
      <c r="A406">
        <v>83614</v>
      </c>
      <c r="B406">
        <v>8</v>
      </c>
      <c r="C406" t="s">
        <v>453</v>
      </c>
      <c r="D406" t="s">
        <v>544</v>
      </c>
      <c r="E406" t="s">
        <v>3012</v>
      </c>
      <c r="F406" t="s">
        <v>3019</v>
      </c>
      <c r="G406" t="s">
        <v>2679</v>
      </c>
      <c r="O406" t="s">
        <v>458</v>
      </c>
    </row>
    <row r="407" spans="1:15" x14ac:dyDescent="0.3">
      <c r="A407">
        <v>83614</v>
      </c>
      <c r="B407">
        <v>9</v>
      </c>
      <c r="C407" t="s">
        <v>453</v>
      </c>
      <c r="D407" t="s">
        <v>648</v>
      </c>
      <c r="E407" t="s">
        <v>3020</v>
      </c>
      <c r="F407" t="s">
        <v>3021</v>
      </c>
      <c r="G407" t="s">
        <v>2989</v>
      </c>
      <c r="I407" t="s">
        <v>2990</v>
      </c>
      <c r="M407" t="s">
        <v>3022</v>
      </c>
      <c r="N407" t="s">
        <v>1235</v>
      </c>
      <c r="O407" t="s">
        <v>455</v>
      </c>
    </row>
    <row r="408" spans="1:15" x14ac:dyDescent="0.3">
      <c r="A408">
        <v>83614</v>
      </c>
      <c r="B408">
        <v>10</v>
      </c>
      <c r="C408" t="s">
        <v>453</v>
      </c>
      <c r="D408" t="s">
        <v>564</v>
      </c>
      <c r="E408" t="s">
        <v>3023</v>
      </c>
      <c r="F408" t="s">
        <v>3024</v>
      </c>
      <c r="G408" t="s">
        <v>2621</v>
      </c>
      <c r="N408" t="s">
        <v>1236</v>
      </c>
      <c r="O408" t="s">
        <v>455</v>
      </c>
    </row>
    <row r="409" spans="1:15" x14ac:dyDescent="0.3">
      <c r="A409">
        <v>83614</v>
      </c>
      <c r="B409">
        <v>11</v>
      </c>
      <c r="C409" t="s">
        <v>464</v>
      </c>
      <c r="D409" t="s">
        <v>735</v>
      </c>
      <c r="E409" t="s">
        <v>2806</v>
      </c>
      <c r="F409" t="s">
        <v>3017</v>
      </c>
      <c r="G409" t="s">
        <v>2983</v>
      </c>
      <c r="N409" t="s">
        <v>1238</v>
      </c>
      <c r="O409" t="s">
        <v>455</v>
      </c>
    </row>
    <row r="410" spans="1:15" x14ac:dyDescent="0.3">
      <c r="A410">
        <v>83614</v>
      </c>
      <c r="B410">
        <v>12</v>
      </c>
      <c r="C410" t="s">
        <v>464</v>
      </c>
      <c r="D410" t="s">
        <v>552</v>
      </c>
      <c r="E410" t="s">
        <v>3025</v>
      </c>
      <c r="F410" t="s">
        <v>3026</v>
      </c>
      <c r="N410" t="s">
        <v>1241</v>
      </c>
      <c r="O410" t="s">
        <v>455</v>
      </c>
    </row>
    <row r="411" spans="1:15" x14ac:dyDescent="0.3">
      <c r="A411">
        <v>83614</v>
      </c>
      <c r="B411">
        <v>13</v>
      </c>
      <c r="C411" t="s">
        <v>490</v>
      </c>
      <c r="D411" t="s">
        <v>542</v>
      </c>
      <c r="E411" t="s">
        <v>2992</v>
      </c>
      <c r="F411" t="s">
        <v>3027</v>
      </c>
      <c r="G411" t="s">
        <v>2583</v>
      </c>
      <c r="I411" t="s">
        <v>2994</v>
      </c>
      <c r="N411" t="s">
        <v>1243</v>
      </c>
      <c r="O411" t="s">
        <v>455</v>
      </c>
    </row>
    <row r="412" spans="1:15" x14ac:dyDescent="0.3">
      <c r="A412">
        <v>83614</v>
      </c>
      <c r="B412">
        <v>14</v>
      </c>
      <c r="C412" t="s">
        <v>546</v>
      </c>
      <c r="D412" t="s">
        <v>1102</v>
      </c>
      <c r="E412" t="s">
        <v>2838</v>
      </c>
      <c r="F412" t="s">
        <v>2839</v>
      </c>
      <c r="G412" t="s">
        <v>2626</v>
      </c>
      <c r="N412" t="s">
        <v>1246</v>
      </c>
      <c r="O412" t="s">
        <v>455</v>
      </c>
    </row>
    <row r="413" spans="1:15" x14ac:dyDescent="0.3">
      <c r="A413">
        <v>83614</v>
      </c>
      <c r="B413">
        <v>15</v>
      </c>
      <c r="C413" t="s">
        <v>453</v>
      </c>
      <c r="D413" t="s">
        <v>538</v>
      </c>
      <c r="E413" t="s">
        <v>2826</v>
      </c>
      <c r="F413" t="s">
        <v>3014</v>
      </c>
      <c r="G413" t="s">
        <v>2989</v>
      </c>
      <c r="N413" t="s">
        <v>1247</v>
      </c>
      <c r="O413" t="s">
        <v>455</v>
      </c>
    </row>
    <row r="414" spans="1:15" x14ac:dyDescent="0.3">
      <c r="A414">
        <v>83614</v>
      </c>
      <c r="B414">
        <v>16</v>
      </c>
      <c r="C414" t="s">
        <v>453</v>
      </c>
      <c r="D414" t="s">
        <v>509</v>
      </c>
      <c r="E414" t="s">
        <v>2905</v>
      </c>
      <c r="N414" t="s">
        <v>1248</v>
      </c>
      <c r="O414" t="s">
        <v>455</v>
      </c>
    </row>
    <row r="415" spans="1:15" x14ac:dyDescent="0.3">
      <c r="A415">
        <v>83614</v>
      </c>
      <c r="B415">
        <v>17</v>
      </c>
      <c r="C415" t="s">
        <v>453</v>
      </c>
      <c r="D415" t="s">
        <v>480</v>
      </c>
      <c r="E415" t="s">
        <v>2826</v>
      </c>
      <c r="F415" t="s">
        <v>3028</v>
      </c>
      <c r="G415" t="s">
        <v>2989</v>
      </c>
      <c r="O415" t="s">
        <v>458</v>
      </c>
    </row>
    <row r="416" spans="1:15" x14ac:dyDescent="0.3">
      <c r="A416">
        <v>83614</v>
      </c>
      <c r="B416">
        <v>18</v>
      </c>
      <c r="C416" t="s">
        <v>453</v>
      </c>
      <c r="D416" t="s">
        <v>551</v>
      </c>
      <c r="E416" t="s">
        <v>2905</v>
      </c>
      <c r="F416">
        <f xml:space="preserve"> 16</f>
        <v>16</v>
      </c>
      <c r="O416" t="s">
        <v>458</v>
      </c>
    </row>
    <row r="417" spans="1:15" x14ac:dyDescent="0.3">
      <c r="A417">
        <v>83614</v>
      </c>
      <c r="B417">
        <v>19</v>
      </c>
      <c r="C417" t="s">
        <v>464</v>
      </c>
      <c r="D417" t="s">
        <v>515</v>
      </c>
      <c r="E417" t="s">
        <v>2987</v>
      </c>
      <c r="F417" t="s">
        <v>3021</v>
      </c>
      <c r="G417" t="s">
        <v>2989</v>
      </c>
      <c r="I417" t="s">
        <v>2990</v>
      </c>
      <c r="M417" t="s">
        <v>486</v>
      </c>
      <c r="N417" t="s">
        <v>1250</v>
      </c>
      <c r="O417" t="s">
        <v>455</v>
      </c>
    </row>
    <row r="418" spans="1:15" x14ac:dyDescent="0.3">
      <c r="A418">
        <v>83614</v>
      </c>
      <c r="B418">
        <v>20</v>
      </c>
      <c r="C418" t="s">
        <v>464</v>
      </c>
      <c r="D418" t="s">
        <v>537</v>
      </c>
      <c r="E418" t="s">
        <v>2987</v>
      </c>
      <c r="F418" t="s">
        <v>3029</v>
      </c>
      <c r="G418" t="s">
        <v>2989</v>
      </c>
      <c r="I418" t="s">
        <v>2990</v>
      </c>
      <c r="O418" t="s">
        <v>458</v>
      </c>
    </row>
    <row r="419" spans="1:15" x14ac:dyDescent="0.3">
      <c r="A419">
        <v>83614</v>
      </c>
      <c r="B419">
        <v>21</v>
      </c>
      <c r="C419" t="s">
        <v>464</v>
      </c>
      <c r="D419" t="s">
        <v>572</v>
      </c>
      <c r="E419" t="s">
        <v>3030</v>
      </c>
      <c r="F419" t="s">
        <v>2787</v>
      </c>
      <c r="G419" t="s">
        <v>2717</v>
      </c>
      <c r="I419" t="s">
        <v>2786</v>
      </c>
      <c r="N419" t="s">
        <v>1254</v>
      </c>
      <c r="O419" t="s">
        <v>455</v>
      </c>
    </row>
    <row r="420" spans="1:15" x14ac:dyDescent="0.3">
      <c r="A420">
        <v>83614</v>
      </c>
      <c r="B420">
        <v>22</v>
      </c>
      <c r="C420" t="s">
        <v>464</v>
      </c>
      <c r="D420" t="s">
        <v>488</v>
      </c>
      <c r="E420" t="s">
        <v>2677</v>
      </c>
      <c r="N420" t="s">
        <v>1256</v>
      </c>
      <c r="O420" t="s">
        <v>455</v>
      </c>
    </row>
    <row r="421" spans="1:15" x14ac:dyDescent="0.3">
      <c r="A421">
        <v>83614</v>
      </c>
      <c r="B421">
        <v>23</v>
      </c>
      <c r="C421" t="s">
        <v>464</v>
      </c>
      <c r="D421" t="s">
        <v>736</v>
      </c>
      <c r="E421" t="s">
        <v>2987</v>
      </c>
      <c r="F421" t="s">
        <v>3029</v>
      </c>
      <c r="G421" t="s">
        <v>2989</v>
      </c>
      <c r="I421" t="s">
        <v>2990</v>
      </c>
      <c r="O421" t="s">
        <v>458</v>
      </c>
    </row>
    <row r="422" spans="1:15" x14ac:dyDescent="0.3">
      <c r="A422">
        <v>83614</v>
      </c>
      <c r="B422">
        <v>24</v>
      </c>
      <c r="C422" t="s">
        <v>464</v>
      </c>
      <c r="D422" t="s">
        <v>520</v>
      </c>
      <c r="E422" t="s">
        <v>2987</v>
      </c>
      <c r="F422" t="s">
        <v>3029</v>
      </c>
      <c r="O422" t="s">
        <v>458</v>
      </c>
    </row>
    <row r="423" spans="1:15" x14ac:dyDescent="0.3">
      <c r="A423">
        <v>83614</v>
      </c>
      <c r="B423">
        <v>25</v>
      </c>
      <c r="C423" t="s">
        <v>464</v>
      </c>
      <c r="D423" t="s">
        <v>498</v>
      </c>
      <c r="E423" t="s">
        <v>2681</v>
      </c>
      <c r="N423" t="s">
        <v>1259</v>
      </c>
      <c r="O423" t="s">
        <v>455</v>
      </c>
    </row>
    <row r="424" spans="1:15" x14ac:dyDescent="0.3">
      <c r="A424">
        <v>83614</v>
      </c>
      <c r="B424">
        <v>26</v>
      </c>
      <c r="C424" t="s">
        <v>464</v>
      </c>
      <c r="D424" t="s">
        <v>803</v>
      </c>
      <c r="E424" t="s">
        <v>2987</v>
      </c>
      <c r="F424" t="s">
        <v>3029</v>
      </c>
      <c r="G424" t="s">
        <v>2989</v>
      </c>
      <c r="I424" t="s">
        <v>2990</v>
      </c>
      <c r="O424" t="s">
        <v>458</v>
      </c>
    </row>
    <row r="425" spans="1:15" x14ac:dyDescent="0.3">
      <c r="A425">
        <v>83614</v>
      </c>
      <c r="B425">
        <v>27</v>
      </c>
      <c r="C425" t="s">
        <v>464</v>
      </c>
      <c r="D425" t="s">
        <v>1205</v>
      </c>
      <c r="E425" t="s">
        <v>2987</v>
      </c>
      <c r="F425" t="s">
        <v>3029</v>
      </c>
      <c r="G425" t="s">
        <v>2989</v>
      </c>
      <c r="I425" t="s">
        <v>2990</v>
      </c>
      <c r="O425" t="s">
        <v>458</v>
      </c>
    </row>
    <row r="426" spans="1:15" x14ac:dyDescent="0.3">
      <c r="A426">
        <v>83614</v>
      </c>
      <c r="B426">
        <v>28</v>
      </c>
      <c r="C426" t="s">
        <v>464</v>
      </c>
      <c r="D426" t="s">
        <v>722</v>
      </c>
      <c r="E426" t="s">
        <v>2987</v>
      </c>
      <c r="F426" t="s">
        <v>3029</v>
      </c>
      <c r="G426" t="s">
        <v>2989</v>
      </c>
      <c r="I426" t="s">
        <v>2990</v>
      </c>
      <c r="O426" t="s">
        <v>458</v>
      </c>
    </row>
    <row r="427" spans="1:15" x14ac:dyDescent="0.3">
      <c r="A427">
        <v>83614</v>
      </c>
      <c r="B427">
        <v>29</v>
      </c>
      <c r="C427" t="s">
        <v>464</v>
      </c>
      <c r="D427" t="s">
        <v>527</v>
      </c>
      <c r="E427" t="s">
        <v>3031</v>
      </c>
      <c r="F427" t="s">
        <v>2530</v>
      </c>
      <c r="G427" t="s">
        <v>2654</v>
      </c>
      <c r="M427" t="s">
        <v>3032</v>
      </c>
      <c r="N427" t="s">
        <v>1264</v>
      </c>
      <c r="O427" t="s">
        <v>455</v>
      </c>
    </row>
    <row r="428" spans="1:15" x14ac:dyDescent="0.3">
      <c r="A428">
        <v>83614</v>
      </c>
      <c r="B428">
        <v>30</v>
      </c>
      <c r="C428" t="s">
        <v>464</v>
      </c>
      <c r="D428" t="s">
        <v>583</v>
      </c>
      <c r="E428" t="s">
        <v>2987</v>
      </c>
      <c r="F428" t="s">
        <v>3029</v>
      </c>
      <c r="G428" t="s">
        <v>2989</v>
      </c>
      <c r="I428" t="s">
        <v>2990</v>
      </c>
      <c r="O428" t="s">
        <v>458</v>
      </c>
    </row>
    <row r="429" spans="1:15" x14ac:dyDescent="0.3">
      <c r="A429">
        <v>83614</v>
      </c>
      <c r="B429">
        <v>31</v>
      </c>
      <c r="C429" t="s">
        <v>464</v>
      </c>
      <c r="D429" t="s">
        <v>545</v>
      </c>
      <c r="E429" t="s">
        <v>2686</v>
      </c>
      <c r="N429" t="s">
        <v>1266</v>
      </c>
      <c r="O429" t="s">
        <v>455</v>
      </c>
    </row>
    <row r="430" spans="1:15" x14ac:dyDescent="0.3">
      <c r="A430">
        <v>83614</v>
      </c>
      <c r="B430">
        <v>32</v>
      </c>
      <c r="C430" t="s">
        <v>464</v>
      </c>
      <c r="D430" t="s">
        <v>665</v>
      </c>
      <c r="E430" t="s">
        <v>2806</v>
      </c>
      <c r="G430" t="s">
        <v>2983</v>
      </c>
      <c r="N430" t="s">
        <v>1267</v>
      </c>
      <c r="O430" t="s">
        <v>455</v>
      </c>
    </row>
    <row r="431" spans="1:15" x14ac:dyDescent="0.3">
      <c r="A431">
        <v>83614</v>
      </c>
      <c r="B431">
        <v>33</v>
      </c>
      <c r="C431" t="s">
        <v>490</v>
      </c>
      <c r="D431" t="s">
        <v>577</v>
      </c>
      <c r="E431" t="s">
        <v>3033</v>
      </c>
      <c r="F431" t="s">
        <v>2903</v>
      </c>
      <c r="G431" t="s">
        <v>2547</v>
      </c>
      <c r="N431" t="s">
        <v>3034</v>
      </c>
      <c r="O431" t="s">
        <v>455</v>
      </c>
    </row>
    <row r="432" spans="1:15" x14ac:dyDescent="0.3">
      <c r="A432">
        <v>83614</v>
      </c>
      <c r="B432">
        <v>34</v>
      </c>
      <c r="C432" t="s">
        <v>490</v>
      </c>
      <c r="D432" t="s">
        <v>553</v>
      </c>
      <c r="E432" t="s">
        <v>3035</v>
      </c>
      <c r="F432" t="s">
        <v>3036</v>
      </c>
      <c r="G432" t="s">
        <v>2835</v>
      </c>
      <c r="N432" t="s">
        <v>1270</v>
      </c>
      <c r="O432" t="s">
        <v>455</v>
      </c>
    </row>
    <row r="433" spans="1:15" x14ac:dyDescent="0.3">
      <c r="A433">
        <v>83614</v>
      </c>
      <c r="B433">
        <v>35</v>
      </c>
      <c r="C433" t="s">
        <v>490</v>
      </c>
      <c r="D433" t="s">
        <v>532</v>
      </c>
      <c r="E433" t="s">
        <v>2700</v>
      </c>
      <c r="F433" t="s">
        <v>3037</v>
      </c>
      <c r="G433" t="s">
        <v>2790</v>
      </c>
      <c r="I433" t="s">
        <v>2791</v>
      </c>
      <c r="N433" t="s">
        <v>1272</v>
      </c>
      <c r="O433" t="s">
        <v>455</v>
      </c>
    </row>
    <row r="434" spans="1:15" x14ac:dyDescent="0.3">
      <c r="A434">
        <v>83614</v>
      </c>
      <c r="B434">
        <v>36</v>
      </c>
      <c r="C434" t="s">
        <v>490</v>
      </c>
      <c r="D434" t="s">
        <v>496</v>
      </c>
      <c r="E434" t="s">
        <v>2967</v>
      </c>
      <c r="F434" t="s">
        <v>3038</v>
      </c>
      <c r="G434" t="s">
        <v>2830</v>
      </c>
      <c r="I434" t="s">
        <v>2831</v>
      </c>
      <c r="N434" t="s">
        <v>3039</v>
      </c>
      <c r="O434" t="s">
        <v>455</v>
      </c>
    </row>
    <row r="435" spans="1:15" x14ac:dyDescent="0.3">
      <c r="A435">
        <v>83614</v>
      </c>
      <c r="B435">
        <v>37</v>
      </c>
      <c r="C435" t="s">
        <v>490</v>
      </c>
      <c r="D435" t="s">
        <v>502</v>
      </c>
      <c r="E435" t="s">
        <v>2998</v>
      </c>
      <c r="O435" t="s">
        <v>458</v>
      </c>
    </row>
    <row r="436" spans="1:15" x14ac:dyDescent="0.3">
      <c r="A436">
        <v>83614</v>
      </c>
      <c r="B436">
        <v>38</v>
      </c>
      <c r="C436" t="s">
        <v>490</v>
      </c>
      <c r="D436" t="s">
        <v>565</v>
      </c>
      <c r="E436" t="s">
        <v>2734</v>
      </c>
      <c r="N436" t="s">
        <v>1278</v>
      </c>
      <c r="O436" t="s">
        <v>455</v>
      </c>
    </row>
    <row r="437" spans="1:15" x14ac:dyDescent="0.3">
      <c r="A437">
        <v>83614</v>
      </c>
      <c r="B437">
        <v>39</v>
      </c>
      <c r="C437" t="s">
        <v>490</v>
      </c>
      <c r="D437" t="s">
        <v>1114</v>
      </c>
      <c r="E437" t="s">
        <v>2806</v>
      </c>
      <c r="F437" t="s">
        <v>3017</v>
      </c>
      <c r="G437" t="s">
        <v>2983</v>
      </c>
      <c r="N437" t="s">
        <v>1280</v>
      </c>
      <c r="O437" t="s">
        <v>455</v>
      </c>
    </row>
    <row r="438" spans="1:15" x14ac:dyDescent="0.3">
      <c r="A438">
        <v>83614</v>
      </c>
      <c r="B438">
        <v>40</v>
      </c>
      <c r="C438" t="s">
        <v>490</v>
      </c>
      <c r="D438" t="s">
        <v>505</v>
      </c>
      <c r="E438" t="s">
        <v>2806</v>
      </c>
      <c r="F438" t="s">
        <v>3040</v>
      </c>
      <c r="G438" t="s">
        <v>2983</v>
      </c>
      <c r="O438" t="s">
        <v>458</v>
      </c>
    </row>
    <row r="439" spans="1:15" x14ac:dyDescent="0.3">
      <c r="A439">
        <v>83614</v>
      </c>
      <c r="B439">
        <v>41</v>
      </c>
      <c r="C439" t="s">
        <v>490</v>
      </c>
      <c r="D439" t="s">
        <v>723</v>
      </c>
      <c r="E439" t="s">
        <v>2806</v>
      </c>
      <c r="F439" t="s">
        <v>3040</v>
      </c>
      <c r="G439" t="s">
        <v>2983</v>
      </c>
      <c r="O439" t="s">
        <v>458</v>
      </c>
    </row>
    <row r="440" spans="1:15" x14ac:dyDescent="0.3">
      <c r="A440">
        <v>83614</v>
      </c>
      <c r="B440">
        <v>42</v>
      </c>
      <c r="C440" t="s">
        <v>490</v>
      </c>
      <c r="D440" t="s">
        <v>491</v>
      </c>
      <c r="E440" t="s">
        <v>2806</v>
      </c>
      <c r="F440" t="s">
        <v>3040</v>
      </c>
      <c r="G440" t="s">
        <v>2983</v>
      </c>
      <c r="O440" t="s">
        <v>458</v>
      </c>
    </row>
    <row r="441" spans="1:15" x14ac:dyDescent="0.3">
      <c r="A441">
        <v>83614</v>
      </c>
      <c r="B441">
        <v>43</v>
      </c>
      <c r="C441" t="s">
        <v>490</v>
      </c>
      <c r="D441" t="s">
        <v>503</v>
      </c>
      <c r="E441" t="s">
        <v>2734</v>
      </c>
      <c r="F441">
        <f xml:space="preserve"> 38</f>
        <v>38</v>
      </c>
      <c r="O441" t="s">
        <v>458</v>
      </c>
    </row>
    <row r="442" spans="1:15" x14ac:dyDescent="0.3">
      <c r="A442">
        <v>83614</v>
      </c>
      <c r="B442">
        <v>44</v>
      </c>
      <c r="C442" t="s">
        <v>490</v>
      </c>
      <c r="D442" t="s">
        <v>594</v>
      </c>
      <c r="E442" t="s">
        <v>2987</v>
      </c>
      <c r="G442" t="s">
        <v>2989</v>
      </c>
      <c r="N442" t="s">
        <v>1286</v>
      </c>
      <c r="O442" t="s">
        <v>455</v>
      </c>
    </row>
    <row r="443" spans="1:15" x14ac:dyDescent="0.3">
      <c r="A443">
        <v>83614</v>
      </c>
      <c r="B443">
        <v>45</v>
      </c>
      <c r="C443" t="s">
        <v>546</v>
      </c>
      <c r="D443" t="s">
        <v>528</v>
      </c>
      <c r="E443" t="s">
        <v>3041</v>
      </c>
      <c r="F443" t="s">
        <v>2530</v>
      </c>
      <c r="G443" t="s">
        <v>2654</v>
      </c>
      <c r="M443" t="s">
        <v>3042</v>
      </c>
      <c r="N443" t="s">
        <v>1290</v>
      </c>
      <c r="O443" t="s">
        <v>455</v>
      </c>
    </row>
    <row r="444" spans="1:15" x14ac:dyDescent="0.3">
      <c r="A444">
        <v>83614</v>
      </c>
      <c r="B444">
        <v>46</v>
      </c>
      <c r="C444" t="s">
        <v>546</v>
      </c>
      <c r="D444" t="s">
        <v>510</v>
      </c>
      <c r="E444" t="s">
        <v>2785</v>
      </c>
      <c r="N444" t="s">
        <v>1292</v>
      </c>
      <c r="O444" t="s">
        <v>455</v>
      </c>
    </row>
    <row r="445" spans="1:15" x14ac:dyDescent="0.3">
      <c r="A445">
        <v>83614</v>
      </c>
      <c r="B445">
        <v>47</v>
      </c>
      <c r="C445" t="s">
        <v>546</v>
      </c>
      <c r="D445" t="s">
        <v>624</v>
      </c>
      <c r="E445" t="s">
        <v>3035</v>
      </c>
      <c r="F445" t="s">
        <v>2834</v>
      </c>
      <c r="G445" t="s">
        <v>2835</v>
      </c>
      <c r="N445" t="s">
        <v>1295</v>
      </c>
      <c r="O445" t="s">
        <v>455</v>
      </c>
    </row>
    <row r="446" spans="1:15" x14ac:dyDescent="0.3">
      <c r="A446">
        <v>83614</v>
      </c>
      <c r="B446">
        <v>48</v>
      </c>
      <c r="C446" t="s">
        <v>546</v>
      </c>
      <c r="D446" t="s">
        <v>1833</v>
      </c>
      <c r="E446" t="s">
        <v>2785</v>
      </c>
      <c r="F446">
        <f xml:space="preserve"> 46</f>
        <v>46</v>
      </c>
      <c r="O446" t="s">
        <v>458</v>
      </c>
    </row>
    <row r="447" spans="1:15" x14ac:dyDescent="0.3">
      <c r="A447">
        <v>83614</v>
      </c>
      <c r="B447">
        <v>49</v>
      </c>
      <c r="C447" t="s">
        <v>453</v>
      </c>
      <c r="D447" t="s">
        <v>521</v>
      </c>
      <c r="E447" t="s">
        <v>2788</v>
      </c>
      <c r="F447" t="s">
        <v>3043</v>
      </c>
      <c r="G447" t="s">
        <v>2612</v>
      </c>
      <c r="N447" t="s">
        <v>1297</v>
      </c>
      <c r="O447" t="s">
        <v>455</v>
      </c>
    </row>
    <row r="448" spans="1:15" x14ac:dyDescent="0.3">
      <c r="A448">
        <v>83614</v>
      </c>
      <c r="B448">
        <v>50</v>
      </c>
      <c r="C448" t="s">
        <v>453</v>
      </c>
      <c r="D448" t="s">
        <v>578</v>
      </c>
      <c r="E448" t="s">
        <v>2793</v>
      </c>
      <c r="F448" t="s">
        <v>3044</v>
      </c>
      <c r="G448" t="s">
        <v>2835</v>
      </c>
      <c r="N448" t="s">
        <v>1298</v>
      </c>
      <c r="O448" t="s">
        <v>455</v>
      </c>
    </row>
    <row r="449" spans="1:15" x14ac:dyDescent="0.3">
      <c r="A449">
        <v>83614</v>
      </c>
      <c r="B449">
        <v>51</v>
      </c>
      <c r="C449" t="s">
        <v>453</v>
      </c>
      <c r="D449" t="s">
        <v>554</v>
      </c>
      <c r="E449" t="s">
        <v>2796</v>
      </c>
      <c r="F449" t="s">
        <v>3045</v>
      </c>
      <c r="G449" t="s">
        <v>2835</v>
      </c>
      <c r="N449" t="s">
        <v>1299</v>
      </c>
      <c r="O449" t="s">
        <v>455</v>
      </c>
    </row>
    <row r="450" spans="1:15" x14ac:dyDescent="0.3">
      <c r="A450">
        <v>83614</v>
      </c>
      <c r="B450">
        <v>52</v>
      </c>
      <c r="C450" t="s">
        <v>464</v>
      </c>
      <c r="D450" t="s">
        <v>631</v>
      </c>
      <c r="E450" t="s">
        <v>2801</v>
      </c>
      <c r="F450" t="s">
        <v>3037</v>
      </c>
      <c r="G450" t="s">
        <v>2790</v>
      </c>
      <c r="I450" t="s">
        <v>2791</v>
      </c>
      <c r="N450" t="s">
        <v>1301</v>
      </c>
      <c r="O450" t="s">
        <v>455</v>
      </c>
    </row>
    <row r="451" spans="1:15" x14ac:dyDescent="0.3">
      <c r="A451">
        <v>83614</v>
      </c>
      <c r="B451">
        <v>53</v>
      </c>
      <c r="C451" t="s">
        <v>464</v>
      </c>
      <c r="D451" t="s">
        <v>1040</v>
      </c>
      <c r="E451" t="s">
        <v>2987</v>
      </c>
      <c r="G451" t="s">
        <v>2989</v>
      </c>
      <c r="M451" t="s">
        <v>3046</v>
      </c>
      <c r="N451" t="s">
        <v>1302</v>
      </c>
      <c r="O451" t="s">
        <v>455</v>
      </c>
    </row>
    <row r="452" spans="1:15" x14ac:dyDescent="0.3">
      <c r="A452">
        <v>83614</v>
      </c>
      <c r="B452">
        <v>54</v>
      </c>
      <c r="C452" t="s">
        <v>464</v>
      </c>
      <c r="D452" t="s">
        <v>2097</v>
      </c>
      <c r="E452" t="s">
        <v>2987</v>
      </c>
      <c r="F452">
        <f xml:space="preserve"> 53</f>
        <v>53</v>
      </c>
      <c r="G452" t="s">
        <v>2989</v>
      </c>
      <c r="O452" t="s">
        <v>458</v>
      </c>
    </row>
    <row r="453" spans="1:15" x14ac:dyDescent="0.3">
      <c r="A453">
        <v>83614</v>
      </c>
      <c r="B453">
        <v>55</v>
      </c>
      <c r="C453" t="s">
        <v>490</v>
      </c>
      <c r="D453" t="s">
        <v>669</v>
      </c>
      <c r="E453" t="s">
        <v>2803</v>
      </c>
      <c r="F453" t="s">
        <v>3047</v>
      </c>
      <c r="G453" t="s">
        <v>2583</v>
      </c>
      <c r="N453" t="s">
        <v>1305</v>
      </c>
      <c r="O453" t="s">
        <v>455</v>
      </c>
    </row>
    <row r="454" spans="1:15" x14ac:dyDescent="0.3">
      <c r="A454">
        <v>83614</v>
      </c>
      <c r="B454">
        <v>56</v>
      </c>
      <c r="C454" t="s">
        <v>490</v>
      </c>
      <c r="D454" t="s">
        <v>2078</v>
      </c>
      <c r="E454" t="s">
        <v>2805</v>
      </c>
      <c r="F454" t="s">
        <v>2772</v>
      </c>
      <c r="G454" t="s">
        <v>2717</v>
      </c>
      <c r="N454" t="s">
        <v>1307</v>
      </c>
      <c r="O454" t="s">
        <v>455</v>
      </c>
    </row>
    <row r="455" spans="1:15" x14ac:dyDescent="0.3">
      <c r="A455">
        <v>83614</v>
      </c>
      <c r="B455">
        <v>57</v>
      </c>
      <c r="C455" t="s">
        <v>490</v>
      </c>
      <c r="D455" t="s">
        <v>2604</v>
      </c>
      <c r="E455" t="s">
        <v>2803</v>
      </c>
      <c r="F455" t="s">
        <v>3048</v>
      </c>
      <c r="G455" t="s">
        <v>2583</v>
      </c>
      <c r="O455" t="s">
        <v>458</v>
      </c>
    </row>
    <row r="456" spans="1:15" x14ac:dyDescent="0.3">
      <c r="A456">
        <v>83614</v>
      </c>
      <c r="B456">
        <v>58</v>
      </c>
      <c r="C456" t="s">
        <v>490</v>
      </c>
      <c r="D456" t="s">
        <v>1109</v>
      </c>
      <c r="E456" t="s">
        <v>2805</v>
      </c>
      <c r="F456" t="s">
        <v>2772</v>
      </c>
      <c r="G456" t="s">
        <v>2717</v>
      </c>
      <c r="N456" t="s">
        <v>1312</v>
      </c>
      <c r="O456" t="s">
        <v>455</v>
      </c>
    </row>
    <row r="457" spans="1:15" x14ac:dyDescent="0.3">
      <c r="A457">
        <v>83614</v>
      </c>
      <c r="B457">
        <v>59</v>
      </c>
      <c r="C457" t="s">
        <v>490</v>
      </c>
      <c r="D457" t="s">
        <v>915</v>
      </c>
      <c r="E457" t="s">
        <v>2803</v>
      </c>
      <c r="F457" t="s">
        <v>3048</v>
      </c>
      <c r="G457" t="s">
        <v>2583</v>
      </c>
      <c r="O457" t="s">
        <v>458</v>
      </c>
    </row>
    <row r="458" spans="1:15" x14ac:dyDescent="0.3">
      <c r="A458">
        <v>83614</v>
      </c>
      <c r="B458">
        <v>60</v>
      </c>
      <c r="C458" t="s">
        <v>490</v>
      </c>
      <c r="D458" t="s">
        <v>673</v>
      </c>
      <c r="E458" t="s">
        <v>2803</v>
      </c>
      <c r="F458" t="s">
        <v>3048</v>
      </c>
      <c r="G458" t="s">
        <v>2583</v>
      </c>
      <c r="O458" t="s">
        <v>458</v>
      </c>
    </row>
    <row r="459" spans="1:15" x14ac:dyDescent="0.3">
      <c r="A459">
        <v>83614</v>
      </c>
      <c r="B459">
        <v>61</v>
      </c>
      <c r="C459" t="s">
        <v>490</v>
      </c>
      <c r="D459" t="s">
        <v>1330</v>
      </c>
      <c r="E459" t="s">
        <v>2803</v>
      </c>
      <c r="F459" t="s">
        <v>3048</v>
      </c>
      <c r="G459" t="s">
        <v>2583</v>
      </c>
      <c r="O459" t="s">
        <v>458</v>
      </c>
    </row>
    <row r="460" spans="1:15" x14ac:dyDescent="0.3">
      <c r="A460">
        <v>83614</v>
      </c>
      <c r="B460">
        <v>62</v>
      </c>
      <c r="C460" t="s">
        <v>490</v>
      </c>
      <c r="D460" t="s">
        <v>1460</v>
      </c>
      <c r="E460" t="s">
        <v>2808</v>
      </c>
      <c r="F460" t="s">
        <v>3049</v>
      </c>
      <c r="G460" t="s">
        <v>2683</v>
      </c>
      <c r="I460" t="s">
        <v>3050</v>
      </c>
      <c r="N460" t="s">
        <v>1316</v>
      </c>
      <c r="O460" t="s">
        <v>455</v>
      </c>
    </row>
    <row r="461" spans="1:15" x14ac:dyDescent="0.3">
      <c r="A461">
        <v>83614</v>
      </c>
      <c r="B461">
        <v>63</v>
      </c>
      <c r="C461" t="s">
        <v>546</v>
      </c>
      <c r="D461" t="s">
        <v>635</v>
      </c>
      <c r="E461" t="s">
        <v>3051</v>
      </c>
      <c r="F461" t="s">
        <v>3052</v>
      </c>
      <c r="G461" t="s">
        <v>3053</v>
      </c>
      <c r="I461" t="s">
        <v>3054</v>
      </c>
      <c r="K461" t="s">
        <v>3055</v>
      </c>
      <c r="N461" t="s">
        <v>1319</v>
      </c>
      <c r="O461" t="s">
        <v>455</v>
      </c>
    </row>
    <row r="462" spans="1:15" x14ac:dyDescent="0.3">
      <c r="A462">
        <v>83614</v>
      </c>
      <c r="B462">
        <v>64</v>
      </c>
      <c r="C462" t="s">
        <v>546</v>
      </c>
      <c r="D462" t="s">
        <v>1182</v>
      </c>
      <c r="E462" t="s">
        <v>2805</v>
      </c>
      <c r="F462" t="s">
        <v>2772</v>
      </c>
      <c r="G462" t="s">
        <v>2717</v>
      </c>
      <c r="N462" t="s">
        <v>1323</v>
      </c>
      <c r="O462" t="s">
        <v>455</v>
      </c>
    </row>
    <row r="463" spans="1:15" x14ac:dyDescent="0.3">
      <c r="A463">
        <v>83614</v>
      </c>
      <c r="B463">
        <v>65</v>
      </c>
      <c r="C463" t="s">
        <v>546</v>
      </c>
      <c r="D463" t="s">
        <v>676</v>
      </c>
      <c r="E463" t="s">
        <v>2805</v>
      </c>
      <c r="F463" t="s">
        <v>3056</v>
      </c>
      <c r="G463" t="s">
        <v>2717</v>
      </c>
      <c r="O463" t="s">
        <v>458</v>
      </c>
    </row>
    <row r="464" spans="1:15" x14ac:dyDescent="0.3">
      <c r="A464">
        <v>83614</v>
      </c>
      <c r="B464">
        <v>66</v>
      </c>
      <c r="C464" t="s">
        <v>546</v>
      </c>
      <c r="D464" t="s">
        <v>2616</v>
      </c>
      <c r="E464" t="s">
        <v>2805</v>
      </c>
      <c r="F464" t="s">
        <v>3056</v>
      </c>
      <c r="G464" t="s">
        <v>2717</v>
      </c>
      <c r="O464" t="s">
        <v>458</v>
      </c>
    </row>
    <row r="465" spans="1:15" x14ac:dyDescent="0.3">
      <c r="A465">
        <v>83614</v>
      </c>
      <c r="B465">
        <v>67</v>
      </c>
      <c r="C465" t="s">
        <v>453</v>
      </c>
      <c r="D465" t="s">
        <v>863</v>
      </c>
      <c r="E465" t="s">
        <v>2810</v>
      </c>
      <c r="F465" t="s">
        <v>3057</v>
      </c>
      <c r="G465" t="s">
        <v>2830</v>
      </c>
      <c r="I465" t="s">
        <v>2831</v>
      </c>
      <c r="N465" t="s">
        <v>3058</v>
      </c>
      <c r="O465" t="s">
        <v>455</v>
      </c>
    </row>
    <row r="466" spans="1:15" x14ac:dyDescent="0.3">
      <c r="A466">
        <v>83614</v>
      </c>
      <c r="B466">
        <v>68</v>
      </c>
      <c r="C466" t="s">
        <v>453</v>
      </c>
      <c r="D466" t="s">
        <v>1308</v>
      </c>
      <c r="E466" t="s">
        <v>2810</v>
      </c>
      <c r="F466" t="s">
        <v>3059</v>
      </c>
      <c r="G466" t="s">
        <v>2830</v>
      </c>
      <c r="I466" t="s">
        <v>2831</v>
      </c>
      <c r="O466" t="s">
        <v>458</v>
      </c>
    </row>
    <row r="467" spans="1:15" x14ac:dyDescent="0.3">
      <c r="A467">
        <v>83614</v>
      </c>
      <c r="B467">
        <v>69</v>
      </c>
      <c r="C467" t="s">
        <v>453</v>
      </c>
      <c r="D467" t="s">
        <v>2440</v>
      </c>
      <c r="E467" t="s">
        <v>2810</v>
      </c>
      <c r="F467" t="s">
        <v>3059</v>
      </c>
      <c r="G467" t="s">
        <v>2830</v>
      </c>
      <c r="I467" t="s">
        <v>2831</v>
      </c>
      <c r="O467" t="s">
        <v>458</v>
      </c>
    </row>
    <row r="468" spans="1:15" x14ac:dyDescent="0.3">
      <c r="A468">
        <v>83614</v>
      </c>
      <c r="B468">
        <v>70</v>
      </c>
      <c r="C468" t="s">
        <v>453</v>
      </c>
      <c r="D468" t="s">
        <v>707</v>
      </c>
      <c r="E468" t="s">
        <v>2810</v>
      </c>
      <c r="F468" t="s">
        <v>3059</v>
      </c>
      <c r="G468" t="s">
        <v>2830</v>
      </c>
      <c r="I468" t="s">
        <v>2831</v>
      </c>
      <c r="O468" t="s">
        <v>458</v>
      </c>
    </row>
    <row r="469" spans="1:15" x14ac:dyDescent="0.3">
      <c r="A469">
        <v>83614</v>
      </c>
      <c r="B469">
        <v>71</v>
      </c>
      <c r="C469" t="s">
        <v>453</v>
      </c>
      <c r="D469" t="s">
        <v>1918</v>
      </c>
      <c r="E469" t="s">
        <v>2810</v>
      </c>
      <c r="F469" t="s">
        <v>3059</v>
      </c>
      <c r="G469" t="s">
        <v>2830</v>
      </c>
      <c r="I469" t="s">
        <v>2831</v>
      </c>
      <c r="O469" t="s">
        <v>458</v>
      </c>
    </row>
    <row r="470" spans="1:15" x14ac:dyDescent="0.3">
      <c r="A470">
        <v>83614</v>
      </c>
      <c r="B470">
        <v>72</v>
      </c>
      <c r="C470" t="s">
        <v>453</v>
      </c>
      <c r="D470" t="s">
        <v>1018</v>
      </c>
      <c r="E470" t="s">
        <v>2813</v>
      </c>
      <c r="F470" t="s">
        <v>2678</v>
      </c>
      <c r="G470" t="s">
        <v>2679</v>
      </c>
      <c r="N470" t="s">
        <v>1327</v>
      </c>
      <c r="O470" t="s">
        <v>455</v>
      </c>
    </row>
    <row r="471" spans="1:15" x14ac:dyDescent="0.3">
      <c r="A471">
        <v>83614</v>
      </c>
      <c r="B471">
        <v>73</v>
      </c>
      <c r="C471" t="s">
        <v>453</v>
      </c>
      <c r="D471" t="s">
        <v>613</v>
      </c>
      <c r="E471" t="s">
        <v>3060</v>
      </c>
      <c r="F471" t="s">
        <v>3061</v>
      </c>
      <c r="G471" t="s">
        <v>3053</v>
      </c>
      <c r="I471" t="s">
        <v>3054</v>
      </c>
      <c r="N471" t="s">
        <v>1328</v>
      </c>
      <c r="O471" t="s">
        <v>455</v>
      </c>
    </row>
    <row r="472" spans="1:15" x14ac:dyDescent="0.3">
      <c r="A472">
        <v>83614</v>
      </c>
      <c r="B472">
        <v>74</v>
      </c>
      <c r="C472" t="s">
        <v>464</v>
      </c>
      <c r="D472" t="s">
        <v>1556</v>
      </c>
      <c r="E472" t="s">
        <v>2738</v>
      </c>
      <c r="F472" t="s">
        <v>2742</v>
      </c>
      <c r="G472" t="s">
        <v>2739</v>
      </c>
      <c r="I472" t="s">
        <v>2740</v>
      </c>
      <c r="K472" t="s">
        <v>2741</v>
      </c>
      <c r="N472" t="s">
        <v>1329</v>
      </c>
      <c r="O472" t="s">
        <v>455</v>
      </c>
    </row>
    <row r="473" spans="1:15" x14ac:dyDescent="0.3">
      <c r="A473">
        <v>83614</v>
      </c>
      <c r="B473">
        <v>75</v>
      </c>
      <c r="C473" t="s">
        <v>490</v>
      </c>
      <c r="D473" t="s">
        <v>2162</v>
      </c>
      <c r="E473" t="s">
        <v>2797</v>
      </c>
      <c r="F473" t="s">
        <v>3062</v>
      </c>
      <c r="G473" t="s">
        <v>2799</v>
      </c>
      <c r="I473" t="s">
        <v>2800</v>
      </c>
      <c r="K473" t="s">
        <v>2694</v>
      </c>
      <c r="N473" t="s">
        <v>1331</v>
      </c>
      <c r="O473" t="s">
        <v>455</v>
      </c>
    </row>
    <row r="474" spans="1:15" x14ac:dyDescent="0.3">
      <c r="A474">
        <v>83614</v>
      </c>
      <c r="B474">
        <v>76</v>
      </c>
      <c r="C474" t="s">
        <v>490</v>
      </c>
      <c r="D474" t="s">
        <v>1185</v>
      </c>
      <c r="E474" t="s">
        <v>2815</v>
      </c>
      <c r="N474" t="s">
        <v>1332</v>
      </c>
      <c r="O474" t="s">
        <v>455</v>
      </c>
    </row>
    <row r="475" spans="1:15" x14ac:dyDescent="0.3">
      <c r="A475">
        <v>81214</v>
      </c>
      <c r="B475">
        <v>1</v>
      </c>
      <c r="C475" t="s">
        <v>453</v>
      </c>
      <c r="D475" t="s">
        <v>452</v>
      </c>
      <c r="E475" t="s">
        <v>2806</v>
      </c>
      <c r="F475" t="s">
        <v>98</v>
      </c>
      <c r="H475" t="s">
        <v>98</v>
      </c>
      <c r="J475" t="s">
        <v>98</v>
      </c>
      <c r="L475" t="s">
        <v>98</v>
      </c>
      <c r="M475" t="s">
        <v>3063</v>
      </c>
      <c r="N475" t="s">
        <v>1333</v>
      </c>
      <c r="O475" t="s">
        <v>455</v>
      </c>
    </row>
    <row r="476" spans="1:15" x14ac:dyDescent="0.3">
      <c r="A476">
        <v>81214</v>
      </c>
      <c r="B476">
        <v>2</v>
      </c>
      <c r="C476" t="s">
        <v>453</v>
      </c>
      <c r="D476" t="s">
        <v>514</v>
      </c>
      <c r="E476" t="s">
        <v>2806</v>
      </c>
      <c r="F476">
        <f>1</f>
        <v>1</v>
      </c>
      <c r="H476" t="s">
        <v>98</v>
      </c>
      <c r="J476" t="s">
        <v>98</v>
      </c>
      <c r="L476" t="s">
        <v>98</v>
      </c>
      <c r="M476" t="s">
        <v>98</v>
      </c>
      <c r="N476" t="s">
        <v>98</v>
      </c>
      <c r="O476" t="s">
        <v>455</v>
      </c>
    </row>
    <row r="477" spans="1:15" x14ac:dyDescent="0.3">
      <c r="A477">
        <v>81214</v>
      </c>
      <c r="B477">
        <v>3</v>
      </c>
      <c r="C477" t="s">
        <v>453</v>
      </c>
      <c r="D477" t="s">
        <v>471</v>
      </c>
      <c r="E477" t="s">
        <v>3064</v>
      </c>
      <c r="F477" t="s">
        <v>98</v>
      </c>
      <c r="H477" t="s">
        <v>98</v>
      </c>
      <c r="J477" t="s">
        <v>98</v>
      </c>
      <c r="L477" t="s">
        <v>98</v>
      </c>
      <c r="M477" t="s">
        <v>3065</v>
      </c>
      <c r="N477" t="s">
        <v>1335</v>
      </c>
      <c r="O477" t="s">
        <v>455</v>
      </c>
    </row>
    <row r="478" spans="1:15" x14ac:dyDescent="0.3">
      <c r="A478">
        <v>81214</v>
      </c>
      <c r="B478">
        <v>4</v>
      </c>
      <c r="C478" t="s">
        <v>453</v>
      </c>
      <c r="D478" t="s">
        <v>519</v>
      </c>
      <c r="E478" t="s">
        <v>3064</v>
      </c>
      <c r="F478">
        <f>3</f>
        <v>3</v>
      </c>
      <c r="H478" t="s">
        <v>98</v>
      </c>
      <c r="J478" t="s">
        <v>98</v>
      </c>
      <c r="L478" t="s">
        <v>98</v>
      </c>
      <c r="M478" t="s">
        <v>98</v>
      </c>
      <c r="N478" t="s">
        <v>98</v>
      </c>
      <c r="O478" t="s">
        <v>458</v>
      </c>
    </row>
    <row r="479" spans="1:15" x14ac:dyDescent="0.3">
      <c r="A479">
        <v>81214</v>
      </c>
      <c r="B479">
        <v>5</v>
      </c>
      <c r="C479" t="s">
        <v>453</v>
      </c>
      <c r="D479" t="s">
        <v>614</v>
      </c>
      <c r="E479" t="s">
        <v>2885</v>
      </c>
      <c r="F479" t="s">
        <v>2881</v>
      </c>
      <c r="H479" t="s">
        <v>98</v>
      </c>
      <c r="J479" t="s">
        <v>98</v>
      </c>
      <c r="L479" t="s">
        <v>98</v>
      </c>
      <c r="M479" t="s">
        <v>2862</v>
      </c>
      <c r="N479" t="s">
        <v>1337</v>
      </c>
      <c r="O479" t="s">
        <v>455</v>
      </c>
    </row>
    <row r="480" spans="1:15" x14ac:dyDescent="0.3">
      <c r="A480">
        <v>81214</v>
      </c>
      <c r="B480">
        <v>6</v>
      </c>
      <c r="C480" t="s">
        <v>453</v>
      </c>
      <c r="D480" t="s">
        <v>593</v>
      </c>
      <c r="E480" t="s">
        <v>3066</v>
      </c>
      <c r="F480" t="s">
        <v>98</v>
      </c>
      <c r="H480" t="s">
        <v>98</v>
      </c>
      <c r="J480" t="s">
        <v>98</v>
      </c>
      <c r="L480" t="s">
        <v>98</v>
      </c>
      <c r="M480" t="s">
        <v>3065</v>
      </c>
      <c r="N480" t="s">
        <v>1339</v>
      </c>
      <c r="O480" t="s">
        <v>455</v>
      </c>
    </row>
    <row r="481" spans="1:15" x14ac:dyDescent="0.3">
      <c r="A481">
        <v>81214</v>
      </c>
      <c r="B481">
        <v>7</v>
      </c>
      <c r="C481" t="s">
        <v>453</v>
      </c>
      <c r="D481" t="s">
        <v>558</v>
      </c>
      <c r="E481" t="s">
        <v>2866</v>
      </c>
      <c r="F481" t="s">
        <v>98</v>
      </c>
      <c r="H481" t="s">
        <v>98</v>
      </c>
      <c r="J481" t="s">
        <v>98</v>
      </c>
      <c r="L481" t="s">
        <v>98</v>
      </c>
      <c r="M481" t="s">
        <v>3065</v>
      </c>
      <c r="N481" t="s">
        <v>1341</v>
      </c>
      <c r="O481" t="s">
        <v>455</v>
      </c>
    </row>
    <row r="482" spans="1:15" x14ac:dyDescent="0.3">
      <c r="A482">
        <v>81214</v>
      </c>
      <c r="B482">
        <v>8</v>
      </c>
      <c r="C482" t="s">
        <v>453</v>
      </c>
      <c r="D482" t="s">
        <v>544</v>
      </c>
      <c r="E482" t="s">
        <v>2847</v>
      </c>
      <c r="F482" t="s">
        <v>98</v>
      </c>
      <c r="H482" t="s">
        <v>98</v>
      </c>
      <c r="J482" t="s">
        <v>98</v>
      </c>
      <c r="L482" t="s">
        <v>98</v>
      </c>
      <c r="M482" t="s">
        <v>3065</v>
      </c>
      <c r="N482" t="s">
        <v>1343</v>
      </c>
      <c r="O482" t="s">
        <v>455</v>
      </c>
    </row>
    <row r="483" spans="1:15" x14ac:dyDescent="0.3">
      <c r="A483">
        <v>81214</v>
      </c>
      <c r="B483">
        <v>9</v>
      </c>
      <c r="C483" t="s">
        <v>453</v>
      </c>
      <c r="D483" t="s">
        <v>648</v>
      </c>
      <c r="E483" t="s">
        <v>2885</v>
      </c>
      <c r="F483">
        <f>5</f>
        <v>5</v>
      </c>
      <c r="H483" t="s">
        <v>98</v>
      </c>
      <c r="J483" t="s">
        <v>98</v>
      </c>
      <c r="L483" t="s">
        <v>98</v>
      </c>
      <c r="M483" t="s">
        <v>98</v>
      </c>
      <c r="N483" t="s">
        <v>98</v>
      </c>
      <c r="O483" t="s">
        <v>458</v>
      </c>
    </row>
    <row r="484" spans="1:15" x14ac:dyDescent="0.3">
      <c r="A484">
        <v>81214</v>
      </c>
      <c r="B484">
        <v>10</v>
      </c>
      <c r="C484" t="s">
        <v>453</v>
      </c>
      <c r="D484" t="s">
        <v>564</v>
      </c>
      <c r="E484" t="s">
        <v>2902</v>
      </c>
      <c r="F484" t="s">
        <v>3067</v>
      </c>
      <c r="H484" t="s">
        <v>98</v>
      </c>
      <c r="J484" t="s">
        <v>98</v>
      </c>
      <c r="L484" t="s">
        <v>98</v>
      </c>
      <c r="M484" t="s">
        <v>3065</v>
      </c>
      <c r="N484" t="s">
        <v>1344</v>
      </c>
      <c r="O484" t="s">
        <v>455</v>
      </c>
    </row>
    <row r="485" spans="1:15" x14ac:dyDescent="0.3">
      <c r="A485">
        <v>81214</v>
      </c>
      <c r="B485">
        <v>11</v>
      </c>
      <c r="C485" t="s">
        <v>464</v>
      </c>
      <c r="D485" t="s">
        <v>735</v>
      </c>
      <c r="E485" t="s">
        <v>3068</v>
      </c>
      <c r="F485" t="s">
        <v>98</v>
      </c>
      <c r="H485" t="s">
        <v>98</v>
      </c>
      <c r="J485" t="s">
        <v>98</v>
      </c>
      <c r="L485" t="s">
        <v>98</v>
      </c>
      <c r="M485" t="s">
        <v>3069</v>
      </c>
      <c r="N485" t="s">
        <v>1345</v>
      </c>
      <c r="O485" t="s">
        <v>455</v>
      </c>
    </row>
    <row r="486" spans="1:15" x14ac:dyDescent="0.3">
      <c r="A486">
        <v>81214</v>
      </c>
      <c r="B486">
        <v>12</v>
      </c>
      <c r="C486" t="s">
        <v>464</v>
      </c>
      <c r="D486" t="s">
        <v>552</v>
      </c>
      <c r="E486" t="s">
        <v>3070</v>
      </c>
      <c r="F486" t="s">
        <v>98</v>
      </c>
      <c r="H486" t="s">
        <v>98</v>
      </c>
      <c r="J486" t="s">
        <v>98</v>
      </c>
      <c r="L486" t="s">
        <v>98</v>
      </c>
      <c r="M486" t="s">
        <v>3071</v>
      </c>
      <c r="N486" t="s">
        <v>1346</v>
      </c>
      <c r="O486" t="s">
        <v>455</v>
      </c>
    </row>
    <row r="487" spans="1:15" x14ac:dyDescent="0.3">
      <c r="A487">
        <v>81214</v>
      </c>
      <c r="B487">
        <v>13</v>
      </c>
      <c r="C487" t="s">
        <v>490</v>
      </c>
      <c r="D487" t="s">
        <v>542</v>
      </c>
      <c r="E487" t="s">
        <v>3072</v>
      </c>
      <c r="F487" t="s">
        <v>98</v>
      </c>
      <c r="H487" t="s">
        <v>98</v>
      </c>
      <c r="J487" t="s">
        <v>98</v>
      </c>
      <c r="L487" t="s">
        <v>98</v>
      </c>
      <c r="M487" t="s">
        <v>3073</v>
      </c>
      <c r="N487" t="s">
        <v>1348</v>
      </c>
      <c r="O487" t="s">
        <v>455</v>
      </c>
    </row>
    <row r="488" spans="1:15" x14ac:dyDescent="0.3">
      <c r="A488">
        <v>81214</v>
      </c>
      <c r="B488">
        <v>14</v>
      </c>
      <c r="C488" t="s">
        <v>490</v>
      </c>
      <c r="D488" t="s">
        <v>1102</v>
      </c>
      <c r="E488" t="s">
        <v>3064</v>
      </c>
      <c r="F488">
        <f>3</f>
        <v>3</v>
      </c>
      <c r="H488" t="s">
        <v>98</v>
      </c>
      <c r="J488" t="s">
        <v>98</v>
      </c>
      <c r="L488" t="s">
        <v>98</v>
      </c>
      <c r="M488" t="s">
        <v>98</v>
      </c>
      <c r="N488" t="s">
        <v>98</v>
      </c>
      <c r="O488" t="s">
        <v>458</v>
      </c>
    </row>
    <row r="489" spans="1:15" x14ac:dyDescent="0.3">
      <c r="A489">
        <v>81214</v>
      </c>
      <c r="B489">
        <v>15</v>
      </c>
      <c r="C489" t="s">
        <v>490</v>
      </c>
      <c r="D489" t="s">
        <v>538</v>
      </c>
      <c r="E489" t="s">
        <v>2886</v>
      </c>
      <c r="F489" t="s">
        <v>2881</v>
      </c>
      <c r="H489" t="s">
        <v>98</v>
      </c>
      <c r="J489" t="s">
        <v>98</v>
      </c>
      <c r="L489" t="s">
        <v>98</v>
      </c>
      <c r="M489" t="s">
        <v>3074</v>
      </c>
      <c r="N489" t="s">
        <v>1350</v>
      </c>
      <c r="O489" t="s">
        <v>455</v>
      </c>
    </row>
    <row r="490" spans="1:15" x14ac:dyDescent="0.3">
      <c r="A490">
        <v>81214</v>
      </c>
      <c r="B490">
        <v>16</v>
      </c>
      <c r="C490" t="s">
        <v>490</v>
      </c>
      <c r="D490" t="s">
        <v>509</v>
      </c>
      <c r="E490" t="s">
        <v>2902</v>
      </c>
      <c r="F490">
        <f>10</f>
        <v>10</v>
      </c>
      <c r="H490" t="s">
        <v>98</v>
      </c>
      <c r="J490" t="s">
        <v>98</v>
      </c>
      <c r="L490" t="s">
        <v>98</v>
      </c>
      <c r="M490" t="s">
        <v>3075</v>
      </c>
      <c r="N490" t="s">
        <v>98</v>
      </c>
      <c r="O490" t="s">
        <v>458</v>
      </c>
    </row>
    <row r="491" spans="1:15" x14ac:dyDescent="0.3">
      <c r="A491">
        <v>81214</v>
      </c>
      <c r="B491">
        <v>17</v>
      </c>
      <c r="C491" t="s">
        <v>490</v>
      </c>
      <c r="D491" t="s">
        <v>480</v>
      </c>
      <c r="E491" t="s">
        <v>2902</v>
      </c>
      <c r="F491">
        <f>10</f>
        <v>10</v>
      </c>
      <c r="H491" t="s">
        <v>98</v>
      </c>
      <c r="J491" t="s">
        <v>98</v>
      </c>
      <c r="L491" t="s">
        <v>1054</v>
      </c>
      <c r="M491" t="s">
        <v>1115</v>
      </c>
      <c r="N491" t="s">
        <v>98</v>
      </c>
      <c r="O491" t="s">
        <v>458</v>
      </c>
    </row>
    <row r="492" spans="1:15" x14ac:dyDescent="0.3">
      <c r="A492">
        <v>81214</v>
      </c>
      <c r="B492">
        <v>18</v>
      </c>
      <c r="C492" t="s">
        <v>490</v>
      </c>
      <c r="D492" t="s">
        <v>551</v>
      </c>
      <c r="E492" t="s">
        <v>3064</v>
      </c>
      <c r="F492">
        <f>3</f>
        <v>3</v>
      </c>
      <c r="H492" t="s">
        <v>98</v>
      </c>
      <c r="J492" t="s">
        <v>98</v>
      </c>
      <c r="L492" t="s">
        <v>98</v>
      </c>
      <c r="M492" t="s">
        <v>98</v>
      </c>
      <c r="N492" t="s">
        <v>98</v>
      </c>
      <c r="O492" t="s">
        <v>458</v>
      </c>
    </row>
    <row r="493" spans="1:15" x14ac:dyDescent="0.3">
      <c r="A493">
        <v>81214</v>
      </c>
      <c r="B493">
        <v>19</v>
      </c>
      <c r="C493" t="s">
        <v>490</v>
      </c>
      <c r="D493" t="s">
        <v>515</v>
      </c>
      <c r="E493" t="s">
        <v>2847</v>
      </c>
      <c r="F493">
        <f>8</f>
        <v>8</v>
      </c>
      <c r="H493" t="s">
        <v>98</v>
      </c>
      <c r="J493" t="s">
        <v>98</v>
      </c>
      <c r="L493" t="s">
        <v>98</v>
      </c>
      <c r="M493" t="s">
        <v>98</v>
      </c>
      <c r="N493" t="s">
        <v>98</v>
      </c>
      <c r="O493" t="s">
        <v>458</v>
      </c>
    </row>
    <row r="494" spans="1:15" x14ac:dyDescent="0.3">
      <c r="A494">
        <v>81214</v>
      </c>
      <c r="B494">
        <v>20</v>
      </c>
      <c r="C494" t="s">
        <v>490</v>
      </c>
      <c r="D494" t="s">
        <v>537</v>
      </c>
      <c r="E494" t="s">
        <v>3076</v>
      </c>
      <c r="F494" t="s">
        <v>98</v>
      </c>
      <c r="H494" t="s">
        <v>98</v>
      </c>
      <c r="J494" t="s">
        <v>98</v>
      </c>
      <c r="L494" t="s">
        <v>98</v>
      </c>
      <c r="M494" t="s">
        <v>3077</v>
      </c>
      <c r="N494" t="s">
        <v>1352</v>
      </c>
      <c r="O494" t="s">
        <v>455</v>
      </c>
    </row>
    <row r="495" spans="1:15" x14ac:dyDescent="0.3">
      <c r="A495">
        <v>81214</v>
      </c>
      <c r="B495">
        <v>21</v>
      </c>
      <c r="C495" t="s">
        <v>490</v>
      </c>
      <c r="D495" t="s">
        <v>572</v>
      </c>
      <c r="E495" t="s">
        <v>3078</v>
      </c>
      <c r="F495" t="s">
        <v>98</v>
      </c>
      <c r="H495" t="s">
        <v>98</v>
      </c>
      <c r="J495" t="s">
        <v>98</v>
      </c>
      <c r="L495" t="s">
        <v>98</v>
      </c>
      <c r="M495" t="s">
        <v>3079</v>
      </c>
      <c r="N495" t="s">
        <v>1354</v>
      </c>
      <c r="O495" t="s">
        <v>455</v>
      </c>
    </row>
    <row r="496" spans="1:15" x14ac:dyDescent="0.3">
      <c r="A496">
        <v>81214</v>
      </c>
      <c r="B496">
        <v>22</v>
      </c>
      <c r="C496" t="s">
        <v>490</v>
      </c>
      <c r="D496" t="s">
        <v>488</v>
      </c>
      <c r="E496" t="s">
        <v>3080</v>
      </c>
      <c r="F496" t="s">
        <v>98</v>
      </c>
      <c r="H496" t="s">
        <v>98</v>
      </c>
      <c r="J496" t="s">
        <v>98</v>
      </c>
      <c r="L496" t="s">
        <v>98</v>
      </c>
      <c r="M496" t="s">
        <v>3081</v>
      </c>
      <c r="N496" t="s">
        <v>1355</v>
      </c>
      <c r="O496" t="s">
        <v>455</v>
      </c>
    </row>
    <row r="497" spans="1:15" x14ac:dyDescent="0.3">
      <c r="A497">
        <v>81214</v>
      </c>
      <c r="B497">
        <v>23</v>
      </c>
      <c r="C497" t="s">
        <v>546</v>
      </c>
      <c r="D497" t="s">
        <v>736</v>
      </c>
      <c r="E497" t="s">
        <v>2925</v>
      </c>
      <c r="F497" t="s">
        <v>2530</v>
      </c>
      <c r="H497" t="s">
        <v>98</v>
      </c>
      <c r="J497" t="s">
        <v>98</v>
      </c>
      <c r="L497" t="s">
        <v>98</v>
      </c>
      <c r="M497" t="s">
        <v>3082</v>
      </c>
      <c r="N497" t="s">
        <v>1357</v>
      </c>
      <c r="O497" t="s">
        <v>455</v>
      </c>
    </row>
    <row r="498" spans="1:15" x14ac:dyDescent="0.3">
      <c r="A498">
        <v>81214</v>
      </c>
      <c r="B498">
        <v>24</v>
      </c>
      <c r="C498" t="s">
        <v>546</v>
      </c>
      <c r="D498" t="s">
        <v>520</v>
      </c>
      <c r="E498" t="s">
        <v>3083</v>
      </c>
      <c r="F498" t="s">
        <v>98</v>
      </c>
      <c r="H498" t="s">
        <v>98</v>
      </c>
      <c r="J498" t="s">
        <v>98</v>
      </c>
      <c r="L498" t="s">
        <v>98</v>
      </c>
      <c r="M498" t="s">
        <v>3084</v>
      </c>
      <c r="N498" t="s">
        <v>1359</v>
      </c>
      <c r="O498" t="s">
        <v>455</v>
      </c>
    </row>
    <row r="499" spans="1:15" x14ac:dyDescent="0.3">
      <c r="A499">
        <v>81214</v>
      </c>
      <c r="B499">
        <v>25</v>
      </c>
      <c r="C499" t="s">
        <v>546</v>
      </c>
      <c r="D499" t="s">
        <v>498</v>
      </c>
      <c r="E499" t="s">
        <v>2925</v>
      </c>
      <c r="F499">
        <f>23</f>
        <v>23</v>
      </c>
      <c r="H499" t="s">
        <v>98</v>
      </c>
      <c r="J499" t="s">
        <v>98</v>
      </c>
      <c r="L499" t="s">
        <v>98</v>
      </c>
      <c r="M499" t="s">
        <v>98</v>
      </c>
      <c r="N499" t="s">
        <v>98</v>
      </c>
      <c r="O499" t="s">
        <v>458</v>
      </c>
    </row>
    <row r="500" spans="1:15" x14ac:dyDescent="0.3">
      <c r="A500">
        <v>81214</v>
      </c>
      <c r="B500">
        <v>26</v>
      </c>
      <c r="O500" t="s">
        <v>458</v>
      </c>
    </row>
    <row r="501" spans="1:15" x14ac:dyDescent="0.3">
      <c r="A501">
        <v>106142</v>
      </c>
      <c r="B501">
        <v>1</v>
      </c>
      <c r="C501" t="s">
        <v>453</v>
      </c>
      <c r="D501" t="s">
        <v>452</v>
      </c>
      <c r="E501" t="s">
        <v>3030</v>
      </c>
      <c r="F501" t="s">
        <v>2772</v>
      </c>
      <c r="G501" t="s">
        <v>2717</v>
      </c>
      <c r="N501" t="s">
        <v>1361</v>
      </c>
      <c r="O501" t="s">
        <v>455</v>
      </c>
    </row>
    <row r="502" spans="1:15" x14ac:dyDescent="0.3">
      <c r="A502">
        <v>106142</v>
      </c>
      <c r="B502">
        <v>2</v>
      </c>
      <c r="C502" t="s">
        <v>453</v>
      </c>
      <c r="D502" t="s">
        <v>514</v>
      </c>
      <c r="E502" t="s">
        <v>2677</v>
      </c>
      <c r="F502" t="s">
        <v>2678</v>
      </c>
      <c r="G502" t="s">
        <v>2679</v>
      </c>
      <c r="N502" t="s">
        <v>1362</v>
      </c>
      <c r="O502" t="s">
        <v>455</v>
      </c>
    </row>
    <row r="503" spans="1:15" x14ac:dyDescent="0.3">
      <c r="A503">
        <v>106142</v>
      </c>
      <c r="B503">
        <v>3</v>
      </c>
      <c r="C503" t="s">
        <v>464</v>
      </c>
      <c r="D503" t="s">
        <v>471</v>
      </c>
      <c r="E503" t="s">
        <v>3085</v>
      </c>
      <c r="F503" t="s">
        <v>3086</v>
      </c>
      <c r="G503" t="s">
        <v>3087</v>
      </c>
      <c r="M503" t="s">
        <v>3088</v>
      </c>
      <c r="N503" t="s">
        <v>1363</v>
      </c>
      <c r="O503" t="s">
        <v>455</v>
      </c>
    </row>
    <row r="504" spans="1:15" x14ac:dyDescent="0.3">
      <c r="A504">
        <v>106142</v>
      </c>
      <c r="B504">
        <v>4</v>
      </c>
      <c r="C504" t="s">
        <v>464</v>
      </c>
      <c r="D504" t="s">
        <v>519</v>
      </c>
      <c r="E504" t="s">
        <v>3085</v>
      </c>
      <c r="F504" t="s">
        <v>3089</v>
      </c>
      <c r="G504" t="s">
        <v>3087</v>
      </c>
      <c r="O504" t="s">
        <v>458</v>
      </c>
    </row>
    <row r="505" spans="1:15" x14ac:dyDescent="0.3">
      <c r="A505">
        <v>106142</v>
      </c>
      <c r="B505">
        <v>5</v>
      </c>
      <c r="C505" t="s">
        <v>464</v>
      </c>
      <c r="D505" t="s">
        <v>614</v>
      </c>
      <c r="E505" t="s">
        <v>3085</v>
      </c>
      <c r="F505" t="s">
        <v>3089</v>
      </c>
      <c r="G505" t="s">
        <v>3087</v>
      </c>
      <c r="O505" t="s">
        <v>458</v>
      </c>
    </row>
    <row r="506" spans="1:15" x14ac:dyDescent="0.3">
      <c r="A506">
        <v>106142</v>
      </c>
      <c r="B506">
        <v>6</v>
      </c>
      <c r="C506" t="s">
        <v>464</v>
      </c>
      <c r="D506" t="s">
        <v>593</v>
      </c>
      <c r="E506" t="s">
        <v>3085</v>
      </c>
      <c r="F506" t="s">
        <v>3089</v>
      </c>
      <c r="G506" t="s">
        <v>3087</v>
      </c>
      <c r="O506" t="s">
        <v>458</v>
      </c>
    </row>
    <row r="507" spans="1:15" x14ac:dyDescent="0.3">
      <c r="A507">
        <v>106142</v>
      </c>
      <c r="B507">
        <v>7</v>
      </c>
      <c r="C507" t="s">
        <v>464</v>
      </c>
      <c r="D507" t="s">
        <v>558</v>
      </c>
      <c r="E507" t="s">
        <v>3090</v>
      </c>
      <c r="F507" t="s">
        <v>3091</v>
      </c>
      <c r="G507" t="s">
        <v>2790</v>
      </c>
      <c r="N507" t="s">
        <v>1366</v>
      </c>
      <c r="O507" t="s">
        <v>455</v>
      </c>
    </row>
    <row r="508" spans="1:15" x14ac:dyDescent="0.3">
      <c r="A508">
        <v>106142</v>
      </c>
      <c r="B508">
        <v>8</v>
      </c>
      <c r="C508" t="s">
        <v>464</v>
      </c>
      <c r="D508" t="s">
        <v>544</v>
      </c>
      <c r="E508" t="s">
        <v>2700</v>
      </c>
      <c r="F508" t="s">
        <v>2678</v>
      </c>
      <c r="G508" t="s">
        <v>2679</v>
      </c>
      <c r="N508" t="s">
        <v>1368</v>
      </c>
      <c r="O508" t="s">
        <v>455</v>
      </c>
    </row>
    <row r="509" spans="1:15" x14ac:dyDescent="0.3">
      <c r="A509">
        <v>106142</v>
      </c>
      <c r="B509">
        <v>9</v>
      </c>
      <c r="C509" t="s">
        <v>464</v>
      </c>
      <c r="D509" t="s">
        <v>648</v>
      </c>
      <c r="E509" t="s">
        <v>3085</v>
      </c>
      <c r="F509" t="s">
        <v>3089</v>
      </c>
      <c r="O509" t="s">
        <v>458</v>
      </c>
    </row>
    <row r="510" spans="1:15" x14ac:dyDescent="0.3">
      <c r="A510">
        <v>106142</v>
      </c>
      <c r="B510">
        <v>10</v>
      </c>
      <c r="C510" t="s">
        <v>464</v>
      </c>
      <c r="D510" t="s">
        <v>564</v>
      </c>
      <c r="E510" t="s">
        <v>3085</v>
      </c>
      <c r="F510" t="s">
        <v>3089</v>
      </c>
      <c r="O510" t="s">
        <v>458</v>
      </c>
    </row>
    <row r="511" spans="1:15" x14ac:dyDescent="0.3">
      <c r="A511">
        <v>106142</v>
      </c>
      <c r="B511">
        <v>11</v>
      </c>
      <c r="C511" t="s">
        <v>464</v>
      </c>
      <c r="D511" t="s">
        <v>735</v>
      </c>
      <c r="E511" t="s">
        <v>3085</v>
      </c>
      <c r="F511" t="s">
        <v>3089</v>
      </c>
      <c r="O511" t="s">
        <v>458</v>
      </c>
    </row>
    <row r="512" spans="1:15" x14ac:dyDescent="0.3">
      <c r="A512">
        <v>106142</v>
      </c>
      <c r="B512">
        <v>12</v>
      </c>
      <c r="C512" t="s">
        <v>464</v>
      </c>
      <c r="D512" t="s">
        <v>552</v>
      </c>
      <c r="E512" t="s">
        <v>3085</v>
      </c>
      <c r="F512" t="s">
        <v>3089</v>
      </c>
      <c r="O512" t="s">
        <v>458</v>
      </c>
    </row>
    <row r="513" spans="1:15" x14ac:dyDescent="0.3">
      <c r="A513">
        <v>106142</v>
      </c>
      <c r="B513">
        <v>13</v>
      </c>
      <c r="C513" t="s">
        <v>464</v>
      </c>
      <c r="D513" t="s">
        <v>542</v>
      </c>
      <c r="E513" t="s">
        <v>3085</v>
      </c>
      <c r="F513" t="s">
        <v>3089</v>
      </c>
      <c r="O513" t="s">
        <v>458</v>
      </c>
    </row>
    <row r="514" spans="1:15" x14ac:dyDescent="0.3">
      <c r="A514">
        <v>106142</v>
      </c>
      <c r="B514">
        <v>14</v>
      </c>
      <c r="C514" t="s">
        <v>490</v>
      </c>
      <c r="D514" t="s">
        <v>1102</v>
      </c>
      <c r="E514" t="s">
        <v>3085</v>
      </c>
      <c r="F514" t="s">
        <v>3086</v>
      </c>
      <c r="G514" t="s">
        <v>3087</v>
      </c>
      <c r="N514" t="s">
        <v>1373</v>
      </c>
      <c r="O514" t="s">
        <v>455</v>
      </c>
    </row>
    <row r="515" spans="1:15" x14ac:dyDescent="0.3">
      <c r="A515">
        <v>106142</v>
      </c>
      <c r="B515">
        <v>15</v>
      </c>
      <c r="C515" t="s">
        <v>490</v>
      </c>
      <c r="D515" t="s">
        <v>538</v>
      </c>
      <c r="E515" t="s">
        <v>3092</v>
      </c>
      <c r="F515" t="s">
        <v>2761</v>
      </c>
      <c r="G515" t="s">
        <v>2533</v>
      </c>
      <c r="M515" t="s">
        <v>3093</v>
      </c>
      <c r="N515" t="s">
        <v>1374</v>
      </c>
      <c r="O515" t="s">
        <v>455</v>
      </c>
    </row>
    <row r="516" spans="1:15" x14ac:dyDescent="0.3">
      <c r="A516">
        <v>106142</v>
      </c>
      <c r="B516">
        <v>16</v>
      </c>
      <c r="C516" t="s">
        <v>490</v>
      </c>
      <c r="D516" t="s">
        <v>509</v>
      </c>
      <c r="E516" t="s">
        <v>3094</v>
      </c>
      <c r="M516" t="s">
        <v>3095</v>
      </c>
      <c r="N516" t="s">
        <v>1376</v>
      </c>
      <c r="O516" t="s">
        <v>455</v>
      </c>
    </row>
    <row r="517" spans="1:15" x14ac:dyDescent="0.3">
      <c r="A517">
        <v>106142</v>
      </c>
      <c r="B517">
        <v>17</v>
      </c>
      <c r="C517" t="s">
        <v>490</v>
      </c>
      <c r="D517" t="s">
        <v>480</v>
      </c>
      <c r="E517" t="s">
        <v>3096</v>
      </c>
      <c r="M517" t="s">
        <v>3097</v>
      </c>
      <c r="N517" t="s">
        <v>1379</v>
      </c>
      <c r="O517" t="s">
        <v>455</v>
      </c>
    </row>
    <row r="518" spans="1:15" x14ac:dyDescent="0.3">
      <c r="A518">
        <v>106142</v>
      </c>
      <c r="B518">
        <v>18</v>
      </c>
      <c r="C518" t="s">
        <v>490</v>
      </c>
      <c r="D518" t="s">
        <v>551</v>
      </c>
      <c r="E518" t="s">
        <v>3096</v>
      </c>
      <c r="F518">
        <f xml:space="preserve"> 17</f>
        <v>17</v>
      </c>
      <c r="O518" t="s">
        <v>458</v>
      </c>
    </row>
    <row r="519" spans="1:15" x14ac:dyDescent="0.3">
      <c r="A519">
        <v>106142</v>
      </c>
      <c r="B519">
        <v>19</v>
      </c>
      <c r="C519" t="s">
        <v>490</v>
      </c>
      <c r="D519" t="s">
        <v>515</v>
      </c>
      <c r="E519" t="s">
        <v>3096</v>
      </c>
      <c r="F519">
        <f xml:space="preserve"> 17</f>
        <v>17</v>
      </c>
      <c r="O519" t="s">
        <v>458</v>
      </c>
    </row>
    <row r="520" spans="1:15" x14ac:dyDescent="0.3">
      <c r="A520">
        <v>106142</v>
      </c>
      <c r="B520">
        <v>20</v>
      </c>
      <c r="C520" t="s">
        <v>490</v>
      </c>
      <c r="D520" t="s">
        <v>537</v>
      </c>
      <c r="E520" t="s">
        <v>3096</v>
      </c>
      <c r="F520">
        <f xml:space="preserve"> 17</f>
        <v>17</v>
      </c>
      <c r="O520" t="s">
        <v>458</v>
      </c>
    </row>
    <row r="521" spans="1:15" x14ac:dyDescent="0.3">
      <c r="A521">
        <v>106142</v>
      </c>
      <c r="B521">
        <v>21</v>
      </c>
      <c r="C521" t="s">
        <v>546</v>
      </c>
      <c r="D521" t="s">
        <v>572</v>
      </c>
      <c r="E521" t="s">
        <v>3085</v>
      </c>
      <c r="F521" t="s">
        <v>3086</v>
      </c>
      <c r="G521" t="s">
        <v>3087</v>
      </c>
      <c r="N521" t="s">
        <v>1384</v>
      </c>
      <c r="O521" t="s">
        <v>455</v>
      </c>
    </row>
    <row r="522" spans="1:15" x14ac:dyDescent="0.3">
      <c r="A522">
        <v>106142</v>
      </c>
      <c r="B522">
        <v>22</v>
      </c>
      <c r="C522" t="s">
        <v>546</v>
      </c>
      <c r="D522" t="s">
        <v>488</v>
      </c>
      <c r="E522" t="s">
        <v>2681</v>
      </c>
      <c r="F522" t="s">
        <v>3098</v>
      </c>
      <c r="O522" t="s">
        <v>458</v>
      </c>
    </row>
    <row r="523" spans="1:15" x14ac:dyDescent="0.3">
      <c r="A523">
        <v>106142</v>
      </c>
      <c r="B523">
        <v>23</v>
      </c>
      <c r="C523" t="s">
        <v>453</v>
      </c>
      <c r="D523" t="s">
        <v>736</v>
      </c>
      <c r="E523" t="s">
        <v>2788</v>
      </c>
      <c r="N523" t="s">
        <v>1386</v>
      </c>
      <c r="O523" t="s">
        <v>455</v>
      </c>
    </row>
    <row r="524" spans="1:15" x14ac:dyDescent="0.3">
      <c r="A524">
        <v>106142</v>
      </c>
      <c r="B524">
        <v>24</v>
      </c>
      <c r="C524" t="s">
        <v>453</v>
      </c>
      <c r="D524" t="s">
        <v>520</v>
      </c>
      <c r="E524" t="s">
        <v>2793</v>
      </c>
      <c r="F524" t="s">
        <v>3099</v>
      </c>
      <c r="N524" t="s">
        <v>1387</v>
      </c>
      <c r="O524" t="s">
        <v>455</v>
      </c>
    </row>
    <row r="525" spans="1:15" x14ac:dyDescent="0.3">
      <c r="A525">
        <v>106142</v>
      </c>
      <c r="B525">
        <v>25</v>
      </c>
      <c r="C525" t="s">
        <v>453</v>
      </c>
      <c r="D525" t="s">
        <v>498</v>
      </c>
      <c r="E525" t="s">
        <v>2796</v>
      </c>
      <c r="F525" t="s">
        <v>2678</v>
      </c>
      <c r="G525" t="s">
        <v>2679</v>
      </c>
      <c r="N525" t="s">
        <v>1388</v>
      </c>
      <c r="O525" t="s">
        <v>455</v>
      </c>
    </row>
    <row r="526" spans="1:15" x14ac:dyDescent="0.3">
      <c r="A526">
        <v>106142</v>
      </c>
      <c r="B526">
        <v>26</v>
      </c>
      <c r="C526" t="s">
        <v>464</v>
      </c>
      <c r="D526" t="s">
        <v>803</v>
      </c>
      <c r="E526" t="s">
        <v>3085</v>
      </c>
      <c r="F526" t="s">
        <v>3086</v>
      </c>
      <c r="G526" t="s">
        <v>3087</v>
      </c>
      <c r="N526" t="s">
        <v>1389</v>
      </c>
      <c r="O526" t="s">
        <v>455</v>
      </c>
    </row>
    <row r="527" spans="1:15" x14ac:dyDescent="0.3">
      <c r="A527">
        <v>106142</v>
      </c>
      <c r="B527">
        <v>27</v>
      </c>
      <c r="C527" t="s">
        <v>464</v>
      </c>
      <c r="D527" t="s">
        <v>1205</v>
      </c>
      <c r="E527" t="s">
        <v>2677</v>
      </c>
      <c r="F527" t="s">
        <v>3100</v>
      </c>
      <c r="G527" t="s">
        <v>2679</v>
      </c>
      <c r="I527" t="s">
        <v>3101</v>
      </c>
      <c r="N527" t="s">
        <v>1391</v>
      </c>
      <c r="O527" t="s">
        <v>455</v>
      </c>
    </row>
    <row r="528" spans="1:15" x14ac:dyDescent="0.3">
      <c r="A528">
        <v>106142</v>
      </c>
      <c r="B528">
        <v>28</v>
      </c>
      <c r="C528" t="s">
        <v>464</v>
      </c>
      <c r="D528" t="s">
        <v>722</v>
      </c>
      <c r="E528" t="s">
        <v>3092</v>
      </c>
      <c r="F528" t="s">
        <v>2761</v>
      </c>
      <c r="G528" t="s">
        <v>2533</v>
      </c>
      <c r="N528" t="s">
        <v>1393</v>
      </c>
      <c r="O528" t="s">
        <v>455</v>
      </c>
    </row>
    <row r="529" spans="1:15" x14ac:dyDescent="0.3">
      <c r="A529">
        <v>106142</v>
      </c>
      <c r="B529">
        <v>29</v>
      </c>
      <c r="C529" t="s">
        <v>464</v>
      </c>
      <c r="D529" t="s">
        <v>527</v>
      </c>
      <c r="E529" t="s">
        <v>2803</v>
      </c>
      <c r="F529" t="s">
        <v>3043</v>
      </c>
      <c r="G529" t="s">
        <v>2612</v>
      </c>
      <c r="N529" t="s">
        <v>1394</v>
      </c>
      <c r="O529" t="s">
        <v>455</v>
      </c>
    </row>
    <row r="530" spans="1:15" x14ac:dyDescent="0.3">
      <c r="A530">
        <v>106142</v>
      </c>
      <c r="B530">
        <v>30</v>
      </c>
      <c r="C530" t="s">
        <v>464</v>
      </c>
      <c r="D530" t="s">
        <v>583</v>
      </c>
      <c r="E530" t="s">
        <v>3092</v>
      </c>
      <c r="F530" t="s">
        <v>3102</v>
      </c>
      <c r="O530" t="s">
        <v>458</v>
      </c>
    </row>
    <row r="531" spans="1:15" x14ac:dyDescent="0.3">
      <c r="A531">
        <v>106142</v>
      </c>
      <c r="B531">
        <v>31</v>
      </c>
      <c r="C531" t="s">
        <v>464</v>
      </c>
      <c r="D531" t="s">
        <v>545</v>
      </c>
      <c r="E531" t="s">
        <v>3092</v>
      </c>
      <c r="F531" t="s">
        <v>3102</v>
      </c>
      <c r="O531" t="s">
        <v>458</v>
      </c>
    </row>
    <row r="532" spans="1:15" x14ac:dyDescent="0.3">
      <c r="A532">
        <v>106142</v>
      </c>
      <c r="B532">
        <v>32</v>
      </c>
      <c r="C532" t="s">
        <v>464</v>
      </c>
      <c r="D532" t="s">
        <v>665</v>
      </c>
      <c r="E532" t="s">
        <v>3092</v>
      </c>
      <c r="F532" t="s">
        <v>3102</v>
      </c>
      <c r="O532" t="s">
        <v>458</v>
      </c>
    </row>
    <row r="533" spans="1:15" x14ac:dyDescent="0.3">
      <c r="A533">
        <v>106142</v>
      </c>
      <c r="B533">
        <v>33</v>
      </c>
      <c r="C533" t="s">
        <v>464</v>
      </c>
      <c r="D533" t="s">
        <v>577</v>
      </c>
      <c r="E533" t="s">
        <v>3092</v>
      </c>
      <c r="F533" t="s">
        <v>3102</v>
      </c>
      <c r="O533" t="s">
        <v>458</v>
      </c>
    </row>
    <row r="534" spans="1:15" x14ac:dyDescent="0.3">
      <c r="A534">
        <v>106142</v>
      </c>
      <c r="B534">
        <v>34</v>
      </c>
      <c r="C534" t="s">
        <v>464</v>
      </c>
      <c r="D534" t="s">
        <v>553</v>
      </c>
      <c r="E534" t="s">
        <v>3092</v>
      </c>
      <c r="F534" t="s">
        <v>3102</v>
      </c>
      <c r="O534" t="s">
        <v>458</v>
      </c>
    </row>
    <row r="535" spans="1:15" x14ac:dyDescent="0.3">
      <c r="A535">
        <v>106142</v>
      </c>
      <c r="B535">
        <v>35</v>
      </c>
      <c r="C535" t="s">
        <v>490</v>
      </c>
      <c r="D535" t="s">
        <v>532</v>
      </c>
      <c r="E535" t="s">
        <v>3085</v>
      </c>
      <c r="F535" t="s">
        <v>3086</v>
      </c>
      <c r="G535" t="s">
        <v>3087</v>
      </c>
      <c r="N535" t="s">
        <v>1399</v>
      </c>
      <c r="O535" t="s">
        <v>455</v>
      </c>
    </row>
    <row r="536" spans="1:15" x14ac:dyDescent="0.3">
      <c r="A536">
        <v>106142</v>
      </c>
      <c r="B536">
        <v>36</v>
      </c>
      <c r="C536" t="s">
        <v>490</v>
      </c>
      <c r="D536" t="s">
        <v>496</v>
      </c>
      <c r="E536" t="s">
        <v>2805</v>
      </c>
      <c r="M536" t="s">
        <v>3103</v>
      </c>
      <c r="N536" t="s">
        <v>1400</v>
      </c>
      <c r="O536" t="s">
        <v>455</v>
      </c>
    </row>
    <row r="537" spans="1:15" x14ac:dyDescent="0.3">
      <c r="A537">
        <v>106142</v>
      </c>
      <c r="B537">
        <v>37</v>
      </c>
      <c r="C537" t="s">
        <v>490</v>
      </c>
      <c r="D537" t="s">
        <v>502</v>
      </c>
      <c r="E537" t="s">
        <v>3085</v>
      </c>
      <c r="F537" t="s">
        <v>3104</v>
      </c>
      <c r="G537" t="s">
        <v>3087</v>
      </c>
      <c r="O537" t="s">
        <v>458</v>
      </c>
    </row>
    <row r="538" spans="1:15" x14ac:dyDescent="0.3">
      <c r="A538">
        <v>106142</v>
      </c>
      <c r="B538">
        <v>38</v>
      </c>
      <c r="C538" t="s">
        <v>490</v>
      </c>
      <c r="D538" t="s">
        <v>565</v>
      </c>
      <c r="E538" t="s">
        <v>3092</v>
      </c>
      <c r="F538" t="s">
        <v>2761</v>
      </c>
      <c r="G538" t="s">
        <v>2533</v>
      </c>
      <c r="N538" t="s">
        <v>1402</v>
      </c>
      <c r="O538" t="s">
        <v>455</v>
      </c>
    </row>
    <row r="539" spans="1:15" x14ac:dyDescent="0.3">
      <c r="A539">
        <v>106142</v>
      </c>
      <c r="B539">
        <v>39</v>
      </c>
      <c r="C539" t="s">
        <v>490</v>
      </c>
      <c r="D539" t="s">
        <v>1114</v>
      </c>
      <c r="E539" t="s">
        <v>3105</v>
      </c>
      <c r="F539" t="s">
        <v>3106</v>
      </c>
      <c r="G539" t="s">
        <v>3107</v>
      </c>
      <c r="I539" t="s">
        <v>3108</v>
      </c>
      <c r="M539" t="s">
        <v>3109</v>
      </c>
      <c r="N539" t="s">
        <v>1403</v>
      </c>
      <c r="O539" t="s">
        <v>455</v>
      </c>
    </row>
    <row r="540" spans="1:15" x14ac:dyDescent="0.3">
      <c r="A540">
        <v>106142</v>
      </c>
      <c r="B540">
        <v>40</v>
      </c>
      <c r="C540" t="s">
        <v>490</v>
      </c>
      <c r="D540" t="s">
        <v>505</v>
      </c>
      <c r="E540" t="s">
        <v>3085</v>
      </c>
      <c r="F540" t="s">
        <v>3104</v>
      </c>
      <c r="G540" t="s">
        <v>3087</v>
      </c>
      <c r="O540" t="s">
        <v>458</v>
      </c>
    </row>
    <row r="541" spans="1:15" x14ac:dyDescent="0.3">
      <c r="A541">
        <v>106142</v>
      </c>
      <c r="B541">
        <v>41</v>
      </c>
      <c r="C541" t="s">
        <v>490</v>
      </c>
      <c r="D541" t="s">
        <v>723</v>
      </c>
      <c r="E541" t="s">
        <v>3085</v>
      </c>
      <c r="F541" t="s">
        <v>3104</v>
      </c>
      <c r="G541" t="s">
        <v>3087</v>
      </c>
      <c r="O541" t="s">
        <v>458</v>
      </c>
    </row>
    <row r="542" spans="1:15" x14ac:dyDescent="0.3">
      <c r="A542">
        <v>106142</v>
      </c>
      <c r="B542">
        <v>42</v>
      </c>
      <c r="C542" t="s">
        <v>453</v>
      </c>
      <c r="D542" t="s">
        <v>491</v>
      </c>
      <c r="E542" t="s">
        <v>2808</v>
      </c>
      <c r="N542" t="s">
        <v>1404</v>
      </c>
      <c r="O542" t="s">
        <v>455</v>
      </c>
    </row>
    <row r="543" spans="1:15" x14ac:dyDescent="0.3">
      <c r="A543">
        <v>106142</v>
      </c>
      <c r="B543">
        <v>43</v>
      </c>
      <c r="C543" t="s">
        <v>453</v>
      </c>
      <c r="D543" t="s">
        <v>503</v>
      </c>
      <c r="E543" t="s">
        <v>2808</v>
      </c>
      <c r="F543">
        <f xml:space="preserve"> 42</f>
        <v>42</v>
      </c>
      <c r="O543" t="s">
        <v>458</v>
      </c>
    </row>
    <row r="544" spans="1:15" x14ac:dyDescent="0.3">
      <c r="A544">
        <v>106142</v>
      </c>
      <c r="B544">
        <v>44</v>
      </c>
      <c r="C544" t="s">
        <v>453</v>
      </c>
      <c r="D544" t="s">
        <v>594</v>
      </c>
      <c r="E544" t="s">
        <v>2808</v>
      </c>
      <c r="F544">
        <f xml:space="preserve"> 42</f>
        <v>42</v>
      </c>
      <c r="O544" t="s">
        <v>458</v>
      </c>
    </row>
    <row r="545" spans="1:15" x14ac:dyDescent="0.3">
      <c r="A545">
        <v>106142</v>
      </c>
      <c r="B545">
        <v>45</v>
      </c>
      <c r="C545" t="s">
        <v>453</v>
      </c>
      <c r="D545" t="s">
        <v>528</v>
      </c>
      <c r="E545" t="s">
        <v>2808</v>
      </c>
      <c r="F545">
        <f xml:space="preserve"> 42</f>
        <v>42</v>
      </c>
      <c r="O545" t="s">
        <v>458</v>
      </c>
    </row>
    <row r="546" spans="1:15" x14ac:dyDescent="0.3">
      <c r="A546">
        <v>106142</v>
      </c>
      <c r="B546">
        <v>46</v>
      </c>
      <c r="C546" t="s">
        <v>453</v>
      </c>
      <c r="D546" t="s">
        <v>510</v>
      </c>
      <c r="E546" t="s">
        <v>2808</v>
      </c>
      <c r="F546">
        <f xml:space="preserve"> 42</f>
        <v>42</v>
      </c>
      <c r="O546" t="s">
        <v>458</v>
      </c>
    </row>
    <row r="547" spans="1:15" x14ac:dyDescent="0.3">
      <c r="A547">
        <v>106142</v>
      </c>
      <c r="B547">
        <v>47</v>
      </c>
      <c r="C547" t="s">
        <v>453</v>
      </c>
      <c r="D547" t="s">
        <v>624</v>
      </c>
      <c r="E547" t="s">
        <v>2808</v>
      </c>
      <c r="F547">
        <f xml:space="preserve"> 42</f>
        <v>42</v>
      </c>
      <c r="O547" t="s">
        <v>458</v>
      </c>
    </row>
    <row r="548" spans="1:15" x14ac:dyDescent="0.3">
      <c r="A548">
        <v>106142</v>
      </c>
      <c r="B548">
        <v>48</v>
      </c>
      <c r="C548" t="s">
        <v>453</v>
      </c>
      <c r="D548" t="s">
        <v>1833</v>
      </c>
      <c r="E548" t="s">
        <v>2808</v>
      </c>
      <c r="F548">
        <f xml:space="preserve"> 42</f>
        <v>42</v>
      </c>
      <c r="O548" t="s">
        <v>458</v>
      </c>
    </row>
    <row r="549" spans="1:15" x14ac:dyDescent="0.3">
      <c r="A549">
        <v>129631</v>
      </c>
      <c r="B549">
        <v>1</v>
      </c>
      <c r="C549" t="s">
        <v>546</v>
      </c>
      <c r="D549" t="s">
        <v>452</v>
      </c>
      <c r="E549" t="s">
        <v>3110</v>
      </c>
      <c r="F549" t="s">
        <v>3111</v>
      </c>
      <c r="G549" t="s">
        <v>2989</v>
      </c>
      <c r="I549" t="s">
        <v>3112</v>
      </c>
      <c r="N549" t="s">
        <v>1406</v>
      </c>
      <c r="O549" t="s">
        <v>455</v>
      </c>
    </row>
    <row r="550" spans="1:15" x14ac:dyDescent="0.3">
      <c r="A550">
        <v>120441</v>
      </c>
      <c r="B550">
        <v>1</v>
      </c>
      <c r="C550" t="s">
        <v>453</v>
      </c>
      <c r="D550" t="s">
        <v>452</v>
      </c>
      <c r="E550" t="s">
        <v>2677</v>
      </c>
      <c r="N550" t="s">
        <v>1407</v>
      </c>
      <c r="O550" t="s">
        <v>455</v>
      </c>
    </row>
    <row r="551" spans="1:15" x14ac:dyDescent="0.3">
      <c r="A551">
        <v>120441</v>
      </c>
      <c r="B551">
        <v>2</v>
      </c>
      <c r="C551" t="s">
        <v>453</v>
      </c>
      <c r="D551" t="s">
        <v>514</v>
      </c>
      <c r="E551" t="s">
        <v>3113</v>
      </c>
      <c r="G551" t="s">
        <v>2989</v>
      </c>
      <c r="N551" t="s">
        <v>1408</v>
      </c>
      <c r="O551" t="s">
        <v>455</v>
      </c>
    </row>
    <row r="552" spans="1:15" x14ac:dyDescent="0.3">
      <c r="A552">
        <v>120441</v>
      </c>
      <c r="B552">
        <v>3</v>
      </c>
      <c r="C552" t="s">
        <v>464</v>
      </c>
      <c r="D552" t="s">
        <v>471</v>
      </c>
      <c r="E552" t="s">
        <v>2681</v>
      </c>
      <c r="N552" t="s">
        <v>1409</v>
      </c>
      <c r="O552" t="s">
        <v>455</v>
      </c>
    </row>
    <row r="553" spans="1:15" x14ac:dyDescent="0.3">
      <c r="A553">
        <v>120441</v>
      </c>
      <c r="B553">
        <v>4</v>
      </c>
      <c r="C553" t="s">
        <v>464</v>
      </c>
      <c r="D553" t="s">
        <v>519</v>
      </c>
      <c r="E553" t="s">
        <v>3114</v>
      </c>
      <c r="N553" t="s">
        <v>1411</v>
      </c>
      <c r="O553" t="s">
        <v>455</v>
      </c>
    </row>
    <row r="554" spans="1:15" x14ac:dyDescent="0.3">
      <c r="A554">
        <v>120441</v>
      </c>
      <c r="B554">
        <v>5</v>
      </c>
      <c r="C554" t="s">
        <v>464</v>
      </c>
      <c r="D554" t="s">
        <v>614</v>
      </c>
      <c r="E554" t="s">
        <v>2686</v>
      </c>
      <c r="N554" t="s">
        <v>1412</v>
      </c>
      <c r="O554" t="s">
        <v>455</v>
      </c>
    </row>
    <row r="555" spans="1:15" x14ac:dyDescent="0.3">
      <c r="A555">
        <v>120441</v>
      </c>
      <c r="B555">
        <v>6</v>
      </c>
      <c r="C555" t="s">
        <v>490</v>
      </c>
      <c r="D555" t="s">
        <v>593</v>
      </c>
      <c r="E555" t="s">
        <v>2700</v>
      </c>
      <c r="N555" t="s">
        <v>1413</v>
      </c>
      <c r="O555" t="s">
        <v>455</v>
      </c>
    </row>
    <row r="556" spans="1:15" x14ac:dyDescent="0.3">
      <c r="A556">
        <v>120441</v>
      </c>
      <c r="B556">
        <v>7</v>
      </c>
      <c r="C556" t="s">
        <v>490</v>
      </c>
      <c r="D556" t="s">
        <v>558</v>
      </c>
      <c r="E556" t="s">
        <v>2967</v>
      </c>
      <c r="N556" t="s">
        <v>1414</v>
      </c>
      <c r="O556" t="s">
        <v>455</v>
      </c>
    </row>
    <row r="557" spans="1:15" x14ac:dyDescent="0.3">
      <c r="A557">
        <v>120441</v>
      </c>
      <c r="B557">
        <v>8</v>
      </c>
      <c r="C557" t="s">
        <v>490</v>
      </c>
      <c r="D557" t="s">
        <v>544</v>
      </c>
      <c r="E557" t="s">
        <v>2806</v>
      </c>
      <c r="G557" t="s">
        <v>2983</v>
      </c>
      <c r="N557" t="s">
        <v>1416</v>
      </c>
      <c r="O557" t="s">
        <v>455</v>
      </c>
    </row>
    <row r="558" spans="1:15" x14ac:dyDescent="0.3">
      <c r="A558">
        <v>120441</v>
      </c>
      <c r="B558">
        <v>9</v>
      </c>
      <c r="C558" t="s">
        <v>490</v>
      </c>
      <c r="D558" t="s">
        <v>648</v>
      </c>
      <c r="E558" t="s">
        <v>2826</v>
      </c>
      <c r="G558" t="s">
        <v>2989</v>
      </c>
      <c r="N558" t="s">
        <v>1417</v>
      </c>
      <c r="O558" t="s">
        <v>455</v>
      </c>
    </row>
    <row r="559" spans="1:15" x14ac:dyDescent="0.3">
      <c r="A559">
        <v>120441</v>
      </c>
      <c r="B559">
        <v>10</v>
      </c>
      <c r="C559" t="s">
        <v>490</v>
      </c>
      <c r="D559" t="s">
        <v>564</v>
      </c>
      <c r="E559" t="s">
        <v>2734</v>
      </c>
      <c r="N559" t="s">
        <v>1419</v>
      </c>
      <c r="O559" t="s">
        <v>455</v>
      </c>
    </row>
    <row r="560" spans="1:15" x14ac:dyDescent="0.3">
      <c r="A560">
        <v>120441</v>
      </c>
      <c r="B560">
        <v>11</v>
      </c>
      <c r="C560" t="s">
        <v>490</v>
      </c>
      <c r="D560" t="s">
        <v>735</v>
      </c>
      <c r="E560" t="s">
        <v>2686</v>
      </c>
      <c r="N560" t="s">
        <v>1420</v>
      </c>
      <c r="O560" t="s">
        <v>455</v>
      </c>
    </row>
    <row r="561" spans="1:15" x14ac:dyDescent="0.3">
      <c r="A561">
        <v>120441</v>
      </c>
      <c r="B561">
        <v>12</v>
      </c>
      <c r="C561" t="s">
        <v>490</v>
      </c>
      <c r="D561" t="s">
        <v>552</v>
      </c>
      <c r="E561" t="s">
        <v>2987</v>
      </c>
      <c r="G561" t="s">
        <v>2989</v>
      </c>
      <c r="N561" t="s">
        <v>1422</v>
      </c>
      <c r="O561" t="s">
        <v>455</v>
      </c>
    </row>
    <row r="562" spans="1:15" x14ac:dyDescent="0.3">
      <c r="A562">
        <v>120441</v>
      </c>
      <c r="B562">
        <v>13</v>
      </c>
      <c r="C562" t="s">
        <v>490</v>
      </c>
      <c r="D562" t="s">
        <v>542</v>
      </c>
      <c r="E562" t="s">
        <v>2785</v>
      </c>
      <c r="N562" t="s">
        <v>1424</v>
      </c>
      <c r="O562" t="s">
        <v>455</v>
      </c>
    </row>
    <row r="563" spans="1:15" x14ac:dyDescent="0.3">
      <c r="A563">
        <v>120441</v>
      </c>
      <c r="B563">
        <v>14</v>
      </c>
      <c r="C563" t="s">
        <v>490</v>
      </c>
      <c r="D563" t="s">
        <v>1102</v>
      </c>
      <c r="E563" t="s">
        <v>3110</v>
      </c>
      <c r="G563" t="s">
        <v>2989</v>
      </c>
      <c r="I563" t="s">
        <v>3112</v>
      </c>
      <c r="K563" t="s">
        <v>3115</v>
      </c>
      <c r="N563" t="s">
        <v>1426</v>
      </c>
      <c r="O563" t="s">
        <v>455</v>
      </c>
    </row>
    <row r="564" spans="1:15" x14ac:dyDescent="0.3">
      <c r="A564">
        <v>120441</v>
      </c>
      <c r="B564">
        <v>15</v>
      </c>
      <c r="C564" t="s">
        <v>546</v>
      </c>
      <c r="D564" t="s">
        <v>538</v>
      </c>
      <c r="E564" t="s">
        <v>2788</v>
      </c>
      <c r="N564" t="s">
        <v>1429</v>
      </c>
      <c r="O564" t="s">
        <v>455</v>
      </c>
    </row>
    <row r="565" spans="1:15" x14ac:dyDescent="0.3">
      <c r="A565">
        <v>120441</v>
      </c>
      <c r="B565">
        <v>16</v>
      </c>
      <c r="C565" t="s">
        <v>453</v>
      </c>
      <c r="D565" t="s">
        <v>509</v>
      </c>
      <c r="E565" t="s">
        <v>2793</v>
      </c>
      <c r="N565" t="s">
        <v>1430</v>
      </c>
      <c r="O565" t="s">
        <v>455</v>
      </c>
    </row>
    <row r="566" spans="1:15" x14ac:dyDescent="0.3">
      <c r="A566">
        <v>120441</v>
      </c>
      <c r="B566">
        <v>17</v>
      </c>
      <c r="C566" t="s">
        <v>453</v>
      </c>
      <c r="D566" t="s">
        <v>480</v>
      </c>
      <c r="E566" t="s">
        <v>2796</v>
      </c>
      <c r="N566" t="s">
        <v>1431</v>
      </c>
      <c r="O566" t="s">
        <v>455</v>
      </c>
    </row>
    <row r="567" spans="1:15" x14ac:dyDescent="0.3">
      <c r="A567">
        <v>120441</v>
      </c>
      <c r="B567">
        <v>18</v>
      </c>
      <c r="C567" t="s">
        <v>453</v>
      </c>
      <c r="D567" t="s">
        <v>551</v>
      </c>
      <c r="E567" t="s">
        <v>2796</v>
      </c>
      <c r="F567">
        <f xml:space="preserve"> 17</f>
        <v>17</v>
      </c>
      <c r="O567" t="s">
        <v>458</v>
      </c>
    </row>
    <row r="568" spans="1:15" x14ac:dyDescent="0.3">
      <c r="A568">
        <v>120441</v>
      </c>
      <c r="B568">
        <v>19</v>
      </c>
      <c r="C568" t="s">
        <v>453</v>
      </c>
      <c r="D568" t="s">
        <v>515</v>
      </c>
      <c r="E568" t="s">
        <v>2801</v>
      </c>
      <c r="F568" t="s">
        <v>2772</v>
      </c>
      <c r="G568" t="s">
        <v>2717</v>
      </c>
      <c r="N568" t="s">
        <v>1432</v>
      </c>
      <c r="O568" t="s">
        <v>455</v>
      </c>
    </row>
    <row r="569" spans="1:15" x14ac:dyDescent="0.3">
      <c r="A569">
        <v>120441</v>
      </c>
      <c r="B569">
        <v>20</v>
      </c>
      <c r="C569" t="s">
        <v>453</v>
      </c>
      <c r="D569" t="s">
        <v>537</v>
      </c>
      <c r="E569" t="s">
        <v>2801</v>
      </c>
      <c r="F569" t="s">
        <v>3116</v>
      </c>
      <c r="G569" t="s">
        <v>2717</v>
      </c>
      <c r="O569" t="s">
        <v>458</v>
      </c>
    </row>
    <row r="570" spans="1:15" x14ac:dyDescent="0.3">
      <c r="A570">
        <v>120441</v>
      </c>
      <c r="B570">
        <v>21</v>
      </c>
      <c r="C570" t="s">
        <v>453</v>
      </c>
      <c r="D570" t="s">
        <v>572</v>
      </c>
      <c r="E570" t="s">
        <v>3110</v>
      </c>
      <c r="G570" t="s">
        <v>2989</v>
      </c>
      <c r="I570" t="s">
        <v>3112</v>
      </c>
      <c r="K570" t="s">
        <v>3115</v>
      </c>
      <c r="N570" t="s">
        <v>1433</v>
      </c>
      <c r="O570" t="s">
        <v>455</v>
      </c>
    </row>
    <row r="571" spans="1:15" x14ac:dyDescent="0.3">
      <c r="A571">
        <v>120441</v>
      </c>
      <c r="B571">
        <v>22</v>
      </c>
      <c r="C571" t="s">
        <v>464</v>
      </c>
      <c r="D571" t="s">
        <v>488</v>
      </c>
      <c r="E571" t="s">
        <v>2974</v>
      </c>
      <c r="F571" t="s">
        <v>3117</v>
      </c>
      <c r="G571" t="s">
        <v>2710</v>
      </c>
      <c r="I571" t="s">
        <v>2711</v>
      </c>
      <c r="L571" t="s">
        <v>3118</v>
      </c>
      <c r="N571" t="s">
        <v>1434</v>
      </c>
      <c r="O571" t="s">
        <v>455</v>
      </c>
    </row>
    <row r="572" spans="1:15" x14ac:dyDescent="0.3">
      <c r="A572">
        <v>120441</v>
      </c>
      <c r="B572">
        <v>23</v>
      </c>
      <c r="C572" t="s">
        <v>464</v>
      </c>
      <c r="D572" t="s">
        <v>736</v>
      </c>
      <c r="E572" t="s">
        <v>2803</v>
      </c>
      <c r="N572" t="s">
        <v>1436</v>
      </c>
      <c r="O572" t="s">
        <v>455</v>
      </c>
    </row>
    <row r="573" spans="1:15" x14ac:dyDescent="0.3">
      <c r="A573">
        <v>120441</v>
      </c>
      <c r="B573">
        <v>24</v>
      </c>
      <c r="C573" t="s">
        <v>464</v>
      </c>
      <c r="D573" t="s">
        <v>520</v>
      </c>
      <c r="E573" t="s">
        <v>2803</v>
      </c>
      <c r="F573">
        <f xml:space="preserve"> 23</f>
        <v>23</v>
      </c>
      <c r="O573" t="s">
        <v>458</v>
      </c>
    </row>
    <row r="574" spans="1:15" x14ac:dyDescent="0.3">
      <c r="A574">
        <v>120441</v>
      </c>
      <c r="B574">
        <v>25</v>
      </c>
      <c r="C574" t="s">
        <v>464</v>
      </c>
      <c r="D574" t="s">
        <v>498</v>
      </c>
      <c r="E574" t="s">
        <v>2803</v>
      </c>
      <c r="F574">
        <f xml:space="preserve"> 23</f>
        <v>23</v>
      </c>
      <c r="O574" t="s">
        <v>458</v>
      </c>
    </row>
    <row r="575" spans="1:15" x14ac:dyDescent="0.3">
      <c r="A575">
        <v>120441</v>
      </c>
      <c r="B575">
        <v>26</v>
      </c>
      <c r="C575" t="s">
        <v>464</v>
      </c>
      <c r="D575" t="s">
        <v>803</v>
      </c>
      <c r="E575" t="s">
        <v>2803</v>
      </c>
      <c r="F575">
        <f xml:space="preserve"> 23</f>
        <v>23</v>
      </c>
      <c r="O575" t="s">
        <v>458</v>
      </c>
    </row>
    <row r="576" spans="1:15" x14ac:dyDescent="0.3">
      <c r="A576">
        <v>120441</v>
      </c>
      <c r="B576">
        <v>27</v>
      </c>
      <c r="C576" t="s">
        <v>464</v>
      </c>
      <c r="D576" t="s">
        <v>1205</v>
      </c>
      <c r="E576" t="s">
        <v>2805</v>
      </c>
      <c r="F576" t="s">
        <v>3047</v>
      </c>
      <c r="G576" t="s">
        <v>2583</v>
      </c>
      <c r="N576" t="s">
        <v>1438</v>
      </c>
      <c r="O576" t="s">
        <v>455</v>
      </c>
    </row>
    <row r="577" spans="1:15" x14ac:dyDescent="0.3">
      <c r="A577">
        <v>120441</v>
      </c>
      <c r="B577">
        <v>28</v>
      </c>
      <c r="C577" t="s">
        <v>490</v>
      </c>
      <c r="D577" t="s">
        <v>722</v>
      </c>
      <c r="E577" t="s">
        <v>2803</v>
      </c>
      <c r="N577" t="s">
        <v>1440</v>
      </c>
      <c r="O577" t="s">
        <v>455</v>
      </c>
    </row>
    <row r="578" spans="1:15" x14ac:dyDescent="0.3">
      <c r="A578">
        <v>129322</v>
      </c>
      <c r="B578">
        <v>1</v>
      </c>
      <c r="C578" t="s">
        <v>453</v>
      </c>
      <c r="D578" t="s">
        <v>452</v>
      </c>
      <c r="E578" t="s">
        <v>3119</v>
      </c>
      <c r="G578" t="s">
        <v>2612</v>
      </c>
      <c r="M578" t="s">
        <v>3120</v>
      </c>
      <c r="N578" t="s">
        <v>1441</v>
      </c>
      <c r="O578" t="s">
        <v>455</v>
      </c>
    </row>
    <row r="579" spans="1:15" x14ac:dyDescent="0.3">
      <c r="A579">
        <v>129322</v>
      </c>
      <c r="B579">
        <v>2</v>
      </c>
      <c r="C579" t="s">
        <v>453</v>
      </c>
      <c r="D579" t="s">
        <v>514</v>
      </c>
      <c r="E579" t="s">
        <v>3030</v>
      </c>
      <c r="G579" t="s">
        <v>2717</v>
      </c>
      <c r="M579" t="s">
        <v>2772</v>
      </c>
      <c r="N579" t="s">
        <v>1442</v>
      </c>
      <c r="O579" t="s">
        <v>455</v>
      </c>
    </row>
    <row r="580" spans="1:15" x14ac:dyDescent="0.3">
      <c r="A580">
        <v>129322</v>
      </c>
      <c r="B580">
        <v>3</v>
      </c>
      <c r="C580" t="s">
        <v>453</v>
      </c>
      <c r="D580" t="s">
        <v>471</v>
      </c>
      <c r="E580" t="s">
        <v>3030</v>
      </c>
      <c r="F580">
        <f xml:space="preserve"> 2</f>
        <v>2</v>
      </c>
      <c r="G580" t="s">
        <v>2717</v>
      </c>
      <c r="O580" t="s">
        <v>458</v>
      </c>
    </row>
    <row r="581" spans="1:15" x14ac:dyDescent="0.3">
      <c r="A581">
        <v>129322</v>
      </c>
      <c r="B581">
        <v>4</v>
      </c>
      <c r="C581" t="s">
        <v>453</v>
      </c>
      <c r="D581" t="s">
        <v>519</v>
      </c>
      <c r="E581" t="s">
        <v>2677</v>
      </c>
      <c r="N581" t="s">
        <v>3121</v>
      </c>
      <c r="O581" t="s">
        <v>455</v>
      </c>
    </row>
    <row r="582" spans="1:15" x14ac:dyDescent="0.3">
      <c r="A582">
        <v>129322</v>
      </c>
      <c r="B582">
        <v>5</v>
      </c>
      <c r="C582" t="s">
        <v>464</v>
      </c>
      <c r="D582" t="s">
        <v>614</v>
      </c>
      <c r="E582" t="s">
        <v>3122</v>
      </c>
      <c r="G582" t="s">
        <v>2989</v>
      </c>
      <c r="N582" t="s">
        <v>1443</v>
      </c>
      <c r="O582" t="s">
        <v>455</v>
      </c>
    </row>
    <row r="583" spans="1:15" x14ac:dyDescent="0.3">
      <c r="A583">
        <v>129322</v>
      </c>
      <c r="B583">
        <v>6</v>
      </c>
      <c r="C583" t="s">
        <v>464</v>
      </c>
      <c r="D583" t="s">
        <v>593</v>
      </c>
      <c r="E583" t="s">
        <v>3123</v>
      </c>
      <c r="N583" t="s">
        <v>1444</v>
      </c>
      <c r="O583" t="s">
        <v>455</v>
      </c>
    </row>
    <row r="584" spans="1:15" x14ac:dyDescent="0.3">
      <c r="A584">
        <v>129322</v>
      </c>
      <c r="B584">
        <v>7</v>
      </c>
      <c r="C584" t="s">
        <v>464</v>
      </c>
      <c r="D584" t="s">
        <v>558</v>
      </c>
      <c r="E584" t="s">
        <v>2681</v>
      </c>
      <c r="M584" t="s">
        <v>3124</v>
      </c>
      <c r="N584" t="s">
        <v>1446</v>
      </c>
      <c r="O584" t="s">
        <v>455</v>
      </c>
    </row>
    <row r="585" spans="1:15" x14ac:dyDescent="0.3">
      <c r="A585">
        <v>129322</v>
      </c>
      <c r="B585">
        <v>8</v>
      </c>
      <c r="C585" t="s">
        <v>490</v>
      </c>
      <c r="D585" t="s">
        <v>544</v>
      </c>
      <c r="E585" t="s">
        <v>3125</v>
      </c>
      <c r="N585" t="s">
        <v>1447</v>
      </c>
      <c r="O585" t="s">
        <v>455</v>
      </c>
    </row>
    <row r="586" spans="1:15" x14ac:dyDescent="0.3">
      <c r="A586">
        <v>129322</v>
      </c>
      <c r="B586">
        <v>9</v>
      </c>
      <c r="C586" t="s">
        <v>490</v>
      </c>
      <c r="D586" t="s">
        <v>648</v>
      </c>
      <c r="E586" t="s">
        <v>2987</v>
      </c>
      <c r="G586" t="s">
        <v>2989</v>
      </c>
      <c r="N586" t="s">
        <v>1448</v>
      </c>
      <c r="O586" t="s">
        <v>455</v>
      </c>
    </row>
    <row r="587" spans="1:15" x14ac:dyDescent="0.3">
      <c r="A587">
        <v>129322</v>
      </c>
      <c r="B587">
        <v>10</v>
      </c>
      <c r="C587" t="s">
        <v>490</v>
      </c>
      <c r="D587" t="s">
        <v>564</v>
      </c>
      <c r="E587" t="s">
        <v>2681</v>
      </c>
      <c r="M587" t="s">
        <v>3126</v>
      </c>
      <c r="N587" t="s">
        <v>1450</v>
      </c>
      <c r="O587" t="s">
        <v>455</v>
      </c>
    </row>
    <row r="588" spans="1:15" x14ac:dyDescent="0.3">
      <c r="A588">
        <v>129322</v>
      </c>
      <c r="B588">
        <v>11</v>
      </c>
      <c r="C588" t="s">
        <v>490</v>
      </c>
      <c r="D588" t="s">
        <v>735</v>
      </c>
      <c r="E588" t="s">
        <v>3110</v>
      </c>
      <c r="G588" t="s">
        <v>2989</v>
      </c>
      <c r="I588" t="s">
        <v>3112</v>
      </c>
      <c r="K588" t="s">
        <v>3115</v>
      </c>
      <c r="N588" t="s">
        <v>1453</v>
      </c>
      <c r="O588" t="s">
        <v>455</v>
      </c>
    </row>
    <row r="589" spans="1:15" x14ac:dyDescent="0.3">
      <c r="A589">
        <v>129322</v>
      </c>
      <c r="B589">
        <v>12</v>
      </c>
      <c r="C589" t="s">
        <v>490</v>
      </c>
      <c r="D589" t="s">
        <v>552</v>
      </c>
      <c r="E589" t="s">
        <v>3110</v>
      </c>
      <c r="F589">
        <f xml:space="preserve"> 11</f>
        <v>11</v>
      </c>
      <c r="G589" t="s">
        <v>2989</v>
      </c>
      <c r="I589" t="s">
        <v>3112</v>
      </c>
      <c r="K589" t="s">
        <v>3115</v>
      </c>
      <c r="O589" t="s">
        <v>458</v>
      </c>
    </row>
    <row r="590" spans="1:15" x14ac:dyDescent="0.3">
      <c r="A590">
        <v>129322</v>
      </c>
      <c r="B590">
        <v>13</v>
      </c>
      <c r="C590" t="s">
        <v>490</v>
      </c>
      <c r="D590" t="s">
        <v>542</v>
      </c>
      <c r="E590" t="s">
        <v>2806</v>
      </c>
      <c r="M590" t="s">
        <v>3127</v>
      </c>
      <c r="N590" t="s">
        <v>1455</v>
      </c>
      <c r="O590" t="s">
        <v>455</v>
      </c>
    </row>
    <row r="591" spans="1:15" x14ac:dyDescent="0.3">
      <c r="A591">
        <v>129322</v>
      </c>
      <c r="B591">
        <v>14</v>
      </c>
      <c r="C591" t="s">
        <v>490</v>
      </c>
      <c r="D591" t="s">
        <v>1102</v>
      </c>
      <c r="E591" t="s">
        <v>2686</v>
      </c>
      <c r="F591" t="s">
        <v>3128</v>
      </c>
      <c r="G591" t="s">
        <v>2704</v>
      </c>
      <c r="M591" t="s">
        <v>3129</v>
      </c>
      <c r="N591" t="s">
        <v>1456</v>
      </c>
      <c r="O591" t="s">
        <v>455</v>
      </c>
    </row>
    <row r="592" spans="1:15" x14ac:dyDescent="0.3">
      <c r="A592">
        <v>129322</v>
      </c>
      <c r="B592">
        <v>15</v>
      </c>
      <c r="C592" t="s">
        <v>546</v>
      </c>
      <c r="D592" t="s">
        <v>538</v>
      </c>
      <c r="E592" t="s">
        <v>3110</v>
      </c>
      <c r="G592" t="s">
        <v>2989</v>
      </c>
      <c r="I592" t="s">
        <v>3112</v>
      </c>
      <c r="K592" t="s">
        <v>3115</v>
      </c>
      <c r="N592" t="s">
        <v>1457</v>
      </c>
      <c r="O592" t="s">
        <v>455</v>
      </c>
    </row>
    <row r="593" spans="1:15" x14ac:dyDescent="0.3">
      <c r="A593">
        <v>129322</v>
      </c>
      <c r="B593">
        <v>16</v>
      </c>
      <c r="C593" t="s">
        <v>546</v>
      </c>
      <c r="D593" t="s">
        <v>509</v>
      </c>
      <c r="E593" t="s">
        <v>3110</v>
      </c>
      <c r="F593">
        <f xml:space="preserve"> 15</f>
        <v>15</v>
      </c>
      <c r="G593" t="s">
        <v>2989</v>
      </c>
      <c r="I593" t="s">
        <v>3112</v>
      </c>
      <c r="K593" t="s">
        <v>3115</v>
      </c>
      <c r="O593" t="s">
        <v>458</v>
      </c>
    </row>
    <row r="594" spans="1:15" x14ac:dyDescent="0.3">
      <c r="A594">
        <v>129322</v>
      </c>
      <c r="B594">
        <v>17</v>
      </c>
      <c r="C594" t="s">
        <v>546</v>
      </c>
      <c r="D594" t="s">
        <v>480</v>
      </c>
      <c r="E594" t="s">
        <v>3110</v>
      </c>
      <c r="F594">
        <f xml:space="preserve"> 15</f>
        <v>15</v>
      </c>
      <c r="G594" t="s">
        <v>2989</v>
      </c>
      <c r="I594" t="s">
        <v>3112</v>
      </c>
      <c r="K594" t="s">
        <v>3115</v>
      </c>
      <c r="O594" t="s">
        <v>458</v>
      </c>
    </row>
    <row r="595" spans="1:15" x14ac:dyDescent="0.3">
      <c r="A595">
        <v>129322</v>
      </c>
      <c r="B595">
        <v>18</v>
      </c>
      <c r="C595" t="s">
        <v>546</v>
      </c>
      <c r="D595" t="s">
        <v>551</v>
      </c>
      <c r="E595" t="s">
        <v>3110</v>
      </c>
      <c r="F595">
        <f xml:space="preserve"> 15</f>
        <v>15</v>
      </c>
      <c r="G595" t="s">
        <v>2989</v>
      </c>
      <c r="I595" t="s">
        <v>3112</v>
      </c>
      <c r="K595" t="s">
        <v>3115</v>
      </c>
      <c r="O595" t="s">
        <v>458</v>
      </c>
    </row>
    <row r="596" spans="1:15" x14ac:dyDescent="0.3">
      <c r="A596">
        <v>129322</v>
      </c>
      <c r="B596">
        <v>19</v>
      </c>
      <c r="C596" t="s">
        <v>546</v>
      </c>
      <c r="D596" t="s">
        <v>515</v>
      </c>
      <c r="E596" t="s">
        <v>3110</v>
      </c>
      <c r="F596">
        <f xml:space="preserve"> 15</f>
        <v>15</v>
      </c>
      <c r="G596" t="s">
        <v>2989</v>
      </c>
      <c r="I596" t="s">
        <v>3112</v>
      </c>
      <c r="K596" t="s">
        <v>3115</v>
      </c>
      <c r="O596" t="s">
        <v>458</v>
      </c>
    </row>
    <row r="597" spans="1:15" x14ac:dyDescent="0.3">
      <c r="A597">
        <v>129322</v>
      </c>
      <c r="B597">
        <v>20</v>
      </c>
      <c r="C597" t="s">
        <v>546</v>
      </c>
      <c r="D597" t="s">
        <v>537</v>
      </c>
      <c r="E597" t="s">
        <v>3110</v>
      </c>
      <c r="F597">
        <f xml:space="preserve"> 15</f>
        <v>15</v>
      </c>
      <c r="G597" t="s">
        <v>2989</v>
      </c>
      <c r="I597" t="s">
        <v>3112</v>
      </c>
      <c r="K597" t="s">
        <v>3115</v>
      </c>
      <c r="O597" t="s">
        <v>458</v>
      </c>
    </row>
    <row r="598" spans="1:15" x14ac:dyDescent="0.3">
      <c r="A598">
        <v>129322</v>
      </c>
      <c r="B598">
        <v>21</v>
      </c>
      <c r="C598" t="s">
        <v>546</v>
      </c>
      <c r="D598" t="s">
        <v>572</v>
      </c>
      <c r="E598" t="s">
        <v>3110</v>
      </c>
      <c r="F598">
        <f xml:space="preserve"> 15</f>
        <v>15</v>
      </c>
      <c r="G598" t="s">
        <v>2989</v>
      </c>
      <c r="I598" t="s">
        <v>3112</v>
      </c>
      <c r="K598" t="s">
        <v>3115</v>
      </c>
      <c r="O598" t="s">
        <v>458</v>
      </c>
    </row>
    <row r="599" spans="1:15" x14ac:dyDescent="0.3">
      <c r="A599">
        <v>129322</v>
      </c>
      <c r="B599">
        <v>22</v>
      </c>
      <c r="C599" t="s">
        <v>546</v>
      </c>
      <c r="D599" t="s">
        <v>488</v>
      </c>
      <c r="E599" t="s">
        <v>2806</v>
      </c>
      <c r="N599" t="s">
        <v>1467</v>
      </c>
      <c r="O599" t="s">
        <v>455</v>
      </c>
    </row>
    <row r="600" spans="1:15" x14ac:dyDescent="0.3">
      <c r="A600">
        <v>129322</v>
      </c>
      <c r="B600">
        <v>23</v>
      </c>
      <c r="C600" t="s">
        <v>453</v>
      </c>
      <c r="D600" t="s">
        <v>736</v>
      </c>
      <c r="E600" t="s">
        <v>2806</v>
      </c>
      <c r="N600" t="s">
        <v>1468</v>
      </c>
      <c r="O600" t="s">
        <v>455</v>
      </c>
    </row>
    <row r="601" spans="1:15" x14ac:dyDescent="0.3">
      <c r="A601">
        <v>129322</v>
      </c>
      <c r="B601">
        <v>24</v>
      </c>
      <c r="C601" t="s">
        <v>453</v>
      </c>
      <c r="D601" t="s">
        <v>520</v>
      </c>
      <c r="E601" t="s">
        <v>3130</v>
      </c>
      <c r="M601" t="s">
        <v>3131</v>
      </c>
      <c r="N601" t="s">
        <v>1469</v>
      </c>
      <c r="O601" t="s">
        <v>455</v>
      </c>
    </row>
    <row r="602" spans="1:15" x14ac:dyDescent="0.3">
      <c r="A602">
        <v>129322</v>
      </c>
      <c r="B602">
        <v>25</v>
      </c>
      <c r="C602" t="s">
        <v>453</v>
      </c>
      <c r="D602" t="s">
        <v>498</v>
      </c>
      <c r="E602" t="s">
        <v>3130</v>
      </c>
      <c r="F602">
        <f xml:space="preserve"> 24</f>
        <v>24</v>
      </c>
      <c r="M602" t="s">
        <v>3132</v>
      </c>
      <c r="O602" t="s">
        <v>458</v>
      </c>
    </row>
    <row r="603" spans="1:15" x14ac:dyDescent="0.3">
      <c r="A603">
        <v>129322</v>
      </c>
      <c r="B603">
        <v>26</v>
      </c>
      <c r="C603" t="s">
        <v>464</v>
      </c>
      <c r="D603" t="s">
        <v>803</v>
      </c>
      <c r="E603" t="s">
        <v>2972</v>
      </c>
      <c r="N603" t="s">
        <v>1470</v>
      </c>
      <c r="O603" t="s">
        <v>455</v>
      </c>
    </row>
    <row r="604" spans="1:15" x14ac:dyDescent="0.3">
      <c r="A604">
        <v>129322</v>
      </c>
      <c r="B604">
        <v>27</v>
      </c>
      <c r="C604" t="s">
        <v>464</v>
      </c>
      <c r="D604" t="s">
        <v>1205</v>
      </c>
      <c r="E604" t="s">
        <v>3122</v>
      </c>
      <c r="G604" t="s">
        <v>2989</v>
      </c>
      <c r="N604" t="s">
        <v>1472</v>
      </c>
      <c r="O604" t="s">
        <v>458</v>
      </c>
    </row>
    <row r="605" spans="1:15" x14ac:dyDescent="0.3">
      <c r="A605">
        <v>129322</v>
      </c>
      <c r="B605">
        <v>28</v>
      </c>
      <c r="C605" t="s">
        <v>464</v>
      </c>
      <c r="D605" t="s">
        <v>722</v>
      </c>
      <c r="E605" t="s">
        <v>2700</v>
      </c>
      <c r="N605" t="s">
        <v>1473</v>
      </c>
      <c r="O605" t="s">
        <v>458</v>
      </c>
    </row>
    <row r="606" spans="1:15" x14ac:dyDescent="0.3">
      <c r="A606">
        <v>129322</v>
      </c>
      <c r="B606">
        <v>29</v>
      </c>
      <c r="C606" t="s">
        <v>490</v>
      </c>
      <c r="D606" t="s">
        <v>527</v>
      </c>
      <c r="E606" t="s">
        <v>2987</v>
      </c>
      <c r="N606" t="s">
        <v>1474</v>
      </c>
      <c r="O606" t="s">
        <v>455</v>
      </c>
    </row>
    <row r="607" spans="1:15" x14ac:dyDescent="0.3">
      <c r="A607">
        <v>129322</v>
      </c>
      <c r="B607">
        <v>30</v>
      </c>
      <c r="C607" t="s">
        <v>490</v>
      </c>
      <c r="D607" t="s">
        <v>583</v>
      </c>
      <c r="E607" t="s">
        <v>2967</v>
      </c>
      <c r="N607" t="s">
        <v>1477</v>
      </c>
      <c r="O607" t="s">
        <v>455</v>
      </c>
    </row>
    <row r="608" spans="1:15" x14ac:dyDescent="0.3">
      <c r="A608">
        <v>129322</v>
      </c>
      <c r="B608">
        <v>31</v>
      </c>
      <c r="C608" t="s">
        <v>490</v>
      </c>
      <c r="D608" t="s">
        <v>545</v>
      </c>
      <c r="E608" t="s">
        <v>3110</v>
      </c>
      <c r="G608" t="s">
        <v>2989</v>
      </c>
      <c r="I608" t="s">
        <v>3112</v>
      </c>
      <c r="K608" t="s">
        <v>3115</v>
      </c>
      <c r="N608" t="s">
        <v>1479</v>
      </c>
      <c r="O608" t="s">
        <v>455</v>
      </c>
    </row>
    <row r="609" spans="1:15" x14ac:dyDescent="0.3">
      <c r="A609">
        <v>129322</v>
      </c>
      <c r="B609">
        <v>32</v>
      </c>
      <c r="C609" t="s">
        <v>490</v>
      </c>
      <c r="D609" t="s">
        <v>665</v>
      </c>
      <c r="E609" t="s">
        <v>3110</v>
      </c>
      <c r="F609">
        <f xml:space="preserve"> 31</f>
        <v>31</v>
      </c>
      <c r="G609" t="s">
        <v>2989</v>
      </c>
      <c r="I609" t="s">
        <v>3112</v>
      </c>
      <c r="K609" t="s">
        <v>3115</v>
      </c>
      <c r="O609" t="s">
        <v>458</v>
      </c>
    </row>
    <row r="610" spans="1:15" x14ac:dyDescent="0.3">
      <c r="A610">
        <v>129322</v>
      </c>
      <c r="B610">
        <v>33</v>
      </c>
      <c r="C610" t="s">
        <v>546</v>
      </c>
      <c r="D610" t="s">
        <v>577</v>
      </c>
      <c r="E610" t="s">
        <v>3110</v>
      </c>
      <c r="G610" t="s">
        <v>2989</v>
      </c>
      <c r="I610" t="s">
        <v>3112</v>
      </c>
      <c r="K610" t="s">
        <v>3115</v>
      </c>
      <c r="N610" t="s">
        <v>3133</v>
      </c>
      <c r="O610" t="s">
        <v>455</v>
      </c>
    </row>
    <row r="611" spans="1:15" x14ac:dyDescent="0.3">
      <c r="A611">
        <v>129322</v>
      </c>
      <c r="B611">
        <v>34</v>
      </c>
      <c r="C611" t="s">
        <v>546</v>
      </c>
      <c r="D611" t="s">
        <v>553</v>
      </c>
      <c r="E611" t="s">
        <v>3110</v>
      </c>
      <c r="F611">
        <f xml:space="preserve"> 33</f>
        <v>33</v>
      </c>
      <c r="G611" t="s">
        <v>2989</v>
      </c>
      <c r="I611" t="s">
        <v>3112</v>
      </c>
      <c r="K611" t="s">
        <v>3115</v>
      </c>
      <c r="O611" t="s">
        <v>458</v>
      </c>
    </row>
    <row r="612" spans="1:15" x14ac:dyDescent="0.3">
      <c r="A612">
        <v>129322</v>
      </c>
      <c r="B612">
        <v>35</v>
      </c>
      <c r="C612" t="s">
        <v>546</v>
      </c>
      <c r="D612" t="s">
        <v>532</v>
      </c>
      <c r="E612" t="s">
        <v>3110</v>
      </c>
      <c r="F612">
        <f xml:space="preserve"> 33</f>
        <v>33</v>
      </c>
      <c r="G612" t="s">
        <v>2989</v>
      </c>
      <c r="I612" t="s">
        <v>3112</v>
      </c>
      <c r="K612" t="s">
        <v>3115</v>
      </c>
      <c r="O612" t="s">
        <v>458</v>
      </c>
    </row>
    <row r="613" spans="1:15" x14ac:dyDescent="0.3">
      <c r="A613">
        <v>129322</v>
      </c>
      <c r="B613">
        <v>36</v>
      </c>
      <c r="C613" t="s">
        <v>546</v>
      </c>
      <c r="D613" t="s">
        <v>496</v>
      </c>
      <c r="E613" t="s">
        <v>3110</v>
      </c>
      <c r="F613">
        <f xml:space="preserve"> 33</f>
        <v>33</v>
      </c>
      <c r="G613" t="s">
        <v>2989</v>
      </c>
      <c r="I613" t="s">
        <v>3112</v>
      </c>
      <c r="K613" t="s">
        <v>3115</v>
      </c>
      <c r="O613" t="s">
        <v>458</v>
      </c>
    </row>
    <row r="614" spans="1:15" x14ac:dyDescent="0.3">
      <c r="A614">
        <v>129322</v>
      </c>
      <c r="B614">
        <v>37</v>
      </c>
      <c r="C614" t="s">
        <v>546</v>
      </c>
      <c r="D614" t="s">
        <v>502</v>
      </c>
      <c r="E614" t="s">
        <v>3110</v>
      </c>
      <c r="F614">
        <f xml:space="preserve"> 33</f>
        <v>33</v>
      </c>
      <c r="G614" t="s">
        <v>2989</v>
      </c>
      <c r="I614" t="s">
        <v>3112</v>
      </c>
      <c r="K614" t="s">
        <v>3115</v>
      </c>
      <c r="O614" t="s">
        <v>458</v>
      </c>
    </row>
    <row r="615" spans="1:15" x14ac:dyDescent="0.3">
      <c r="A615">
        <v>129322</v>
      </c>
      <c r="B615">
        <v>38</v>
      </c>
      <c r="C615" t="s">
        <v>546</v>
      </c>
      <c r="D615" t="s">
        <v>565</v>
      </c>
      <c r="E615" t="s">
        <v>3110</v>
      </c>
      <c r="F615">
        <f xml:space="preserve"> 33</f>
        <v>33</v>
      </c>
      <c r="G615" t="s">
        <v>2989</v>
      </c>
      <c r="I615" t="s">
        <v>3112</v>
      </c>
      <c r="K615" t="s">
        <v>3115</v>
      </c>
      <c r="O615" t="s">
        <v>458</v>
      </c>
    </row>
    <row r="616" spans="1:15" x14ac:dyDescent="0.3">
      <c r="A616">
        <v>129322</v>
      </c>
      <c r="B616">
        <v>39</v>
      </c>
      <c r="C616" t="s">
        <v>546</v>
      </c>
      <c r="D616" t="s">
        <v>1114</v>
      </c>
      <c r="E616" t="s">
        <v>3110</v>
      </c>
      <c r="F616">
        <f xml:space="preserve"> 33</f>
        <v>33</v>
      </c>
      <c r="G616" t="s">
        <v>2989</v>
      </c>
      <c r="I616" t="s">
        <v>3112</v>
      </c>
      <c r="K616" t="s">
        <v>3115</v>
      </c>
      <c r="O616" t="s">
        <v>458</v>
      </c>
    </row>
    <row r="617" spans="1:15" x14ac:dyDescent="0.3">
      <c r="A617">
        <v>129322</v>
      </c>
      <c r="B617">
        <v>40</v>
      </c>
      <c r="C617" t="s">
        <v>546</v>
      </c>
      <c r="D617" t="s">
        <v>505</v>
      </c>
      <c r="E617" t="s">
        <v>3110</v>
      </c>
      <c r="F617">
        <f xml:space="preserve"> 33</f>
        <v>33</v>
      </c>
      <c r="G617" t="s">
        <v>2989</v>
      </c>
      <c r="I617" t="s">
        <v>3112</v>
      </c>
      <c r="K617" t="s">
        <v>3115</v>
      </c>
      <c r="O617" t="s">
        <v>458</v>
      </c>
    </row>
    <row r="618" spans="1:15" x14ac:dyDescent="0.3">
      <c r="A618">
        <v>129322</v>
      </c>
      <c r="B618">
        <v>41</v>
      </c>
      <c r="C618" t="s">
        <v>546</v>
      </c>
      <c r="D618" t="s">
        <v>723</v>
      </c>
      <c r="E618" t="s">
        <v>3110</v>
      </c>
      <c r="F618">
        <f xml:space="preserve"> 33</f>
        <v>33</v>
      </c>
      <c r="G618" t="s">
        <v>2989</v>
      </c>
      <c r="I618" t="s">
        <v>3112</v>
      </c>
      <c r="K618" t="s">
        <v>3115</v>
      </c>
      <c r="O618" t="s">
        <v>458</v>
      </c>
    </row>
    <row r="619" spans="1:15" x14ac:dyDescent="0.3">
      <c r="A619">
        <v>129322</v>
      </c>
      <c r="B619">
        <v>42</v>
      </c>
      <c r="C619" t="s">
        <v>546</v>
      </c>
      <c r="D619" t="s">
        <v>491</v>
      </c>
      <c r="E619" t="s">
        <v>3110</v>
      </c>
      <c r="F619">
        <f xml:space="preserve"> 33</f>
        <v>33</v>
      </c>
      <c r="G619" t="s">
        <v>2989</v>
      </c>
      <c r="I619" t="s">
        <v>3112</v>
      </c>
      <c r="K619" t="s">
        <v>3115</v>
      </c>
      <c r="O619" t="s">
        <v>458</v>
      </c>
    </row>
    <row r="620" spans="1:15" x14ac:dyDescent="0.3">
      <c r="A620">
        <v>129322</v>
      </c>
      <c r="B620">
        <v>43</v>
      </c>
      <c r="C620" t="s">
        <v>546</v>
      </c>
      <c r="D620" t="s">
        <v>503</v>
      </c>
      <c r="E620" t="s">
        <v>3110</v>
      </c>
      <c r="F620">
        <f xml:space="preserve"> 33</f>
        <v>33</v>
      </c>
      <c r="G620" t="s">
        <v>2989</v>
      </c>
      <c r="I620" t="s">
        <v>3112</v>
      </c>
      <c r="K620" t="s">
        <v>3115</v>
      </c>
      <c r="O620" t="s">
        <v>458</v>
      </c>
    </row>
    <row r="621" spans="1:15" x14ac:dyDescent="0.3">
      <c r="A621">
        <v>129322</v>
      </c>
      <c r="B621">
        <v>44</v>
      </c>
      <c r="C621" t="s">
        <v>546</v>
      </c>
      <c r="D621" t="s">
        <v>594</v>
      </c>
      <c r="E621" t="s">
        <v>3110</v>
      </c>
      <c r="F621">
        <f xml:space="preserve"> 33</f>
        <v>33</v>
      </c>
      <c r="G621" t="s">
        <v>2989</v>
      </c>
      <c r="I621" t="s">
        <v>3112</v>
      </c>
      <c r="K621" t="s">
        <v>3115</v>
      </c>
      <c r="O621" t="s">
        <v>458</v>
      </c>
    </row>
    <row r="622" spans="1:15" x14ac:dyDescent="0.3">
      <c r="A622">
        <v>129322</v>
      </c>
      <c r="B622">
        <v>45</v>
      </c>
      <c r="C622" t="s">
        <v>546</v>
      </c>
      <c r="D622" t="s">
        <v>528</v>
      </c>
      <c r="E622" t="s">
        <v>3110</v>
      </c>
      <c r="F622">
        <f xml:space="preserve"> 33</f>
        <v>33</v>
      </c>
      <c r="G622" t="s">
        <v>2989</v>
      </c>
      <c r="I622" t="s">
        <v>3112</v>
      </c>
      <c r="K622" t="s">
        <v>3115</v>
      </c>
      <c r="O622" t="s">
        <v>458</v>
      </c>
    </row>
    <row r="623" spans="1:15" x14ac:dyDescent="0.3">
      <c r="A623">
        <v>90244</v>
      </c>
      <c r="B623">
        <v>1</v>
      </c>
      <c r="C623" t="s">
        <v>453</v>
      </c>
      <c r="D623" t="s">
        <v>452</v>
      </c>
      <c r="E623" t="s">
        <v>2925</v>
      </c>
      <c r="F623" t="s">
        <v>98</v>
      </c>
      <c r="H623" t="s">
        <v>98</v>
      </c>
      <c r="J623" t="s">
        <v>98</v>
      </c>
      <c r="L623" t="s">
        <v>98</v>
      </c>
      <c r="M623" t="s">
        <v>3134</v>
      </c>
      <c r="N623" t="s">
        <v>1497</v>
      </c>
      <c r="O623" t="s">
        <v>455</v>
      </c>
    </row>
    <row r="624" spans="1:15" x14ac:dyDescent="0.3">
      <c r="A624">
        <v>90244</v>
      </c>
      <c r="B624">
        <v>2</v>
      </c>
      <c r="C624" t="s">
        <v>453</v>
      </c>
      <c r="D624" t="s">
        <v>514</v>
      </c>
      <c r="E624" t="s">
        <v>2925</v>
      </c>
      <c r="F624">
        <f>1</f>
        <v>1</v>
      </c>
      <c r="H624" t="s">
        <v>98</v>
      </c>
      <c r="J624" t="s">
        <v>98</v>
      </c>
      <c r="L624" t="s">
        <v>98</v>
      </c>
      <c r="M624" t="s">
        <v>98</v>
      </c>
      <c r="N624" t="s">
        <v>98</v>
      </c>
      <c r="O624" t="s">
        <v>458</v>
      </c>
    </row>
    <row r="625" spans="1:15" x14ac:dyDescent="0.3">
      <c r="A625">
        <v>90244</v>
      </c>
      <c r="B625">
        <v>3</v>
      </c>
      <c r="C625" t="s">
        <v>453</v>
      </c>
      <c r="D625" t="s">
        <v>471</v>
      </c>
      <c r="E625" t="s">
        <v>2885</v>
      </c>
      <c r="F625" t="s">
        <v>98</v>
      </c>
      <c r="H625" t="s">
        <v>98</v>
      </c>
      <c r="J625" t="s">
        <v>98</v>
      </c>
      <c r="L625" t="s">
        <v>98</v>
      </c>
      <c r="M625" t="s">
        <v>98</v>
      </c>
      <c r="N625" t="s">
        <v>1499</v>
      </c>
      <c r="O625" t="s">
        <v>455</v>
      </c>
    </row>
    <row r="626" spans="1:15" x14ac:dyDescent="0.3">
      <c r="A626">
        <v>90244</v>
      </c>
      <c r="B626">
        <v>4</v>
      </c>
      <c r="C626" t="s">
        <v>453</v>
      </c>
      <c r="D626" t="s">
        <v>519</v>
      </c>
      <c r="E626" t="s">
        <v>2885</v>
      </c>
      <c r="F626">
        <f>3</f>
        <v>3</v>
      </c>
      <c r="H626" t="s">
        <v>98</v>
      </c>
      <c r="J626" t="s">
        <v>98</v>
      </c>
      <c r="L626" t="s">
        <v>98</v>
      </c>
      <c r="M626" t="s">
        <v>98</v>
      </c>
      <c r="N626" t="s">
        <v>98</v>
      </c>
      <c r="O626" t="s">
        <v>458</v>
      </c>
    </row>
    <row r="627" spans="1:15" x14ac:dyDescent="0.3">
      <c r="A627">
        <v>90244</v>
      </c>
      <c r="B627">
        <v>5</v>
      </c>
      <c r="C627" t="s">
        <v>453</v>
      </c>
      <c r="D627" t="s">
        <v>614</v>
      </c>
      <c r="E627" t="s">
        <v>3135</v>
      </c>
      <c r="F627" t="s">
        <v>98</v>
      </c>
      <c r="H627" t="s">
        <v>98</v>
      </c>
      <c r="J627" t="s">
        <v>98</v>
      </c>
      <c r="L627" t="s">
        <v>98</v>
      </c>
      <c r="M627" t="s">
        <v>3134</v>
      </c>
      <c r="N627" t="s">
        <v>1500</v>
      </c>
      <c r="O627" t="s">
        <v>455</v>
      </c>
    </row>
    <row r="628" spans="1:15" x14ac:dyDescent="0.3">
      <c r="A628">
        <v>90244</v>
      </c>
      <c r="B628">
        <v>6</v>
      </c>
      <c r="C628" t="s">
        <v>453</v>
      </c>
      <c r="D628" t="s">
        <v>593</v>
      </c>
      <c r="E628" t="s">
        <v>3136</v>
      </c>
      <c r="F628" t="s">
        <v>98</v>
      </c>
      <c r="H628" t="s">
        <v>98</v>
      </c>
      <c r="J628" t="s">
        <v>98</v>
      </c>
      <c r="L628" t="s">
        <v>98</v>
      </c>
      <c r="M628" t="s">
        <v>3134</v>
      </c>
      <c r="N628" t="s">
        <v>1502</v>
      </c>
      <c r="O628" t="s">
        <v>455</v>
      </c>
    </row>
    <row r="629" spans="1:15" x14ac:dyDescent="0.3">
      <c r="A629">
        <v>90244</v>
      </c>
      <c r="B629">
        <v>7</v>
      </c>
      <c r="C629" t="s">
        <v>453</v>
      </c>
      <c r="D629" t="s">
        <v>558</v>
      </c>
      <c r="E629" t="s">
        <v>2885</v>
      </c>
      <c r="F629">
        <f>3</f>
        <v>3</v>
      </c>
      <c r="H629" t="s">
        <v>98</v>
      </c>
      <c r="J629" t="s">
        <v>98</v>
      </c>
      <c r="L629" t="s">
        <v>98</v>
      </c>
      <c r="M629" t="s">
        <v>98</v>
      </c>
      <c r="N629" t="s">
        <v>98</v>
      </c>
      <c r="O629" t="s">
        <v>458</v>
      </c>
    </row>
    <row r="630" spans="1:15" x14ac:dyDescent="0.3">
      <c r="A630">
        <v>90244</v>
      </c>
      <c r="B630">
        <v>8</v>
      </c>
      <c r="C630" t="s">
        <v>453</v>
      </c>
      <c r="D630" t="s">
        <v>544</v>
      </c>
      <c r="E630" t="s">
        <v>3137</v>
      </c>
      <c r="F630" t="s">
        <v>98</v>
      </c>
      <c r="H630" t="s">
        <v>98</v>
      </c>
      <c r="J630" t="s">
        <v>98</v>
      </c>
      <c r="L630" t="s">
        <v>98</v>
      </c>
      <c r="M630" t="s">
        <v>98</v>
      </c>
      <c r="N630" t="s">
        <v>1503</v>
      </c>
      <c r="O630" t="s">
        <v>455</v>
      </c>
    </row>
    <row r="631" spans="1:15" x14ac:dyDescent="0.3">
      <c r="A631">
        <v>90244</v>
      </c>
      <c r="B631">
        <v>9</v>
      </c>
      <c r="C631" t="s">
        <v>453</v>
      </c>
      <c r="D631" t="s">
        <v>648</v>
      </c>
      <c r="E631">
        <f>3</f>
        <v>3</v>
      </c>
      <c r="F631" t="s">
        <v>98</v>
      </c>
      <c r="H631" t="s">
        <v>98</v>
      </c>
      <c r="J631" t="s">
        <v>98</v>
      </c>
      <c r="L631" t="s">
        <v>98</v>
      </c>
      <c r="M631" t="s">
        <v>98</v>
      </c>
      <c r="N631" t="s">
        <v>98</v>
      </c>
      <c r="O631" t="s">
        <v>458</v>
      </c>
    </row>
    <row r="632" spans="1:15" x14ac:dyDescent="0.3">
      <c r="A632">
        <v>90244</v>
      </c>
      <c r="B632">
        <v>10</v>
      </c>
      <c r="C632" t="s">
        <v>464</v>
      </c>
      <c r="D632" t="s">
        <v>564</v>
      </c>
      <c r="E632" t="s">
        <v>3138</v>
      </c>
      <c r="F632" t="s">
        <v>98</v>
      </c>
      <c r="H632" t="s">
        <v>98</v>
      </c>
      <c r="J632" t="s">
        <v>98</v>
      </c>
      <c r="L632" t="s">
        <v>98</v>
      </c>
      <c r="M632" t="s">
        <v>3139</v>
      </c>
      <c r="N632" t="s">
        <v>1504</v>
      </c>
      <c r="O632" t="s">
        <v>455</v>
      </c>
    </row>
    <row r="633" spans="1:15" x14ac:dyDescent="0.3">
      <c r="A633">
        <v>90244</v>
      </c>
      <c r="B633">
        <v>11</v>
      </c>
      <c r="C633" t="s">
        <v>464</v>
      </c>
      <c r="D633" t="s">
        <v>735</v>
      </c>
      <c r="E633" t="s">
        <v>2847</v>
      </c>
      <c r="F633" t="s">
        <v>98</v>
      </c>
      <c r="H633" t="s">
        <v>98</v>
      </c>
      <c r="J633" t="s">
        <v>98</v>
      </c>
      <c r="L633" t="s">
        <v>98</v>
      </c>
      <c r="M633" t="s">
        <v>3140</v>
      </c>
      <c r="N633" t="s">
        <v>1507</v>
      </c>
      <c r="O633" t="s">
        <v>455</v>
      </c>
    </row>
    <row r="634" spans="1:15" x14ac:dyDescent="0.3">
      <c r="A634">
        <v>90244</v>
      </c>
      <c r="B634">
        <v>12</v>
      </c>
      <c r="C634" t="s">
        <v>464</v>
      </c>
      <c r="D634" t="s">
        <v>552</v>
      </c>
      <c r="E634" t="s">
        <v>2854</v>
      </c>
      <c r="F634" t="s">
        <v>2772</v>
      </c>
      <c r="H634" t="s">
        <v>98</v>
      </c>
      <c r="J634" t="s">
        <v>98</v>
      </c>
      <c r="L634" t="s">
        <v>98</v>
      </c>
      <c r="M634" t="s">
        <v>3141</v>
      </c>
      <c r="N634" t="s">
        <v>1508</v>
      </c>
      <c r="O634" t="s">
        <v>455</v>
      </c>
    </row>
    <row r="635" spans="1:15" x14ac:dyDescent="0.3">
      <c r="A635">
        <v>90244</v>
      </c>
      <c r="B635">
        <v>13</v>
      </c>
      <c r="C635" t="s">
        <v>490</v>
      </c>
      <c r="D635" t="s">
        <v>542</v>
      </c>
      <c r="E635" t="s">
        <v>3142</v>
      </c>
      <c r="F635" t="s">
        <v>98</v>
      </c>
      <c r="H635" t="s">
        <v>98</v>
      </c>
      <c r="J635" t="s">
        <v>98</v>
      </c>
      <c r="L635" t="s">
        <v>98</v>
      </c>
      <c r="M635" t="s">
        <v>3143</v>
      </c>
      <c r="N635" t="s">
        <v>1509</v>
      </c>
      <c r="O635" t="s">
        <v>455</v>
      </c>
    </row>
    <row r="636" spans="1:15" x14ac:dyDescent="0.3">
      <c r="A636">
        <v>90244</v>
      </c>
      <c r="B636">
        <v>14</v>
      </c>
      <c r="C636" t="s">
        <v>490</v>
      </c>
      <c r="D636" t="s">
        <v>1102</v>
      </c>
      <c r="E636" t="s">
        <v>3144</v>
      </c>
      <c r="F636" t="s">
        <v>98</v>
      </c>
      <c r="H636" t="s">
        <v>98</v>
      </c>
      <c r="J636" t="s">
        <v>98</v>
      </c>
      <c r="L636" t="s">
        <v>98</v>
      </c>
      <c r="M636" t="s">
        <v>3145</v>
      </c>
      <c r="N636" t="s">
        <v>3146</v>
      </c>
      <c r="O636" t="s">
        <v>455</v>
      </c>
    </row>
    <row r="637" spans="1:15" x14ac:dyDescent="0.3">
      <c r="A637">
        <v>90244</v>
      </c>
      <c r="B637">
        <v>15</v>
      </c>
      <c r="C637" t="s">
        <v>490</v>
      </c>
      <c r="D637" t="s">
        <v>538</v>
      </c>
      <c r="E637" t="s">
        <v>3064</v>
      </c>
      <c r="F637" t="s">
        <v>98</v>
      </c>
      <c r="H637" t="s">
        <v>98</v>
      </c>
      <c r="J637" t="s">
        <v>98</v>
      </c>
      <c r="L637" t="s">
        <v>98</v>
      </c>
      <c r="M637" t="s">
        <v>3147</v>
      </c>
      <c r="N637" t="s">
        <v>1515</v>
      </c>
      <c r="O637" t="s">
        <v>455</v>
      </c>
    </row>
    <row r="638" spans="1:15" x14ac:dyDescent="0.3">
      <c r="A638">
        <v>90244</v>
      </c>
      <c r="B638">
        <v>16</v>
      </c>
      <c r="C638" t="s">
        <v>490</v>
      </c>
      <c r="D638" t="s">
        <v>509</v>
      </c>
      <c r="E638" t="s">
        <v>2885</v>
      </c>
      <c r="F638">
        <f>3</f>
        <v>3</v>
      </c>
      <c r="H638" t="s">
        <v>98</v>
      </c>
      <c r="J638" t="s">
        <v>98</v>
      </c>
      <c r="L638" t="s">
        <v>98</v>
      </c>
      <c r="M638" t="s">
        <v>98</v>
      </c>
      <c r="N638" t="s">
        <v>98</v>
      </c>
      <c r="O638" t="s">
        <v>458</v>
      </c>
    </row>
    <row r="639" spans="1:15" x14ac:dyDescent="0.3">
      <c r="A639">
        <v>90244</v>
      </c>
      <c r="B639">
        <v>17</v>
      </c>
      <c r="C639" t="s">
        <v>490</v>
      </c>
      <c r="D639" t="s">
        <v>480</v>
      </c>
      <c r="E639" t="s">
        <v>2902</v>
      </c>
      <c r="F639" t="s">
        <v>98</v>
      </c>
      <c r="H639" t="s">
        <v>98</v>
      </c>
      <c r="J639" t="s">
        <v>98</v>
      </c>
      <c r="L639" t="s">
        <v>98</v>
      </c>
      <c r="M639" t="s">
        <v>3148</v>
      </c>
      <c r="N639" t="s">
        <v>1516</v>
      </c>
      <c r="O639" t="s">
        <v>455</v>
      </c>
    </row>
    <row r="640" spans="1:15" x14ac:dyDescent="0.3">
      <c r="A640">
        <v>90244</v>
      </c>
      <c r="B640">
        <v>18</v>
      </c>
      <c r="C640" t="s">
        <v>490</v>
      </c>
      <c r="D640" t="s">
        <v>551</v>
      </c>
      <c r="E640" t="s">
        <v>3149</v>
      </c>
      <c r="F640" t="s">
        <v>98</v>
      </c>
      <c r="H640" t="s">
        <v>98</v>
      </c>
      <c r="J640" t="s">
        <v>98</v>
      </c>
      <c r="L640" t="s">
        <v>98</v>
      </c>
      <c r="M640" t="s">
        <v>3150</v>
      </c>
      <c r="N640" t="s">
        <v>1517</v>
      </c>
      <c r="O640" t="s">
        <v>455</v>
      </c>
    </row>
    <row r="641" spans="1:15" x14ac:dyDescent="0.3">
      <c r="A641">
        <v>90244</v>
      </c>
      <c r="B641">
        <v>19</v>
      </c>
      <c r="C641" t="s">
        <v>490</v>
      </c>
      <c r="D641" t="s">
        <v>515</v>
      </c>
      <c r="E641" t="s">
        <v>3066</v>
      </c>
      <c r="F641" t="s">
        <v>98</v>
      </c>
      <c r="H641" t="s">
        <v>98</v>
      </c>
      <c r="J641" t="s">
        <v>98</v>
      </c>
      <c r="L641" t="s">
        <v>98</v>
      </c>
      <c r="M641" t="s">
        <v>3151</v>
      </c>
      <c r="N641" t="s">
        <v>1518</v>
      </c>
      <c r="O641" t="s">
        <v>455</v>
      </c>
    </row>
    <row r="642" spans="1:15" x14ac:dyDescent="0.3">
      <c r="A642">
        <v>90244</v>
      </c>
      <c r="B642">
        <v>20</v>
      </c>
      <c r="C642" t="s">
        <v>490</v>
      </c>
      <c r="D642" t="s">
        <v>537</v>
      </c>
      <c r="E642" t="s">
        <v>2885</v>
      </c>
      <c r="F642">
        <f>3</f>
        <v>3</v>
      </c>
      <c r="H642" t="s">
        <v>98</v>
      </c>
      <c r="J642" t="s">
        <v>98</v>
      </c>
      <c r="L642" t="s">
        <v>98</v>
      </c>
      <c r="M642" t="s">
        <v>3152</v>
      </c>
      <c r="N642" t="s">
        <v>1519</v>
      </c>
      <c r="O642" t="s">
        <v>455</v>
      </c>
    </row>
    <row r="643" spans="1:15" x14ac:dyDescent="0.3">
      <c r="A643">
        <v>90244</v>
      </c>
      <c r="B643">
        <v>21</v>
      </c>
      <c r="C643" t="s">
        <v>490</v>
      </c>
      <c r="D643" t="s">
        <v>572</v>
      </c>
      <c r="E643" t="s">
        <v>3153</v>
      </c>
      <c r="F643" t="s">
        <v>98</v>
      </c>
      <c r="H643" t="s">
        <v>98</v>
      </c>
      <c r="J643" t="s">
        <v>98</v>
      </c>
      <c r="L643" t="s">
        <v>98</v>
      </c>
      <c r="M643" t="s">
        <v>3154</v>
      </c>
      <c r="N643" t="s">
        <v>1520</v>
      </c>
      <c r="O643" t="s">
        <v>455</v>
      </c>
    </row>
    <row r="644" spans="1:15" x14ac:dyDescent="0.3">
      <c r="A644">
        <v>90244</v>
      </c>
      <c r="B644">
        <v>22</v>
      </c>
      <c r="C644" t="s">
        <v>546</v>
      </c>
      <c r="D644" t="s">
        <v>488</v>
      </c>
      <c r="E644" t="s">
        <v>3064</v>
      </c>
      <c r="F644">
        <f>15</f>
        <v>15</v>
      </c>
      <c r="H644" t="s">
        <v>98</v>
      </c>
      <c r="J644" t="s">
        <v>98</v>
      </c>
      <c r="L644" t="s">
        <v>98</v>
      </c>
      <c r="M644" t="s">
        <v>98</v>
      </c>
      <c r="N644" t="s">
        <v>98</v>
      </c>
      <c r="O644" t="s">
        <v>458</v>
      </c>
    </row>
    <row r="645" spans="1:15" x14ac:dyDescent="0.3">
      <c r="A645">
        <v>90244</v>
      </c>
      <c r="B645">
        <v>23</v>
      </c>
      <c r="C645" t="s">
        <v>546</v>
      </c>
      <c r="D645" t="s">
        <v>736</v>
      </c>
      <c r="E645" t="s">
        <v>3155</v>
      </c>
      <c r="F645" t="s">
        <v>98</v>
      </c>
      <c r="H645" t="s">
        <v>98</v>
      </c>
      <c r="J645" t="s">
        <v>98</v>
      </c>
      <c r="L645" t="s">
        <v>98</v>
      </c>
      <c r="M645" t="s">
        <v>3156</v>
      </c>
      <c r="N645" t="s">
        <v>98</v>
      </c>
      <c r="O645" t="s">
        <v>458</v>
      </c>
    </row>
    <row r="646" spans="1:15" x14ac:dyDescent="0.3">
      <c r="A646">
        <v>90244</v>
      </c>
      <c r="B646">
        <v>24</v>
      </c>
      <c r="C646" t="s">
        <v>546</v>
      </c>
      <c r="D646" t="s">
        <v>520</v>
      </c>
      <c r="E646" t="s">
        <v>3157</v>
      </c>
      <c r="F646" t="s">
        <v>98</v>
      </c>
      <c r="H646" t="s">
        <v>98</v>
      </c>
      <c r="J646" t="s">
        <v>98</v>
      </c>
      <c r="L646" t="s">
        <v>98</v>
      </c>
      <c r="M646" t="s">
        <v>3158</v>
      </c>
      <c r="N646" t="s">
        <v>1523</v>
      </c>
      <c r="O646" t="s">
        <v>455</v>
      </c>
    </row>
    <row r="647" spans="1:15" x14ac:dyDescent="0.3">
      <c r="A647">
        <v>90244</v>
      </c>
      <c r="B647">
        <v>25</v>
      </c>
      <c r="C647" t="s">
        <v>546</v>
      </c>
      <c r="D647" t="s">
        <v>498</v>
      </c>
      <c r="E647" t="s">
        <v>3159</v>
      </c>
      <c r="F647" t="s">
        <v>98</v>
      </c>
      <c r="H647" t="s">
        <v>98</v>
      </c>
      <c r="J647" t="s">
        <v>98</v>
      </c>
      <c r="L647" t="s">
        <v>98</v>
      </c>
      <c r="M647" t="s">
        <v>3158</v>
      </c>
      <c r="N647" t="s">
        <v>1524</v>
      </c>
      <c r="O647" t="s">
        <v>455</v>
      </c>
    </row>
    <row r="648" spans="1:15" x14ac:dyDescent="0.3">
      <c r="A648">
        <v>90244</v>
      </c>
      <c r="B648">
        <v>26</v>
      </c>
      <c r="C648" t="s">
        <v>546</v>
      </c>
      <c r="D648" t="s">
        <v>803</v>
      </c>
      <c r="E648" t="s">
        <v>3160</v>
      </c>
      <c r="F648" t="s">
        <v>98</v>
      </c>
      <c r="H648" t="s">
        <v>98</v>
      </c>
      <c r="J648" t="s">
        <v>98</v>
      </c>
      <c r="L648" t="s">
        <v>98</v>
      </c>
      <c r="M648" t="s">
        <v>3161</v>
      </c>
      <c r="N648" t="s">
        <v>98</v>
      </c>
      <c r="O648" t="s">
        <v>458</v>
      </c>
    </row>
    <row r="649" spans="1:15" x14ac:dyDescent="0.3">
      <c r="A649">
        <v>90244</v>
      </c>
      <c r="B649">
        <v>27</v>
      </c>
      <c r="C649" t="s">
        <v>546</v>
      </c>
      <c r="D649" t="s">
        <v>1205</v>
      </c>
      <c r="E649" t="s">
        <v>3162</v>
      </c>
      <c r="F649" t="s">
        <v>98</v>
      </c>
      <c r="H649" t="s">
        <v>1115</v>
      </c>
      <c r="J649" t="s">
        <v>98</v>
      </c>
      <c r="L649" t="s">
        <v>98</v>
      </c>
      <c r="M649" t="s">
        <v>3163</v>
      </c>
      <c r="N649" t="s">
        <v>98</v>
      </c>
      <c r="O649" t="s">
        <v>458</v>
      </c>
    </row>
    <row r="650" spans="1:15" x14ac:dyDescent="0.3">
      <c r="A650">
        <v>90244</v>
      </c>
      <c r="B650">
        <v>28</v>
      </c>
      <c r="C650" t="s">
        <v>546</v>
      </c>
      <c r="D650" t="s">
        <v>722</v>
      </c>
      <c r="E650" t="s">
        <v>3160</v>
      </c>
      <c r="F650">
        <f>17</f>
        <v>17</v>
      </c>
      <c r="H650" t="s">
        <v>98</v>
      </c>
      <c r="J650" t="s">
        <v>98</v>
      </c>
      <c r="L650" t="s">
        <v>98</v>
      </c>
      <c r="M650" t="s">
        <v>3164</v>
      </c>
      <c r="N650" t="s">
        <v>98</v>
      </c>
      <c r="O650" t="s">
        <v>458</v>
      </c>
    </row>
    <row r="651" spans="1:15" x14ac:dyDescent="0.3">
      <c r="A651">
        <v>90244</v>
      </c>
      <c r="B651">
        <v>29</v>
      </c>
      <c r="C651" t="s">
        <v>546</v>
      </c>
      <c r="D651" t="s">
        <v>527</v>
      </c>
      <c r="E651" t="s">
        <v>3149</v>
      </c>
      <c r="F651">
        <f>18</f>
        <v>18</v>
      </c>
      <c r="H651" t="s">
        <v>98</v>
      </c>
      <c r="J651" t="s">
        <v>98</v>
      </c>
      <c r="L651" t="s">
        <v>98</v>
      </c>
      <c r="M651" t="s">
        <v>98</v>
      </c>
      <c r="N651" t="s">
        <v>98</v>
      </c>
      <c r="O651" t="s">
        <v>458</v>
      </c>
    </row>
    <row r="652" spans="1:15" x14ac:dyDescent="0.3">
      <c r="A652">
        <v>90244</v>
      </c>
      <c r="B652">
        <v>30</v>
      </c>
      <c r="C652" t="s">
        <v>546</v>
      </c>
      <c r="D652" t="s">
        <v>583</v>
      </c>
      <c r="E652" t="s">
        <v>2925</v>
      </c>
      <c r="F652">
        <f>1</f>
        <v>1</v>
      </c>
      <c r="H652" t="s">
        <v>98</v>
      </c>
      <c r="J652" t="s">
        <v>98</v>
      </c>
      <c r="L652" t="s">
        <v>98</v>
      </c>
      <c r="M652" t="s">
        <v>3165</v>
      </c>
      <c r="N652" t="s">
        <v>98</v>
      </c>
      <c r="O652" t="s">
        <v>458</v>
      </c>
    </row>
    <row r="653" spans="1:15" x14ac:dyDescent="0.3">
      <c r="A653">
        <v>90244</v>
      </c>
      <c r="B653">
        <v>31</v>
      </c>
      <c r="C653" t="s">
        <v>546</v>
      </c>
      <c r="D653" t="s">
        <v>545</v>
      </c>
      <c r="E653" t="s">
        <v>3160</v>
      </c>
      <c r="F653">
        <f>17</f>
        <v>17</v>
      </c>
      <c r="H653" t="s">
        <v>98</v>
      </c>
      <c r="J653" t="s">
        <v>98</v>
      </c>
      <c r="L653" t="s">
        <v>98</v>
      </c>
      <c r="M653" t="s">
        <v>98</v>
      </c>
      <c r="N653" t="s">
        <v>98</v>
      </c>
      <c r="O653" t="s">
        <v>458</v>
      </c>
    </row>
    <row r="654" spans="1:15" x14ac:dyDescent="0.3">
      <c r="A654">
        <v>90244</v>
      </c>
      <c r="B654">
        <v>32</v>
      </c>
      <c r="C654" t="s">
        <v>453</v>
      </c>
      <c r="D654" t="s">
        <v>665</v>
      </c>
      <c r="E654" t="s">
        <v>2854</v>
      </c>
      <c r="F654" t="s">
        <v>98</v>
      </c>
      <c r="H654" t="s">
        <v>98</v>
      </c>
      <c r="J654" t="s">
        <v>98</v>
      </c>
      <c r="L654" t="s">
        <v>98</v>
      </c>
      <c r="M654" t="s">
        <v>3166</v>
      </c>
      <c r="N654" t="s">
        <v>1533</v>
      </c>
      <c r="O654" t="s">
        <v>455</v>
      </c>
    </row>
    <row r="655" spans="1:15" x14ac:dyDescent="0.3">
      <c r="A655">
        <v>90244</v>
      </c>
      <c r="B655">
        <v>33</v>
      </c>
      <c r="C655" t="s">
        <v>453</v>
      </c>
      <c r="D655" t="s">
        <v>577</v>
      </c>
      <c r="E655" t="s">
        <v>3167</v>
      </c>
      <c r="F655" t="s">
        <v>98</v>
      </c>
      <c r="H655" t="s">
        <v>98</v>
      </c>
      <c r="J655" t="s">
        <v>98</v>
      </c>
      <c r="L655" t="s">
        <v>98</v>
      </c>
      <c r="M655" t="s">
        <v>3168</v>
      </c>
      <c r="N655" t="s">
        <v>1534</v>
      </c>
      <c r="O655" t="s">
        <v>455</v>
      </c>
    </row>
    <row r="656" spans="1:15" x14ac:dyDescent="0.3">
      <c r="A656">
        <v>90244</v>
      </c>
      <c r="B656">
        <v>34</v>
      </c>
      <c r="C656" t="s">
        <v>453</v>
      </c>
      <c r="D656" t="s">
        <v>553</v>
      </c>
      <c r="E656" t="s">
        <v>3169</v>
      </c>
      <c r="F656" t="s">
        <v>98</v>
      </c>
      <c r="H656" t="s">
        <v>98</v>
      </c>
      <c r="J656" t="s">
        <v>98</v>
      </c>
      <c r="L656" t="s">
        <v>98</v>
      </c>
      <c r="M656" t="s">
        <v>3134</v>
      </c>
      <c r="N656" t="s">
        <v>1535</v>
      </c>
      <c r="O656" t="s">
        <v>455</v>
      </c>
    </row>
    <row r="657" spans="1:15" x14ac:dyDescent="0.3">
      <c r="A657">
        <v>90244</v>
      </c>
      <c r="B657">
        <v>35</v>
      </c>
      <c r="C657" t="s">
        <v>453</v>
      </c>
      <c r="D657" t="s">
        <v>532</v>
      </c>
      <c r="E657" t="s">
        <v>3167</v>
      </c>
      <c r="F657">
        <f>33</f>
        <v>33</v>
      </c>
      <c r="H657" t="s">
        <v>98</v>
      </c>
      <c r="J657" t="s">
        <v>98</v>
      </c>
      <c r="L657" t="s">
        <v>98</v>
      </c>
      <c r="M657" t="s">
        <v>98</v>
      </c>
      <c r="N657" t="s">
        <v>98</v>
      </c>
      <c r="O657" t="s">
        <v>458</v>
      </c>
    </row>
    <row r="658" spans="1:15" x14ac:dyDescent="0.3">
      <c r="A658">
        <v>90244</v>
      </c>
      <c r="B658">
        <v>36</v>
      </c>
      <c r="C658" t="s">
        <v>453</v>
      </c>
      <c r="D658" t="s">
        <v>496</v>
      </c>
      <c r="E658" t="s">
        <v>2854</v>
      </c>
      <c r="F658">
        <f>32</f>
        <v>32</v>
      </c>
      <c r="H658" t="s">
        <v>98</v>
      </c>
      <c r="J658" t="s">
        <v>98</v>
      </c>
      <c r="L658" t="s">
        <v>98</v>
      </c>
      <c r="M658" t="s">
        <v>98</v>
      </c>
      <c r="N658" t="s">
        <v>98</v>
      </c>
      <c r="O658" t="s">
        <v>455</v>
      </c>
    </row>
    <row r="659" spans="1:15" x14ac:dyDescent="0.3">
      <c r="A659">
        <v>90244</v>
      </c>
      <c r="B659">
        <v>37</v>
      </c>
      <c r="C659" t="s">
        <v>453</v>
      </c>
      <c r="D659" t="s">
        <v>502</v>
      </c>
      <c r="E659" t="s">
        <v>2854</v>
      </c>
      <c r="F659">
        <f>32</f>
        <v>32</v>
      </c>
      <c r="H659" t="s">
        <v>98</v>
      </c>
      <c r="J659" t="s">
        <v>98</v>
      </c>
      <c r="L659" t="s">
        <v>98</v>
      </c>
      <c r="M659" t="s">
        <v>98</v>
      </c>
      <c r="N659" t="s">
        <v>98</v>
      </c>
      <c r="O659" t="s">
        <v>458</v>
      </c>
    </row>
    <row r="660" spans="1:15" x14ac:dyDescent="0.3">
      <c r="A660">
        <v>90244</v>
      </c>
      <c r="B660">
        <v>38</v>
      </c>
      <c r="C660" t="s">
        <v>464</v>
      </c>
      <c r="D660" t="s">
        <v>565</v>
      </c>
      <c r="E660" t="s">
        <v>3170</v>
      </c>
      <c r="F660" t="s">
        <v>98</v>
      </c>
      <c r="H660" t="s">
        <v>98</v>
      </c>
      <c r="J660" t="s">
        <v>98</v>
      </c>
      <c r="L660" t="s">
        <v>98</v>
      </c>
      <c r="M660" t="s">
        <v>3171</v>
      </c>
      <c r="N660" t="s">
        <v>98</v>
      </c>
      <c r="O660" t="s">
        <v>458</v>
      </c>
    </row>
    <row r="661" spans="1:15" x14ac:dyDescent="0.3">
      <c r="A661">
        <v>90244</v>
      </c>
      <c r="B661">
        <v>39</v>
      </c>
      <c r="C661" t="s">
        <v>490</v>
      </c>
      <c r="D661" t="s">
        <v>1114</v>
      </c>
      <c r="E661" t="s">
        <v>3172</v>
      </c>
      <c r="F661" t="s">
        <v>98</v>
      </c>
      <c r="H661" t="s">
        <v>98</v>
      </c>
      <c r="J661" t="s">
        <v>98</v>
      </c>
      <c r="L661" t="s">
        <v>98</v>
      </c>
      <c r="M661" t="s">
        <v>3173</v>
      </c>
      <c r="N661" t="s">
        <v>98</v>
      </c>
      <c r="O661" t="s">
        <v>458</v>
      </c>
    </row>
    <row r="662" spans="1:15" x14ac:dyDescent="0.3">
      <c r="A662">
        <v>90244</v>
      </c>
      <c r="B662">
        <v>40</v>
      </c>
      <c r="C662" t="s">
        <v>490</v>
      </c>
      <c r="D662" t="s">
        <v>505</v>
      </c>
      <c r="E662" t="s">
        <v>2902</v>
      </c>
      <c r="F662" t="s">
        <v>98</v>
      </c>
      <c r="H662" t="s">
        <v>98</v>
      </c>
      <c r="J662" t="s">
        <v>98</v>
      </c>
      <c r="L662" t="s">
        <v>98</v>
      </c>
      <c r="M662" t="s">
        <v>3174</v>
      </c>
      <c r="N662" t="s">
        <v>1541</v>
      </c>
      <c r="O662" t="s">
        <v>455</v>
      </c>
    </row>
    <row r="663" spans="1:15" x14ac:dyDescent="0.3">
      <c r="A663">
        <v>90244</v>
      </c>
      <c r="B663">
        <v>41</v>
      </c>
      <c r="C663" t="s">
        <v>546</v>
      </c>
      <c r="D663" t="s">
        <v>723</v>
      </c>
      <c r="E663" t="s">
        <v>3175</v>
      </c>
      <c r="F663" t="s">
        <v>98</v>
      </c>
      <c r="H663" t="s">
        <v>1054</v>
      </c>
      <c r="J663" t="s">
        <v>98</v>
      </c>
      <c r="L663" t="s">
        <v>98</v>
      </c>
      <c r="M663" t="s">
        <v>3176</v>
      </c>
      <c r="N663" t="s">
        <v>1544</v>
      </c>
      <c r="O663" t="s">
        <v>455</v>
      </c>
    </row>
    <row r="664" spans="1:15" x14ac:dyDescent="0.3">
      <c r="A664">
        <v>90244</v>
      </c>
      <c r="B664">
        <v>42</v>
      </c>
      <c r="C664" t="s">
        <v>546</v>
      </c>
      <c r="D664" t="s">
        <v>491</v>
      </c>
      <c r="E664" t="s">
        <v>3177</v>
      </c>
      <c r="F664">
        <f>33</f>
        <v>33</v>
      </c>
      <c r="H664" t="s">
        <v>98</v>
      </c>
      <c r="J664" t="s">
        <v>98</v>
      </c>
      <c r="L664" t="s">
        <v>98</v>
      </c>
      <c r="M664" t="s">
        <v>98</v>
      </c>
      <c r="N664" t="s">
        <v>98</v>
      </c>
      <c r="O664" t="s">
        <v>458</v>
      </c>
    </row>
    <row r="665" spans="1:15" x14ac:dyDescent="0.3">
      <c r="A665">
        <v>90244</v>
      </c>
      <c r="B665">
        <v>43</v>
      </c>
      <c r="C665" t="s">
        <v>546</v>
      </c>
      <c r="D665" t="s">
        <v>503</v>
      </c>
      <c r="E665" t="s">
        <v>3160</v>
      </c>
      <c r="F665">
        <f>40</f>
        <v>40</v>
      </c>
      <c r="H665" t="s">
        <v>98</v>
      </c>
      <c r="J665" t="s">
        <v>98</v>
      </c>
      <c r="L665" t="s">
        <v>98</v>
      </c>
      <c r="M665" t="s">
        <v>98</v>
      </c>
      <c r="N665" t="s">
        <v>98</v>
      </c>
      <c r="O665" t="s">
        <v>458</v>
      </c>
    </row>
    <row r="666" spans="1:15" x14ac:dyDescent="0.3">
      <c r="A666">
        <v>90244</v>
      </c>
      <c r="B666">
        <v>44</v>
      </c>
      <c r="C666" t="s">
        <v>546</v>
      </c>
      <c r="D666" t="s">
        <v>594</v>
      </c>
      <c r="E666" t="s">
        <v>3160</v>
      </c>
      <c r="F666">
        <f>40</f>
        <v>40</v>
      </c>
      <c r="H666" t="s">
        <v>98</v>
      </c>
      <c r="J666" t="s">
        <v>98</v>
      </c>
      <c r="L666" t="s">
        <v>98</v>
      </c>
      <c r="M666" t="s">
        <v>98</v>
      </c>
      <c r="N666" t="s">
        <v>98</v>
      </c>
      <c r="O666" t="s">
        <v>458</v>
      </c>
    </row>
    <row r="667" spans="1:15" x14ac:dyDescent="0.3">
      <c r="A667">
        <v>90244</v>
      </c>
      <c r="B667">
        <v>45</v>
      </c>
      <c r="C667" t="s">
        <v>546</v>
      </c>
      <c r="D667" t="s">
        <v>528</v>
      </c>
      <c r="E667" t="s">
        <v>2913</v>
      </c>
      <c r="F667" t="s">
        <v>1115</v>
      </c>
      <c r="H667" t="s">
        <v>98</v>
      </c>
      <c r="J667" t="s">
        <v>98</v>
      </c>
      <c r="L667" t="s">
        <v>98</v>
      </c>
      <c r="M667" t="s">
        <v>3178</v>
      </c>
      <c r="N667" t="s">
        <v>1550</v>
      </c>
      <c r="O667" t="s">
        <v>455</v>
      </c>
    </row>
    <row r="668" spans="1:15" x14ac:dyDescent="0.3">
      <c r="A668">
        <v>90244</v>
      </c>
      <c r="B668">
        <v>46</v>
      </c>
      <c r="C668" t="s">
        <v>546</v>
      </c>
      <c r="D668" t="s">
        <v>510</v>
      </c>
      <c r="E668" t="s">
        <v>3179</v>
      </c>
      <c r="F668" t="s">
        <v>98</v>
      </c>
      <c r="H668" t="s">
        <v>98</v>
      </c>
      <c r="J668" t="s">
        <v>98</v>
      </c>
      <c r="L668" t="s">
        <v>98</v>
      </c>
      <c r="M668" t="s">
        <v>3180</v>
      </c>
      <c r="N668" t="s">
        <v>98</v>
      </c>
      <c r="O668" t="s">
        <v>458</v>
      </c>
    </row>
    <row r="669" spans="1:15" x14ac:dyDescent="0.3">
      <c r="A669">
        <v>90244</v>
      </c>
      <c r="B669">
        <v>47</v>
      </c>
      <c r="C669" t="s">
        <v>546</v>
      </c>
      <c r="D669" t="s">
        <v>624</v>
      </c>
      <c r="E669" t="s">
        <v>2868</v>
      </c>
      <c r="F669" t="s">
        <v>98</v>
      </c>
      <c r="H669" t="s">
        <v>98</v>
      </c>
      <c r="J669" t="s">
        <v>98</v>
      </c>
      <c r="L669" t="s">
        <v>98</v>
      </c>
      <c r="M669" t="s">
        <v>3181</v>
      </c>
      <c r="N669" t="s">
        <v>1554</v>
      </c>
      <c r="O669" t="s">
        <v>455</v>
      </c>
    </row>
    <row r="670" spans="1:15" x14ac:dyDescent="0.3">
      <c r="A670">
        <v>90244</v>
      </c>
      <c r="B670">
        <v>48</v>
      </c>
      <c r="C670" t="s">
        <v>546</v>
      </c>
      <c r="D670" t="s">
        <v>1833</v>
      </c>
      <c r="E670" t="s">
        <v>3179</v>
      </c>
      <c r="F670">
        <f>46</f>
        <v>46</v>
      </c>
      <c r="H670" t="s">
        <v>98</v>
      </c>
      <c r="J670" t="s">
        <v>98</v>
      </c>
      <c r="L670" t="s">
        <v>98</v>
      </c>
      <c r="M670" t="s">
        <v>98</v>
      </c>
      <c r="N670" t="s">
        <v>98</v>
      </c>
      <c r="O670" t="s">
        <v>458</v>
      </c>
    </row>
    <row r="671" spans="1:15" x14ac:dyDescent="0.3">
      <c r="A671">
        <v>90244</v>
      </c>
      <c r="B671">
        <v>49</v>
      </c>
      <c r="C671" t="s">
        <v>546</v>
      </c>
      <c r="D671" t="s">
        <v>521</v>
      </c>
      <c r="E671" t="s">
        <v>2913</v>
      </c>
      <c r="F671">
        <f>45</f>
        <v>45</v>
      </c>
      <c r="H671" t="s">
        <v>98</v>
      </c>
      <c r="J671" t="s">
        <v>98</v>
      </c>
      <c r="L671" t="s">
        <v>98</v>
      </c>
      <c r="M671" t="s">
        <v>98</v>
      </c>
      <c r="N671" t="s">
        <v>98</v>
      </c>
      <c r="O671" t="s">
        <v>458</v>
      </c>
    </row>
    <row r="672" spans="1:15" x14ac:dyDescent="0.3">
      <c r="A672">
        <v>90244</v>
      </c>
      <c r="B672">
        <v>50</v>
      </c>
      <c r="C672" t="s">
        <v>546</v>
      </c>
      <c r="D672" t="s">
        <v>578</v>
      </c>
      <c r="E672" t="s">
        <v>3182</v>
      </c>
      <c r="F672" t="s">
        <v>98</v>
      </c>
      <c r="H672" t="s">
        <v>98</v>
      </c>
      <c r="J672" t="s">
        <v>98</v>
      </c>
      <c r="L672" t="s">
        <v>98</v>
      </c>
      <c r="M672" t="s">
        <v>3183</v>
      </c>
      <c r="N672" t="s">
        <v>98</v>
      </c>
      <c r="O672" t="s">
        <v>458</v>
      </c>
    </row>
    <row r="673" spans="1:15" x14ac:dyDescent="0.3">
      <c r="A673">
        <v>90244</v>
      </c>
      <c r="B673">
        <v>51</v>
      </c>
      <c r="C673" t="s">
        <v>453</v>
      </c>
      <c r="D673" t="s">
        <v>554</v>
      </c>
      <c r="E673" t="s">
        <v>2885</v>
      </c>
      <c r="F673" t="s">
        <v>98</v>
      </c>
      <c r="H673" t="s">
        <v>98</v>
      </c>
      <c r="J673" t="s">
        <v>98</v>
      </c>
      <c r="L673" t="s">
        <v>98</v>
      </c>
      <c r="M673" t="s">
        <v>3184</v>
      </c>
      <c r="N673" t="s">
        <v>1557</v>
      </c>
      <c r="O673" t="s">
        <v>455</v>
      </c>
    </row>
    <row r="674" spans="1:15" x14ac:dyDescent="0.3">
      <c r="A674">
        <v>90244</v>
      </c>
      <c r="B674">
        <v>52</v>
      </c>
      <c r="C674" t="s">
        <v>453</v>
      </c>
      <c r="D674" t="s">
        <v>631</v>
      </c>
      <c r="E674" t="s">
        <v>2925</v>
      </c>
      <c r="F674" t="s">
        <v>98</v>
      </c>
      <c r="H674" t="s">
        <v>98</v>
      </c>
      <c r="J674" t="s">
        <v>98</v>
      </c>
      <c r="L674" t="s">
        <v>98</v>
      </c>
      <c r="M674" t="s">
        <v>3185</v>
      </c>
      <c r="N674" t="s">
        <v>1558</v>
      </c>
      <c r="O674" t="s">
        <v>455</v>
      </c>
    </row>
    <row r="675" spans="1:15" x14ac:dyDescent="0.3">
      <c r="A675">
        <v>90244</v>
      </c>
      <c r="B675">
        <v>53</v>
      </c>
      <c r="C675" t="s">
        <v>453</v>
      </c>
      <c r="D675" t="s">
        <v>1040</v>
      </c>
      <c r="E675" t="s">
        <v>2925</v>
      </c>
      <c r="F675">
        <f>52</f>
        <v>52</v>
      </c>
      <c r="H675" t="s">
        <v>98</v>
      </c>
      <c r="J675" t="s">
        <v>98</v>
      </c>
      <c r="L675" t="s">
        <v>98</v>
      </c>
      <c r="M675" t="s">
        <v>98</v>
      </c>
      <c r="N675" t="s">
        <v>98</v>
      </c>
      <c r="O675" t="s">
        <v>458</v>
      </c>
    </row>
    <row r="676" spans="1:15" x14ac:dyDescent="0.3">
      <c r="A676">
        <v>90244</v>
      </c>
      <c r="B676">
        <v>54</v>
      </c>
      <c r="C676" t="s">
        <v>453</v>
      </c>
      <c r="D676" t="s">
        <v>2097</v>
      </c>
      <c r="E676" t="s">
        <v>2878</v>
      </c>
      <c r="F676" t="s">
        <v>98</v>
      </c>
      <c r="H676" t="s">
        <v>98</v>
      </c>
      <c r="J676" t="s">
        <v>98</v>
      </c>
      <c r="L676" t="s">
        <v>98</v>
      </c>
      <c r="M676" t="s">
        <v>3134</v>
      </c>
      <c r="N676" t="s">
        <v>1559</v>
      </c>
      <c r="O676" t="s">
        <v>455</v>
      </c>
    </row>
    <row r="677" spans="1:15" x14ac:dyDescent="0.3">
      <c r="A677">
        <v>90244</v>
      </c>
      <c r="B677">
        <v>55</v>
      </c>
      <c r="C677" t="s">
        <v>453</v>
      </c>
      <c r="D677" t="s">
        <v>669</v>
      </c>
      <c r="E677" t="s">
        <v>2847</v>
      </c>
      <c r="F677" t="s">
        <v>98</v>
      </c>
      <c r="H677" t="s">
        <v>98</v>
      </c>
      <c r="J677" t="s">
        <v>98</v>
      </c>
      <c r="L677" t="s">
        <v>98</v>
      </c>
      <c r="M677" t="s">
        <v>3134</v>
      </c>
      <c r="N677" t="s">
        <v>1560</v>
      </c>
      <c r="O677" t="s">
        <v>455</v>
      </c>
    </row>
    <row r="678" spans="1:15" x14ac:dyDescent="0.3">
      <c r="A678">
        <v>90244</v>
      </c>
      <c r="B678">
        <v>56</v>
      </c>
      <c r="C678" t="s">
        <v>453</v>
      </c>
      <c r="D678" t="s">
        <v>2078</v>
      </c>
      <c r="E678" t="s">
        <v>3186</v>
      </c>
      <c r="F678" t="s">
        <v>1054</v>
      </c>
      <c r="H678" t="s">
        <v>98</v>
      </c>
      <c r="J678" t="s">
        <v>98</v>
      </c>
      <c r="L678" t="s">
        <v>98</v>
      </c>
      <c r="M678" t="s">
        <v>3134</v>
      </c>
      <c r="N678" t="s">
        <v>1562</v>
      </c>
      <c r="O678" t="s">
        <v>455</v>
      </c>
    </row>
    <row r="679" spans="1:15" x14ac:dyDescent="0.3">
      <c r="A679">
        <v>90244</v>
      </c>
      <c r="B679">
        <v>57</v>
      </c>
      <c r="C679" t="s">
        <v>453</v>
      </c>
      <c r="D679" t="s">
        <v>2604</v>
      </c>
      <c r="E679" t="s">
        <v>2925</v>
      </c>
      <c r="F679">
        <f>52</f>
        <v>52</v>
      </c>
      <c r="H679" t="s">
        <v>98</v>
      </c>
      <c r="J679" t="s">
        <v>98</v>
      </c>
      <c r="L679" t="s">
        <v>98</v>
      </c>
      <c r="M679" t="s">
        <v>98</v>
      </c>
      <c r="N679" t="s">
        <v>98</v>
      </c>
      <c r="O679" t="s">
        <v>458</v>
      </c>
    </row>
    <row r="680" spans="1:15" x14ac:dyDescent="0.3">
      <c r="A680">
        <v>90244</v>
      </c>
      <c r="B680">
        <v>58</v>
      </c>
      <c r="C680" t="s">
        <v>464</v>
      </c>
      <c r="D680" t="s">
        <v>1109</v>
      </c>
      <c r="E680" t="s">
        <v>3187</v>
      </c>
      <c r="F680" t="s">
        <v>98</v>
      </c>
      <c r="H680" t="s">
        <v>98</v>
      </c>
      <c r="J680" t="s">
        <v>98</v>
      </c>
      <c r="L680" t="s">
        <v>98</v>
      </c>
      <c r="M680" t="s">
        <v>3188</v>
      </c>
      <c r="N680" t="s">
        <v>1565</v>
      </c>
      <c r="O680" t="s">
        <v>455</v>
      </c>
    </row>
    <row r="681" spans="1:15" x14ac:dyDescent="0.3">
      <c r="A681">
        <v>90244</v>
      </c>
      <c r="B681">
        <v>59</v>
      </c>
      <c r="C681" t="s">
        <v>464</v>
      </c>
      <c r="D681" t="s">
        <v>915</v>
      </c>
      <c r="E681" t="s">
        <v>3187</v>
      </c>
      <c r="F681">
        <f>58</f>
        <v>58</v>
      </c>
      <c r="H681" t="s">
        <v>98</v>
      </c>
      <c r="J681" t="s">
        <v>98</v>
      </c>
      <c r="L681" t="s">
        <v>98</v>
      </c>
      <c r="M681" t="s">
        <v>3189</v>
      </c>
      <c r="N681" t="s">
        <v>98</v>
      </c>
      <c r="O681" t="s">
        <v>458</v>
      </c>
    </row>
    <row r="682" spans="1:15" x14ac:dyDescent="0.3">
      <c r="A682">
        <v>90244</v>
      </c>
      <c r="B682">
        <v>60</v>
      </c>
      <c r="C682" t="s">
        <v>464</v>
      </c>
      <c r="D682" t="s">
        <v>673</v>
      </c>
      <c r="E682" t="s">
        <v>2854</v>
      </c>
      <c r="F682" t="s">
        <v>98</v>
      </c>
      <c r="H682" t="s">
        <v>98</v>
      </c>
      <c r="J682" t="s">
        <v>98</v>
      </c>
      <c r="L682" t="s">
        <v>98</v>
      </c>
      <c r="M682" t="s">
        <v>3190</v>
      </c>
      <c r="N682" t="s">
        <v>1566</v>
      </c>
      <c r="O682" t="s">
        <v>455</v>
      </c>
    </row>
    <row r="683" spans="1:15" x14ac:dyDescent="0.3">
      <c r="A683">
        <v>90244</v>
      </c>
      <c r="B683">
        <v>61</v>
      </c>
      <c r="C683" t="s">
        <v>464</v>
      </c>
      <c r="D683" t="s">
        <v>1330</v>
      </c>
      <c r="E683" t="s">
        <v>2925</v>
      </c>
      <c r="F683">
        <f>52</f>
        <v>52</v>
      </c>
      <c r="H683" t="s">
        <v>98</v>
      </c>
      <c r="J683" t="s">
        <v>98</v>
      </c>
      <c r="L683" t="s">
        <v>98</v>
      </c>
      <c r="M683" t="s">
        <v>98</v>
      </c>
      <c r="N683" t="s">
        <v>98</v>
      </c>
      <c r="O683" t="s">
        <v>458</v>
      </c>
    </row>
    <row r="684" spans="1:15" x14ac:dyDescent="0.3">
      <c r="A684">
        <v>90244</v>
      </c>
      <c r="B684">
        <v>62</v>
      </c>
      <c r="C684" t="s">
        <v>464</v>
      </c>
      <c r="D684" t="s">
        <v>1460</v>
      </c>
      <c r="E684" t="s">
        <v>3191</v>
      </c>
      <c r="F684" t="s">
        <v>98</v>
      </c>
      <c r="H684" t="s">
        <v>98</v>
      </c>
      <c r="J684" t="s">
        <v>98</v>
      </c>
      <c r="L684" t="s">
        <v>98</v>
      </c>
      <c r="M684" t="s">
        <v>3192</v>
      </c>
      <c r="N684" t="s">
        <v>3193</v>
      </c>
      <c r="O684" t="s">
        <v>455</v>
      </c>
    </row>
    <row r="685" spans="1:15" x14ac:dyDescent="0.3">
      <c r="A685">
        <v>90244</v>
      </c>
      <c r="B685">
        <v>63</v>
      </c>
      <c r="C685" t="s">
        <v>490</v>
      </c>
      <c r="D685" t="s">
        <v>635</v>
      </c>
      <c r="E685" t="s">
        <v>3160</v>
      </c>
      <c r="F685" t="s">
        <v>98</v>
      </c>
      <c r="H685" t="s">
        <v>98</v>
      </c>
      <c r="J685" t="s">
        <v>98</v>
      </c>
      <c r="L685" t="s">
        <v>98</v>
      </c>
      <c r="M685" t="s">
        <v>3194</v>
      </c>
      <c r="N685" t="s">
        <v>1570</v>
      </c>
      <c r="O685" t="s">
        <v>455</v>
      </c>
    </row>
    <row r="686" spans="1:15" x14ac:dyDescent="0.3">
      <c r="A686">
        <v>90244</v>
      </c>
      <c r="B686">
        <v>64</v>
      </c>
      <c r="C686" t="s">
        <v>490</v>
      </c>
      <c r="D686" t="s">
        <v>1182</v>
      </c>
      <c r="E686" t="s">
        <v>3195</v>
      </c>
      <c r="F686" t="s">
        <v>98</v>
      </c>
      <c r="H686" t="s">
        <v>98</v>
      </c>
      <c r="J686" t="s">
        <v>98</v>
      </c>
      <c r="L686" t="s">
        <v>98</v>
      </c>
      <c r="M686" t="s">
        <v>3196</v>
      </c>
      <c r="N686" t="s">
        <v>1572</v>
      </c>
      <c r="O686" t="s">
        <v>455</v>
      </c>
    </row>
    <row r="687" spans="1:15" x14ac:dyDescent="0.3">
      <c r="A687">
        <v>90244</v>
      </c>
      <c r="B687">
        <v>65</v>
      </c>
      <c r="C687" t="s">
        <v>490</v>
      </c>
      <c r="D687" t="s">
        <v>676</v>
      </c>
      <c r="E687" t="s">
        <v>3197</v>
      </c>
      <c r="F687" t="s">
        <v>1115</v>
      </c>
      <c r="H687" t="s">
        <v>98</v>
      </c>
      <c r="J687" t="s">
        <v>98</v>
      </c>
      <c r="L687" t="s">
        <v>98</v>
      </c>
      <c r="M687" t="s">
        <v>3198</v>
      </c>
      <c r="N687" t="s">
        <v>1574</v>
      </c>
      <c r="O687" t="s">
        <v>455</v>
      </c>
    </row>
    <row r="688" spans="1:15" x14ac:dyDescent="0.3">
      <c r="A688">
        <v>90244</v>
      </c>
      <c r="B688">
        <v>66</v>
      </c>
      <c r="C688" t="s">
        <v>490</v>
      </c>
      <c r="D688" t="s">
        <v>2616</v>
      </c>
      <c r="E688" t="s">
        <v>2902</v>
      </c>
      <c r="F688">
        <f>63</f>
        <v>63</v>
      </c>
      <c r="H688" t="s">
        <v>98</v>
      </c>
      <c r="J688" t="s">
        <v>98</v>
      </c>
      <c r="L688" t="s">
        <v>98</v>
      </c>
      <c r="M688" t="s">
        <v>3199</v>
      </c>
      <c r="N688" t="s">
        <v>98</v>
      </c>
      <c r="O688" t="s">
        <v>458</v>
      </c>
    </row>
    <row r="689" spans="1:15" x14ac:dyDescent="0.3">
      <c r="A689">
        <v>90244</v>
      </c>
      <c r="B689">
        <v>67</v>
      </c>
      <c r="C689" t="s">
        <v>490</v>
      </c>
      <c r="D689" t="s">
        <v>863</v>
      </c>
      <c r="E689" t="s">
        <v>2847</v>
      </c>
      <c r="F689" t="s">
        <v>98</v>
      </c>
      <c r="H689" t="s">
        <v>98</v>
      </c>
      <c r="J689" t="s">
        <v>98</v>
      </c>
      <c r="L689" t="s">
        <v>98</v>
      </c>
      <c r="M689" t="s">
        <v>3200</v>
      </c>
      <c r="N689" t="s">
        <v>3201</v>
      </c>
      <c r="O689" t="s">
        <v>455</v>
      </c>
    </row>
    <row r="690" spans="1:15" x14ac:dyDescent="0.3">
      <c r="A690">
        <v>90244</v>
      </c>
      <c r="B690">
        <v>68</v>
      </c>
      <c r="C690" t="s">
        <v>490</v>
      </c>
      <c r="D690" t="s">
        <v>1308</v>
      </c>
      <c r="E690" t="s">
        <v>3202</v>
      </c>
      <c r="F690" t="s">
        <v>98</v>
      </c>
      <c r="H690" t="s">
        <v>98</v>
      </c>
      <c r="J690" t="s">
        <v>98</v>
      </c>
      <c r="L690" t="s">
        <v>98</v>
      </c>
      <c r="M690" t="s">
        <v>3203</v>
      </c>
      <c r="N690" t="s">
        <v>1577</v>
      </c>
      <c r="O690" t="s">
        <v>455</v>
      </c>
    </row>
    <row r="691" spans="1:15" x14ac:dyDescent="0.3">
      <c r="A691">
        <v>90244</v>
      </c>
      <c r="B691">
        <v>69</v>
      </c>
      <c r="C691" t="s">
        <v>546</v>
      </c>
      <c r="D691" t="s">
        <v>2440</v>
      </c>
      <c r="E691" t="s">
        <v>3160</v>
      </c>
      <c r="F691">
        <f>63</f>
        <v>63</v>
      </c>
      <c r="H691" t="s">
        <v>98</v>
      </c>
      <c r="J691" t="s">
        <v>98</v>
      </c>
      <c r="L691" t="s">
        <v>98</v>
      </c>
      <c r="M691" t="s">
        <v>98</v>
      </c>
      <c r="N691" t="s">
        <v>98</v>
      </c>
      <c r="O691" t="s">
        <v>458</v>
      </c>
    </row>
    <row r="692" spans="1:15" x14ac:dyDescent="0.3">
      <c r="A692">
        <v>90244</v>
      </c>
      <c r="B692">
        <v>70</v>
      </c>
      <c r="C692" t="s">
        <v>546</v>
      </c>
      <c r="D692" t="s">
        <v>707</v>
      </c>
      <c r="E692" t="s">
        <v>3204</v>
      </c>
      <c r="F692" t="s">
        <v>98</v>
      </c>
      <c r="H692" t="s">
        <v>98</v>
      </c>
      <c r="J692" t="s">
        <v>98</v>
      </c>
      <c r="L692" t="s">
        <v>98</v>
      </c>
      <c r="M692" t="s">
        <v>3205</v>
      </c>
      <c r="N692" t="s">
        <v>98</v>
      </c>
      <c r="O692" t="s">
        <v>458</v>
      </c>
    </row>
    <row r="693" spans="1:15" x14ac:dyDescent="0.3">
      <c r="A693">
        <v>90244</v>
      </c>
      <c r="B693">
        <v>71</v>
      </c>
      <c r="C693" t="s">
        <v>546</v>
      </c>
      <c r="D693" t="s">
        <v>1918</v>
      </c>
      <c r="E693" t="s">
        <v>2913</v>
      </c>
      <c r="F693" t="s">
        <v>98</v>
      </c>
      <c r="H693" t="s">
        <v>98</v>
      </c>
      <c r="J693" t="s">
        <v>98</v>
      </c>
      <c r="L693" t="s">
        <v>98</v>
      </c>
      <c r="M693" t="s">
        <v>3206</v>
      </c>
      <c r="N693" t="s">
        <v>1582</v>
      </c>
      <c r="O693" t="s">
        <v>455</v>
      </c>
    </row>
    <row r="694" spans="1:15" x14ac:dyDescent="0.3">
      <c r="A694">
        <v>90244</v>
      </c>
      <c r="B694">
        <v>72</v>
      </c>
      <c r="C694" t="s">
        <v>546</v>
      </c>
      <c r="D694" t="s">
        <v>1018</v>
      </c>
      <c r="E694" t="s">
        <v>3207</v>
      </c>
      <c r="F694" t="s">
        <v>1115</v>
      </c>
      <c r="H694" t="s">
        <v>98</v>
      </c>
      <c r="J694" t="s">
        <v>98</v>
      </c>
      <c r="L694" t="s">
        <v>98</v>
      </c>
      <c r="M694" t="s">
        <v>3208</v>
      </c>
      <c r="N694" t="s">
        <v>1584</v>
      </c>
      <c r="O694" t="s">
        <v>455</v>
      </c>
    </row>
    <row r="695" spans="1:15" x14ac:dyDescent="0.3">
      <c r="A695">
        <v>90244</v>
      </c>
      <c r="B695">
        <v>73</v>
      </c>
      <c r="C695" t="s">
        <v>546</v>
      </c>
      <c r="D695" t="s">
        <v>613</v>
      </c>
      <c r="E695" t="s">
        <v>3197</v>
      </c>
      <c r="F695">
        <f>65</f>
        <v>65</v>
      </c>
      <c r="H695" t="s">
        <v>98</v>
      </c>
      <c r="J695" t="s">
        <v>98</v>
      </c>
      <c r="L695" t="s">
        <v>98</v>
      </c>
      <c r="M695" t="s">
        <v>98</v>
      </c>
      <c r="N695" t="s">
        <v>98</v>
      </c>
      <c r="O695" t="s">
        <v>458</v>
      </c>
    </row>
    <row r="696" spans="1:15" x14ac:dyDescent="0.3">
      <c r="A696">
        <v>90244</v>
      </c>
      <c r="B696">
        <v>74</v>
      </c>
      <c r="C696" t="s">
        <v>546</v>
      </c>
      <c r="D696" t="s">
        <v>1556</v>
      </c>
      <c r="E696" t="s">
        <v>2878</v>
      </c>
      <c r="F696" t="s">
        <v>98</v>
      </c>
      <c r="H696" t="s">
        <v>98</v>
      </c>
      <c r="J696" t="s">
        <v>1115</v>
      </c>
      <c r="L696" t="s">
        <v>98</v>
      </c>
      <c r="M696" t="s">
        <v>3209</v>
      </c>
      <c r="N696" t="s">
        <v>1586</v>
      </c>
      <c r="O696" t="s">
        <v>455</v>
      </c>
    </row>
    <row r="697" spans="1:15" x14ac:dyDescent="0.3">
      <c r="A697">
        <v>90244</v>
      </c>
      <c r="B697">
        <v>75</v>
      </c>
      <c r="C697" t="s">
        <v>453</v>
      </c>
      <c r="D697" t="s">
        <v>2162</v>
      </c>
      <c r="E697" t="s">
        <v>2806</v>
      </c>
      <c r="F697" t="s">
        <v>98</v>
      </c>
      <c r="H697" t="s">
        <v>98</v>
      </c>
      <c r="J697" t="s">
        <v>98</v>
      </c>
      <c r="L697" t="s">
        <v>98</v>
      </c>
      <c r="M697" t="s">
        <v>3210</v>
      </c>
      <c r="N697" t="s">
        <v>98</v>
      </c>
      <c r="O697" t="s">
        <v>458</v>
      </c>
    </row>
    <row r="698" spans="1:15" x14ac:dyDescent="0.3">
      <c r="A698">
        <v>90244</v>
      </c>
      <c r="B698">
        <v>76</v>
      </c>
      <c r="C698" t="s">
        <v>453</v>
      </c>
      <c r="D698" t="s">
        <v>1185</v>
      </c>
      <c r="E698" t="s">
        <v>3211</v>
      </c>
      <c r="F698" t="s">
        <v>98</v>
      </c>
      <c r="H698" t="s">
        <v>98</v>
      </c>
      <c r="J698" t="s">
        <v>98</v>
      </c>
      <c r="L698" t="s">
        <v>98</v>
      </c>
      <c r="M698" t="s">
        <v>3166</v>
      </c>
      <c r="N698" t="s">
        <v>1576</v>
      </c>
      <c r="O698" t="s">
        <v>455</v>
      </c>
    </row>
    <row r="699" spans="1:15" x14ac:dyDescent="0.3">
      <c r="A699">
        <v>90244</v>
      </c>
      <c r="B699">
        <v>77</v>
      </c>
      <c r="C699" t="s">
        <v>453</v>
      </c>
      <c r="D699" t="s">
        <v>2137</v>
      </c>
      <c r="E699" t="s">
        <v>3212</v>
      </c>
      <c r="F699" t="s">
        <v>98</v>
      </c>
      <c r="H699" t="s">
        <v>98</v>
      </c>
      <c r="J699" t="s">
        <v>98</v>
      </c>
      <c r="L699" t="s">
        <v>98</v>
      </c>
      <c r="M699" t="s">
        <v>3213</v>
      </c>
      <c r="N699" t="s">
        <v>1589</v>
      </c>
      <c r="O699" t="s">
        <v>455</v>
      </c>
    </row>
    <row r="700" spans="1:15" x14ac:dyDescent="0.3">
      <c r="A700">
        <v>90244</v>
      </c>
      <c r="B700">
        <v>78</v>
      </c>
      <c r="C700" t="s">
        <v>464</v>
      </c>
      <c r="D700" t="s">
        <v>864</v>
      </c>
      <c r="E700" t="s">
        <v>3214</v>
      </c>
      <c r="F700" t="s">
        <v>98</v>
      </c>
      <c r="H700" t="s">
        <v>98</v>
      </c>
      <c r="J700" t="s">
        <v>98</v>
      </c>
      <c r="L700" t="s">
        <v>98</v>
      </c>
      <c r="M700" t="s">
        <v>3215</v>
      </c>
      <c r="N700" t="s">
        <v>1590</v>
      </c>
      <c r="O700" t="s">
        <v>455</v>
      </c>
    </row>
    <row r="701" spans="1:15" x14ac:dyDescent="0.3">
      <c r="A701">
        <v>90244</v>
      </c>
      <c r="B701">
        <v>79</v>
      </c>
      <c r="C701" t="s">
        <v>464</v>
      </c>
      <c r="D701" t="s">
        <v>864</v>
      </c>
      <c r="E701" t="s">
        <v>3214</v>
      </c>
      <c r="F701" t="s">
        <v>98</v>
      </c>
      <c r="H701" t="s">
        <v>98</v>
      </c>
      <c r="J701" t="s">
        <v>98</v>
      </c>
      <c r="L701" t="s">
        <v>98</v>
      </c>
      <c r="M701" t="s">
        <v>98</v>
      </c>
      <c r="N701" t="s">
        <v>1592</v>
      </c>
      <c r="O701" t="s">
        <v>455</v>
      </c>
    </row>
    <row r="702" spans="1:15" x14ac:dyDescent="0.3">
      <c r="A702">
        <v>90244</v>
      </c>
      <c r="B702">
        <v>80</v>
      </c>
      <c r="C702" t="s">
        <v>464</v>
      </c>
      <c r="D702" t="s">
        <v>864</v>
      </c>
      <c r="E702" t="s">
        <v>3214</v>
      </c>
      <c r="F702" t="s">
        <v>98</v>
      </c>
      <c r="H702" t="s">
        <v>98</v>
      </c>
      <c r="J702" t="s">
        <v>98</v>
      </c>
      <c r="L702" t="s">
        <v>98</v>
      </c>
      <c r="M702" t="s">
        <v>98</v>
      </c>
      <c r="N702" t="s">
        <v>1596</v>
      </c>
      <c r="O702" t="s">
        <v>455</v>
      </c>
    </row>
    <row r="703" spans="1:15" x14ac:dyDescent="0.3">
      <c r="A703">
        <v>90244</v>
      </c>
      <c r="B703">
        <v>81</v>
      </c>
      <c r="C703" t="s">
        <v>464</v>
      </c>
      <c r="D703" t="s">
        <v>864</v>
      </c>
      <c r="E703" t="s">
        <v>3214</v>
      </c>
      <c r="F703" t="s">
        <v>98</v>
      </c>
      <c r="H703" t="s">
        <v>98</v>
      </c>
      <c r="J703" t="s">
        <v>98</v>
      </c>
      <c r="L703" t="s">
        <v>98</v>
      </c>
      <c r="M703" t="s">
        <v>98</v>
      </c>
      <c r="N703" t="s">
        <v>1597</v>
      </c>
      <c r="O703" t="s">
        <v>455</v>
      </c>
    </row>
    <row r="704" spans="1:15" x14ac:dyDescent="0.3">
      <c r="A704">
        <v>90244</v>
      </c>
      <c r="B704">
        <v>82</v>
      </c>
      <c r="C704" t="s">
        <v>464</v>
      </c>
      <c r="D704" t="s">
        <v>1879</v>
      </c>
      <c r="E704" t="s">
        <v>3216</v>
      </c>
      <c r="F704" t="s">
        <v>98</v>
      </c>
      <c r="H704" t="s">
        <v>98</v>
      </c>
      <c r="J704" t="s">
        <v>98</v>
      </c>
      <c r="L704" t="s">
        <v>98</v>
      </c>
      <c r="M704" t="s">
        <v>3217</v>
      </c>
      <c r="N704" t="s">
        <v>1599</v>
      </c>
      <c r="O704" t="s">
        <v>455</v>
      </c>
    </row>
    <row r="705" spans="1:15" x14ac:dyDescent="0.3">
      <c r="A705">
        <v>90244</v>
      </c>
      <c r="B705">
        <v>83</v>
      </c>
      <c r="C705" t="s">
        <v>464</v>
      </c>
      <c r="D705" t="s">
        <v>517</v>
      </c>
      <c r="E705" t="s">
        <v>3187</v>
      </c>
      <c r="F705" t="s">
        <v>98</v>
      </c>
      <c r="H705" t="s">
        <v>98</v>
      </c>
      <c r="J705" t="s">
        <v>98</v>
      </c>
      <c r="L705" t="s">
        <v>98</v>
      </c>
      <c r="M705" t="s">
        <v>3218</v>
      </c>
      <c r="N705" t="s">
        <v>1603</v>
      </c>
      <c r="O705" t="s">
        <v>455</v>
      </c>
    </row>
    <row r="706" spans="1:15" x14ac:dyDescent="0.3">
      <c r="A706">
        <v>90244</v>
      </c>
      <c r="B706">
        <v>84</v>
      </c>
      <c r="C706" t="s">
        <v>464</v>
      </c>
      <c r="D706" t="s">
        <v>1252</v>
      </c>
      <c r="E706" t="s">
        <v>3219</v>
      </c>
      <c r="F706" t="s">
        <v>98</v>
      </c>
      <c r="H706" t="s">
        <v>98</v>
      </c>
      <c r="J706" t="s">
        <v>98</v>
      </c>
      <c r="L706" t="s">
        <v>98</v>
      </c>
      <c r="M706" t="s">
        <v>3220</v>
      </c>
      <c r="N706" t="s">
        <v>3221</v>
      </c>
      <c r="O706" t="s">
        <v>455</v>
      </c>
    </row>
    <row r="707" spans="1:15" x14ac:dyDescent="0.3">
      <c r="A707">
        <v>90244</v>
      </c>
      <c r="B707">
        <v>85</v>
      </c>
      <c r="C707" t="s">
        <v>464</v>
      </c>
      <c r="D707" t="s">
        <v>1390</v>
      </c>
      <c r="E707" t="s">
        <v>3222</v>
      </c>
      <c r="F707" t="s">
        <v>98</v>
      </c>
      <c r="H707" t="s">
        <v>98</v>
      </c>
      <c r="J707" t="s">
        <v>98</v>
      </c>
      <c r="L707" t="s">
        <v>98</v>
      </c>
      <c r="M707" t="s">
        <v>3223</v>
      </c>
      <c r="N707" t="s">
        <v>1606</v>
      </c>
      <c r="O707" t="s">
        <v>455</v>
      </c>
    </row>
    <row r="708" spans="1:15" x14ac:dyDescent="0.3">
      <c r="A708">
        <v>90244</v>
      </c>
      <c r="B708">
        <v>86</v>
      </c>
      <c r="C708" t="s">
        <v>490</v>
      </c>
      <c r="D708" t="s">
        <v>1563</v>
      </c>
      <c r="E708" t="s">
        <v>3224</v>
      </c>
      <c r="F708" t="s">
        <v>98</v>
      </c>
      <c r="H708" t="s">
        <v>98</v>
      </c>
      <c r="J708" t="s">
        <v>98</v>
      </c>
      <c r="L708" t="s">
        <v>98</v>
      </c>
      <c r="M708" t="s">
        <v>98</v>
      </c>
      <c r="N708" t="s">
        <v>98</v>
      </c>
      <c r="O708" t="s">
        <v>458</v>
      </c>
    </row>
    <row r="709" spans="1:15" x14ac:dyDescent="0.3">
      <c r="A709">
        <v>90244</v>
      </c>
      <c r="B709">
        <v>87</v>
      </c>
      <c r="C709" t="s">
        <v>490</v>
      </c>
      <c r="D709" t="s">
        <v>1375</v>
      </c>
      <c r="E709" t="s">
        <v>3216</v>
      </c>
      <c r="F709">
        <f>79</f>
        <v>79</v>
      </c>
      <c r="H709" t="s">
        <v>98</v>
      </c>
      <c r="J709" t="s">
        <v>98</v>
      </c>
      <c r="L709" t="s">
        <v>98</v>
      </c>
      <c r="M709" t="s">
        <v>98</v>
      </c>
      <c r="N709" t="s">
        <v>98</v>
      </c>
      <c r="O709" t="s">
        <v>458</v>
      </c>
    </row>
    <row r="710" spans="1:15" x14ac:dyDescent="0.3">
      <c r="A710">
        <v>90244</v>
      </c>
      <c r="B710">
        <v>88</v>
      </c>
      <c r="C710" t="s">
        <v>490</v>
      </c>
      <c r="D710" t="s">
        <v>1310</v>
      </c>
      <c r="E710" t="s">
        <v>3216</v>
      </c>
      <c r="F710">
        <f>79</f>
        <v>79</v>
      </c>
      <c r="H710" t="s">
        <v>98</v>
      </c>
      <c r="J710" t="s">
        <v>98</v>
      </c>
      <c r="L710" t="s">
        <v>98</v>
      </c>
      <c r="M710" t="s">
        <v>98</v>
      </c>
      <c r="N710" t="s">
        <v>98</v>
      </c>
      <c r="O710" t="s">
        <v>458</v>
      </c>
    </row>
    <row r="711" spans="1:15" x14ac:dyDescent="0.3">
      <c r="A711">
        <v>90244</v>
      </c>
      <c r="B711">
        <v>89</v>
      </c>
      <c r="C711" t="s">
        <v>490</v>
      </c>
      <c r="D711" t="s">
        <v>1983</v>
      </c>
      <c r="E711" t="s">
        <v>3225</v>
      </c>
      <c r="F711" t="s">
        <v>98</v>
      </c>
      <c r="H711" t="s">
        <v>98</v>
      </c>
      <c r="J711" t="s">
        <v>98</v>
      </c>
      <c r="L711" t="s">
        <v>98</v>
      </c>
      <c r="M711" t="s">
        <v>3226</v>
      </c>
      <c r="N711" t="s">
        <v>1611</v>
      </c>
      <c r="O711" t="s">
        <v>455</v>
      </c>
    </row>
    <row r="712" spans="1:15" x14ac:dyDescent="0.3">
      <c r="A712">
        <v>90244</v>
      </c>
      <c r="B712">
        <v>90</v>
      </c>
      <c r="C712" t="s">
        <v>546</v>
      </c>
      <c r="D712" t="s">
        <v>639</v>
      </c>
      <c r="E712" t="s">
        <v>3227</v>
      </c>
      <c r="F712" t="s">
        <v>98</v>
      </c>
      <c r="H712" t="s">
        <v>98</v>
      </c>
      <c r="J712" t="s">
        <v>98</v>
      </c>
      <c r="L712" t="s">
        <v>98</v>
      </c>
      <c r="M712" t="s">
        <v>3228</v>
      </c>
      <c r="N712" t="s">
        <v>1614</v>
      </c>
      <c r="O712" t="s">
        <v>455</v>
      </c>
    </row>
    <row r="713" spans="1:15" x14ac:dyDescent="0.3">
      <c r="A713">
        <v>90244</v>
      </c>
      <c r="B713">
        <v>91</v>
      </c>
      <c r="C713" t="s">
        <v>546</v>
      </c>
      <c r="D713" t="s">
        <v>1746</v>
      </c>
      <c r="E713" t="s">
        <v>2913</v>
      </c>
      <c r="F713" t="s">
        <v>98</v>
      </c>
      <c r="H713" t="s">
        <v>98</v>
      </c>
      <c r="J713" t="s">
        <v>98</v>
      </c>
      <c r="L713" t="s">
        <v>98</v>
      </c>
      <c r="M713" t="s">
        <v>3229</v>
      </c>
      <c r="N713" t="s">
        <v>3230</v>
      </c>
      <c r="O713" t="s">
        <v>455</v>
      </c>
    </row>
    <row r="714" spans="1:15" x14ac:dyDescent="0.3">
      <c r="A714">
        <v>90244</v>
      </c>
      <c r="B714">
        <v>92</v>
      </c>
      <c r="C714" t="s">
        <v>546</v>
      </c>
      <c r="D714" t="s">
        <v>2035</v>
      </c>
      <c r="E714">
        <f>82</f>
        <v>82</v>
      </c>
      <c r="F714" t="s">
        <v>98</v>
      </c>
      <c r="H714" t="s">
        <v>98</v>
      </c>
      <c r="J714" t="s">
        <v>98</v>
      </c>
      <c r="L714" t="s">
        <v>98</v>
      </c>
      <c r="M714" t="s">
        <v>98</v>
      </c>
      <c r="N714" t="s">
        <v>98</v>
      </c>
      <c r="O714" t="s">
        <v>458</v>
      </c>
    </row>
    <row r="715" spans="1:15" x14ac:dyDescent="0.3">
      <c r="A715">
        <v>90244</v>
      </c>
      <c r="B715">
        <v>93</v>
      </c>
      <c r="C715" t="s">
        <v>546</v>
      </c>
      <c r="D715" t="s">
        <v>547</v>
      </c>
      <c r="E715" t="s">
        <v>2925</v>
      </c>
      <c r="F715" t="s">
        <v>98</v>
      </c>
      <c r="H715" t="s">
        <v>98</v>
      </c>
      <c r="J715" t="s">
        <v>98</v>
      </c>
      <c r="L715" t="s">
        <v>98</v>
      </c>
      <c r="M715" t="s">
        <v>3231</v>
      </c>
      <c r="N715" t="s">
        <v>1623</v>
      </c>
      <c r="O715" t="s">
        <v>455</v>
      </c>
    </row>
    <row r="716" spans="1:15" x14ac:dyDescent="0.3">
      <c r="A716">
        <v>90244</v>
      </c>
      <c r="B716">
        <v>94</v>
      </c>
      <c r="C716" t="s">
        <v>546</v>
      </c>
      <c r="D716" t="s">
        <v>1486</v>
      </c>
      <c r="E716" t="s">
        <v>2913</v>
      </c>
      <c r="F716">
        <f>88</f>
        <v>88</v>
      </c>
      <c r="H716" t="s">
        <v>98</v>
      </c>
      <c r="J716" t="s">
        <v>98</v>
      </c>
      <c r="L716" t="s">
        <v>98</v>
      </c>
      <c r="M716" t="s">
        <v>98</v>
      </c>
      <c r="N716" t="s">
        <v>98</v>
      </c>
      <c r="O716" t="s">
        <v>458</v>
      </c>
    </row>
    <row r="717" spans="1:15" x14ac:dyDescent="0.3">
      <c r="A717">
        <v>90244</v>
      </c>
      <c r="B717">
        <v>95</v>
      </c>
      <c r="C717" t="s">
        <v>546</v>
      </c>
      <c r="D717" t="s">
        <v>967</v>
      </c>
      <c r="E717" t="s">
        <v>3232</v>
      </c>
      <c r="F717" t="s">
        <v>98</v>
      </c>
      <c r="H717" t="s">
        <v>98</v>
      </c>
      <c r="J717" t="s">
        <v>98</v>
      </c>
      <c r="L717" t="s">
        <v>98</v>
      </c>
      <c r="M717" t="s">
        <v>3233</v>
      </c>
      <c r="N717" t="s">
        <v>1624</v>
      </c>
      <c r="O717" t="s">
        <v>455</v>
      </c>
    </row>
    <row r="718" spans="1:15" x14ac:dyDescent="0.3">
      <c r="A718">
        <v>90244</v>
      </c>
      <c r="B718">
        <v>96</v>
      </c>
      <c r="C718" t="s">
        <v>546</v>
      </c>
      <c r="D718" t="s">
        <v>1835</v>
      </c>
      <c r="E718" t="s">
        <v>3234</v>
      </c>
      <c r="F718" t="s">
        <v>98</v>
      </c>
      <c r="H718" t="s">
        <v>98</v>
      </c>
      <c r="J718" t="s">
        <v>98</v>
      </c>
      <c r="L718" t="s">
        <v>98</v>
      </c>
      <c r="M718" t="s">
        <v>3235</v>
      </c>
      <c r="N718" t="s">
        <v>1625</v>
      </c>
      <c r="O718" t="s">
        <v>455</v>
      </c>
    </row>
    <row r="719" spans="1:15" x14ac:dyDescent="0.3">
      <c r="A719">
        <v>90244</v>
      </c>
      <c r="B719">
        <v>97</v>
      </c>
      <c r="C719" t="s">
        <v>546</v>
      </c>
      <c r="D719" t="s">
        <v>1392</v>
      </c>
      <c r="E719" t="s">
        <v>3236</v>
      </c>
      <c r="F719" t="s">
        <v>98</v>
      </c>
      <c r="H719" t="s">
        <v>98</v>
      </c>
      <c r="J719" t="s">
        <v>98</v>
      </c>
      <c r="L719" t="s">
        <v>98</v>
      </c>
      <c r="M719" t="s">
        <v>3237</v>
      </c>
      <c r="N719" t="s">
        <v>98</v>
      </c>
      <c r="O719" t="s">
        <v>458</v>
      </c>
    </row>
    <row r="720" spans="1:15" x14ac:dyDescent="0.3">
      <c r="A720">
        <v>90244</v>
      </c>
      <c r="B720">
        <v>98</v>
      </c>
      <c r="C720" t="s">
        <v>546</v>
      </c>
      <c r="D720" t="s">
        <v>617</v>
      </c>
      <c r="E720" t="s">
        <v>3238</v>
      </c>
      <c r="F720" t="s">
        <v>98</v>
      </c>
      <c r="H720" t="s">
        <v>98</v>
      </c>
      <c r="J720" t="s">
        <v>98</v>
      </c>
      <c r="L720" t="s">
        <v>98</v>
      </c>
      <c r="M720" t="s">
        <v>3239</v>
      </c>
      <c r="N720" t="s">
        <v>1626</v>
      </c>
      <c r="O720" t="s">
        <v>455</v>
      </c>
    </row>
    <row r="721" spans="1:15" x14ac:dyDescent="0.3">
      <c r="A721">
        <v>90244</v>
      </c>
      <c r="B721">
        <v>99</v>
      </c>
      <c r="C721" t="s">
        <v>453</v>
      </c>
      <c r="D721" t="s">
        <v>1708</v>
      </c>
      <c r="E721" t="s">
        <v>2854</v>
      </c>
      <c r="F721" t="s">
        <v>98</v>
      </c>
      <c r="H721" t="s">
        <v>98</v>
      </c>
      <c r="J721" t="s">
        <v>98</v>
      </c>
      <c r="L721" t="s">
        <v>98</v>
      </c>
      <c r="M721" t="s">
        <v>3240</v>
      </c>
      <c r="N721" t="s">
        <v>1628</v>
      </c>
      <c r="O721" t="s">
        <v>455</v>
      </c>
    </row>
    <row r="722" spans="1:15" x14ac:dyDescent="0.3">
      <c r="A722">
        <v>90244</v>
      </c>
      <c r="B722">
        <v>100</v>
      </c>
      <c r="C722" t="s">
        <v>453</v>
      </c>
      <c r="D722" t="s">
        <v>3241</v>
      </c>
      <c r="E722" t="s">
        <v>2925</v>
      </c>
      <c r="F722" t="s">
        <v>98</v>
      </c>
      <c r="H722" t="s">
        <v>98</v>
      </c>
      <c r="J722" t="s">
        <v>98</v>
      </c>
      <c r="L722" t="s">
        <v>98</v>
      </c>
      <c r="M722" t="s">
        <v>3242</v>
      </c>
      <c r="N722" t="s">
        <v>1629</v>
      </c>
      <c r="O722" t="s">
        <v>455</v>
      </c>
    </row>
    <row r="723" spans="1:15" x14ac:dyDescent="0.3">
      <c r="A723">
        <v>90244</v>
      </c>
      <c r="B723">
        <v>101</v>
      </c>
      <c r="C723" t="s">
        <v>453</v>
      </c>
      <c r="D723" t="s">
        <v>1939</v>
      </c>
      <c r="E723" t="s">
        <v>3243</v>
      </c>
      <c r="F723" t="s">
        <v>98</v>
      </c>
      <c r="H723" t="s">
        <v>98</v>
      </c>
      <c r="J723" t="s">
        <v>98</v>
      </c>
      <c r="L723" t="s">
        <v>98</v>
      </c>
      <c r="M723" t="s">
        <v>2929</v>
      </c>
      <c r="N723" t="s">
        <v>1632</v>
      </c>
      <c r="O723" t="s">
        <v>455</v>
      </c>
    </row>
    <row r="724" spans="1:15" x14ac:dyDescent="0.3">
      <c r="A724">
        <v>90244</v>
      </c>
      <c r="B724">
        <v>102</v>
      </c>
      <c r="C724" t="s">
        <v>453</v>
      </c>
      <c r="D724" t="s">
        <v>953</v>
      </c>
      <c r="E724" t="s">
        <v>2854</v>
      </c>
      <c r="F724">
        <f>96</f>
        <v>96</v>
      </c>
      <c r="H724" t="s">
        <v>98</v>
      </c>
      <c r="J724" t="s">
        <v>98</v>
      </c>
      <c r="L724" t="s">
        <v>98</v>
      </c>
      <c r="M724" t="s">
        <v>98</v>
      </c>
      <c r="N724" t="s">
        <v>98</v>
      </c>
      <c r="O724" t="s">
        <v>458</v>
      </c>
    </row>
    <row r="725" spans="1:15" x14ac:dyDescent="0.3">
      <c r="A725">
        <v>90244</v>
      </c>
      <c r="B725">
        <v>103</v>
      </c>
      <c r="C725" t="s">
        <v>464</v>
      </c>
      <c r="D725" t="s">
        <v>718</v>
      </c>
      <c r="E725" t="s">
        <v>3244</v>
      </c>
      <c r="F725" t="s">
        <v>98</v>
      </c>
      <c r="H725" t="s">
        <v>98</v>
      </c>
      <c r="J725" t="s">
        <v>98</v>
      </c>
      <c r="L725" t="s">
        <v>98</v>
      </c>
      <c r="M725" t="s">
        <v>3245</v>
      </c>
      <c r="N725" t="s">
        <v>1634</v>
      </c>
      <c r="O725" t="s">
        <v>455</v>
      </c>
    </row>
    <row r="726" spans="1:15" x14ac:dyDescent="0.3">
      <c r="A726">
        <v>90244</v>
      </c>
      <c r="B726">
        <v>104</v>
      </c>
      <c r="C726" t="s">
        <v>464</v>
      </c>
      <c r="D726" t="s">
        <v>1920</v>
      </c>
      <c r="E726" t="s">
        <v>3246</v>
      </c>
      <c r="F726" t="s">
        <v>98</v>
      </c>
      <c r="H726" t="s">
        <v>98</v>
      </c>
      <c r="J726" t="s">
        <v>98</v>
      </c>
      <c r="L726" t="s">
        <v>98</v>
      </c>
      <c r="M726" t="s">
        <v>3247</v>
      </c>
      <c r="N726" t="s">
        <v>3248</v>
      </c>
      <c r="O726" t="s">
        <v>455</v>
      </c>
    </row>
    <row r="727" spans="1:15" x14ac:dyDescent="0.3">
      <c r="A727">
        <v>90244</v>
      </c>
      <c r="B727">
        <v>105</v>
      </c>
      <c r="C727" t="s">
        <v>464</v>
      </c>
      <c r="D727" t="s">
        <v>867</v>
      </c>
      <c r="E727" t="s">
        <v>2854</v>
      </c>
      <c r="F727">
        <f>96</f>
        <v>96</v>
      </c>
      <c r="H727" t="s">
        <v>98</v>
      </c>
      <c r="J727" t="s">
        <v>98</v>
      </c>
      <c r="L727" t="s">
        <v>98</v>
      </c>
      <c r="M727" t="s">
        <v>98</v>
      </c>
      <c r="N727" t="s">
        <v>98</v>
      </c>
      <c r="O727" t="s">
        <v>458</v>
      </c>
    </row>
    <row r="728" spans="1:15" x14ac:dyDescent="0.3">
      <c r="A728">
        <v>90244</v>
      </c>
      <c r="B728">
        <v>106</v>
      </c>
      <c r="C728" t="s">
        <v>490</v>
      </c>
      <c r="D728" t="s">
        <v>923</v>
      </c>
      <c r="E728" t="s">
        <v>3159</v>
      </c>
      <c r="F728" t="s">
        <v>98</v>
      </c>
      <c r="H728" t="s">
        <v>98</v>
      </c>
      <c r="J728" t="s">
        <v>98</v>
      </c>
      <c r="L728" t="s">
        <v>98</v>
      </c>
      <c r="M728" t="s">
        <v>3247</v>
      </c>
      <c r="N728" t="s">
        <v>1638</v>
      </c>
      <c r="O728" t="s">
        <v>455</v>
      </c>
    </row>
    <row r="729" spans="1:15" x14ac:dyDescent="0.3">
      <c r="A729">
        <v>90244</v>
      </c>
      <c r="B729">
        <v>107</v>
      </c>
      <c r="C729" t="s">
        <v>490</v>
      </c>
      <c r="D729" t="s">
        <v>1881</v>
      </c>
      <c r="E729" t="s">
        <v>3249</v>
      </c>
      <c r="F729">
        <f>100</f>
        <v>100</v>
      </c>
      <c r="H729" t="s">
        <v>98</v>
      </c>
      <c r="J729" t="s">
        <v>98</v>
      </c>
      <c r="L729" t="s">
        <v>98</v>
      </c>
      <c r="M729" t="s">
        <v>98</v>
      </c>
      <c r="N729" t="s">
        <v>98</v>
      </c>
      <c r="O729" t="s">
        <v>458</v>
      </c>
    </row>
    <row r="730" spans="1:15" x14ac:dyDescent="0.3">
      <c r="A730">
        <v>90244</v>
      </c>
      <c r="B730">
        <v>108</v>
      </c>
      <c r="C730" t="s">
        <v>490</v>
      </c>
      <c r="D730" t="s">
        <v>3250</v>
      </c>
      <c r="E730" t="s">
        <v>3251</v>
      </c>
      <c r="F730" t="s">
        <v>98</v>
      </c>
      <c r="H730" t="s">
        <v>98</v>
      </c>
      <c r="J730" t="s">
        <v>98</v>
      </c>
      <c r="L730" t="s">
        <v>98</v>
      </c>
      <c r="M730" t="s">
        <v>3247</v>
      </c>
      <c r="N730" t="s">
        <v>3252</v>
      </c>
      <c r="O730" t="s">
        <v>455</v>
      </c>
    </row>
    <row r="731" spans="1:15" x14ac:dyDescent="0.3">
      <c r="A731">
        <v>90244</v>
      </c>
      <c r="B731">
        <v>109</v>
      </c>
      <c r="C731" t="s">
        <v>490</v>
      </c>
      <c r="D731" t="s">
        <v>1867</v>
      </c>
      <c r="E731" t="s">
        <v>3253</v>
      </c>
      <c r="F731" t="s">
        <v>98</v>
      </c>
      <c r="H731" t="s">
        <v>98</v>
      </c>
      <c r="J731" t="s">
        <v>98</v>
      </c>
      <c r="L731" t="s">
        <v>98</v>
      </c>
      <c r="M731" t="s">
        <v>3254</v>
      </c>
      <c r="N731" t="s">
        <v>3255</v>
      </c>
      <c r="O731" t="s">
        <v>455</v>
      </c>
    </row>
    <row r="732" spans="1:15" x14ac:dyDescent="0.3">
      <c r="A732">
        <v>90244</v>
      </c>
      <c r="B732">
        <v>110</v>
      </c>
      <c r="C732" t="s">
        <v>490</v>
      </c>
      <c r="D732" t="s">
        <v>1711</v>
      </c>
      <c r="E732" t="s">
        <v>3253</v>
      </c>
      <c r="F732">
        <f>106</f>
        <v>106</v>
      </c>
      <c r="H732" t="s">
        <v>98</v>
      </c>
      <c r="J732" t="s">
        <v>98</v>
      </c>
      <c r="L732" t="s">
        <v>98</v>
      </c>
      <c r="M732" t="s">
        <v>98</v>
      </c>
      <c r="N732" t="s">
        <v>98</v>
      </c>
      <c r="O732" t="s">
        <v>458</v>
      </c>
    </row>
    <row r="733" spans="1:15" x14ac:dyDescent="0.3">
      <c r="A733">
        <v>90244</v>
      </c>
      <c r="B733">
        <v>111</v>
      </c>
      <c r="C733" t="s">
        <v>490</v>
      </c>
      <c r="D733" t="s">
        <v>831</v>
      </c>
      <c r="E733" t="s">
        <v>3253</v>
      </c>
      <c r="F733">
        <f>106</f>
        <v>106</v>
      </c>
      <c r="H733" t="s">
        <v>98</v>
      </c>
      <c r="J733" t="s">
        <v>98</v>
      </c>
      <c r="L733" t="s">
        <v>98</v>
      </c>
      <c r="M733" t="s">
        <v>98</v>
      </c>
      <c r="N733" t="s">
        <v>98</v>
      </c>
      <c r="O733" t="s">
        <v>458</v>
      </c>
    </row>
    <row r="734" spans="1:15" x14ac:dyDescent="0.3">
      <c r="A734">
        <v>90244</v>
      </c>
      <c r="B734">
        <v>112</v>
      </c>
      <c r="C734" t="s">
        <v>490</v>
      </c>
      <c r="D734" t="s">
        <v>3256</v>
      </c>
      <c r="E734" t="s">
        <v>3253</v>
      </c>
      <c r="F734">
        <f>106</f>
        <v>106</v>
      </c>
      <c r="H734" t="s">
        <v>98</v>
      </c>
      <c r="J734" t="s">
        <v>98</v>
      </c>
      <c r="L734" t="s">
        <v>98</v>
      </c>
      <c r="M734" t="s">
        <v>98</v>
      </c>
      <c r="N734" t="s">
        <v>98</v>
      </c>
      <c r="O734" t="s">
        <v>458</v>
      </c>
    </row>
    <row r="735" spans="1:15" x14ac:dyDescent="0.3">
      <c r="A735">
        <v>90244</v>
      </c>
      <c r="B735">
        <v>113</v>
      </c>
      <c r="C735" t="s">
        <v>546</v>
      </c>
      <c r="D735" t="s">
        <v>896</v>
      </c>
      <c r="E735" t="s">
        <v>2925</v>
      </c>
      <c r="F735" t="s">
        <v>98</v>
      </c>
      <c r="H735" t="s">
        <v>98</v>
      </c>
      <c r="J735" t="s">
        <v>98</v>
      </c>
      <c r="L735" t="s">
        <v>98</v>
      </c>
      <c r="M735" t="s">
        <v>3257</v>
      </c>
      <c r="N735" t="s">
        <v>3258</v>
      </c>
      <c r="O735" t="s">
        <v>455</v>
      </c>
    </row>
    <row r="736" spans="1:15" x14ac:dyDescent="0.3">
      <c r="A736">
        <v>124714</v>
      </c>
      <c r="B736">
        <v>1</v>
      </c>
      <c r="C736" t="s">
        <v>490</v>
      </c>
      <c r="D736" t="s">
        <v>452</v>
      </c>
      <c r="E736" t="s">
        <v>3110</v>
      </c>
      <c r="F736" t="s">
        <v>3111</v>
      </c>
      <c r="G736" t="s">
        <v>2989</v>
      </c>
      <c r="I736" t="s">
        <v>3112</v>
      </c>
      <c r="N736" t="s">
        <v>1642</v>
      </c>
      <c r="O736" t="s">
        <v>455</v>
      </c>
    </row>
    <row r="737" spans="1:15" x14ac:dyDescent="0.3">
      <c r="A737">
        <v>124714</v>
      </c>
      <c r="B737">
        <v>2</v>
      </c>
      <c r="C737" t="s">
        <v>490</v>
      </c>
      <c r="D737" t="s">
        <v>514</v>
      </c>
      <c r="E737" t="s">
        <v>3110</v>
      </c>
      <c r="F737" t="s">
        <v>3259</v>
      </c>
      <c r="G737" t="s">
        <v>2989</v>
      </c>
      <c r="I737" t="s">
        <v>3112</v>
      </c>
      <c r="O737" t="s">
        <v>458</v>
      </c>
    </row>
    <row r="738" spans="1:15" x14ac:dyDescent="0.3">
      <c r="A738">
        <v>124714</v>
      </c>
      <c r="B738">
        <v>3</v>
      </c>
      <c r="C738" t="s">
        <v>546</v>
      </c>
      <c r="D738" t="s">
        <v>471</v>
      </c>
      <c r="E738" t="s">
        <v>3110</v>
      </c>
      <c r="F738" t="s">
        <v>3111</v>
      </c>
      <c r="G738" t="s">
        <v>2989</v>
      </c>
      <c r="I738" t="s">
        <v>3112</v>
      </c>
      <c r="N738" t="s">
        <v>1646</v>
      </c>
      <c r="O738" t="s">
        <v>455</v>
      </c>
    </row>
    <row r="739" spans="1:15" x14ac:dyDescent="0.3">
      <c r="A739">
        <v>124714</v>
      </c>
      <c r="B739">
        <v>4</v>
      </c>
      <c r="C739" t="s">
        <v>546</v>
      </c>
      <c r="D739" t="s">
        <v>519</v>
      </c>
      <c r="E739" t="s">
        <v>3110</v>
      </c>
      <c r="F739" t="s">
        <v>3260</v>
      </c>
      <c r="G739" t="s">
        <v>2989</v>
      </c>
      <c r="I739" t="s">
        <v>3112</v>
      </c>
      <c r="O739" t="s">
        <v>458</v>
      </c>
    </row>
    <row r="740" spans="1:15" x14ac:dyDescent="0.3">
      <c r="A740">
        <v>124714</v>
      </c>
      <c r="B740">
        <v>5</v>
      </c>
      <c r="C740" t="s">
        <v>546</v>
      </c>
      <c r="D740" t="s">
        <v>614</v>
      </c>
      <c r="E740" t="s">
        <v>3110</v>
      </c>
      <c r="F740" t="s">
        <v>3260</v>
      </c>
      <c r="G740" t="s">
        <v>2989</v>
      </c>
      <c r="I740" t="s">
        <v>3112</v>
      </c>
      <c r="O740" t="s">
        <v>458</v>
      </c>
    </row>
    <row r="741" spans="1:15" x14ac:dyDescent="0.3">
      <c r="A741">
        <v>124714</v>
      </c>
      <c r="B741">
        <v>6</v>
      </c>
      <c r="C741" t="s">
        <v>546</v>
      </c>
      <c r="D741" t="s">
        <v>593</v>
      </c>
      <c r="E741" t="s">
        <v>3110</v>
      </c>
      <c r="F741" t="s">
        <v>3260</v>
      </c>
      <c r="G741" t="s">
        <v>2989</v>
      </c>
      <c r="I741" t="s">
        <v>3112</v>
      </c>
      <c r="O741" t="s">
        <v>458</v>
      </c>
    </row>
    <row r="742" spans="1:15" x14ac:dyDescent="0.3">
      <c r="A742">
        <v>124714</v>
      </c>
      <c r="B742">
        <v>7</v>
      </c>
      <c r="C742" t="s">
        <v>546</v>
      </c>
      <c r="D742" t="s">
        <v>558</v>
      </c>
      <c r="E742" t="s">
        <v>3110</v>
      </c>
      <c r="F742" t="s">
        <v>3260</v>
      </c>
      <c r="G742" t="s">
        <v>2989</v>
      </c>
      <c r="I742" t="s">
        <v>3112</v>
      </c>
      <c r="O742" t="s">
        <v>458</v>
      </c>
    </row>
    <row r="743" spans="1:15" x14ac:dyDescent="0.3">
      <c r="A743">
        <v>124714</v>
      </c>
      <c r="B743">
        <v>8</v>
      </c>
      <c r="C743" t="s">
        <v>546</v>
      </c>
      <c r="D743" t="s">
        <v>544</v>
      </c>
      <c r="E743" t="s">
        <v>3110</v>
      </c>
      <c r="F743" t="s">
        <v>3260</v>
      </c>
      <c r="G743" t="s">
        <v>2989</v>
      </c>
      <c r="I743" t="s">
        <v>3112</v>
      </c>
      <c r="O743" t="s">
        <v>458</v>
      </c>
    </row>
    <row r="744" spans="1:15" x14ac:dyDescent="0.3">
      <c r="A744">
        <v>124714</v>
      </c>
      <c r="B744">
        <v>9</v>
      </c>
      <c r="C744" t="s">
        <v>546</v>
      </c>
      <c r="D744" t="s">
        <v>564</v>
      </c>
      <c r="E744" t="s">
        <v>3110</v>
      </c>
      <c r="F744" t="s">
        <v>3260</v>
      </c>
      <c r="G744" t="s">
        <v>2989</v>
      </c>
      <c r="I744" t="s">
        <v>3112</v>
      </c>
      <c r="O744" t="s">
        <v>458</v>
      </c>
    </row>
    <row r="745" spans="1:15" x14ac:dyDescent="0.3">
      <c r="A745">
        <v>124714</v>
      </c>
      <c r="B745">
        <v>10</v>
      </c>
      <c r="C745" t="s">
        <v>490</v>
      </c>
      <c r="D745" t="s">
        <v>735</v>
      </c>
      <c r="E745" t="s">
        <v>3030</v>
      </c>
      <c r="F745" t="s">
        <v>2787</v>
      </c>
      <c r="G745" t="s">
        <v>2717</v>
      </c>
      <c r="I745" t="s">
        <v>2786</v>
      </c>
      <c r="N745" t="s">
        <v>3261</v>
      </c>
      <c r="O745" t="s">
        <v>455</v>
      </c>
    </row>
    <row r="746" spans="1:15" x14ac:dyDescent="0.3">
      <c r="A746">
        <v>124714</v>
      </c>
      <c r="B746">
        <v>11</v>
      </c>
      <c r="C746" t="s">
        <v>490</v>
      </c>
      <c r="D746" t="s">
        <v>552</v>
      </c>
      <c r="E746" t="s">
        <v>2738</v>
      </c>
      <c r="F746" t="s">
        <v>2742</v>
      </c>
      <c r="G746" t="s">
        <v>2739</v>
      </c>
      <c r="I746" t="s">
        <v>2740</v>
      </c>
      <c r="K746" t="s">
        <v>2741</v>
      </c>
      <c r="N746" t="s">
        <v>1661</v>
      </c>
      <c r="O746" t="s">
        <v>455</v>
      </c>
    </row>
    <row r="747" spans="1:15" x14ac:dyDescent="0.3">
      <c r="A747">
        <v>124714</v>
      </c>
      <c r="B747">
        <v>12</v>
      </c>
      <c r="C747" t="s">
        <v>464</v>
      </c>
      <c r="D747" t="s">
        <v>542</v>
      </c>
      <c r="E747" t="s">
        <v>3030</v>
      </c>
      <c r="G747" t="s">
        <v>2717</v>
      </c>
      <c r="I747" t="s">
        <v>2692</v>
      </c>
      <c r="K747" t="s">
        <v>2741</v>
      </c>
      <c r="N747" t="s">
        <v>1662</v>
      </c>
      <c r="O747" t="s">
        <v>455</v>
      </c>
    </row>
    <row r="748" spans="1:15" x14ac:dyDescent="0.3">
      <c r="A748">
        <v>124714</v>
      </c>
      <c r="B748">
        <v>13</v>
      </c>
      <c r="C748" t="s">
        <v>464</v>
      </c>
      <c r="D748" t="s">
        <v>1102</v>
      </c>
      <c r="E748" t="s">
        <v>2738</v>
      </c>
      <c r="G748" t="s">
        <v>2739</v>
      </c>
      <c r="I748" t="s">
        <v>2740</v>
      </c>
      <c r="K748" t="s">
        <v>2741</v>
      </c>
      <c r="N748" t="s">
        <v>1665</v>
      </c>
      <c r="O748" t="s">
        <v>455</v>
      </c>
    </row>
    <row r="749" spans="1:15" x14ac:dyDescent="0.3">
      <c r="A749">
        <v>124714</v>
      </c>
      <c r="B749">
        <v>14</v>
      </c>
      <c r="C749" t="s">
        <v>464</v>
      </c>
      <c r="D749" t="s">
        <v>538</v>
      </c>
      <c r="E749" t="s">
        <v>2738</v>
      </c>
      <c r="F749">
        <f xml:space="preserve"> 14</f>
        <v>14</v>
      </c>
      <c r="G749" t="s">
        <v>2739</v>
      </c>
      <c r="I749" t="s">
        <v>2740</v>
      </c>
      <c r="K749" t="s">
        <v>2741</v>
      </c>
      <c r="O749" t="s">
        <v>458</v>
      </c>
    </row>
    <row r="750" spans="1:15" x14ac:dyDescent="0.3">
      <c r="A750">
        <v>124714</v>
      </c>
      <c r="B750">
        <v>15</v>
      </c>
      <c r="C750" t="s">
        <v>464</v>
      </c>
      <c r="D750" t="s">
        <v>509</v>
      </c>
      <c r="E750" t="s">
        <v>3030</v>
      </c>
      <c r="F750" t="s">
        <v>2787</v>
      </c>
      <c r="G750" t="s">
        <v>2717</v>
      </c>
      <c r="I750" t="s">
        <v>2786</v>
      </c>
      <c r="K750" t="s">
        <v>2741</v>
      </c>
      <c r="N750" t="s">
        <v>1666</v>
      </c>
      <c r="O750" t="s">
        <v>455</v>
      </c>
    </row>
    <row r="751" spans="1:15" x14ac:dyDescent="0.3">
      <c r="A751">
        <v>124714</v>
      </c>
      <c r="B751">
        <v>16</v>
      </c>
      <c r="G751" t="s">
        <v>2692</v>
      </c>
      <c r="I751" t="s">
        <v>2692</v>
      </c>
      <c r="O751" t="s">
        <v>458</v>
      </c>
    </row>
    <row r="752" spans="1:15" x14ac:dyDescent="0.3">
      <c r="A752">
        <v>138041</v>
      </c>
      <c r="B752">
        <v>1</v>
      </c>
      <c r="C752" t="s">
        <v>546</v>
      </c>
      <c r="D752" t="s">
        <v>452</v>
      </c>
      <c r="E752" t="s">
        <v>3262</v>
      </c>
      <c r="G752" t="s">
        <v>2989</v>
      </c>
      <c r="N752" t="s">
        <v>1668</v>
      </c>
      <c r="O752" t="s">
        <v>455</v>
      </c>
    </row>
    <row r="753" spans="1:15" x14ac:dyDescent="0.3">
      <c r="A753">
        <v>138041</v>
      </c>
      <c r="B753">
        <v>2</v>
      </c>
      <c r="C753" t="s">
        <v>464</v>
      </c>
      <c r="D753" t="s">
        <v>514</v>
      </c>
      <c r="E753" t="s">
        <v>3263</v>
      </c>
      <c r="N753" t="s">
        <v>1669</v>
      </c>
      <c r="O753" t="s">
        <v>455</v>
      </c>
    </row>
    <row r="754" spans="1:15" x14ac:dyDescent="0.3">
      <c r="A754">
        <v>138041</v>
      </c>
      <c r="B754">
        <v>3</v>
      </c>
      <c r="C754" t="s">
        <v>464</v>
      </c>
      <c r="D754" t="s">
        <v>471</v>
      </c>
      <c r="E754" t="s">
        <v>3263</v>
      </c>
      <c r="F754">
        <f xml:space="preserve"> 2</f>
        <v>2</v>
      </c>
      <c r="O754" t="s">
        <v>458</v>
      </c>
    </row>
    <row r="755" spans="1:15" x14ac:dyDescent="0.3">
      <c r="A755">
        <v>138041</v>
      </c>
      <c r="B755">
        <v>4</v>
      </c>
      <c r="C755" t="s">
        <v>464</v>
      </c>
      <c r="D755" t="s">
        <v>519</v>
      </c>
      <c r="E755" t="s">
        <v>2677</v>
      </c>
      <c r="N755" t="s">
        <v>1670</v>
      </c>
      <c r="O755" t="s">
        <v>455</v>
      </c>
    </row>
    <row r="756" spans="1:15" x14ac:dyDescent="0.3">
      <c r="A756">
        <v>138041</v>
      </c>
      <c r="B756">
        <v>5</v>
      </c>
      <c r="C756" t="s">
        <v>464</v>
      </c>
      <c r="D756" t="s">
        <v>614</v>
      </c>
      <c r="E756" t="s">
        <v>2677</v>
      </c>
      <c r="F756">
        <f xml:space="preserve"> 4</f>
        <v>4</v>
      </c>
      <c r="O756" t="s">
        <v>458</v>
      </c>
    </row>
    <row r="757" spans="1:15" x14ac:dyDescent="0.3">
      <c r="A757">
        <v>138041</v>
      </c>
      <c r="B757">
        <v>6</v>
      </c>
      <c r="C757" t="s">
        <v>464</v>
      </c>
      <c r="D757" t="s">
        <v>593</v>
      </c>
      <c r="E757" t="s">
        <v>3263</v>
      </c>
      <c r="F757">
        <f xml:space="preserve"> 2</f>
        <v>2</v>
      </c>
      <c r="O757" t="s">
        <v>458</v>
      </c>
    </row>
    <row r="758" spans="1:15" x14ac:dyDescent="0.3">
      <c r="A758">
        <v>138041</v>
      </c>
      <c r="B758">
        <v>7</v>
      </c>
      <c r="C758" t="s">
        <v>464</v>
      </c>
      <c r="D758" t="s">
        <v>558</v>
      </c>
      <c r="E758" t="s">
        <v>3263</v>
      </c>
      <c r="F758">
        <f xml:space="preserve"> 2</f>
        <v>2</v>
      </c>
      <c r="O758" t="s">
        <v>458</v>
      </c>
    </row>
    <row r="759" spans="1:15" x14ac:dyDescent="0.3">
      <c r="A759">
        <v>138041</v>
      </c>
      <c r="B759">
        <v>8</v>
      </c>
      <c r="C759" t="s">
        <v>490</v>
      </c>
      <c r="D759" t="s">
        <v>544</v>
      </c>
      <c r="E759" t="s">
        <v>3264</v>
      </c>
      <c r="N759" t="s">
        <v>1674</v>
      </c>
      <c r="O759" t="s">
        <v>455</v>
      </c>
    </row>
    <row r="760" spans="1:15" x14ac:dyDescent="0.3">
      <c r="A760">
        <v>138041</v>
      </c>
      <c r="B760">
        <v>9</v>
      </c>
      <c r="C760" t="s">
        <v>490</v>
      </c>
      <c r="D760" t="s">
        <v>648</v>
      </c>
      <c r="E760" t="s">
        <v>2681</v>
      </c>
      <c r="F760" t="s">
        <v>2732</v>
      </c>
      <c r="H760" t="s">
        <v>2731</v>
      </c>
      <c r="J760" t="s">
        <v>2732</v>
      </c>
      <c r="N760" t="s">
        <v>1676</v>
      </c>
      <c r="O760" t="s">
        <v>455</v>
      </c>
    </row>
    <row r="761" spans="1:15" x14ac:dyDescent="0.3">
      <c r="A761">
        <v>138041</v>
      </c>
      <c r="B761">
        <v>10</v>
      </c>
      <c r="C761" t="s">
        <v>490</v>
      </c>
      <c r="D761" t="s">
        <v>564</v>
      </c>
      <c r="E761" t="s">
        <v>2677</v>
      </c>
      <c r="N761" t="s">
        <v>1677</v>
      </c>
      <c r="O761" t="s">
        <v>455</v>
      </c>
    </row>
    <row r="762" spans="1:15" x14ac:dyDescent="0.3">
      <c r="A762">
        <v>138041</v>
      </c>
      <c r="B762">
        <v>11</v>
      </c>
      <c r="C762" t="s">
        <v>490</v>
      </c>
      <c r="D762" t="s">
        <v>735</v>
      </c>
      <c r="E762" t="s">
        <v>2856</v>
      </c>
      <c r="F762" t="s">
        <v>3265</v>
      </c>
      <c r="G762" t="s">
        <v>3266</v>
      </c>
      <c r="J762" t="s">
        <v>3267</v>
      </c>
      <c r="N762" t="s">
        <v>1678</v>
      </c>
      <c r="O762" t="s">
        <v>455</v>
      </c>
    </row>
    <row r="763" spans="1:15" x14ac:dyDescent="0.3">
      <c r="A763">
        <v>138041</v>
      </c>
      <c r="B763">
        <v>12</v>
      </c>
      <c r="C763" t="s">
        <v>546</v>
      </c>
      <c r="D763" t="s">
        <v>552</v>
      </c>
      <c r="E763" t="s">
        <v>2681</v>
      </c>
      <c r="F763" t="s">
        <v>2732</v>
      </c>
      <c r="H763" t="s">
        <v>2731</v>
      </c>
      <c r="J763" t="s">
        <v>2732</v>
      </c>
      <c r="N763" t="s">
        <v>1680</v>
      </c>
      <c r="O763" t="s">
        <v>455</v>
      </c>
    </row>
    <row r="764" spans="1:15" x14ac:dyDescent="0.3">
      <c r="A764">
        <v>138041</v>
      </c>
      <c r="B764">
        <v>13</v>
      </c>
      <c r="C764" t="s">
        <v>546</v>
      </c>
      <c r="D764" t="s">
        <v>542</v>
      </c>
      <c r="E764" t="s">
        <v>2681</v>
      </c>
      <c r="F764" t="s">
        <v>3268</v>
      </c>
      <c r="H764" t="s">
        <v>2731</v>
      </c>
      <c r="J764" t="s">
        <v>2732</v>
      </c>
      <c r="O764" t="s">
        <v>458</v>
      </c>
    </row>
    <row r="765" spans="1:15" x14ac:dyDescent="0.3">
      <c r="A765">
        <v>138041</v>
      </c>
      <c r="B765">
        <v>14</v>
      </c>
      <c r="C765" t="s">
        <v>546</v>
      </c>
      <c r="D765" t="s">
        <v>1102</v>
      </c>
      <c r="E765" t="s">
        <v>3262</v>
      </c>
      <c r="G765" t="s">
        <v>2989</v>
      </c>
      <c r="N765" t="s">
        <v>1683</v>
      </c>
      <c r="O765" t="s">
        <v>455</v>
      </c>
    </row>
    <row r="766" spans="1:15" x14ac:dyDescent="0.3">
      <c r="A766">
        <v>138041</v>
      </c>
      <c r="B766">
        <v>15</v>
      </c>
      <c r="C766" t="s">
        <v>546</v>
      </c>
      <c r="D766" t="s">
        <v>538</v>
      </c>
      <c r="E766" t="s">
        <v>3262</v>
      </c>
      <c r="G766" t="s">
        <v>2989</v>
      </c>
      <c r="N766" t="s">
        <v>1685</v>
      </c>
      <c r="O766" t="s">
        <v>455</v>
      </c>
    </row>
    <row r="767" spans="1:15" x14ac:dyDescent="0.3">
      <c r="A767">
        <v>138041</v>
      </c>
      <c r="B767">
        <v>16</v>
      </c>
      <c r="C767" t="s">
        <v>546</v>
      </c>
      <c r="D767" t="s">
        <v>509</v>
      </c>
      <c r="E767" t="s">
        <v>3262</v>
      </c>
      <c r="F767">
        <f xml:space="preserve"> 15</f>
        <v>15</v>
      </c>
      <c r="G767" t="s">
        <v>2989</v>
      </c>
      <c r="O767" t="s">
        <v>458</v>
      </c>
    </row>
    <row r="768" spans="1:15" x14ac:dyDescent="0.3">
      <c r="A768">
        <v>138041</v>
      </c>
      <c r="B768">
        <v>17</v>
      </c>
      <c r="C768" t="s">
        <v>490</v>
      </c>
      <c r="D768" t="s">
        <v>480</v>
      </c>
      <c r="E768" t="s">
        <v>3031</v>
      </c>
      <c r="F768" t="s">
        <v>3269</v>
      </c>
      <c r="G768" t="s">
        <v>2683</v>
      </c>
      <c r="I768" t="s">
        <v>2767</v>
      </c>
      <c r="N768" t="s">
        <v>1688</v>
      </c>
      <c r="O768" t="s">
        <v>455</v>
      </c>
    </row>
    <row r="769" spans="1:15" x14ac:dyDescent="0.3">
      <c r="A769">
        <v>34833</v>
      </c>
      <c r="B769">
        <v>1</v>
      </c>
      <c r="C769" t="s">
        <v>453</v>
      </c>
      <c r="D769" t="s">
        <v>452</v>
      </c>
      <c r="E769" t="s">
        <v>2521</v>
      </c>
      <c r="F769" t="s">
        <v>3270</v>
      </c>
      <c r="G769" t="s">
        <v>3271</v>
      </c>
      <c r="I769" t="s">
        <v>3272</v>
      </c>
      <c r="M769" t="s">
        <v>3273</v>
      </c>
      <c r="N769" t="s">
        <v>1689</v>
      </c>
      <c r="O769" t="s">
        <v>455</v>
      </c>
    </row>
    <row r="770" spans="1:15" x14ac:dyDescent="0.3">
      <c r="A770">
        <v>34833</v>
      </c>
      <c r="B770">
        <v>2</v>
      </c>
      <c r="C770" t="s">
        <v>453</v>
      </c>
      <c r="D770" t="s">
        <v>514</v>
      </c>
      <c r="E770" t="s">
        <v>2521</v>
      </c>
      <c r="F770" t="s">
        <v>3270</v>
      </c>
      <c r="G770" t="s">
        <v>3271</v>
      </c>
      <c r="I770" t="s">
        <v>3272</v>
      </c>
      <c r="M770" t="s">
        <v>3274</v>
      </c>
      <c r="N770" t="s">
        <v>1690</v>
      </c>
      <c r="O770" t="s">
        <v>455</v>
      </c>
    </row>
    <row r="771" spans="1:15" x14ac:dyDescent="0.3">
      <c r="A771">
        <v>34833</v>
      </c>
      <c r="B771">
        <v>3</v>
      </c>
      <c r="C771" t="s">
        <v>453</v>
      </c>
      <c r="D771" t="s">
        <v>471</v>
      </c>
      <c r="E771" t="s">
        <v>2521</v>
      </c>
      <c r="F771" t="s">
        <v>3270</v>
      </c>
      <c r="G771" t="s">
        <v>3271</v>
      </c>
      <c r="I771" t="s">
        <v>3272</v>
      </c>
      <c r="M771" t="s">
        <v>3274</v>
      </c>
      <c r="N771" t="s">
        <v>1691</v>
      </c>
      <c r="O771" t="s">
        <v>455</v>
      </c>
    </row>
    <row r="772" spans="1:15" x14ac:dyDescent="0.3">
      <c r="A772">
        <v>34833</v>
      </c>
      <c r="B772">
        <v>4</v>
      </c>
      <c r="C772" t="s">
        <v>453</v>
      </c>
      <c r="D772" t="s">
        <v>519</v>
      </c>
      <c r="E772" t="s">
        <v>2521</v>
      </c>
      <c r="F772" t="s">
        <v>3275</v>
      </c>
      <c r="G772" t="s">
        <v>2717</v>
      </c>
      <c r="I772" t="s">
        <v>2786</v>
      </c>
      <c r="M772" t="s">
        <v>3276</v>
      </c>
      <c r="N772" t="s">
        <v>1692</v>
      </c>
      <c r="O772" t="s">
        <v>455</v>
      </c>
    </row>
    <row r="773" spans="1:15" x14ac:dyDescent="0.3">
      <c r="A773">
        <v>34833</v>
      </c>
      <c r="B773">
        <v>5</v>
      </c>
      <c r="C773" t="s">
        <v>453</v>
      </c>
      <c r="D773" t="s">
        <v>614</v>
      </c>
      <c r="E773" t="s">
        <v>2521</v>
      </c>
      <c r="F773" t="s">
        <v>3270</v>
      </c>
      <c r="G773" t="s">
        <v>3271</v>
      </c>
      <c r="I773" t="s">
        <v>3272</v>
      </c>
      <c r="M773" t="s">
        <v>3277</v>
      </c>
      <c r="N773" t="s">
        <v>1693</v>
      </c>
      <c r="O773" t="s">
        <v>455</v>
      </c>
    </row>
    <row r="774" spans="1:15" x14ac:dyDescent="0.3">
      <c r="A774">
        <v>34833</v>
      </c>
      <c r="B774">
        <v>6</v>
      </c>
      <c r="C774" t="s">
        <v>453</v>
      </c>
      <c r="D774" t="s">
        <v>593</v>
      </c>
      <c r="E774" t="s">
        <v>2521</v>
      </c>
      <c r="F774" t="s">
        <v>3270</v>
      </c>
      <c r="G774" t="s">
        <v>3271</v>
      </c>
      <c r="I774" t="s">
        <v>3272</v>
      </c>
      <c r="M774" t="s">
        <v>3277</v>
      </c>
      <c r="N774" t="s">
        <v>1695</v>
      </c>
      <c r="O774" t="s">
        <v>455</v>
      </c>
    </row>
    <row r="775" spans="1:15" x14ac:dyDescent="0.3">
      <c r="A775">
        <v>34833</v>
      </c>
      <c r="B775">
        <v>7</v>
      </c>
      <c r="C775" t="s">
        <v>453</v>
      </c>
      <c r="D775" t="s">
        <v>558</v>
      </c>
      <c r="E775" t="s">
        <v>2521</v>
      </c>
      <c r="F775" t="s">
        <v>3270</v>
      </c>
      <c r="G775" t="s">
        <v>3271</v>
      </c>
      <c r="I775" t="s">
        <v>3272</v>
      </c>
      <c r="M775" t="s">
        <v>3277</v>
      </c>
      <c r="N775" t="s">
        <v>1696</v>
      </c>
      <c r="O775" t="s">
        <v>455</v>
      </c>
    </row>
    <row r="776" spans="1:15" x14ac:dyDescent="0.3">
      <c r="A776">
        <v>34833</v>
      </c>
      <c r="B776">
        <v>8</v>
      </c>
      <c r="C776" t="s">
        <v>453</v>
      </c>
      <c r="D776" t="s">
        <v>544</v>
      </c>
      <c r="E776" t="s">
        <v>2521</v>
      </c>
      <c r="F776" t="s">
        <v>3270</v>
      </c>
      <c r="G776" t="s">
        <v>3271</v>
      </c>
      <c r="I776" t="s">
        <v>3272</v>
      </c>
      <c r="M776" t="s">
        <v>3277</v>
      </c>
      <c r="N776" t="s">
        <v>1697</v>
      </c>
      <c r="O776" t="s">
        <v>455</v>
      </c>
    </row>
    <row r="777" spans="1:15" x14ac:dyDescent="0.3">
      <c r="A777">
        <v>34833</v>
      </c>
      <c r="B777">
        <v>9</v>
      </c>
      <c r="C777" t="s">
        <v>453</v>
      </c>
      <c r="D777" t="s">
        <v>648</v>
      </c>
      <c r="E777" t="s">
        <v>2521</v>
      </c>
      <c r="F777" t="s">
        <v>3278</v>
      </c>
      <c r="G777" t="s">
        <v>3279</v>
      </c>
      <c r="I777" t="s">
        <v>3280</v>
      </c>
      <c r="M777" t="s">
        <v>3281</v>
      </c>
      <c r="N777" t="s">
        <v>1698</v>
      </c>
      <c r="O777" t="s">
        <v>455</v>
      </c>
    </row>
    <row r="778" spans="1:15" x14ac:dyDescent="0.3">
      <c r="A778">
        <v>34833</v>
      </c>
      <c r="B778">
        <v>10</v>
      </c>
      <c r="C778" t="s">
        <v>453</v>
      </c>
      <c r="D778" t="s">
        <v>564</v>
      </c>
      <c r="E778" t="s">
        <v>2521</v>
      </c>
      <c r="F778" t="s">
        <v>3275</v>
      </c>
      <c r="G778" t="s">
        <v>2717</v>
      </c>
      <c r="I778" t="s">
        <v>2786</v>
      </c>
      <c r="M778" t="s">
        <v>3276</v>
      </c>
      <c r="N778" t="s">
        <v>1699</v>
      </c>
      <c r="O778" t="s">
        <v>455</v>
      </c>
    </row>
    <row r="779" spans="1:15" x14ac:dyDescent="0.3">
      <c r="A779">
        <v>34833</v>
      </c>
      <c r="B779">
        <v>11</v>
      </c>
      <c r="C779" t="s">
        <v>453</v>
      </c>
      <c r="D779" t="s">
        <v>735</v>
      </c>
      <c r="E779" t="s">
        <v>2521</v>
      </c>
      <c r="F779" t="s">
        <v>3282</v>
      </c>
      <c r="M779" t="s">
        <v>3283</v>
      </c>
      <c r="N779" t="s">
        <v>1701</v>
      </c>
      <c r="O779" t="s">
        <v>455</v>
      </c>
    </row>
    <row r="780" spans="1:15" x14ac:dyDescent="0.3">
      <c r="A780">
        <v>34833</v>
      </c>
      <c r="B780">
        <v>12</v>
      </c>
      <c r="C780" t="s">
        <v>453</v>
      </c>
      <c r="D780" t="s">
        <v>552</v>
      </c>
      <c r="E780" t="s">
        <v>2521</v>
      </c>
      <c r="F780" t="s">
        <v>3275</v>
      </c>
      <c r="G780" t="s">
        <v>2717</v>
      </c>
      <c r="I780" t="s">
        <v>2786</v>
      </c>
      <c r="M780" t="s">
        <v>3276</v>
      </c>
      <c r="N780" t="s">
        <v>1703</v>
      </c>
      <c r="O780" t="s">
        <v>455</v>
      </c>
    </row>
    <row r="781" spans="1:15" x14ac:dyDescent="0.3">
      <c r="A781">
        <v>34833</v>
      </c>
      <c r="B781">
        <v>13</v>
      </c>
      <c r="C781" t="s">
        <v>464</v>
      </c>
      <c r="D781" t="s">
        <v>542</v>
      </c>
      <c r="M781" t="s">
        <v>3284</v>
      </c>
      <c r="O781" t="s">
        <v>458</v>
      </c>
    </row>
    <row r="782" spans="1:15" x14ac:dyDescent="0.3">
      <c r="A782">
        <v>34833</v>
      </c>
      <c r="B782">
        <v>14</v>
      </c>
      <c r="C782" t="s">
        <v>464</v>
      </c>
      <c r="D782" t="s">
        <v>1102</v>
      </c>
      <c r="M782" t="s">
        <v>3284</v>
      </c>
      <c r="O782" t="s">
        <v>458</v>
      </c>
    </row>
    <row r="783" spans="1:15" x14ac:dyDescent="0.3">
      <c r="A783">
        <v>34833</v>
      </c>
      <c r="B783">
        <v>15</v>
      </c>
      <c r="C783" t="s">
        <v>464</v>
      </c>
      <c r="D783" t="s">
        <v>538</v>
      </c>
      <c r="E783" t="s">
        <v>2521</v>
      </c>
      <c r="F783" t="s">
        <v>3275</v>
      </c>
      <c r="G783" t="s">
        <v>2717</v>
      </c>
      <c r="I783" t="s">
        <v>2786</v>
      </c>
      <c r="M783" t="s">
        <v>3285</v>
      </c>
      <c r="N783" t="s">
        <v>1705</v>
      </c>
      <c r="O783" t="s">
        <v>455</v>
      </c>
    </row>
    <row r="784" spans="1:15" x14ac:dyDescent="0.3">
      <c r="A784">
        <v>34833</v>
      </c>
      <c r="B784">
        <v>16</v>
      </c>
      <c r="C784" t="s">
        <v>464</v>
      </c>
      <c r="D784" t="s">
        <v>509</v>
      </c>
      <c r="E784" t="s">
        <v>2521</v>
      </c>
      <c r="F784" t="s">
        <v>3286</v>
      </c>
      <c r="G784" t="s">
        <v>3271</v>
      </c>
      <c r="I784" t="s">
        <v>3272</v>
      </c>
      <c r="M784" t="s">
        <v>3287</v>
      </c>
      <c r="N784" t="s">
        <v>1706</v>
      </c>
      <c r="O784" t="s">
        <v>455</v>
      </c>
    </row>
    <row r="785" spans="1:15" x14ac:dyDescent="0.3">
      <c r="A785">
        <v>34833</v>
      </c>
      <c r="B785">
        <v>17</v>
      </c>
      <c r="C785" t="s">
        <v>464</v>
      </c>
      <c r="D785" t="s">
        <v>480</v>
      </c>
      <c r="E785" t="s">
        <v>2521</v>
      </c>
      <c r="F785" t="s">
        <v>3278</v>
      </c>
      <c r="G785" t="s">
        <v>3279</v>
      </c>
      <c r="I785" t="s">
        <v>3280</v>
      </c>
      <c r="M785" t="s">
        <v>3288</v>
      </c>
      <c r="N785" t="s">
        <v>1707</v>
      </c>
      <c r="O785" t="s">
        <v>455</v>
      </c>
    </row>
    <row r="786" spans="1:15" x14ac:dyDescent="0.3">
      <c r="A786">
        <v>34833</v>
      </c>
      <c r="B786">
        <v>18</v>
      </c>
      <c r="C786" t="s">
        <v>464</v>
      </c>
      <c r="D786" t="s">
        <v>551</v>
      </c>
      <c r="M786" t="s">
        <v>3284</v>
      </c>
      <c r="O786" t="s">
        <v>458</v>
      </c>
    </row>
    <row r="787" spans="1:15" x14ac:dyDescent="0.3">
      <c r="A787">
        <v>34833</v>
      </c>
      <c r="B787">
        <v>19</v>
      </c>
      <c r="C787" t="s">
        <v>464</v>
      </c>
      <c r="D787" t="s">
        <v>515</v>
      </c>
      <c r="M787" t="s">
        <v>3284</v>
      </c>
      <c r="O787" t="s">
        <v>458</v>
      </c>
    </row>
    <row r="788" spans="1:15" x14ac:dyDescent="0.3">
      <c r="A788">
        <v>34833</v>
      </c>
      <c r="B788">
        <v>20</v>
      </c>
      <c r="C788" t="s">
        <v>464</v>
      </c>
      <c r="D788" t="s">
        <v>537</v>
      </c>
      <c r="E788" t="s">
        <v>2521</v>
      </c>
      <c r="G788" t="s">
        <v>3289</v>
      </c>
      <c r="M788" t="s">
        <v>3290</v>
      </c>
      <c r="N788" t="s">
        <v>1710</v>
      </c>
      <c r="O788" t="s">
        <v>455</v>
      </c>
    </row>
    <row r="789" spans="1:15" x14ac:dyDescent="0.3">
      <c r="A789">
        <v>34833</v>
      </c>
      <c r="B789">
        <v>21</v>
      </c>
      <c r="C789" t="s">
        <v>464</v>
      </c>
      <c r="D789" t="s">
        <v>572</v>
      </c>
      <c r="E789" t="s">
        <v>2521</v>
      </c>
      <c r="F789" t="s">
        <v>3278</v>
      </c>
      <c r="G789" t="s">
        <v>3279</v>
      </c>
      <c r="I789" t="s">
        <v>3280</v>
      </c>
      <c r="M789" t="s">
        <v>3291</v>
      </c>
      <c r="N789" t="s">
        <v>1713</v>
      </c>
      <c r="O789" t="s">
        <v>455</v>
      </c>
    </row>
    <row r="790" spans="1:15" x14ac:dyDescent="0.3">
      <c r="A790">
        <v>34833</v>
      </c>
      <c r="B790">
        <v>22</v>
      </c>
      <c r="C790" t="s">
        <v>464</v>
      </c>
      <c r="D790" t="s">
        <v>488</v>
      </c>
      <c r="M790" t="s">
        <v>3284</v>
      </c>
      <c r="O790" t="s">
        <v>458</v>
      </c>
    </row>
    <row r="791" spans="1:15" x14ac:dyDescent="0.3">
      <c r="A791">
        <v>34833</v>
      </c>
      <c r="B791">
        <v>23</v>
      </c>
      <c r="C791" t="s">
        <v>464</v>
      </c>
      <c r="D791" t="s">
        <v>736</v>
      </c>
      <c r="E791" t="s">
        <v>2521</v>
      </c>
      <c r="M791" t="s">
        <v>3292</v>
      </c>
      <c r="N791" t="s">
        <v>1717</v>
      </c>
      <c r="O791" t="s">
        <v>455</v>
      </c>
    </row>
    <row r="792" spans="1:15" x14ac:dyDescent="0.3">
      <c r="A792">
        <v>34833</v>
      </c>
      <c r="B792">
        <v>24</v>
      </c>
      <c r="C792" t="s">
        <v>464</v>
      </c>
      <c r="D792" t="s">
        <v>520</v>
      </c>
      <c r="E792" t="s">
        <v>2521</v>
      </c>
      <c r="F792" t="s">
        <v>2772</v>
      </c>
      <c r="G792" t="s">
        <v>2717</v>
      </c>
      <c r="M792" t="s">
        <v>3293</v>
      </c>
      <c r="N792" t="s">
        <v>1719</v>
      </c>
      <c r="O792" t="s">
        <v>455</v>
      </c>
    </row>
    <row r="793" spans="1:15" x14ac:dyDescent="0.3">
      <c r="A793">
        <v>34833</v>
      </c>
      <c r="B793">
        <v>25</v>
      </c>
      <c r="C793" t="s">
        <v>464</v>
      </c>
      <c r="D793" t="s">
        <v>498</v>
      </c>
      <c r="E793" t="s">
        <v>2521</v>
      </c>
      <c r="F793" t="s">
        <v>2772</v>
      </c>
      <c r="G793" t="s">
        <v>2717</v>
      </c>
      <c r="M793" t="s">
        <v>3294</v>
      </c>
      <c r="O793" t="s">
        <v>458</v>
      </c>
    </row>
    <row r="794" spans="1:15" x14ac:dyDescent="0.3">
      <c r="A794">
        <v>34833</v>
      </c>
      <c r="B794">
        <v>26</v>
      </c>
      <c r="C794" t="s">
        <v>464</v>
      </c>
      <c r="D794" t="s">
        <v>803</v>
      </c>
      <c r="E794" t="s">
        <v>2521</v>
      </c>
      <c r="F794" t="s">
        <v>2772</v>
      </c>
      <c r="G794" t="s">
        <v>2717</v>
      </c>
      <c r="M794" t="s">
        <v>3294</v>
      </c>
      <c r="O794" t="s">
        <v>458</v>
      </c>
    </row>
    <row r="795" spans="1:15" x14ac:dyDescent="0.3">
      <c r="A795">
        <v>34833</v>
      </c>
      <c r="B795">
        <v>27</v>
      </c>
      <c r="C795" t="s">
        <v>464</v>
      </c>
      <c r="D795" t="s">
        <v>1205</v>
      </c>
      <c r="E795" t="s">
        <v>2521</v>
      </c>
      <c r="F795" t="s">
        <v>2772</v>
      </c>
      <c r="G795" t="s">
        <v>2717</v>
      </c>
      <c r="M795" t="s">
        <v>3295</v>
      </c>
      <c r="N795" t="s">
        <v>1721</v>
      </c>
      <c r="O795" t="s">
        <v>455</v>
      </c>
    </row>
    <row r="796" spans="1:15" x14ac:dyDescent="0.3">
      <c r="A796">
        <v>34833</v>
      </c>
      <c r="B796">
        <v>28</v>
      </c>
      <c r="C796" t="s">
        <v>464</v>
      </c>
      <c r="D796" t="s">
        <v>722</v>
      </c>
      <c r="E796" t="s">
        <v>2521</v>
      </c>
      <c r="F796" t="s">
        <v>3296</v>
      </c>
      <c r="N796" t="s">
        <v>1723</v>
      </c>
      <c r="O796" t="s">
        <v>455</v>
      </c>
    </row>
    <row r="797" spans="1:15" x14ac:dyDescent="0.3">
      <c r="A797">
        <v>34833</v>
      </c>
      <c r="B797">
        <v>29</v>
      </c>
      <c r="C797" t="s">
        <v>464</v>
      </c>
      <c r="D797" t="s">
        <v>527</v>
      </c>
      <c r="M797" t="s">
        <v>3284</v>
      </c>
      <c r="O797" t="s">
        <v>458</v>
      </c>
    </row>
    <row r="798" spans="1:15" x14ac:dyDescent="0.3">
      <c r="A798">
        <v>34833</v>
      </c>
      <c r="B798">
        <v>30</v>
      </c>
      <c r="C798" t="s">
        <v>464</v>
      </c>
      <c r="D798" t="s">
        <v>583</v>
      </c>
      <c r="E798" t="s">
        <v>2521</v>
      </c>
      <c r="F798" t="s">
        <v>3297</v>
      </c>
      <c r="G798" t="s">
        <v>3298</v>
      </c>
      <c r="H798" t="s">
        <v>3299</v>
      </c>
      <c r="I798" t="s">
        <v>3300</v>
      </c>
      <c r="N798" t="s">
        <v>1724</v>
      </c>
      <c r="O798" t="s">
        <v>455</v>
      </c>
    </row>
    <row r="799" spans="1:15" x14ac:dyDescent="0.3">
      <c r="A799">
        <v>34833</v>
      </c>
      <c r="B799">
        <v>31</v>
      </c>
      <c r="C799" t="s">
        <v>464</v>
      </c>
      <c r="D799" t="s">
        <v>545</v>
      </c>
      <c r="E799" t="s">
        <v>2521</v>
      </c>
      <c r="F799" t="s">
        <v>2772</v>
      </c>
      <c r="G799" t="s">
        <v>2717</v>
      </c>
      <c r="M799" t="s">
        <v>3301</v>
      </c>
      <c r="N799" t="s">
        <v>1727</v>
      </c>
      <c r="O799" t="s">
        <v>455</v>
      </c>
    </row>
    <row r="800" spans="1:15" x14ac:dyDescent="0.3">
      <c r="A800">
        <v>34833</v>
      </c>
      <c r="B800">
        <v>32</v>
      </c>
      <c r="C800" t="s">
        <v>464</v>
      </c>
      <c r="D800" t="s">
        <v>665</v>
      </c>
      <c r="E800" t="s">
        <v>2521</v>
      </c>
      <c r="O800" t="s">
        <v>458</v>
      </c>
    </row>
    <row r="801" spans="1:15" x14ac:dyDescent="0.3">
      <c r="A801">
        <v>34833</v>
      </c>
      <c r="B801">
        <v>33</v>
      </c>
      <c r="C801" t="s">
        <v>464</v>
      </c>
      <c r="D801" t="s">
        <v>577</v>
      </c>
      <c r="E801" t="s">
        <v>2521</v>
      </c>
      <c r="O801" t="s">
        <v>458</v>
      </c>
    </row>
    <row r="802" spans="1:15" x14ac:dyDescent="0.3">
      <c r="A802">
        <v>34833</v>
      </c>
      <c r="B802">
        <v>34</v>
      </c>
      <c r="C802" t="s">
        <v>464</v>
      </c>
      <c r="D802" t="s">
        <v>553</v>
      </c>
      <c r="M802" t="s">
        <v>3284</v>
      </c>
      <c r="O802" t="s">
        <v>458</v>
      </c>
    </row>
    <row r="803" spans="1:15" x14ac:dyDescent="0.3">
      <c r="A803">
        <v>34833</v>
      </c>
      <c r="B803">
        <v>35</v>
      </c>
      <c r="C803" t="s">
        <v>464</v>
      </c>
      <c r="D803" t="s">
        <v>532</v>
      </c>
      <c r="M803" t="s">
        <v>3284</v>
      </c>
      <c r="O803" t="s">
        <v>458</v>
      </c>
    </row>
    <row r="804" spans="1:15" x14ac:dyDescent="0.3">
      <c r="A804">
        <v>34833</v>
      </c>
      <c r="B804">
        <v>36</v>
      </c>
      <c r="C804" t="s">
        <v>464</v>
      </c>
      <c r="D804" t="s">
        <v>496</v>
      </c>
      <c r="E804" t="s">
        <v>2521</v>
      </c>
      <c r="F804" t="s">
        <v>3297</v>
      </c>
      <c r="G804" t="s">
        <v>3298</v>
      </c>
      <c r="H804" t="s">
        <v>3299</v>
      </c>
      <c r="I804" t="s">
        <v>3300</v>
      </c>
      <c r="N804" t="s">
        <v>1731</v>
      </c>
      <c r="O804" t="s">
        <v>455</v>
      </c>
    </row>
    <row r="805" spans="1:15" x14ac:dyDescent="0.3">
      <c r="A805">
        <v>34833</v>
      </c>
      <c r="B805">
        <v>37</v>
      </c>
      <c r="C805" t="s">
        <v>464</v>
      </c>
      <c r="D805" t="s">
        <v>502</v>
      </c>
      <c r="E805" t="s">
        <v>2521</v>
      </c>
      <c r="F805" t="s">
        <v>3297</v>
      </c>
      <c r="G805" t="s">
        <v>3298</v>
      </c>
      <c r="H805" t="s">
        <v>3299</v>
      </c>
      <c r="I805" t="s">
        <v>3300</v>
      </c>
      <c r="O805" t="s">
        <v>458</v>
      </c>
    </row>
    <row r="806" spans="1:15" x14ac:dyDescent="0.3">
      <c r="A806">
        <v>34833</v>
      </c>
      <c r="B806">
        <v>38</v>
      </c>
      <c r="C806" t="s">
        <v>464</v>
      </c>
      <c r="D806" t="s">
        <v>565</v>
      </c>
      <c r="E806" t="s">
        <v>2521</v>
      </c>
      <c r="F806" t="s">
        <v>3297</v>
      </c>
      <c r="G806" t="s">
        <v>3298</v>
      </c>
      <c r="H806" t="s">
        <v>3299</v>
      </c>
      <c r="I806" t="s">
        <v>3300</v>
      </c>
      <c r="O806" t="s">
        <v>458</v>
      </c>
    </row>
    <row r="807" spans="1:15" x14ac:dyDescent="0.3">
      <c r="A807">
        <v>34833</v>
      </c>
      <c r="B807">
        <v>39</v>
      </c>
      <c r="C807" t="s">
        <v>464</v>
      </c>
      <c r="D807" t="s">
        <v>1114</v>
      </c>
      <c r="E807" t="s">
        <v>2521</v>
      </c>
      <c r="M807" t="s">
        <v>3284</v>
      </c>
      <c r="O807" t="s">
        <v>458</v>
      </c>
    </row>
    <row r="808" spans="1:15" x14ac:dyDescent="0.3">
      <c r="A808">
        <v>34833</v>
      </c>
      <c r="B808">
        <v>40</v>
      </c>
      <c r="C808" t="s">
        <v>464</v>
      </c>
      <c r="D808" t="s">
        <v>505</v>
      </c>
      <c r="E808" t="s">
        <v>3302</v>
      </c>
      <c r="F808" t="s">
        <v>3128</v>
      </c>
      <c r="G808" t="s">
        <v>2704</v>
      </c>
      <c r="H808" t="s">
        <v>3303</v>
      </c>
      <c r="I808" t="s">
        <v>3304</v>
      </c>
      <c r="N808" t="s">
        <v>1733</v>
      </c>
      <c r="O808" t="s">
        <v>455</v>
      </c>
    </row>
    <row r="809" spans="1:15" x14ac:dyDescent="0.3">
      <c r="A809">
        <v>34833</v>
      </c>
      <c r="B809">
        <v>41</v>
      </c>
      <c r="C809" t="s">
        <v>490</v>
      </c>
      <c r="D809" t="s">
        <v>723</v>
      </c>
      <c r="E809" t="s">
        <v>2521</v>
      </c>
      <c r="M809" t="s">
        <v>3305</v>
      </c>
      <c r="N809" t="s">
        <v>1736</v>
      </c>
      <c r="O809" t="s">
        <v>455</v>
      </c>
    </row>
    <row r="810" spans="1:15" x14ac:dyDescent="0.3">
      <c r="A810">
        <v>34833</v>
      </c>
      <c r="B810">
        <v>42</v>
      </c>
      <c r="C810" t="s">
        <v>490</v>
      </c>
      <c r="E810" t="s">
        <v>2521</v>
      </c>
      <c r="G810" t="s">
        <v>3306</v>
      </c>
      <c r="M810" t="s">
        <v>3307</v>
      </c>
      <c r="O810" t="s">
        <v>455</v>
      </c>
    </row>
    <row r="811" spans="1:15" x14ac:dyDescent="0.3">
      <c r="A811">
        <v>34833</v>
      </c>
      <c r="B811">
        <v>43</v>
      </c>
      <c r="C811" t="s">
        <v>490</v>
      </c>
      <c r="E811" t="s">
        <v>2521</v>
      </c>
      <c r="F811" t="s">
        <v>2772</v>
      </c>
      <c r="G811" t="s">
        <v>2717</v>
      </c>
      <c r="M811" t="s">
        <v>3308</v>
      </c>
      <c r="N811" t="s">
        <v>3309</v>
      </c>
      <c r="O811" t="s">
        <v>455</v>
      </c>
    </row>
    <row r="812" spans="1:15" x14ac:dyDescent="0.3">
      <c r="A812">
        <v>34833</v>
      </c>
      <c r="B812">
        <v>44</v>
      </c>
      <c r="C812" t="s">
        <v>453</v>
      </c>
      <c r="D812" t="s">
        <v>491</v>
      </c>
      <c r="E812" t="s">
        <v>2521</v>
      </c>
      <c r="F812" t="s">
        <v>3310</v>
      </c>
      <c r="G812" t="s">
        <v>3311</v>
      </c>
      <c r="M812" t="s">
        <v>3312</v>
      </c>
      <c r="N812" t="s">
        <v>1737</v>
      </c>
      <c r="O812" t="s">
        <v>455</v>
      </c>
    </row>
    <row r="813" spans="1:15" x14ac:dyDescent="0.3">
      <c r="A813">
        <v>34833</v>
      </c>
      <c r="B813">
        <v>45</v>
      </c>
      <c r="C813" t="s">
        <v>453</v>
      </c>
      <c r="D813" t="s">
        <v>503</v>
      </c>
      <c r="E813" t="s">
        <v>2521</v>
      </c>
      <c r="F813" t="s">
        <v>3310</v>
      </c>
      <c r="G813" t="s">
        <v>3311</v>
      </c>
      <c r="M813" t="s">
        <v>3313</v>
      </c>
      <c r="O813" t="s">
        <v>458</v>
      </c>
    </row>
    <row r="814" spans="1:15" x14ac:dyDescent="0.3">
      <c r="A814">
        <v>34833</v>
      </c>
      <c r="B814">
        <v>46</v>
      </c>
      <c r="C814" t="s">
        <v>453</v>
      </c>
      <c r="D814" t="s">
        <v>594</v>
      </c>
      <c r="E814" t="s">
        <v>2521</v>
      </c>
      <c r="F814" t="s">
        <v>3310</v>
      </c>
      <c r="G814" t="s">
        <v>3311</v>
      </c>
      <c r="M814" t="s">
        <v>3313</v>
      </c>
      <c r="O814" t="s">
        <v>458</v>
      </c>
    </row>
    <row r="815" spans="1:15" x14ac:dyDescent="0.3">
      <c r="A815">
        <v>34833</v>
      </c>
      <c r="B815">
        <v>47</v>
      </c>
      <c r="C815" t="s">
        <v>453</v>
      </c>
      <c r="D815" t="s">
        <v>528</v>
      </c>
      <c r="E815" t="s">
        <v>2521</v>
      </c>
      <c r="F815" t="s">
        <v>3310</v>
      </c>
      <c r="G815" t="s">
        <v>3311</v>
      </c>
      <c r="M815" t="s">
        <v>3313</v>
      </c>
      <c r="O815" t="s">
        <v>458</v>
      </c>
    </row>
    <row r="816" spans="1:15" x14ac:dyDescent="0.3">
      <c r="A816">
        <v>34833</v>
      </c>
      <c r="B816">
        <v>48</v>
      </c>
      <c r="C816" t="s">
        <v>453</v>
      </c>
      <c r="D816" t="s">
        <v>510</v>
      </c>
      <c r="E816" t="s">
        <v>2521</v>
      </c>
      <c r="F816" t="s">
        <v>2772</v>
      </c>
      <c r="G816" t="s">
        <v>2717</v>
      </c>
      <c r="M816" t="s">
        <v>3314</v>
      </c>
      <c r="N816" t="s">
        <v>1739</v>
      </c>
      <c r="O816" t="s">
        <v>455</v>
      </c>
    </row>
    <row r="817" spans="1:15" x14ac:dyDescent="0.3">
      <c r="A817">
        <v>34833</v>
      </c>
      <c r="B817">
        <v>49</v>
      </c>
      <c r="C817" t="s">
        <v>453</v>
      </c>
      <c r="D817" t="s">
        <v>624</v>
      </c>
      <c r="E817" t="s">
        <v>2521</v>
      </c>
      <c r="M817" t="s">
        <v>3315</v>
      </c>
      <c r="O817" t="s">
        <v>458</v>
      </c>
    </row>
    <row r="818" spans="1:15" x14ac:dyDescent="0.3">
      <c r="A818">
        <v>34833</v>
      </c>
      <c r="B818">
        <v>50</v>
      </c>
      <c r="C818" t="s">
        <v>453</v>
      </c>
      <c r="D818" t="s">
        <v>1833</v>
      </c>
      <c r="E818" t="s">
        <v>2521</v>
      </c>
      <c r="M818" t="s">
        <v>3316</v>
      </c>
      <c r="O818" t="s">
        <v>458</v>
      </c>
    </row>
    <row r="819" spans="1:15" x14ac:dyDescent="0.3">
      <c r="A819">
        <v>34833</v>
      </c>
      <c r="B819">
        <v>51</v>
      </c>
      <c r="C819" t="s">
        <v>453</v>
      </c>
      <c r="D819" t="s">
        <v>521</v>
      </c>
      <c r="E819" t="s">
        <v>2521</v>
      </c>
      <c r="M819" t="s">
        <v>3316</v>
      </c>
      <c r="O819" t="s">
        <v>458</v>
      </c>
    </row>
    <row r="820" spans="1:15" x14ac:dyDescent="0.3">
      <c r="A820">
        <v>34833</v>
      </c>
      <c r="B820">
        <v>52</v>
      </c>
      <c r="C820" t="s">
        <v>453</v>
      </c>
      <c r="D820" t="s">
        <v>578</v>
      </c>
      <c r="E820" t="s">
        <v>2521</v>
      </c>
      <c r="F820" t="s">
        <v>2772</v>
      </c>
      <c r="G820" t="s">
        <v>2717</v>
      </c>
      <c r="M820" t="s">
        <v>3317</v>
      </c>
      <c r="N820" t="s">
        <v>1741</v>
      </c>
      <c r="O820" t="s">
        <v>455</v>
      </c>
    </row>
    <row r="821" spans="1:15" x14ac:dyDescent="0.3">
      <c r="A821">
        <v>34833</v>
      </c>
      <c r="B821">
        <v>53</v>
      </c>
      <c r="C821" t="s">
        <v>453</v>
      </c>
      <c r="D821" t="s">
        <v>554</v>
      </c>
      <c r="E821" t="s">
        <v>2521</v>
      </c>
      <c r="G821" t="s">
        <v>3306</v>
      </c>
      <c r="M821" t="s">
        <v>3315</v>
      </c>
      <c r="O821" t="s">
        <v>458</v>
      </c>
    </row>
    <row r="822" spans="1:15" x14ac:dyDescent="0.3">
      <c r="A822">
        <v>34833</v>
      </c>
      <c r="B822">
        <v>54</v>
      </c>
      <c r="C822" t="s">
        <v>464</v>
      </c>
      <c r="D822" t="s">
        <v>631</v>
      </c>
      <c r="E822" t="s">
        <v>2521</v>
      </c>
      <c r="F822" t="s">
        <v>2772</v>
      </c>
      <c r="G822" t="s">
        <v>2717</v>
      </c>
      <c r="M822" t="s">
        <v>3318</v>
      </c>
      <c r="N822" t="s">
        <v>1743</v>
      </c>
      <c r="O822" t="s">
        <v>455</v>
      </c>
    </row>
    <row r="823" spans="1:15" x14ac:dyDescent="0.3">
      <c r="A823">
        <v>34833</v>
      </c>
      <c r="B823">
        <v>55</v>
      </c>
      <c r="C823" t="s">
        <v>464</v>
      </c>
      <c r="D823" t="s">
        <v>1040</v>
      </c>
      <c r="E823" t="s">
        <v>2521</v>
      </c>
      <c r="F823" t="s">
        <v>2772</v>
      </c>
      <c r="G823" t="s">
        <v>2717</v>
      </c>
      <c r="M823" t="s">
        <v>3319</v>
      </c>
      <c r="O823" t="s">
        <v>458</v>
      </c>
    </row>
    <row r="824" spans="1:15" x14ac:dyDescent="0.3">
      <c r="A824">
        <v>34833</v>
      </c>
      <c r="B824">
        <v>56</v>
      </c>
      <c r="C824" t="s">
        <v>464</v>
      </c>
      <c r="D824" t="s">
        <v>2097</v>
      </c>
      <c r="M824" t="s">
        <v>3319</v>
      </c>
      <c r="O824" t="s">
        <v>458</v>
      </c>
    </row>
    <row r="825" spans="1:15" x14ac:dyDescent="0.3">
      <c r="A825">
        <v>34833</v>
      </c>
      <c r="B825">
        <v>57</v>
      </c>
      <c r="C825" t="s">
        <v>464</v>
      </c>
      <c r="D825" t="s">
        <v>669</v>
      </c>
      <c r="E825" t="s">
        <v>2521</v>
      </c>
      <c r="F825" t="s">
        <v>2772</v>
      </c>
      <c r="G825" t="s">
        <v>2717</v>
      </c>
      <c r="M825" t="s">
        <v>3320</v>
      </c>
      <c r="N825" t="s">
        <v>1747</v>
      </c>
      <c r="O825" t="s">
        <v>455</v>
      </c>
    </row>
    <row r="826" spans="1:15" x14ac:dyDescent="0.3">
      <c r="A826">
        <v>34833</v>
      </c>
      <c r="B826">
        <v>58</v>
      </c>
      <c r="C826" t="s">
        <v>464</v>
      </c>
      <c r="D826" t="s">
        <v>2078</v>
      </c>
      <c r="E826" t="s">
        <v>2521</v>
      </c>
      <c r="F826" t="s">
        <v>2772</v>
      </c>
      <c r="G826" t="s">
        <v>2717</v>
      </c>
      <c r="M826" t="s">
        <v>3321</v>
      </c>
      <c r="N826" t="s">
        <v>1748</v>
      </c>
      <c r="O826" t="s">
        <v>455</v>
      </c>
    </row>
    <row r="827" spans="1:15" x14ac:dyDescent="0.3">
      <c r="A827">
        <v>34833</v>
      </c>
      <c r="B827">
        <v>59</v>
      </c>
      <c r="C827" t="s">
        <v>464</v>
      </c>
      <c r="D827" t="s">
        <v>2604</v>
      </c>
      <c r="E827" t="s">
        <v>2521</v>
      </c>
      <c r="F827" t="s">
        <v>2772</v>
      </c>
      <c r="G827" t="s">
        <v>2717</v>
      </c>
      <c r="M827" t="s">
        <v>3321</v>
      </c>
      <c r="N827" t="s">
        <v>1750</v>
      </c>
      <c r="O827" t="s">
        <v>455</v>
      </c>
    </row>
    <row r="828" spans="1:15" x14ac:dyDescent="0.3">
      <c r="A828">
        <v>34833</v>
      </c>
      <c r="B828">
        <v>60</v>
      </c>
      <c r="C828" t="s">
        <v>464</v>
      </c>
      <c r="D828" t="s">
        <v>1109</v>
      </c>
      <c r="E828" t="s">
        <v>2521</v>
      </c>
      <c r="M828" t="s">
        <v>3322</v>
      </c>
      <c r="O828" t="s">
        <v>458</v>
      </c>
    </row>
    <row r="829" spans="1:15" x14ac:dyDescent="0.3">
      <c r="A829">
        <v>34833</v>
      </c>
      <c r="B829">
        <v>61</v>
      </c>
      <c r="C829" t="s">
        <v>464</v>
      </c>
      <c r="D829" t="s">
        <v>915</v>
      </c>
      <c r="E829" t="s">
        <v>2521</v>
      </c>
      <c r="F829" t="s">
        <v>3310</v>
      </c>
      <c r="G829" t="s">
        <v>3311</v>
      </c>
      <c r="M829" t="s">
        <v>3323</v>
      </c>
      <c r="N829" t="s">
        <v>1753</v>
      </c>
      <c r="O829" t="s">
        <v>455</v>
      </c>
    </row>
    <row r="830" spans="1:15" x14ac:dyDescent="0.3">
      <c r="A830">
        <v>34833</v>
      </c>
      <c r="B830">
        <v>62</v>
      </c>
      <c r="C830" t="s">
        <v>464</v>
      </c>
      <c r="D830" t="s">
        <v>673</v>
      </c>
      <c r="E830" t="s">
        <v>2521</v>
      </c>
      <c r="F830" t="s">
        <v>3297</v>
      </c>
      <c r="G830" t="s">
        <v>3298</v>
      </c>
      <c r="M830" t="s">
        <v>3324</v>
      </c>
      <c r="N830" t="s">
        <v>1755</v>
      </c>
      <c r="O830" t="s">
        <v>455</v>
      </c>
    </row>
    <row r="831" spans="1:15" x14ac:dyDescent="0.3">
      <c r="A831">
        <v>34833</v>
      </c>
      <c r="B831">
        <v>63</v>
      </c>
      <c r="C831" t="s">
        <v>464</v>
      </c>
      <c r="D831" t="s">
        <v>1330</v>
      </c>
      <c r="E831" t="s">
        <v>2521</v>
      </c>
      <c r="F831" t="s">
        <v>2772</v>
      </c>
      <c r="G831" t="s">
        <v>2717</v>
      </c>
      <c r="M831" t="s">
        <v>3325</v>
      </c>
      <c r="N831" t="s">
        <v>1756</v>
      </c>
      <c r="O831" t="s">
        <v>455</v>
      </c>
    </row>
    <row r="832" spans="1:15" x14ac:dyDescent="0.3">
      <c r="A832">
        <v>34833</v>
      </c>
      <c r="B832">
        <v>64</v>
      </c>
      <c r="C832" t="s">
        <v>464</v>
      </c>
      <c r="D832" t="s">
        <v>1460</v>
      </c>
      <c r="E832" t="s">
        <v>2521</v>
      </c>
      <c r="F832" t="s">
        <v>3326</v>
      </c>
      <c r="M832" t="s">
        <v>3327</v>
      </c>
      <c r="N832" t="s">
        <v>1757</v>
      </c>
      <c r="O832" t="s">
        <v>458</v>
      </c>
    </row>
    <row r="833" spans="1:15" x14ac:dyDescent="0.3">
      <c r="A833">
        <v>34833</v>
      </c>
      <c r="B833">
        <v>65</v>
      </c>
      <c r="C833" t="s">
        <v>464</v>
      </c>
      <c r="D833" t="s">
        <v>635</v>
      </c>
      <c r="E833" t="s">
        <v>2521</v>
      </c>
      <c r="M833" t="s">
        <v>3328</v>
      </c>
      <c r="O833" t="s">
        <v>458</v>
      </c>
    </row>
    <row r="834" spans="1:15" x14ac:dyDescent="0.3">
      <c r="A834">
        <v>34833</v>
      </c>
      <c r="B834">
        <v>66</v>
      </c>
      <c r="C834" t="s">
        <v>464</v>
      </c>
      <c r="D834" t="s">
        <v>1182</v>
      </c>
      <c r="E834" t="s">
        <v>2521</v>
      </c>
      <c r="M834" t="s">
        <v>3329</v>
      </c>
      <c r="O834" t="s">
        <v>458</v>
      </c>
    </row>
    <row r="835" spans="1:15" x14ac:dyDescent="0.3">
      <c r="A835">
        <v>34833</v>
      </c>
      <c r="B835">
        <v>67</v>
      </c>
      <c r="C835" t="s">
        <v>464</v>
      </c>
      <c r="D835" t="s">
        <v>676</v>
      </c>
      <c r="E835" t="s">
        <v>2521</v>
      </c>
      <c r="M835" t="s">
        <v>3328</v>
      </c>
      <c r="O835" t="s">
        <v>458</v>
      </c>
    </row>
    <row r="836" spans="1:15" x14ac:dyDescent="0.3">
      <c r="A836">
        <v>34833</v>
      </c>
      <c r="B836">
        <v>68</v>
      </c>
      <c r="C836" t="s">
        <v>464</v>
      </c>
      <c r="D836" t="s">
        <v>2616</v>
      </c>
      <c r="E836" t="s">
        <v>2521</v>
      </c>
      <c r="M836" t="s">
        <v>3328</v>
      </c>
      <c r="O836" t="s">
        <v>458</v>
      </c>
    </row>
    <row r="837" spans="1:15" x14ac:dyDescent="0.3">
      <c r="A837">
        <v>34833</v>
      </c>
      <c r="B837">
        <v>69</v>
      </c>
      <c r="C837" t="s">
        <v>464</v>
      </c>
      <c r="D837" t="s">
        <v>863</v>
      </c>
      <c r="E837" t="s">
        <v>2521</v>
      </c>
      <c r="F837" t="s">
        <v>2772</v>
      </c>
      <c r="G837" t="s">
        <v>2717</v>
      </c>
      <c r="M837" t="s">
        <v>3330</v>
      </c>
      <c r="N837" t="s">
        <v>1759</v>
      </c>
      <c r="O837" t="s">
        <v>455</v>
      </c>
    </row>
    <row r="838" spans="1:15" x14ac:dyDescent="0.3">
      <c r="A838">
        <v>34833</v>
      </c>
      <c r="B838">
        <v>70</v>
      </c>
      <c r="C838" t="s">
        <v>464</v>
      </c>
      <c r="D838" t="s">
        <v>1308</v>
      </c>
      <c r="E838" t="s">
        <v>2521</v>
      </c>
      <c r="F838" t="s">
        <v>2772</v>
      </c>
      <c r="G838" t="s">
        <v>2717</v>
      </c>
      <c r="M838" t="s">
        <v>3331</v>
      </c>
      <c r="N838" t="s">
        <v>1760</v>
      </c>
      <c r="O838" t="s">
        <v>455</v>
      </c>
    </row>
    <row r="839" spans="1:15" x14ac:dyDescent="0.3">
      <c r="A839">
        <v>34833</v>
      </c>
      <c r="B839">
        <v>71</v>
      </c>
      <c r="C839" t="s">
        <v>464</v>
      </c>
      <c r="D839" t="s">
        <v>2440</v>
      </c>
      <c r="E839" t="s">
        <v>2521</v>
      </c>
      <c r="F839" t="s">
        <v>3332</v>
      </c>
      <c r="G839" t="s">
        <v>3271</v>
      </c>
      <c r="H839" t="s">
        <v>3333</v>
      </c>
      <c r="I839" t="s">
        <v>3272</v>
      </c>
      <c r="M839" t="s">
        <v>3334</v>
      </c>
      <c r="N839" t="s">
        <v>1761</v>
      </c>
      <c r="O839" t="s">
        <v>455</v>
      </c>
    </row>
    <row r="840" spans="1:15" x14ac:dyDescent="0.3">
      <c r="A840">
        <v>34833</v>
      </c>
      <c r="B840">
        <v>72</v>
      </c>
      <c r="C840" t="s">
        <v>464</v>
      </c>
      <c r="D840" t="s">
        <v>707</v>
      </c>
      <c r="E840" t="s">
        <v>2521</v>
      </c>
      <c r="M840" t="s">
        <v>3335</v>
      </c>
      <c r="O840" t="s">
        <v>458</v>
      </c>
    </row>
    <row r="841" spans="1:15" x14ac:dyDescent="0.3">
      <c r="A841">
        <v>34833</v>
      </c>
      <c r="B841">
        <v>73</v>
      </c>
      <c r="C841" t="s">
        <v>464</v>
      </c>
      <c r="D841" t="s">
        <v>1918</v>
      </c>
      <c r="E841" t="s">
        <v>2521</v>
      </c>
      <c r="M841" t="s">
        <v>3335</v>
      </c>
      <c r="O841" t="s">
        <v>458</v>
      </c>
    </row>
    <row r="842" spans="1:15" x14ac:dyDescent="0.3">
      <c r="A842">
        <v>34833</v>
      </c>
      <c r="B842">
        <v>74</v>
      </c>
      <c r="C842" t="s">
        <v>464</v>
      </c>
      <c r="D842" t="s">
        <v>1018</v>
      </c>
      <c r="E842" t="s">
        <v>2521</v>
      </c>
      <c r="M842" t="s">
        <v>3335</v>
      </c>
      <c r="O842" t="s">
        <v>458</v>
      </c>
    </row>
    <row r="843" spans="1:15" x14ac:dyDescent="0.3">
      <c r="A843">
        <v>34833</v>
      </c>
      <c r="B843">
        <v>75</v>
      </c>
      <c r="C843" t="s">
        <v>464</v>
      </c>
      <c r="D843" t="s">
        <v>613</v>
      </c>
      <c r="E843" t="s">
        <v>3326</v>
      </c>
      <c r="M843" t="s">
        <v>3336</v>
      </c>
      <c r="N843" t="s">
        <v>1762</v>
      </c>
      <c r="O843" t="s">
        <v>455</v>
      </c>
    </row>
    <row r="844" spans="1:15" x14ac:dyDescent="0.3">
      <c r="A844">
        <v>34833</v>
      </c>
      <c r="B844">
        <v>76</v>
      </c>
      <c r="C844" t="s">
        <v>464</v>
      </c>
      <c r="D844" t="s">
        <v>1556</v>
      </c>
      <c r="E844" t="s">
        <v>2521</v>
      </c>
      <c r="F844" t="s">
        <v>3332</v>
      </c>
      <c r="G844" t="s">
        <v>3271</v>
      </c>
      <c r="H844" t="s">
        <v>3333</v>
      </c>
      <c r="I844" t="s">
        <v>3272</v>
      </c>
      <c r="M844" t="s">
        <v>3337</v>
      </c>
      <c r="N844" t="s">
        <v>1763</v>
      </c>
      <c r="O844" t="s">
        <v>455</v>
      </c>
    </row>
    <row r="845" spans="1:15" x14ac:dyDescent="0.3">
      <c r="A845">
        <v>34833</v>
      </c>
      <c r="B845">
        <v>77</v>
      </c>
      <c r="C845" t="s">
        <v>464</v>
      </c>
      <c r="D845" t="s">
        <v>2162</v>
      </c>
      <c r="E845" t="s">
        <v>2521</v>
      </c>
      <c r="M845" t="s">
        <v>3338</v>
      </c>
      <c r="O845" t="s">
        <v>458</v>
      </c>
    </row>
    <row r="846" spans="1:15" x14ac:dyDescent="0.3">
      <c r="A846">
        <v>34833</v>
      </c>
      <c r="B846">
        <v>78</v>
      </c>
      <c r="C846" t="s">
        <v>464</v>
      </c>
      <c r="D846" t="s">
        <v>1185</v>
      </c>
      <c r="E846" t="s">
        <v>2521</v>
      </c>
      <c r="M846" t="s">
        <v>3339</v>
      </c>
      <c r="O846" t="s">
        <v>458</v>
      </c>
    </row>
    <row r="847" spans="1:15" x14ac:dyDescent="0.3">
      <c r="A847">
        <v>34833</v>
      </c>
      <c r="B847">
        <v>79</v>
      </c>
      <c r="C847" t="s">
        <v>464</v>
      </c>
      <c r="D847" t="s">
        <v>2137</v>
      </c>
      <c r="E847" t="s">
        <v>3302</v>
      </c>
      <c r="M847" t="s">
        <v>3340</v>
      </c>
      <c r="N847" t="s">
        <v>1765</v>
      </c>
      <c r="O847" t="s">
        <v>455</v>
      </c>
    </row>
    <row r="848" spans="1:15" x14ac:dyDescent="0.3">
      <c r="A848">
        <v>34833</v>
      </c>
      <c r="B848">
        <v>80</v>
      </c>
      <c r="C848" t="s">
        <v>490</v>
      </c>
      <c r="D848" t="s">
        <v>864</v>
      </c>
      <c r="E848" t="s">
        <v>2521</v>
      </c>
      <c r="F848" t="s">
        <v>3326</v>
      </c>
      <c r="M848" t="s">
        <v>3341</v>
      </c>
      <c r="O848" t="s">
        <v>458</v>
      </c>
    </row>
    <row r="849" spans="1:15" x14ac:dyDescent="0.3">
      <c r="A849">
        <v>34833</v>
      </c>
      <c r="B849">
        <v>81</v>
      </c>
      <c r="C849" t="s">
        <v>453</v>
      </c>
      <c r="D849" t="s">
        <v>1879</v>
      </c>
      <c r="E849" t="s">
        <v>2521</v>
      </c>
      <c r="F849" t="s">
        <v>3332</v>
      </c>
      <c r="G849" t="s">
        <v>3271</v>
      </c>
      <c r="M849" t="s">
        <v>3342</v>
      </c>
      <c r="N849" t="s">
        <v>1768</v>
      </c>
      <c r="O849" t="s">
        <v>455</v>
      </c>
    </row>
    <row r="850" spans="1:15" x14ac:dyDescent="0.3">
      <c r="A850">
        <v>34833</v>
      </c>
      <c r="B850">
        <v>82</v>
      </c>
      <c r="C850" t="s">
        <v>453</v>
      </c>
      <c r="D850" t="s">
        <v>517</v>
      </c>
      <c r="E850" t="s">
        <v>2521</v>
      </c>
      <c r="F850" t="s">
        <v>3343</v>
      </c>
      <c r="G850" t="s">
        <v>2624</v>
      </c>
      <c r="M850" t="s">
        <v>3344</v>
      </c>
      <c r="N850" t="s">
        <v>1769</v>
      </c>
      <c r="O850" t="s">
        <v>458</v>
      </c>
    </row>
    <row r="851" spans="1:15" x14ac:dyDescent="0.3">
      <c r="A851">
        <v>34833</v>
      </c>
      <c r="B851">
        <v>83</v>
      </c>
      <c r="C851" t="s">
        <v>453</v>
      </c>
      <c r="D851" t="s">
        <v>1252</v>
      </c>
      <c r="E851" t="s">
        <v>2521</v>
      </c>
      <c r="F851" t="s">
        <v>3343</v>
      </c>
      <c r="G851" t="s">
        <v>2624</v>
      </c>
      <c r="M851" t="s">
        <v>3345</v>
      </c>
      <c r="O851" t="s">
        <v>458</v>
      </c>
    </row>
    <row r="852" spans="1:15" x14ac:dyDescent="0.3">
      <c r="A852">
        <v>34833</v>
      </c>
      <c r="B852">
        <v>84</v>
      </c>
      <c r="C852" t="s">
        <v>453</v>
      </c>
      <c r="D852" t="s">
        <v>1390</v>
      </c>
      <c r="E852" t="s">
        <v>2521</v>
      </c>
      <c r="F852" t="s">
        <v>3346</v>
      </c>
      <c r="M852" t="s">
        <v>3347</v>
      </c>
      <c r="N852" t="s">
        <v>1771</v>
      </c>
      <c r="O852" t="s">
        <v>455</v>
      </c>
    </row>
    <row r="853" spans="1:15" x14ac:dyDescent="0.3">
      <c r="A853">
        <v>34833</v>
      </c>
      <c r="B853">
        <v>85</v>
      </c>
      <c r="C853" t="s">
        <v>464</v>
      </c>
      <c r="D853" t="s">
        <v>1563</v>
      </c>
      <c r="E853" t="s">
        <v>2521</v>
      </c>
      <c r="F853" t="s">
        <v>3346</v>
      </c>
      <c r="M853" t="s">
        <v>3348</v>
      </c>
      <c r="N853" t="s">
        <v>1772</v>
      </c>
      <c r="O853" t="s">
        <v>455</v>
      </c>
    </row>
    <row r="854" spans="1:15" x14ac:dyDescent="0.3">
      <c r="A854">
        <v>34833</v>
      </c>
      <c r="B854">
        <v>86</v>
      </c>
      <c r="C854" t="s">
        <v>464</v>
      </c>
      <c r="D854" t="s">
        <v>1375</v>
      </c>
      <c r="E854" t="s">
        <v>2521</v>
      </c>
      <c r="F854" t="s">
        <v>2772</v>
      </c>
      <c r="G854" t="s">
        <v>2717</v>
      </c>
      <c r="M854" t="s">
        <v>3349</v>
      </c>
      <c r="N854" t="s">
        <v>1773</v>
      </c>
      <c r="O854" t="s">
        <v>455</v>
      </c>
    </row>
    <row r="855" spans="1:15" x14ac:dyDescent="0.3">
      <c r="A855">
        <v>34833</v>
      </c>
      <c r="B855">
        <v>87</v>
      </c>
      <c r="C855" t="s">
        <v>464</v>
      </c>
      <c r="D855" t="s">
        <v>1310</v>
      </c>
      <c r="E855" t="s">
        <v>2521</v>
      </c>
      <c r="F855" t="s">
        <v>2772</v>
      </c>
      <c r="G855" t="s">
        <v>2717</v>
      </c>
      <c r="M855" t="s">
        <v>3350</v>
      </c>
      <c r="O855" t="s">
        <v>458</v>
      </c>
    </row>
    <row r="856" spans="1:15" x14ac:dyDescent="0.3">
      <c r="A856">
        <v>34833</v>
      </c>
      <c r="B856">
        <v>88</v>
      </c>
      <c r="C856" t="s">
        <v>464</v>
      </c>
      <c r="D856" t="s">
        <v>1983</v>
      </c>
      <c r="E856" t="s">
        <v>2521</v>
      </c>
      <c r="F856" t="s">
        <v>2772</v>
      </c>
      <c r="G856" t="s">
        <v>2717</v>
      </c>
      <c r="M856" t="s">
        <v>3351</v>
      </c>
      <c r="N856" t="s">
        <v>1774</v>
      </c>
      <c r="O856" t="s">
        <v>455</v>
      </c>
    </row>
    <row r="857" spans="1:15" x14ac:dyDescent="0.3">
      <c r="A857">
        <v>34833</v>
      </c>
      <c r="B857">
        <v>89</v>
      </c>
      <c r="C857" t="s">
        <v>464</v>
      </c>
      <c r="D857" t="s">
        <v>639</v>
      </c>
      <c r="E857" t="s">
        <v>2521</v>
      </c>
      <c r="F857" t="s">
        <v>2772</v>
      </c>
      <c r="G857" t="s">
        <v>2717</v>
      </c>
      <c r="M857" t="s">
        <v>3352</v>
      </c>
      <c r="O857" t="s">
        <v>458</v>
      </c>
    </row>
    <row r="858" spans="1:15" x14ac:dyDescent="0.3">
      <c r="A858">
        <v>34833</v>
      </c>
      <c r="B858">
        <v>90</v>
      </c>
      <c r="C858" t="s">
        <v>464</v>
      </c>
      <c r="D858" t="s">
        <v>1746</v>
      </c>
      <c r="E858" t="s">
        <v>2521</v>
      </c>
      <c r="M858" t="s">
        <v>3353</v>
      </c>
      <c r="N858" t="s">
        <v>1776</v>
      </c>
      <c r="O858" t="s">
        <v>455</v>
      </c>
    </row>
    <row r="859" spans="1:15" x14ac:dyDescent="0.3">
      <c r="A859">
        <v>34833</v>
      </c>
      <c r="B859">
        <v>91</v>
      </c>
      <c r="C859" t="s">
        <v>464</v>
      </c>
      <c r="D859" t="s">
        <v>2035</v>
      </c>
      <c r="E859" t="s">
        <v>2521</v>
      </c>
      <c r="F859" t="s">
        <v>3346</v>
      </c>
      <c r="M859" t="s">
        <v>3354</v>
      </c>
      <c r="N859" t="s">
        <v>1778</v>
      </c>
      <c r="O859" t="s">
        <v>455</v>
      </c>
    </row>
    <row r="860" spans="1:15" x14ac:dyDescent="0.3">
      <c r="A860">
        <v>34833</v>
      </c>
      <c r="B860">
        <v>92</v>
      </c>
      <c r="C860" t="s">
        <v>464</v>
      </c>
      <c r="D860" t="s">
        <v>547</v>
      </c>
      <c r="E860" t="s">
        <v>2521</v>
      </c>
      <c r="F860" t="s">
        <v>2772</v>
      </c>
      <c r="G860" t="s">
        <v>2717</v>
      </c>
      <c r="M860" t="s">
        <v>3355</v>
      </c>
      <c r="N860" t="s">
        <v>1779</v>
      </c>
      <c r="O860" t="s">
        <v>455</v>
      </c>
    </row>
    <row r="861" spans="1:15" x14ac:dyDescent="0.3">
      <c r="A861">
        <v>34833</v>
      </c>
      <c r="B861">
        <v>93</v>
      </c>
      <c r="C861" t="s">
        <v>464</v>
      </c>
      <c r="D861" t="s">
        <v>1486</v>
      </c>
      <c r="E861" t="s">
        <v>2521</v>
      </c>
      <c r="F861" t="s">
        <v>3326</v>
      </c>
      <c r="M861" t="s">
        <v>3356</v>
      </c>
      <c r="O861" t="s">
        <v>458</v>
      </c>
    </row>
    <row r="862" spans="1:15" x14ac:dyDescent="0.3">
      <c r="A862">
        <v>34833</v>
      </c>
      <c r="B862">
        <v>94</v>
      </c>
      <c r="C862" t="s">
        <v>490</v>
      </c>
      <c r="D862" t="s">
        <v>967</v>
      </c>
      <c r="E862" t="s">
        <v>2521</v>
      </c>
      <c r="F862" t="s">
        <v>3326</v>
      </c>
      <c r="M862" t="s">
        <v>3357</v>
      </c>
      <c r="O862" t="s">
        <v>458</v>
      </c>
    </row>
    <row r="863" spans="1:15" x14ac:dyDescent="0.3">
      <c r="A863">
        <v>34833</v>
      </c>
      <c r="B863">
        <v>95</v>
      </c>
      <c r="C863" t="s">
        <v>490</v>
      </c>
      <c r="D863" t="s">
        <v>1835</v>
      </c>
      <c r="E863" t="s">
        <v>2521</v>
      </c>
      <c r="F863" t="s">
        <v>3332</v>
      </c>
      <c r="G863" t="s">
        <v>3271</v>
      </c>
      <c r="M863" t="s">
        <v>3358</v>
      </c>
      <c r="N863" t="s">
        <v>1781</v>
      </c>
      <c r="O863" t="s">
        <v>455</v>
      </c>
    </row>
    <row r="864" spans="1:15" x14ac:dyDescent="0.3">
      <c r="A864">
        <v>34833</v>
      </c>
      <c r="B864">
        <v>96</v>
      </c>
      <c r="C864" t="s">
        <v>490</v>
      </c>
      <c r="D864" t="s">
        <v>1392</v>
      </c>
      <c r="E864" t="s">
        <v>2521</v>
      </c>
      <c r="F864" t="s">
        <v>2772</v>
      </c>
      <c r="G864" t="s">
        <v>2717</v>
      </c>
      <c r="M864" t="s">
        <v>3359</v>
      </c>
      <c r="N864" t="s">
        <v>1782</v>
      </c>
      <c r="O864" t="s">
        <v>455</v>
      </c>
    </row>
    <row r="865" spans="1:15" x14ac:dyDescent="0.3">
      <c r="A865">
        <v>34833</v>
      </c>
      <c r="B865">
        <v>97</v>
      </c>
      <c r="C865" t="s">
        <v>490</v>
      </c>
      <c r="D865" t="s">
        <v>617</v>
      </c>
      <c r="E865" t="s">
        <v>2521</v>
      </c>
      <c r="F865" t="s">
        <v>2772</v>
      </c>
      <c r="G865" t="s">
        <v>2717</v>
      </c>
      <c r="M865" t="s">
        <v>3360</v>
      </c>
      <c r="O865" t="s">
        <v>458</v>
      </c>
    </row>
    <row r="866" spans="1:15" x14ac:dyDescent="0.3">
      <c r="A866">
        <v>34833</v>
      </c>
      <c r="B866">
        <v>98</v>
      </c>
      <c r="C866" t="s">
        <v>490</v>
      </c>
      <c r="D866" t="s">
        <v>1708</v>
      </c>
      <c r="E866" t="s">
        <v>2521</v>
      </c>
      <c r="F866" t="s">
        <v>3326</v>
      </c>
      <c r="M866" t="s">
        <v>3361</v>
      </c>
      <c r="N866" t="s">
        <v>1783</v>
      </c>
      <c r="O866" t="s">
        <v>455</v>
      </c>
    </row>
    <row r="867" spans="1:15" x14ac:dyDescent="0.3">
      <c r="A867">
        <v>34833</v>
      </c>
      <c r="B867">
        <v>99</v>
      </c>
      <c r="C867" t="s">
        <v>490</v>
      </c>
      <c r="D867" t="s">
        <v>3241</v>
      </c>
      <c r="E867" t="s">
        <v>2521</v>
      </c>
      <c r="F867" t="s">
        <v>3343</v>
      </c>
      <c r="G867" t="s">
        <v>2624</v>
      </c>
      <c r="M867" t="s">
        <v>3362</v>
      </c>
      <c r="N867" t="s">
        <v>1784</v>
      </c>
      <c r="O867" t="s">
        <v>455</v>
      </c>
    </row>
    <row r="868" spans="1:15" x14ac:dyDescent="0.3">
      <c r="A868">
        <v>34833</v>
      </c>
      <c r="B868">
        <v>100</v>
      </c>
      <c r="C868" t="s">
        <v>490</v>
      </c>
      <c r="D868" t="s">
        <v>1939</v>
      </c>
      <c r="E868" t="s">
        <v>2521</v>
      </c>
      <c r="F868" t="s">
        <v>3343</v>
      </c>
      <c r="G868" t="s">
        <v>2624</v>
      </c>
      <c r="M868" t="s">
        <v>3363</v>
      </c>
      <c r="O868" t="s">
        <v>458</v>
      </c>
    </row>
    <row r="869" spans="1:15" x14ac:dyDescent="0.3">
      <c r="A869">
        <v>34833</v>
      </c>
      <c r="B869">
        <v>101</v>
      </c>
      <c r="C869" t="s">
        <v>490</v>
      </c>
      <c r="D869" t="s">
        <v>953</v>
      </c>
      <c r="E869" t="s">
        <v>2521</v>
      </c>
      <c r="M869" t="s">
        <v>3364</v>
      </c>
      <c r="N869" t="s">
        <v>1785</v>
      </c>
      <c r="O869" t="s">
        <v>455</v>
      </c>
    </row>
    <row r="870" spans="1:15" x14ac:dyDescent="0.3">
      <c r="A870">
        <v>34833</v>
      </c>
      <c r="B870">
        <v>102</v>
      </c>
      <c r="C870" t="s">
        <v>490</v>
      </c>
      <c r="D870" t="s">
        <v>718</v>
      </c>
      <c r="E870" t="s">
        <v>2521</v>
      </c>
      <c r="F870" t="s">
        <v>3128</v>
      </c>
      <c r="G870" t="s">
        <v>2704</v>
      </c>
      <c r="M870" t="s">
        <v>3362</v>
      </c>
      <c r="N870" t="s">
        <v>1787</v>
      </c>
      <c r="O870" t="s">
        <v>455</v>
      </c>
    </row>
    <row r="871" spans="1:15" x14ac:dyDescent="0.3">
      <c r="A871">
        <v>34833</v>
      </c>
      <c r="B871">
        <v>103</v>
      </c>
      <c r="C871" t="s">
        <v>490</v>
      </c>
      <c r="D871" t="s">
        <v>1920</v>
      </c>
      <c r="E871" t="s">
        <v>2521</v>
      </c>
      <c r="F871" t="s">
        <v>3297</v>
      </c>
      <c r="G871" t="s">
        <v>3298</v>
      </c>
      <c r="M871" t="s">
        <v>3365</v>
      </c>
      <c r="O871" t="s">
        <v>458</v>
      </c>
    </row>
    <row r="872" spans="1:15" x14ac:dyDescent="0.3">
      <c r="A872">
        <v>34833</v>
      </c>
      <c r="B872">
        <v>104</v>
      </c>
      <c r="C872" t="s">
        <v>490</v>
      </c>
      <c r="D872" t="s">
        <v>867</v>
      </c>
      <c r="E872" t="s">
        <v>2521</v>
      </c>
      <c r="F872" t="s">
        <v>3297</v>
      </c>
      <c r="G872" t="s">
        <v>3298</v>
      </c>
      <c r="M872" t="s">
        <v>3365</v>
      </c>
      <c r="O872" t="s">
        <v>458</v>
      </c>
    </row>
    <row r="873" spans="1:15" x14ac:dyDescent="0.3">
      <c r="A873">
        <v>34833</v>
      </c>
      <c r="B873">
        <v>105</v>
      </c>
      <c r="C873" t="s">
        <v>490</v>
      </c>
      <c r="D873" t="s">
        <v>923</v>
      </c>
      <c r="E873" t="s">
        <v>2521</v>
      </c>
      <c r="F873" t="s">
        <v>3326</v>
      </c>
      <c r="M873" t="s">
        <v>3366</v>
      </c>
      <c r="O873" t="s">
        <v>458</v>
      </c>
    </row>
    <row r="874" spans="1:15" x14ac:dyDescent="0.3">
      <c r="A874">
        <v>34833</v>
      </c>
      <c r="B874">
        <v>106</v>
      </c>
      <c r="C874" t="s">
        <v>490</v>
      </c>
      <c r="D874" t="s">
        <v>1881</v>
      </c>
      <c r="E874" t="s">
        <v>2521</v>
      </c>
      <c r="F874" t="s">
        <v>3297</v>
      </c>
      <c r="G874" t="s">
        <v>3298</v>
      </c>
      <c r="M874" t="s">
        <v>3367</v>
      </c>
      <c r="O874" t="s">
        <v>458</v>
      </c>
    </row>
    <row r="875" spans="1:15" x14ac:dyDescent="0.3">
      <c r="A875">
        <v>34833</v>
      </c>
      <c r="B875">
        <v>107</v>
      </c>
      <c r="C875" t="s">
        <v>546</v>
      </c>
      <c r="D875" t="s">
        <v>3250</v>
      </c>
      <c r="E875" t="s">
        <v>2521</v>
      </c>
      <c r="F875" t="s">
        <v>3297</v>
      </c>
      <c r="G875" t="s">
        <v>3298</v>
      </c>
      <c r="M875" t="s">
        <v>3367</v>
      </c>
      <c r="O875" t="s">
        <v>458</v>
      </c>
    </row>
    <row r="876" spans="1:15" x14ac:dyDescent="0.3">
      <c r="A876">
        <v>34833</v>
      </c>
      <c r="B876">
        <v>108</v>
      </c>
      <c r="C876" t="s">
        <v>453</v>
      </c>
      <c r="D876" t="s">
        <v>1867</v>
      </c>
      <c r="E876" t="s">
        <v>2521</v>
      </c>
      <c r="F876" t="s">
        <v>3343</v>
      </c>
      <c r="G876" t="s">
        <v>2624</v>
      </c>
      <c r="M876" t="s">
        <v>3368</v>
      </c>
      <c r="N876" t="s">
        <v>1791</v>
      </c>
      <c r="O876" t="s">
        <v>455</v>
      </c>
    </row>
    <row r="877" spans="1:15" x14ac:dyDescent="0.3">
      <c r="A877">
        <v>34833</v>
      </c>
      <c r="B877">
        <v>109</v>
      </c>
      <c r="C877" t="s">
        <v>453</v>
      </c>
      <c r="D877" t="s">
        <v>1711</v>
      </c>
      <c r="E877" t="s">
        <v>2521</v>
      </c>
      <c r="F877" t="s">
        <v>3297</v>
      </c>
      <c r="G877" t="s">
        <v>3298</v>
      </c>
      <c r="M877" t="s">
        <v>3362</v>
      </c>
      <c r="N877" t="s">
        <v>1792</v>
      </c>
      <c r="O877" t="s">
        <v>455</v>
      </c>
    </row>
    <row r="878" spans="1:15" x14ac:dyDescent="0.3">
      <c r="A878">
        <v>34833</v>
      </c>
      <c r="B878">
        <v>110</v>
      </c>
      <c r="C878" t="s">
        <v>453</v>
      </c>
      <c r="D878" t="s">
        <v>831</v>
      </c>
      <c r="E878" t="s">
        <v>2521</v>
      </c>
      <c r="F878" t="s">
        <v>3332</v>
      </c>
      <c r="G878" t="s">
        <v>3271</v>
      </c>
      <c r="M878" t="s">
        <v>3369</v>
      </c>
      <c r="N878" t="s">
        <v>1794</v>
      </c>
      <c r="O878" t="s">
        <v>455</v>
      </c>
    </row>
    <row r="879" spans="1:15" x14ac:dyDescent="0.3">
      <c r="A879">
        <v>34833</v>
      </c>
      <c r="B879">
        <v>111</v>
      </c>
      <c r="C879" t="s">
        <v>453</v>
      </c>
      <c r="D879" t="s">
        <v>3256</v>
      </c>
      <c r="E879" t="s">
        <v>2521</v>
      </c>
      <c r="F879" t="s">
        <v>2772</v>
      </c>
      <c r="G879" t="s">
        <v>2717</v>
      </c>
      <c r="M879" t="s">
        <v>3370</v>
      </c>
      <c r="N879" t="s">
        <v>1796</v>
      </c>
      <c r="O879" t="s">
        <v>455</v>
      </c>
    </row>
    <row r="880" spans="1:15" x14ac:dyDescent="0.3">
      <c r="A880">
        <v>34833</v>
      </c>
      <c r="B880">
        <v>112</v>
      </c>
      <c r="C880" t="s">
        <v>453</v>
      </c>
      <c r="D880" t="s">
        <v>896</v>
      </c>
      <c r="E880" t="s">
        <v>2521</v>
      </c>
      <c r="F880" t="s">
        <v>3343</v>
      </c>
      <c r="G880" t="s">
        <v>2624</v>
      </c>
      <c r="M880" t="s">
        <v>3371</v>
      </c>
      <c r="O880" t="s">
        <v>458</v>
      </c>
    </row>
    <row r="881" spans="1:15" x14ac:dyDescent="0.3">
      <c r="A881">
        <v>34833</v>
      </c>
      <c r="B881">
        <v>113</v>
      </c>
      <c r="C881" t="s">
        <v>453</v>
      </c>
      <c r="D881" t="s">
        <v>1239</v>
      </c>
      <c r="E881" t="s">
        <v>2521</v>
      </c>
      <c r="F881" t="s">
        <v>3343</v>
      </c>
      <c r="G881" t="s">
        <v>2624</v>
      </c>
      <c r="M881" t="s">
        <v>3371</v>
      </c>
      <c r="O881" t="s">
        <v>458</v>
      </c>
    </row>
    <row r="882" spans="1:15" x14ac:dyDescent="0.3">
      <c r="A882">
        <v>34833</v>
      </c>
      <c r="B882">
        <v>114</v>
      </c>
      <c r="C882" t="s">
        <v>453</v>
      </c>
      <c r="D882" t="s">
        <v>2333</v>
      </c>
      <c r="E882" t="s">
        <v>2521</v>
      </c>
      <c r="F882" t="s">
        <v>3297</v>
      </c>
      <c r="G882" t="s">
        <v>3298</v>
      </c>
      <c r="M882" t="s">
        <v>3362</v>
      </c>
      <c r="N882" t="s">
        <v>1798</v>
      </c>
      <c r="O882" t="s">
        <v>455</v>
      </c>
    </row>
    <row r="883" spans="1:15" x14ac:dyDescent="0.3">
      <c r="A883">
        <v>34833</v>
      </c>
      <c r="B883">
        <v>115</v>
      </c>
      <c r="C883" t="s">
        <v>453</v>
      </c>
      <c r="D883" t="s">
        <v>1255</v>
      </c>
      <c r="E883" t="s">
        <v>2521</v>
      </c>
      <c r="F883" t="s">
        <v>3128</v>
      </c>
      <c r="G883" t="s">
        <v>2704</v>
      </c>
      <c r="M883" t="s">
        <v>3372</v>
      </c>
      <c r="N883" t="s">
        <v>1799</v>
      </c>
      <c r="O883" t="s">
        <v>455</v>
      </c>
    </row>
    <row r="884" spans="1:15" x14ac:dyDescent="0.3">
      <c r="A884">
        <v>34833</v>
      </c>
      <c r="B884">
        <v>116</v>
      </c>
      <c r="C884" t="s">
        <v>453</v>
      </c>
      <c r="D884" t="s">
        <v>835</v>
      </c>
      <c r="E884" t="s">
        <v>2521</v>
      </c>
      <c r="F884" t="s">
        <v>2772</v>
      </c>
      <c r="G884" t="s">
        <v>2717</v>
      </c>
      <c r="M884" t="s">
        <v>3373</v>
      </c>
      <c r="N884" t="s">
        <v>1800</v>
      </c>
      <c r="O884" t="s">
        <v>455</v>
      </c>
    </row>
    <row r="885" spans="1:15" x14ac:dyDescent="0.3">
      <c r="A885">
        <v>34833</v>
      </c>
      <c r="B885">
        <v>117</v>
      </c>
      <c r="C885" t="s">
        <v>453</v>
      </c>
      <c r="D885" t="s">
        <v>1293</v>
      </c>
      <c r="E885" t="s">
        <v>2521</v>
      </c>
      <c r="F885" t="s">
        <v>3128</v>
      </c>
      <c r="G885" t="s">
        <v>2704</v>
      </c>
      <c r="M885" t="s">
        <v>3374</v>
      </c>
      <c r="O885" t="s">
        <v>458</v>
      </c>
    </row>
    <row r="886" spans="1:15" x14ac:dyDescent="0.3">
      <c r="A886">
        <v>34833</v>
      </c>
      <c r="B886">
        <v>118</v>
      </c>
      <c r="C886" t="s">
        <v>464</v>
      </c>
      <c r="D886" t="s">
        <v>1490</v>
      </c>
      <c r="E886" t="s">
        <v>2521</v>
      </c>
      <c r="F886" t="s">
        <v>2772</v>
      </c>
      <c r="G886" t="s">
        <v>2717</v>
      </c>
      <c r="M886" t="s">
        <v>3375</v>
      </c>
      <c r="N886" t="s">
        <v>1802</v>
      </c>
      <c r="O886" t="s">
        <v>455</v>
      </c>
    </row>
    <row r="887" spans="1:15" x14ac:dyDescent="0.3">
      <c r="A887">
        <v>34833</v>
      </c>
      <c r="B887">
        <v>119</v>
      </c>
      <c r="C887" t="s">
        <v>464</v>
      </c>
      <c r="D887" t="s">
        <v>1401</v>
      </c>
      <c r="E887" t="s">
        <v>2521</v>
      </c>
      <c r="F887" t="s">
        <v>3326</v>
      </c>
      <c r="M887" t="s">
        <v>3376</v>
      </c>
      <c r="N887" t="s">
        <v>1804</v>
      </c>
      <c r="O887" t="s">
        <v>455</v>
      </c>
    </row>
    <row r="888" spans="1:15" x14ac:dyDescent="0.3">
      <c r="A888">
        <v>34833</v>
      </c>
      <c r="B888">
        <v>120</v>
      </c>
      <c r="C888" t="s">
        <v>464</v>
      </c>
      <c r="D888" t="s">
        <v>2273</v>
      </c>
      <c r="E888" t="s">
        <v>2521</v>
      </c>
      <c r="F888" t="s">
        <v>3326</v>
      </c>
      <c r="M888" t="s">
        <v>3362</v>
      </c>
      <c r="N888" t="s">
        <v>1805</v>
      </c>
      <c r="O888" t="s">
        <v>455</v>
      </c>
    </row>
    <row r="889" spans="1:15" x14ac:dyDescent="0.3">
      <c r="A889">
        <v>34833</v>
      </c>
      <c r="B889">
        <v>121</v>
      </c>
      <c r="C889" t="s">
        <v>464</v>
      </c>
      <c r="D889" t="s">
        <v>979</v>
      </c>
      <c r="E889" t="s">
        <v>2521</v>
      </c>
      <c r="F889" t="s">
        <v>3326</v>
      </c>
      <c r="M889" t="s">
        <v>3377</v>
      </c>
      <c r="N889" t="s">
        <v>1808</v>
      </c>
      <c r="O889" t="s">
        <v>455</v>
      </c>
    </row>
    <row r="890" spans="1:15" x14ac:dyDescent="0.3">
      <c r="A890">
        <v>34833</v>
      </c>
      <c r="B890">
        <v>122</v>
      </c>
      <c r="C890" t="s">
        <v>490</v>
      </c>
      <c r="D890" t="s">
        <v>1111</v>
      </c>
      <c r="E890" t="s">
        <v>2521</v>
      </c>
      <c r="F890" t="s">
        <v>3297</v>
      </c>
      <c r="G890" t="s">
        <v>3298</v>
      </c>
      <c r="M890" t="s">
        <v>3362</v>
      </c>
      <c r="N890" t="s">
        <v>1809</v>
      </c>
      <c r="O890" t="s">
        <v>455</v>
      </c>
    </row>
    <row r="891" spans="1:15" x14ac:dyDescent="0.3">
      <c r="A891">
        <v>34833</v>
      </c>
      <c r="B891">
        <v>123</v>
      </c>
      <c r="C891" t="s">
        <v>490</v>
      </c>
      <c r="D891" t="s">
        <v>1492</v>
      </c>
      <c r="E891" t="s">
        <v>2521</v>
      </c>
      <c r="F891" t="s">
        <v>3326</v>
      </c>
      <c r="M891" t="s">
        <v>3378</v>
      </c>
      <c r="N891" t="s">
        <v>1810</v>
      </c>
      <c r="O891" t="s">
        <v>455</v>
      </c>
    </row>
    <row r="892" spans="1:15" x14ac:dyDescent="0.3">
      <c r="A892">
        <v>34833</v>
      </c>
      <c r="B892">
        <v>124</v>
      </c>
      <c r="C892" t="s">
        <v>490</v>
      </c>
      <c r="D892" t="s">
        <v>1437</v>
      </c>
      <c r="E892" t="s">
        <v>2521</v>
      </c>
      <c r="F892" t="s">
        <v>3326</v>
      </c>
      <c r="M892" t="s">
        <v>3379</v>
      </c>
      <c r="N892" t="s">
        <v>1811</v>
      </c>
      <c r="O892" t="s">
        <v>455</v>
      </c>
    </row>
    <row r="893" spans="1:15" x14ac:dyDescent="0.3">
      <c r="A893">
        <v>34833</v>
      </c>
      <c r="B893">
        <v>125</v>
      </c>
      <c r="C893" t="s">
        <v>490</v>
      </c>
      <c r="D893" t="s">
        <v>3380</v>
      </c>
      <c r="E893" t="s">
        <v>2521</v>
      </c>
      <c r="F893" t="s">
        <v>3326</v>
      </c>
      <c r="M893" t="s">
        <v>3381</v>
      </c>
      <c r="N893" t="s">
        <v>1813</v>
      </c>
      <c r="O893" t="s">
        <v>455</v>
      </c>
    </row>
    <row r="894" spans="1:15" x14ac:dyDescent="0.3">
      <c r="A894">
        <v>34833</v>
      </c>
      <c r="B894">
        <v>126</v>
      </c>
      <c r="C894" t="s">
        <v>490</v>
      </c>
      <c r="D894" t="s">
        <v>1172</v>
      </c>
      <c r="E894" t="s">
        <v>2521</v>
      </c>
      <c r="F894" t="s">
        <v>3297</v>
      </c>
      <c r="G894" t="s">
        <v>3298</v>
      </c>
      <c r="M894" t="s">
        <v>3382</v>
      </c>
      <c r="O894" t="s">
        <v>458</v>
      </c>
    </row>
    <row r="895" spans="1:15" x14ac:dyDescent="0.3">
      <c r="A895">
        <v>34833</v>
      </c>
      <c r="B895">
        <v>127</v>
      </c>
      <c r="C895" t="s">
        <v>490</v>
      </c>
      <c r="D895" t="s">
        <v>1028</v>
      </c>
      <c r="E895" t="s">
        <v>2521</v>
      </c>
      <c r="F895" t="s">
        <v>3326</v>
      </c>
      <c r="M895" t="s">
        <v>3383</v>
      </c>
      <c r="N895" t="s">
        <v>1814</v>
      </c>
      <c r="O895" t="s">
        <v>455</v>
      </c>
    </row>
    <row r="896" spans="1:15" x14ac:dyDescent="0.3">
      <c r="A896">
        <v>34833</v>
      </c>
      <c r="B896">
        <v>128</v>
      </c>
      <c r="C896" t="s">
        <v>490</v>
      </c>
      <c r="D896" t="s">
        <v>919</v>
      </c>
      <c r="E896" t="s">
        <v>2521</v>
      </c>
      <c r="F896" t="s">
        <v>3297</v>
      </c>
      <c r="G896" t="s">
        <v>3298</v>
      </c>
      <c r="M896" t="s">
        <v>3384</v>
      </c>
      <c r="O896" t="s">
        <v>458</v>
      </c>
    </row>
    <row r="897" spans="1:15" x14ac:dyDescent="0.3">
      <c r="A897">
        <v>34833</v>
      </c>
      <c r="B897">
        <v>129</v>
      </c>
      <c r="C897" t="s">
        <v>490</v>
      </c>
      <c r="D897" t="s">
        <v>869</v>
      </c>
      <c r="E897" t="s">
        <v>2521</v>
      </c>
      <c r="F897" t="s">
        <v>3297</v>
      </c>
      <c r="G897" t="s">
        <v>3298</v>
      </c>
      <c r="M897" t="s">
        <v>3382</v>
      </c>
      <c r="O897" t="s">
        <v>458</v>
      </c>
    </row>
    <row r="898" spans="1:15" x14ac:dyDescent="0.3">
      <c r="A898">
        <v>34833</v>
      </c>
      <c r="B898">
        <v>130</v>
      </c>
      <c r="C898" t="s">
        <v>490</v>
      </c>
      <c r="D898" t="s">
        <v>1494</v>
      </c>
      <c r="E898" t="s">
        <v>2521</v>
      </c>
      <c r="F898" t="s">
        <v>3346</v>
      </c>
      <c r="M898" t="s">
        <v>3385</v>
      </c>
      <c r="O898" t="s">
        <v>458</v>
      </c>
    </row>
    <row r="899" spans="1:15" x14ac:dyDescent="0.3">
      <c r="A899">
        <v>34833</v>
      </c>
      <c r="B899">
        <v>131</v>
      </c>
      <c r="C899" t="s">
        <v>490</v>
      </c>
      <c r="D899" t="s">
        <v>3386</v>
      </c>
      <c r="E899" t="s">
        <v>2521</v>
      </c>
      <c r="F899" t="s">
        <v>3346</v>
      </c>
      <c r="M899" t="s">
        <v>3387</v>
      </c>
      <c r="O899" t="s">
        <v>458</v>
      </c>
    </row>
    <row r="900" spans="1:15" x14ac:dyDescent="0.3">
      <c r="A900">
        <v>34833</v>
      </c>
      <c r="B900">
        <v>132</v>
      </c>
      <c r="C900" t="s">
        <v>490</v>
      </c>
      <c r="D900" t="s">
        <v>813</v>
      </c>
      <c r="E900" t="s">
        <v>2521</v>
      </c>
      <c r="F900" t="s">
        <v>3297</v>
      </c>
      <c r="G900" t="s">
        <v>3298</v>
      </c>
      <c r="M900" t="s">
        <v>3388</v>
      </c>
      <c r="O900" t="s">
        <v>458</v>
      </c>
    </row>
    <row r="901" spans="1:15" x14ac:dyDescent="0.3">
      <c r="A901">
        <v>34833</v>
      </c>
      <c r="B901">
        <v>133</v>
      </c>
      <c r="C901" t="s">
        <v>546</v>
      </c>
      <c r="D901" t="s">
        <v>1883</v>
      </c>
      <c r="E901" t="s">
        <v>2521</v>
      </c>
      <c r="F901" t="s">
        <v>3297</v>
      </c>
      <c r="G901" t="s">
        <v>3298</v>
      </c>
      <c r="M901" t="s">
        <v>3382</v>
      </c>
      <c r="O901" t="s">
        <v>458</v>
      </c>
    </row>
    <row r="902" spans="1:15" x14ac:dyDescent="0.3">
      <c r="A902">
        <v>125112</v>
      </c>
      <c r="B902">
        <v>1</v>
      </c>
      <c r="C902" t="s">
        <v>453</v>
      </c>
      <c r="D902" t="s">
        <v>452</v>
      </c>
      <c r="E902" t="s">
        <v>3389</v>
      </c>
      <c r="F902" t="s">
        <v>3390</v>
      </c>
      <c r="G902" t="s">
        <v>2683</v>
      </c>
      <c r="I902" t="s">
        <v>3391</v>
      </c>
      <c r="K902" t="s">
        <v>3392</v>
      </c>
      <c r="N902" t="s">
        <v>1819</v>
      </c>
      <c r="O902" t="s">
        <v>455</v>
      </c>
    </row>
    <row r="903" spans="1:15" x14ac:dyDescent="0.3">
      <c r="A903">
        <v>125112</v>
      </c>
      <c r="B903">
        <v>2</v>
      </c>
      <c r="C903" t="s">
        <v>453</v>
      </c>
      <c r="D903" t="s">
        <v>514</v>
      </c>
      <c r="E903" t="s">
        <v>2677</v>
      </c>
      <c r="F903" t="s">
        <v>3393</v>
      </c>
      <c r="G903" t="s">
        <v>2642</v>
      </c>
      <c r="N903" t="s">
        <v>1820</v>
      </c>
      <c r="O903" t="s">
        <v>455</v>
      </c>
    </row>
    <row r="904" spans="1:15" x14ac:dyDescent="0.3">
      <c r="A904">
        <v>125112</v>
      </c>
      <c r="B904">
        <v>3</v>
      </c>
      <c r="C904" t="s">
        <v>453</v>
      </c>
      <c r="D904" t="s">
        <v>471</v>
      </c>
      <c r="E904" t="s">
        <v>2677</v>
      </c>
      <c r="F904" t="s">
        <v>3394</v>
      </c>
      <c r="G904" t="s">
        <v>2642</v>
      </c>
      <c r="O904" t="s">
        <v>458</v>
      </c>
    </row>
    <row r="905" spans="1:15" x14ac:dyDescent="0.3">
      <c r="A905">
        <v>125112</v>
      </c>
      <c r="B905">
        <v>4</v>
      </c>
      <c r="C905" t="s">
        <v>453</v>
      </c>
      <c r="D905" t="s">
        <v>519</v>
      </c>
      <c r="E905" t="s">
        <v>2677</v>
      </c>
      <c r="F905" t="s">
        <v>3394</v>
      </c>
      <c r="G905" t="s">
        <v>2642</v>
      </c>
      <c r="O905" t="s">
        <v>458</v>
      </c>
    </row>
    <row r="906" spans="1:15" x14ac:dyDescent="0.3">
      <c r="A906">
        <v>125112</v>
      </c>
      <c r="B906">
        <v>5</v>
      </c>
      <c r="C906" t="s">
        <v>453</v>
      </c>
      <c r="D906" t="s">
        <v>614</v>
      </c>
      <c r="E906" t="s">
        <v>2677</v>
      </c>
      <c r="F906" t="s">
        <v>3394</v>
      </c>
      <c r="G906" t="s">
        <v>2642</v>
      </c>
      <c r="O906" t="s">
        <v>458</v>
      </c>
    </row>
    <row r="907" spans="1:15" x14ac:dyDescent="0.3">
      <c r="A907">
        <v>125112</v>
      </c>
      <c r="B907">
        <v>6</v>
      </c>
      <c r="C907" t="s">
        <v>453</v>
      </c>
      <c r="D907" t="s">
        <v>593</v>
      </c>
      <c r="E907" t="s">
        <v>2677</v>
      </c>
      <c r="F907" t="s">
        <v>3394</v>
      </c>
      <c r="G907" t="s">
        <v>2642</v>
      </c>
      <c r="O907" t="s">
        <v>458</v>
      </c>
    </row>
    <row r="908" spans="1:15" x14ac:dyDescent="0.3">
      <c r="A908">
        <v>125112</v>
      </c>
      <c r="B908">
        <v>7</v>
      </c>
      <c r="C908" t="s">
        <v>464</v>
      </c>
      <c r="D908" t="s">
        <v>558</v>
      </c>
      <c r="E908" t="s">
        <v>2681</v>
      </c>
      <c r="F908" t="s">
        <v>3395</v>
      </c>
      <c r="G908" t="s">
        <v>3396</v>
      </c>
      <c r="N908" t="s">
        <v>1821</v>
      </c>
      <c r="O908" t="s">
        <v>455</v>
      </c>
    </row>
    <row r="909" spans="1:15" x14ac:dyDescent="0.3">
      <c r="A909">
        <v>125112</v>
      </c>
      <c r="B909">
        <v>8</v>
      </c>
      <c r="C909" t="s">
        <v>464</v>
      </c>
      <c r="D909" t="s">
        <v>544</v>
      </c>
      <c r="E909" t="s">
        <v>2686</v>
      </c>
      <c r="N909" t="s">
        <v>1823</v>
      </c>
      <c r="O909" t="s">
        <v>458</v>
      </c>
    </row>
    <row r="910" spans="1:15" x14ac:dyDescent="0.3">
      <c r="A910">
        <v>125112</v>
      </c>
      <c r="B910">
        <v>9</v>
      </c>
      <c r="C910" t="s">
        <v>490</v>
      </c>
      <c r="D910" t="s">
        <v>648</v>
      </c>
      <c r="E910" t="s">
        <v>2681</v>
      </c>
      <c r="F910" t="s">
        <v>3395</v>
      </c>
      <c r="G910" t="s">
        <v>3396</v>
      </c>
      <c r="N910" t="s">
        <v>1824</v>
      </c>
      <c r="O910" t="s">
        <v>455</v>
      </c>
    </row>
    <row r="911" spans="1:15" x14ac:dyDescent="0.3">
      <c r="A911">
        <v>125112</v>
      </c>
      <c r="B911">
        <v>10</v>
      </c>
      <c r="C911" t="s">
        <v>490</v>
      </c>
      <c r="D911" t="s">
        <v>564</v>
      </c>
      <c r="E911" t="s">
        <v>2826</v>
      </c>
      <c r="N911" t="s">
        <v>1825</v>
      </c>
      <c r="O911" t="s">
        <v>455</v>
      </c>
    </row>
    <row r="912" spans="1:15" x14ac:dyDescent="0.3">
      <c r="A912">
        <v>125112</v>
      </c>
      <c r="B912">
        <v>11</v>
      </c>
      <c r="C912" t="s">
        <v>490</v>
      </c>
      <c r="D912" t="s">
        <v>735</v>
      </c>
      <c r="E912" t="s">
        <v>3397</v>
      </c>
      <c r="F912" t="s">
        <v>3047</v>
      </c>
      <c r="G912" t="s">
        <v>2583</v>
      </c>
      <c r="N912" t="s">
        <v>1826</v>
      </c>
      <c r="O912" t="s">
        <v>455</v>
      </c>
    </row>
    <row r="913" spans="1:15" x14ac:dyDescent="0.3">
      <c r="A913">
        <v>125112</v>
      </c>
      <c r="B913">
        <v>12</v>
      </c>
      <c r="C913" t="s">
        <v>490</v>
      </c>
      <c r="D913" t="s">
        <v>552</v>
      </c>
      <c r="E913" t="s">
        <v>2806</v>
      </c>
      <c r="N913" t="s">
        <v>1827</v>
      </c>
      <c r="O913" t="s">
        <v>455</v>
      </c>
    </row>
    <row r="914" spans="1:15" x14ac:dyDescent="0.3">
      <c r="A914">
        <v>125112</v>
      </c>
      <c r="B914">
        <v>13</v>
      </c>
      <c r="C914" t="s">
        <v>490</v>
      </c>
      <c r="D914" t="s">
        <v>542</v>
      </c>
      <c r="E914" t="s">
        <v>2826</v>
      </c>
      <c r="F914">
        <f xml:space="preserve"> 10</f>
        <v>10</v>
      </c>
      <c r="O914" t="s">
        <v>458</v>
      </c>
    </row>
    <row r="915" spans="1:15" x14ac:dyDescent="0.3">
      <c r="A915">
        <v>125112</v>
      </c>
      <c r="B915">
        <v>14</v>
      </c>
      <c r="C915" t="s">
        <v>490</v>
      </c>
      <c r="D915" t="s">
        <v>1102</v>
      </c>
      <c r="E915" t="s">
        <v>3398</v>
      </c>
      <c r="O915" t="s">
        <v>458</v>
      </c>
    </row>
    <row r="916" spans="1:15" x14ac:dyDescent="0.3">
      <c r="A916">
        <v>125112</v>
      </c>
      <c r="B916">
        <v>15</v>
      </c>
      <c r="C916" t="s">
        <v>490</v>
      </c>
      <c r="D916" t="s">
        <v>538</v>
      </c>
      <c r="E916" t="s">
        <v>2826</v>
      </c>
      <c r="F916">
        <f xml:space="preserve"> 10</f>
        <v>10</v>
      </c>
      <c r="O916" t="s">
        <v>458</v>
      </c>
    </row>
    <row r="917" spans="1:15" x14ac:dyDescent="0.3">
      <c r="A917">
        <v>125112</v>
      </c>
      <c r="B917">
        <v>16</v>
      </c>
      <c r="C917" t="s">
        <v>490</v>
      </c>
      <c r="D917" t="s">
        <v>509</v>
      </c>
      <c r="E917" t="s">
        <v>2826</v>
      </c>
      <c r="F917">
        <f xml:space="preserve"> 10</f>
        <v>10</v>
      </c>
      <c r="O917" t="s">
        <v>458</v>
      </c>
    </row>
    <row r="918" spans="1:15" x14ac:dyDescent="0.3">
      <c r="A918">
        <v>125112</v>
      </c>
      <c r="B918">
        <v>17</v>
      </c>
      <c r="C918" t="s">
        <v>490</v>
      </c>
      <c r="D918" t="s">
        <v>480</v>
      </c>
      <c r="E918" t="s">
        <v>3110</v>
      </c>
      <c r="G918" t="s">
        <v>2989</v>
      </c>
      <c r="N918" t="s">
        <v>1829</v>
      </c>
      <c r="O918" t="s">
        <v>455</v>
      </c>
    </row>
    <row r="919" spans="1:15" x14ac:dyDescent="0.3">
      <c r="A919">
        <v>125112</v>
      </c>
      <c r="B919">
        <v>18</v>
      </c>
      <c r="C919" t="s">
        <v>490</v>
      </c>
      <c r="D919" t="s">
        <v>551</v>
      </c>
      <c r="E919" t="s">
        <v>2686</v>
      </c>
      <c r="N919" t="s">
        <v>1830</v>
      </c>
      <c r="O919" t="s">
        <v>455</v>
      </c>
    </row>
    <row r="920" spans="1:15" x14ac:dyDescent="0.3">
      <c r="A920">
        <v>125112</v>
      </c>
      <c r="B920">
        <v>19</v>
      </c>
      <c r="C920" t="s">
        <v>490</v>
      </c>
      <c r="D920" t="s">
        <v>515</v>
      </c>
      <c r="E920" t="s">
        <v>2826</v>
      </c>
      <c r="F920">
        <f xml:space="preserve"> 10</f>
        <v>10</v>
      </c>
      <c r="O920" t="s">
        <v>458</v>
      </c>
    </row>
    <row r="921" spans="1:15" x14ac:dyDescent="0.3">
      <c r="A921">
        <v>125112</v>
      </c>
      <c r="B921">
        <v>20</v>
      </c>
      <c r="C921" t="s">
        <v>490</v>
      </c>
      <c r="D921" t="s">
        <v>537</v>
      </c>
      <c r="E921" t="s">
        <v>2826</v>
      </c>
      <c r="F921">
        <f xml:space="preserve"> 10</f>
        <v>10</v>
      </c>
      <c r="O921" t="s">
        <v>458</v>
      </c>
    </row>
    <row r="922" spans="1:15" x14ac:dyDescent="0.3">
      <c r="A922">
        <v>125112</v>
      </c>
      <c r="B922">
        <v>21</v>
      </c>
      <c r="C922" t="s">
        <v>490</v>
      </c>
      <c r="D922" t="s">
        <v>572</v>
      </c>
      <c r="E922" t="s">
        <v>2826</v>
      </c>
      <c r="F922">
        <f xml:space="preserve"> 10</f>
        <v>10</v>
      </c>
      <c r="O922" t="s">
        <v>458</v>
      </c>
    </row>
    <row r="923" spans="1:15" x14ac:dyDescent="0.3">
      <c r="A923">
        <v>125112</v>
      </c>
      <c r="B923">
        <v>22</v>
      </c>
      <c r="C923" t="s">
        <v>546</v>
      </c>
      <c r="D923" t="s">
        <v>488</v>
      </c>
      <c r="E923" t="s">
        <v>3110</v>
      </c>
      <c r="G923" t="s">
        <v>2989</v>
      </c>
      <c r="N923" t="s">
        <v>1832</v>
      </c>
      <c r="O923" t="s">
        <v>455</v>
      </c>
    </row>
    <row r="924" spans="1:15" x14ac:dyDescent="0.3">
      <c r="A924">
        <v>125112</v>
      </c>
      <c r="B924">
        <v>23</v>
      </c>
      <c r="C924" t="s">
        <v>546</v>
      </c>
      <c r="D924" t="s">
        <v>736</v>
      </c>
      <c r="E924" t="s">
        <v>3110</v>
      </c>
      <c r="F924">
        <f xml:space="preserve"> 22</f>
        <v>22</v>
      </c>
      <c r="G924" t="s">
        <v>2989</v>
      </c>
      <c r="O924" t="s">
        <v>458</v>
      </c>
    </row>
    <row r="925" spans="1:15" x14ac:dyDescent="0.3">
      <c r="A925">
        <v>125112</v>
      </c>
      <c r="B925">
        <v>24</v>
      </c>
      <c r="C925" t="s">
        <v>546</v>
      </c>
      <c r="D925" t="s">
        <v>520</v>
      </c>
      <c r="E925" t="s">
        <v>2700</v>
      </c>
      <c r="N925" t="s">
        <v>1834</v>
      </c>
      <c r="O925" t="s">
        <v>455</v>
      </c>
    </row>
    <row r="926" spans="1:15" x14ac:dyDescent="0.3">
      <c r="A926">
        <v>125112</v>
      </c>
      <c r="B926">
        <v>25</v>
      </c>
      <c r="C926" t="s">
        <v>546</v>
      </c>
      <c r="D926" t="s">
        <v>498</v>
      </c>
      <c r="E926" t="s">
        <v>2967</v>
      </c>
      <c r="N926" t="s">
        <v>1837</v>
      </c>
      <c r="O926" t="s">
        <v>455</v>
      </c>
    </row>
    <row r="927" spans="1:15" x14ac:dyDescent="0.3">
      <c r="A927">
        <v>125112</v>
      </c>
      <c r="B927">
        <v>26</v>
      </c>
      <c r="C927" t="s">
        <v>546</v>
      </c>
      <c r="D927" t="s">
        <v>803</v>
      </c>
      <c r="E927" t="s">
        <v>2681</v>
      </c>
      <c r="F927" t="s">
        <v>3395</v>
      </c>
      <c r="G927" t="s">
        <v>3396</v>
      </c>
      <c r="N927" t="s">
        <v>1839</v>
      </c>
      <c r="O927" t="s">
        <v>455</v>
      </c>
    </row>
    <row r="928" spans="1:15" x14ac:dyDescent="0.3">
      <c r="A928">
        <v>125112</v>
      </c>
      <c r="B928">
        <v>27</v>
      </c>
      <c r="C928" t="s">
        <v>453</v>
      </c>
      <c r="D928" t="s">
        <v>1205</v>
      </c>
      <c r="E928" t="s">
        <v>2734</v>
      </c>
      <c r="F928" t="s">
        <v>3399</v>
      </c>
      <c r="N928" t="s">
        <v>1840</v>
      </c>
      <c r="O928" t="s">
        <v>455</v>
      </c>
    </row>
    <row r="929" spans="1:15" x14ac:dyDescent="0.3">
      <c r="A929">
        <v>125112</v>
      </c>
      <c r="B929">
        <v>28</v>
      </c>
      <c r="C929" t="s">
        <v>453</v>
      </c>
      <c r="D929" t="s">
        <v>722</v>
      </c>
      <c r="E929" t="s">
        <v>2734</v>
      </c>
      <c r="F929">
        <f xml:space="preserve"> 27</f>
        <v>27</v>
      </c>
      <c r="O929" t="s">
        <v>458</v>
      </c>
    </row>
    <row r="930" spans="1:15" x14ac:dyDescent="0.3">
      <c r="A930">
        <v>125112</v>
      </c>
      <c r="B930">
        <v>29</v>
      </c>
      <c r="C930" t="s">
        <v>453</v>
      </c>
      <c r="D930" t="s">
        <v>527</v>
      </c>
      <c r="E930" t="s">
        <v>2734</v>
      </c>
      <c r="F930">
        <f xml:space="preserve"> 27</f>
        <v>27</v>
      </c>
      <c r="O930" t="s">
        <v>458</v>
      </c>
    </row>
    <row r="931" spans="1:15" x14ac:dyDescent="0.3">
      <c r="A931">
        <v>125112</v>
      </c>
      <c r="B931">
        <v>30</v>
      </c>
      <c r="C931" t="s">
        <v>453</v>
      </c>
      <c r="D931" t="s">
        <v>583</v>
      </c>
      <c r="E931" t="s">
        <v>2734</v>
      </c>
      <c r="F931">
        <f xml:space="preserve"> 27</f>
        <v>27</v>
      </c>
      <c r="O931" t="s">
        <v>458</v>
      </c>
    </row>
    <row r="932" spans="1:15" x14ac:dyDescent="0.3">
      <c r="A932">
        <v>125112</v>
      </c>
      <c r="B932">
        <v>31</v>
      </c>
      <c r="C932" t="s">
        <v>453</v>
      </c>
      <c r="D932" t="s">
        <v>545</v>
      </c>
      <c r="E932" t="s">
        <v>2734</v>
      </c>
      <c r="F932">
        <f xml:space="preserve"> 27</f>
        <v>27</v>
      </c>
      <c r="O932" t="s">
        <v>458</v>
      </c>
    </row>
    <row r="933" spans="1:15" x14ac:dyDescent="0.3">
      <c r="A933">
        <v>125112</v>
      </c>
      <c r="B933">
        <v>32</v>
      </c>
      <c r="C933" t="s">
        <v>453</v>
      </c>
      <c r="D933" t="s">
        <v>665</v>
      </c>
      <c r="E933" t="s">
        <v>2734</v>
      </c>
      <c r="F933">
        <f xml:space="preserve"> 27</f>
        <v>27</v>
      </c>
      <c r="O933" t="s">
        <v>458</v>
      </c>
    </row>
    <row r="934" spans="1:15" x14ac:dyDescent="0.3">
      <c r="A934">
        <v>125112</v>
      </c>
      <c r="B934">
        <v>33</v>
      </c>
      <c r="C934" t="s">
        <v>453</v>
      </c>
      <c r="D934" t="s">
        <v>577</v>
      </c>
      <c r="E934" t="s">
        <v>2734</v>
      </c>
      <c r="F934">
        <f xml:space="preserve"> 27</f>
        <v>27</v>
      </c>
      <c r="O934" t="s">
        <v>458</v>
      </c>
    </row>
    <row r="935" spans="1:15" x14ac:dyDescent="0.3">
      <c r="A935">
        <v>125112</v>
      </c>
      <c r="B935">
        <v>34</v>
      </c>
      <c r="C935" t="s">
        <v>453</v>
      </c>
      <c r="D935" t="s">
        <v>553</v>
      </c>
      <c r="E935" t="s">
        <v>2734</v>
      </c>
      <c r="F935">
        <f xml:space="preserve"> 27</f>
        <v>27</v>
      </c>
      <c r="O935" t="s">
        <v>458</v>
      </c>
    </row>
    <row r="936" spans="1:15" x14ac:dyDescent="0.3">
      <c r="A936">
        <v>125112</v>
      </c>
      <c r="B936">
        <v>35</v>
      </c>
      <c r="C936" t="s">
        <v>453</v>
      </c>
      <c r="D936" t="s">
        <v>532</v>
      </c>
      <c r="E936" t="s">
        <v>2734</v>
      </c>
      <c r="F936">
        <f xml:space="preserve"> 27</f>
        <v>27</v>
      </c>
      <c r="O936" t="s">
        <v>458</v>
      </c>
    </row>
    <row r="937" spans="1:15" x14ac:dyDescent="0.3">
      <c r="A937">
        <v>125112</v>
      </c>
      <c r="B937">
        <v>36</v>
      </c>
      <c r="C937" t="s">
        <v>453</v>
      </c>
      <c r="D937" t="s">
        <v>496</v>
      </c>
      <c r="E937" t="s">
        <v>2734</v>
      </c>
      <c r="F937">
        <f xml:space="preserve"> 27</f>
        <v>27</v>
      </c>
      <c r="O937" t="s">
        <v>458</v>
      </c>
    </row>
    <row r="938" spans="1:15" x14ac:dyDescent="0.3">
      <c r="A938">
        <v>125112</v>
      </c>
      <c r="B938">
        <v>37</v>
      </c>
      <c r="C938" t="s">
        <v>453</v>
      </c>
      <c r="D938" t="s">
        <v>502</v>
      </c>
      <c r="E938" t="s">
        <v>2734</v>
      </c>
      <c r="F938">
        <f xml:space="preserve"> 27</f>
        <v>27</v>
      </c>
      <c r="O938" t="s">
        <v>458</v>
      </c>
    </row>
    <row r="939" spans="1:15" x14ac:dyDescent="0.3">
      <c r="A939">
        <v>125112</v>
      </c>
      <c r="B939">
        <v>38</v>
      </c>
      <c r="C939" t="s">
        <v>453</v>
      </c>
      <c r="D939" t="s">
        <v>565</v>
      </c>
      <c r="E939" t="s">
        <v>2734</v>
      </c>
      <c r="F939">
        <f xml:space="preserve"> 27</f>
        <v>27</v>
      </c>
      <c r="O939" t="s">
        <v>458</v>
      </c>
    </row>
    <row r="940" spans="1:15" x14ac:dyDescent="0.3">
      <c r="A940">
        <v>125112</v>
      </c>
      <c r="B940">
        <v>39</v>
      </c>
      <c r="C940" t="s">
        <v>453</v>
      </c>
      <c r="D940" t="s">
        <v>1114</v>
      </c>
      <c r="E940" t="s">
        <v>2700</v>
      </c>
      <c r="N940" t="s">
        <v>1841</v>
      </c>
      <c r="O940" t="s">
        <v>455</v>
      </c>
    </row>
    <row r="941" spans="1:15" x14ac:dyDescent="0.3">
      <c r="A941">
        <v>125112</v>
      </c>
      <c r="B941">
        <v>40</v>
      </c>
      <c r="C941" t="s">
        <v>453</v>
      </c>
      <c r="D941" t="s">
        <v>505</v>
      </c>
      <c r="E941" t="s">
        <v>2700</v>
      </c>
      <c r="F941">
        <f xml:space="preserve"> 39</f>
        <v>39</v>
      </c>
      <c r="N941" t="s">
        <v>1841</v>
      </c>
      <c r="O941" t="s">
        <v>455</v>
      </c>
    </row>
    <row r="942" spans="1:15" x14ac:dyDescent="0.3">
      <c r="A942">
        <v>125112</v>
      </c>
      <c r="B942">
        <v>41</v>
      </c>
      <c r="C942" t="s">
        <v>453</v>
      </c>
      <c r="D942" t="s">
        <v>723</v>
      </c>
      <c r="E942" t="s">
        <v>2700</v>
      </c>
      <c r="F942">
        <f xml:space="preserve"> 39</f>
        <v>39</v>
      </c>
      <c r="M942" t="s">
        <v>454</v>
      </c>
      <c r="O942" t="s">
        <v>458</v>
      </c>
    </row>
    <row r="943" spans="1:15" x14ac:dyDescent="0.3">
      <c r="A943">
        <v>125112</v>
      </c>
      <c r="B943">
        <v>42</v>
      </c>
      <c r="C943" t="s">
        <v>453</v>
      </c>
      <c r="D943" t="s">
        <v>491</v>
      </c>
      <c r="E943" t="s">
        <v>2681</v>
      </c>
      <c r="M943" t="s">
        <v>922</v>
      </c>
      <c r="N943" t="s">
        <v>1842</v>
      </c>
      <c r="O943" t="s">
        <v>455</v>
      </c>
    </row>
    <row r="944" spans="1:15" x14ac:dyDescent="0.3">
      <c r="A944">
        <v>125112</v>
      </c>
      <c r="B944">
        <v>43</v>
      </c>
      <c r="C944" t="s">
        <v>453</v>
      </c>
      <c r="D944" t="s">
        <v>503</v>
      </c>
      <c r="E944" t="s">
        <v>2681</v>
      </c>
      <c r="M944" t="s">
        <v>922</v>
      </c>
      <c r="O944" t="s">
        <v>458</v>
      </c>
    </row>
    <row r="945" spans="1:15" x14ac:dyDescent="0.3">
      <c r="A945">
        <v>125112</v>
      </c>
      <c r="B945">
        <v>44</v>
      </c>
      <c r="C945" t="s">
        <v>453</v>
      </c>
      <c r="D945" t="s">
        <v>594</v>
      </c>
      <c r="E945" t="s">
        <v>2785</v>
      </c>
      <c r="M945" t="s">
        <v>899</v>
      </c>
      <c r="N945" t="s">
        <v>1843</v>
      </c>
      <c r="O945" t="s">
        <v>455</v>
      </c>
    </row>
    <row r="946" spans="1:15" x14ac:dyDescent="0.3">
      <c r="A946">
        <v>125112</v>
      </c>
      <c r="B946">
        <v>45</v>
      </c>
      <c r="C946" t="s">
        <v>453</v>
      </c>
      <c r="D946" t="s">
        <v>528</v>
      </c>
      <c r="E946" t="s">
        <v>2785</v>
      </c>
      <c r="F946">
        <f xml:space="preserve"> 44</f>
        <v>44</v>
      </c>
      <c r="M946" t="s">
        <v>454</v>
      </c>
      <c r="O946" t="s">
        <v>458</v>
      </c>
    </row>
    <row r="947" spans="1:15" x14ac:dyDescent="0.3">
      <c r="A947">
        <v>125112</v>
      </c>
      <c r="B947">
        <v>46</v>
      </c>
      <c r="C947" t="s">
        <v>453</v>
      </c>
      <c r="D947" t="s">
        <v>510</v>
      </c>
      <c r="E947" t="s">
        <v>2785</v>
      </c>
      <c r="F947">
        <f xml:space="preserve"> 44</f>
        <v>44</v>
      </c>
      <c r="M947" t="s">
        <v>860</v>
      </c>
      <c r="O947" t="s">
        <v>458</v>
      </c>
    </row>
    <row r="948" spans="1:15" x14ac:dyDescent="0.3">
      <c r="A948">
        <v>125112</v>
      </c>
      <c r="B948">
        <v>47</v>
      </c>
      <c r="C948" t="s">
        <v>453</v>
      </c>
      <c r="D948" t="s">
        <v>624</v>
      </c>
      <c r="E948" t="s">
        <v>2785</v>
      </c>
      <c r="F948">
        <f xml:space="preserve"> 44</f>
        <v>44</v>
      </c>
      <c r="M948" t="s">
        <v>452</v>
      </c>
      <c r="O948" t="s">
        <v>458</v>
      </c>
    </row>
    <row r="949" spans="1:15" x14ac:dyDescent="0.3">
      <c r="A949">
        <v>125112</v>
      </c>
      <c r="B949">
        <v>48</v>
      </c>
      <c r="C949" t="s">
        <v>453</v>
      </c>
      <c r="D949" t="s">
        <v>1833</v>
      </c>
      <c r="E949" t="s">
        <v>2785</v>
      </c>
      <c r="F949">
        <f xml:space="preserve"> 44</f>
        <v>44</v>
      </c>
      <c r="M949" t="s">
        <v>922</v>
      </c>
      <c r="O949" t="s">
        <v>458</v>
      </c>
    </row>
    <row r="950" spans="1:15" x14ac:dyDescent="0.3">
      <c r="A950">
        <v>125112</v>
      </c>
      <c r="B950">
        <v>49</v>
      </c>
      <c r="C950" t="s">
        <v>453</v>
      </c>
      <c r="D950" t="s">
        <v>521</v>
      </c>
      <c r="E950" t="s">
        <v>2785</v>
      </c>
      <c r="F950">
        <f xml:space="preserve"> 44</f>
        <v>44</v>
      </c>
      <c r="O950" t="s">
        <v>458</v>
      </c>
    </row>
    <row r="951" spans="1:15" x14ac:dyDescent="0.3">
      <c r="A951">
        <v>125112</v>
      </c>
      <c r="B951">
        <v>50</v>
      </c>
      <c r="C951" t="s">
        <v>453</v>
      </c>
      <c r="D951" t="s">
        <v>578</v>
      </c>
      <c r="E951" t="s">
        <v>2785</v>
      </c>
      <c r="F951">
        <f xml:space="preserve"> 44</f>
        <v>44</v>
      </c>
      <c r="O951" t="s">
        <v>458</v>
      </c>
    </row>
    <row r="952" spans="1:15" x14ac:dyDescent="0.3">
      <c r="A952">
        <v>125112</v>
      </c>
      <c r="B952">
        <v>51</v>
      </c>
      <c r="C952" t="s">
        <v>464</v>
      </c>
      <c r="D952" t="s">
        <v>554</v>
      </c>
      <c r="E952" t="s">
        <v>2788</v>
      </c>
      <c r="F952" t="s">
        <v>3395</v>
      </c>
      <c r="G952" t="s">
        <v>3396</v>
      </c>
      <c r="N952" t="s">
        <v>1845</v>
      </c>
      <c r="O952" t="s">
        <v>455</v>
      </c>
    </row>
    <row r="953" spans="1:15" x14ac:dyDescent="0.3">
      <c r="A953">
        <v>125112</v>
      </c>
      <c r="B953">
        <v>52</v>
      </c>
      <c r="C953" t="s">
        <v>464</v>
      </c>
      <c r="D953" t="s">
        <v>631</v>
      </c>
      <c r="E953" t="s">
        <v>2793</v>
      </c>
      <c r="N953" t="s">
        <v>1846</v>
      </c>
      <c r="O953" t="s">
        <v>455</v>
      </c>
    </row>
    <row r="954" spans="1:15" x14ac:dyDescent="0.3">
      <c r="A954">
        <v>125112</v>
      </c>
      <c r="B954">
        <v>53</v>
      </c>
      <c r="C954" t="s">
        <v>464</v>
      </c>
      <c r="D954" t="s">
        <v>1040</v>
      </c>
      <c r="E954" t="s">
        <v>2734</v>
      </c>
      <c r="F954" t="s">
        <v>3399</v>
      </c>
      <c r="N954" t="s">
        <v>1847</v>
      </c>
      <c r="O954" t="s">
        <v>455</v>
      </c>
    </row>
    <row r="955" spans="1:15" x14ac:dyDescent="0.3">
      <c r="A955">
        <v>125112</v>
      </c>
      <c r="B955">
        <v>54</v>
      </c>
      <c r="C955" t="s">
        <v>490</v>
      </c>
      <c r="D955" t="s">
        <v>2097</v>
      </c>
      <c r="E955" t="s">
        <v>3398</v>
      </c>
      <c r="M955" t="s">
        <v>3284</v>
      </c>
      <c r="O955" t="s">
        <v>458</v>
      </c>
    </row>
    <row r="956" spans="1:15" x14ac:dyDescent="0.3">
      <c r="A956">
        <v>125112</v>
      </c>
      <c r="B956">
        <v>55</v>
      </c>
      <c r="C956" t="s">
        <v>490</v>
      </c>
      <c r="D956" t="s">
        <v>669</v>
      </c>
      <c r="E956" t="s">
        <v>2734</v>
      </c>
      <c r="N956" t="s">
        <v>1848</v>
      </c>
      <c r="O956" t="s">
        <v>458</v>
      </c>
    </row>
    <row r="957" spans="1:15" x14ac:dyDescent="0.3">
      <c r="A957">
        <v>125112</v>
      </c>
      <c r="B957">
        <v>56</v>
      </c>
      <c r="C957" t="s">
        <v>490</v>
      </c>
      <c r="D957" t="s">
        <v>2078</v>
      </c>
      <c r="E957" t="s">
        <v>2734</v>
      </c>
      <c r="F957">
        <f xml:space="preserve"> 55</f>
        <v>55</v>
      </c>
      <c r="O957" t="s">
        <v>458</v>
      </c>
    </row>
    <row r="958" spans="1:15" x14ac:dyDescent="0.3">
      <c r="A958">
        <v>125112</v>
      </c>
      <c r="B958">
        <v>57</v>
      </c>
      <c r="C958" t="s">
        <v>490</v>
      </c>
      <c r="D958" t="s">
        <v>2604</v>
      </c>
      <c r="E958" t="s">
        <v>2734</v>
      </c>
      <c r="F958">
        <f xml:space="preserve"> 55</f>
        <v>55</v>
      </c>
      <c r="O958" t="s">
        <v>458</v>
      </c>
    </row>
    <row r="959" spans="1:15" x14ac:dyDescent="0.3">
      <c r="A959">
        <v>125112</v>
      </c>
      <c r="B959">
        <v>58</v>
      </c>
      <c r="C959" t="s">
        <v>490</v>
      </c>
      <c r="D959" t="s">
        <v>1109</v>
      </c>
      <c r="E959" t="s">
        <v>2734</v>
      </c>
      <c r="F959">
        <f xml:space="preserve"> 55</f>
        <v>55</v>
      </c>
      <c r="O959" t="s">
        <v>458</v>
      </c>
    </row>
    <row r="960" spans="1:15" x14ac:dyDescent="0.3">
      <c r="A960">
        <v>125112</v>
      </c>
      <c r="B960">
        <v>59</v>
      </c>
      <c r="C960" t="s">
        <v>490</v>
      </c>
      <c r="D960" t="s">
        <v>915</v>
      </c>
      <c r="E960" t="s">
        <v>2734</v>
      </c>
      <c r="F960">
        <f xml:space="preserve"> 55</f>
        <v>55</v>
      </c>
      <c r="O960" t="s">
        <v>458</v>
      </c>
    </row>
    <row r="961" spans="1:15" x14ac:dyDescent="0.3">
      <c r="A961">
        <v>125112</v>
      </c>
      <c r="B961">
        <v>60</v>
      </c>
      <c r="C961" t="s">
        <v>490</v>
      </c>
      <c r="D961" t="s">
        <v>673</v>
      </c>
      <c r="E961" t="s">
        <v>3110</v>
      </c>
      <c r="G961" t="s">
        <v>2989</v>
      </c>
      <c r="N961" t="s">
        <v>1852</v>
      </c>
      <c r="O961" t="s">
        <v>455</v>
      </c>
    </row>
    <row r="962" spans="1:15" x14ac:dyDescent="0.3">
      <c r="A962">
        <v>125112</v>
      </c>
      <c r="B962">
        <v>61</v>
      </c>
      <c r="C962" t="s">
        <v>490</v>
      </c>
      <c r="D962" t="s">
        <v>1330</v>
      </c>
      <c r="E962" t="s">
        <v>2785</v>
      </c>
      <c r="N962" t="s">
        <v>1854</v>
      </c>
      <c r="O962" t="s">
        <v>455</v>
      </c>
    </row>
    <row r="963" spans="1:15" x14ac:dyDescent="0.3">
      <c r="A963">
        <v>125112</v>
      </c>
      <c r="B963">
        <v>62</v>
      </c>
      <c r="C963" t="s">
        <v>546</v>
      </c>
      <c r="D963" t="s">
        <v>1460</v>
      </c>
      <c r="E963" t="s">
        <v>3110</v>
      </c>
      <c r="N963" t="s">
        <v>1855</v>
      </c>
      <c r="O963" t="s">
        <v>455</v>
      </c>
    </row>
    <row r="964" spans="1:15" x14ac:dyDescent="0.3">
      <c r="A964">
        <v>125112</v>
      </c>
      <c r="B964">
        <v>63</v>
      </c>
      <c r="C964" t="s">
        <v>546</v>
      </c>
      <c r="D964" t="s">
        <v>635</v>
      </c>
      <c r="E964" t="s">
        <v>3110</v>
      </c>
      <c r="F964">
        <f xml:space="preserve"> 62</f>
        <v>62</v>
      </c>
      <c r="O964" t="s">
        <v>458</v>
      </c>
    </row>
    <row r="965" spans="1:15" x14ac:dyDescent="0.3">
      <c r="A965">
        <v>116424</v>
      </c>
      <c r="B965">
        <v>1</v>
      </c>
      <c r="C965" t="s">
        <v>453</v>
      </c>
      <c r="D965" t="s">
        <v>452</v>
      </c>
      <c r="E965" t="s">
        <v>3400</v>
      </c>
      <c r="F965" t="s">
        <v>2530</v>
      </c>
      <c r="G965" t="s">
        <v>2654</v>
      </c>
      <c r="N965" t="s">
        <v>1856</v>
      </c>
      <c r="O965" t="s">
        <v>455</v>
      </c>
    </row>
    <row r="966" spans="1:15" x14ac:dyDescent="0.3">
      <c r="A966">
        <v>116424</v>
      </c>
      <c r="B966">
        <v>2</v>
      </c>
      <c r="C966" t="s">
        <v>453</v>
      </c>
      <c r="D966" t="s">
        <v>514</v>
      </c>
      <c r="E966" t="s">
        <v>3400</v>
      </c>
      <c r="F966" t="s">
        <v>3401</v>
      </c>
      <c r="G966" t="s">
        <v>2654</v>
      </c>
      <c r="O966" t="s">
        <v>458</v>
      </c>
    </row>
    <row r="967" spans="1:15" x14ac:dyDescent="0.3">
      <c r="A967">
        <v>116424</v>
      </c>
      <c r="B967">
        <v>3</v>
      </c>
      <c r="C967" t="s">
        <v>453</v>
      </c>
      <c r="D967" t="s">
        <v>471</v>
      </c>
      <c r="E967" t="s">
        <v>2677</v>
      </c>
      <c r="N967" t="s">
        <v>1857</v>
      </c>
      <c r="O967" t="s">
        <v>455</v>
      </c>
    </row>
    <row r="968" spans="1:15" x14ac:dyDescent="0.3">
      <c r="A968">
        <v>116424</v>
      </c>
      <c r="B968">
        <v>4</v>
      </c>
      <c r="C968" t="s">
        <v>453</v>
      </c>
      <c r="D968" t="s">
        <v>519</v>
      </c>
      <c r="E968" t="s">
        <v>2681</v>
      </c>
      <c r="N968" t="s">
        <v>1858</v>
      </c>
      <c r="O968" t="s">
        <v>455</v>
      </c>
    </row>
    <row r="969" spans="1:15" x14ac:dyDescent="0.3">
      <c r="A969">
        <v>116424</v>
      </c>
      <c r="B969">
        <v>5</v>
      </c>
      <c r="C969" t="s">
        <v>453</v>
      </c>
      <c r="D969" t="s">
        <v>614</v>
      </c>
      <c r="E969" t="s">
        <v>3402</v>
      </c>
      <c r="F969" t="s">
        <v>3403</v>
      </c>
      <c r="G969" t="s">
        <v>3266</v>
      </c>
      <c r="N969" t="s">
        <v>1859</v>
      </c>
      <c r="O969" t="s">
        <v>455</v>
      </c>
    </row>
    <row r="970" spans="1:15" x14ac:dyDescent="0.3">
      <c r="A970">
        <v>116424</v>
      </c>
      <c r="B970">
        <v>6</v>
      </c>
      <c r="C970" t="s">
        <v>453</v>
      </c>
      <c r="D970" t="s">
        <v>593</v>
      </c>
      <c r="E970" t="s">
        <v>2806</v>
      </c>
      <c r="F970" t="s">
        <v>3017</v>
      </c>
      <c r="G970" t="s">
        <v>2983</v>
      </c>
      <c r="N970" t="s">
        <v>1860</v>
      </c>
      <c r="O970" t="s">
        <v>455</v>
      </c>
    </row>
    <row r="971" spans="1:15" x14ac:dyDescent="0.3">
      <c r="A971">
        <v>116424</v>
      </c>
      <c r="B971">
        <v>7</v>
      </c>
      <c r="C971" t="s">
        <v>453</v>
      </c>
      <c r="D971" t="s">
        <v>558</v>
      </c>
      <c r="E971" t="s">
        <v>2686</v>
      </c>
      <c r="N971" t="s">
        <v>1861</v>
      </c>
      <c r="O971" t="s">
        <v>455</v>
      </c>
    </row>
    <row r="972" spans="1:15" x14ac:dyDescent="0.3">
      <c r="A972">
        <v>116424</v>
      </c>
      <c r="B972">
        <v>8</v>
      </c>
      <c r="C972" t="s">
        <v>453</v>
      </c>
      <c r="D972" t="s">
        <v>544</v>
      </c>
      <c r="E972" t="s">
        <v>2806</v>
      </c>
      <c r="F972">
        <f xml:space="preserve"> 6</f>
        <v>6</v>
      </c>
      <c r="O972" t="s">
        <v>458</v>
      </c>
    </row>
    <row r="973" spans="1:15" x14ac:dyDescent="0.3">
      <c r="A973">
        <v>116424</v>
      </c>
      <c r="B973">
        <v>9</v>
      </c>
      <c r="C973" t="s">
        <v>453</v>
      </c>
      <c r="D973" t="s">
        <v>648</v>
      </c>
      <c r="E973" t="s">
        <v>2700</v>
      </c>
      <c r="N973" t="s">
        <v>1862</v>
      </c>
      <c r="O973" t="s">
        <v>455</v>
      </c>
    </row>
    <row r="974" spans="1:15" x14ac:dyDescent="0.3">
      <c r="A974">
        <v>116424</v>
      </c>
      <c r="B974">
        <v>10</v>
      </c>
      <c r="C974" t="s">
        <v>453</v>
      </c>
      <c r="D974" t="s">
        <v>564</v>
      </c>
      <c r="E974" t="s">
        <v>2967</v>
      </c>
      <c r="N974" t="s">
        <v>1863</v>
      </c>
      <c r="O974" t="s">
        <v>455</v>
      </c>
    </row>
    <row r="975" spans="1:15" x14ac:dyDescent="0.3">
      <c r="A975">
        <v>116424</v>
      </c>
      <c r="B975">
        <v>11</v>
      </c>
      <c r="C975" t="s">
        <v>453</v>
      </c>
      <c r="D975" t="s">
        <v>735</v>
      </c>
      <c r="E975" t="s">
        <v>2806</v>
      </c>
      <c r="F975">
        <f xml:space="preserve"> 6</f>
        <v>6</v>
      </c>
      <c r="O975" t="s">
        <v>458</v>
      </c>
    </row>
    <row r="976" spans="1:15" x14ac:dyDescent="0.3">
      <c r="A976">
        <v>116424</v>
      </c>
      <c r="B976">
        <v>12</v>
      </c>
      <c r="C976" t="s">
        <v>453</v>
      </c>
      <c r="D976" t="s">
        <v>552</v>
      </c>
      <c r="E976" t="s">
        <v>2734</v>
      </c>
      <c r="N976" t="s">
        <v>1864</v>
      </c>
      <c r="O976" t="s">
        <v>455</v>
      </c>
    </row>
    <row r="977" spans="1:15" x14ac:dyDescent="0.3">
      <c r="A977">
        <v>116424</v>
      </c>
      <c r="B977">
        <v>13</v>
      </c>
      <c r="C977" t="s">
        <v>464</v>
      </c>
      <c r="D977" t="s">
        <v>542</v>
      </c>
      <c r="E977" t="s">
        <v>3033</v>
      </c>
      <c r="F977" t="s">
        <v>3404</v>
      </c>
      <c r="G977" t="s">
        <v>2547</v>
      </c>
      <c r="I977" t="s">
        <v>3405</v>
      </c>
      <c r="K977" t="s">
        <v>3406</v>
      </c>
      <c r="N977" t="s">
        <v>1865</v>
      </c>
      <c r="O977" t="s">
        <v>455</v>
      </c>
    </row>
    <row r="978" spans="1:15" x14ac:dyDescent="0.3">
      <c r="A978">
        <v>116424</v>
      </c>
      <c r="B978">
        <v>14</v>
      </c>
      <c r="C978" t="s">
        <v>464</v>
      </c>
      <c r="D978" t="s">
        <v>1102</v>
      </c>
      <c r="E978" t="s">
        <v>2785</v>
      </c>
      <c r="F978" t="s">
        <v>2761</v>
      </c>
      <c r="G978" t="s">
        <v>2533</v>
      </c>
      <c r="N978" t="s">
        <v>1866</v>
      </c>
      <c r="O978" t="s">
        <v>455</v>
      </c>
    </row>
    <row r="979" spans="1:15" x14ac:dyDescent="0.3">
      <c r="A979">
        <v>116424</v>
      </c>
      <c r="B979">
        <v>15</v>
      </c>
      <c r="C979" t="s">
        <v>464</v>
      </c>
      <c r="D979" t="s">
        <v>538</v>
      </c>
      <c r="E979" t="s">
        <v>3041</v>
      </c>
      <c r="F979" t="s">
        <v>2530</v>
      </c>
      <c r="G979" t="s">
        <v>2654</v>
      </c>
      <c r="N979" t="s">
        <v>1868</v>
      </c>
      <c r="O979" t="s">
        <v>455</v>
      </c>
    </row>
    <row r="980" spans="1:15" x14ac:dyDescent="0.3">
      <c r="A980">
        <v>116424</v>
      </c>
      <c r="B980">
        <v>16</v>
      </c>
      <c r="C980" t="s">
        <v>464</v>
      </c>
      <c r="D980" t="s">
        <v>509</v>
      </c>
      <c r="E980" t="s">
        <v>3407</v>
      </c>
      <c r="F980" t="s">
        <v>3017</v>
      </c>
      <c r="G980" t="s">
        <v>2983</v>
      </c>
      <c r="N980" t="s">
        <v>1869</v>
      </c>
      <c r="O980" t="s">
        <v>458</v>
      </c>
    </row>
    <row r="981" spans="1:15" x14ac:dyDescent="0.3">
      <c r="A981">
        <v>116424</v>
      </c>
      <c r="B981">
        <v>17</v>
      </c>
      <c r="C981" t="s">
        <v>464</v>
      </c>
      <c r="D981" t="s">
        <v>480</v>
      </c>
      <c r="E981" t="s">
        <v>3122</v>
      </c>
      <c r="F981" t="s">
        <v>3408</v>
      </c>
      <c r="G981" t="s">
        <v>2989</v>
      </c>
      <c r="I981" t="s">
        <v>3409</v>
      </c>
      <c r="N981" t="s">
        <v>1870</v>
      </c>
      <c r="O981" t="s">
        <v>458</v>
      </c>
    </row>
    <row r="982" spans="1:15" x14ac:dyDescent="0.3">
      <c r="A982">
        <v>116424</v>
      </c>
      <c r="B982">
        <v>18</v>
      </c>
      <c r="C982" t="s">
        <v>464</v>
      </c>
      <c r="D982" t="s">
        <v>551</v>
      </c>
      <c r="E982" t="s">
        <v>3122</v>
      </c>
      <c r="F982" t="s">
        <v>3410</v>
      </c>
      <c r="G982" t="s">
        <v>2989</v>
      </c>
      <c r="I982" t="s">
        <v>3409</v>
      </c>
      <c r="O982" t="s">
        <v>458</v>
      </c>
    </row>
    <row r="983" spans="1:15" x14ac:dyDescent="0.3">
      <c r="A983">
        <v>116424</v>
      </c>
      <c r="B983">
        <v>19</v>
      </c>
      <c r="C983" t="s">
        <v>464</v>
      </c>
      <c r="D983" t="s">
        <v>515</v>
      </c>
      <c r="E983" t="s">
        <v>2788</v>
      </c>
      <c r="N983" t="s">
        <v>1872</v>
      </c>
      <c r="O983" t="s">
        <v>455</v>
      </c>
    </row>
    <row r="984" spans="1:15" x14ac:dyDescent="0.3">
      <c r="A984">
        <v>116424</v>
      </c>
      <c r="B984">
        <v>20</v>
      </c>
      <c r="C984" t="s">
        <v>464</v>
      </c>
      <c r="D984" t="s">
        <v>537</v>
      </c>
      <c r="E984" t="s">
        <v>2793</v>
      </c>
      <c r="N984" t="s">
        <v>1873</v>
      </c>
      <c r="O984" t="s">
        <v>455</v>
      </c>
    </row>
    <row r="985" spans="1:15" x14ac:dyDescent="0.3">
      <c r="A985">
        <v>116424</v>
      </c>
      <c r="B985">
        <v>21</v>
      </c>
      <c r="C985" t="s">
        <v>464</v>
      </c>
      <c r="D985" t="s">
        <v>572</v>
      </c>
      <c r="E985" t="s">
        <v>2788</v>
      </c>
      <c r="F985">
        <f>19</f>
        <v>19</v>
      </c>
      <c r="O985" t="s">
        <v>458</v>
      </c>
    </row>
    <row r="986" spans="1:15" x14ac:dyDescent="0.3">
      <c r="A986">
        <v>116424</v>
      </c>
      <c r="B986">
        <v>22</v>
      </c>
      <c r="C986" t="s">
        <v>464</v>
      </c>
      <c r="D986" t="s">
        <v>488</v>
      </c>
      <c r="E986" t="s">
        <v>2796</v>
      </c>
      <c r="N986" t="s">
        <v>1875</v>
      </c>
      <c r="O986" t="s">
        <v>455</v>
      </c>
    </row>
    <row r="987" spans="1:15" x14ac:dyDescent="0.3">
      <c r="A987">
        <v>116424</v>
      </c>
      <c r="B987">
        <v>23</v>
      </c>
      <c r="C987" t="s">
        <v>464</v>
      </c>
      <c r="D987" t="s">
        <v>736</v>
      </c>
      <c r="E987" t="s">
        <v>3411</v>
      </c>
      <c r="N987" t="s">
        <v>1876</v>
      </c>
      <c r="O987" t="s">
        <v>455</v>
      </c>
    </row>
    <row r="988" spans="1:15" x14ac:dyDescent="0.3">
      <c r="A988">
        <v>116424</v>
      </c>
      <c r="B988">
        <v>24</v>
      </c>
      <c r="C988" t="s">
        <v>464</v>
      </c>
      <c r="D988" t="s">
        <v>520</v>
      </c>
      <c r="E988" t="s">
        <v>3411</v>
      </c>
      <c r="F988">
        <f xml:space="preserve"> 23</f>
        <v>23</v>
      </c>
      <c r="O988" t="s">
        <v>458</v>
      </c>
    </row>
    <row r="989" spans="1:15" x14ac:dyDescent="0.3">
      <c r="A989">
        <v>116424</v>
      </c>
      <c r="B989">
        <v>25</v>
      </c>
      <c r="C989" t="s">
        <v>490</v>
      </c>
      <c r="D989" t="s">
        <v>498</v>
      </c>
      <c r="E989" t="s">
        <v>2788</v>
      </c>
      <c r="N989" t="s">
        <v>1878</v>
      </c>
      <c r="O989" t="s">
        <v>455</v>
      </c>
    </row>
    <row r="990" spans="1:15" x14ac:dyDescent="0.3">
      <c r="A990">
        <v>116424</v>
      </c>
      <c r="B990">
        <v>26</v>
      </c>
      <c r="C990" t="s">
        <v>490</v>
      </c>
      <c r="D990" t="s">
        <v>803</v>
      </c>
      <c r="E990" t="s">
        <v>2806</v>
      </c>
      <c r="N990" t="s">
        <v>1880</v>
      </c>
      <c r="O990" t="s">
        <v>455</v>
      </c>
    </row>
    <row r="991" spans="1:15" x14ac:dyDescent="0.3">
      <c r="A991">
        <v>116424</v>
      </c>
      <c r="B991">
        <v>27</v>
      </c>
      <c r="C991" t="s">
        <v>490</v>
      </c>
      <c r="D991" t="s">
        <v>722</v>
      </c>
      <c r="E991" t="s">
        <v>2788</v>
      </c>
      <c r="F991">
        <f xml:space="preserve"> 25</f>
        <v>25</v>
      </c>
      <c r="O991" t="s">
        <v>458</v>
      </c>
    </row>
    <row r="992" spans="1:15" x14ac:dyDescent="0.3">
      <c r="A992">
        <v>116424</v>
      </c>
      <c r="B992">
        <v>28</v>
      </c>
      <c r="C992" t="s">
        <v>490</v>
      </c>
      <c r="D992" t="s">
        <v>527</v>
      </c>
      <c r="E992" t="s">
        <v>2803</v>
      </c>
      <c r="N992" t="s">
        <v>1882</v>
      </c>
      <c r="O992" t="s">
        <v>455</v>
      </c>
    </row>
    <row r="993" spans="1:15" x14ac:dyDescent="0.3">
      <c r="A993">
        <v>116424</v>
      </c>
      <c r="B993">
        <v>29</v>
      </c>
      <c r="C993" t="s">
        <v>490</v>
      </c>
      <c r="D993" t="s">
        <v>583</v>
      </c>
      <c r="E993" t="s">
        <v>2801</v>
      </c>
      <c r="F993" t="s">
        <v>2834</v>
      </c>
      <c r="G993" t="s">
        <v>2835</v>
      </c>
      <c r="N993" t="s">
        <v>1884</v>
      </c>
      <c r="O993" t="s">
        <v>455</v>
      </c>
    </row>
    <row r="994" spans="1:15" x14ac:dyDescent="0.3">
      <c r="A994">
        <v>116424</v>
      </c>
      <c r="B994">
        <v>30</v>
      </c>
      <c r="C994" t="s">
        <v>490</v>
      </c>
      <c r="D994" t="s">
        <v>545</v>
      </c>
      <c r="E994" t="s">
        <v>2788</v>
      </c>
      <c r="F994">
        <f xml:space="preserve"> 25</f>
        <v>25</v>
      </c>
      <c r="O994" t="s">
        <v>458</v>
      </c>
    </row>
    <row r="995" spans="1:15" x14ac:dyDescent="0.3">
      <c r="A995">
        <v>116424</v>
      </c>
      <c r="B995">
        <v>31</v>
      </c>
      <c r="C995" t="s">
        <v>490</v>
      </c>
      <c r="D995" t="s">
        <v>665</v>
      </c>
      <c r="E995" t="s">
        <v>2788</v>
      </c>
      <c r="F995">
        <f xml:space="preserve"> 25</f>
        <v>25</v>
      </c>
      <c r="O995" t="s">
        <v>458</v>
      </c>
    </row>
    <row r="996" spans="1:15" x14ac:dyDescent="0.3">
      <c r="A996">
        <v>116424</v>
      </c>
      <c r="B996">
        <v>32</v>
      </c>
      <c r="C996" t="s">
        <v>490</v>
      </c>
      <c r="D996" t="s">
        <v>577</v>
      </c>
      <c r="E996" t="s">
        <v>3033</v>
      </c>
      <c r="F996" t="s">
        <v>3412</v>
      </c>
      <c r="G996" t="s">
        <v>2547</v>
      </c>
      <c r="I996" t="s">
        <v>3405</v>
      </c>
      <c r="K996" t="s">
        <v>3406</v>
      </c>
      <c r="N996" t="s">
        <v>1886</v>
      </c>
      <c r="O996" t="s">
        <v>455</v>
      </c>
    </row>
    <row r="997" spans="1:15" x14ac:dyDescent="0.3">
      <c r="A997">
        <v>116424</v>
      </c>
      <c r="B997">
        <v>33</v>
      </c>
      <c r="C997" t="s">
        <v>490</v>
      </c>
      <c r="D997" t="s">
        <v>553</v>
      </c>
      <c r="E997" t="s">
        <v>2803</v>
      </c>
      <c r="F997">
        <f xml:space="preserve"> 29</f>
        <v>29</v>
      </c>
      <c r="O997" t="s">
        <v>458</v>
      </c>
    </row>
    <row r="998" spans="1:15" x14ac:dyDescent="0.3">
      <c r="A998">
        <v>116424</v>
      </c>
      <c r="B998">
        <v>34</v>
      </c>
      <c r="C998" t="s">
        <v>490</v>
      </c>
      <c r="D998" t="s">
        <v>532</v>
      </c>
      <c r="E998" t="s">
        <v>2788</v>
      </c>
      <c r="F998">
        <f xml:space="preserve"> 25</f>
        <v>25</v>
      </c>
      <c r="O998" t="s">
        <v>458</v>
      </c>
    </row>
    <row r="999" spans="1:15" x14ac:dyDescent="0.3">
      <c r="A999">
        <v>116424</v>
      </c>
      <c r="B999">
        <v>35</v>
      </c>
      <c r="C999" t="s">
        <v>490</v>
      </c>
      <c r="D999" t="s">
        <v>496</v>
      </c>
      <c r="E999" t="s">
        <v>2788</v>
      </c>
      <c r="F999">
        <f xml:space="preserve"> 25</f>
        <v>25</v>
      </c>
      <c r="O999" t="s">
        <v>458</v>
      </c>
    </row>
    <row r="1000" spans="1:15" x14ac:dyDescent="0.3">
      <c r="A1000">
        <v>116424</v>
      </c>
      <c r="B1000">
        <v>36</v>
      </c>
      <c r="C1000" t="s">
        <v>546</v>
      </c>
      <c r="D1000" t="s">
        <v>502</v>
      </c>
      <c r="E1000" t="s">
        <v>2805</v>
      </c>
      <c r="N1000" t="s">
        <v>1889</v>
      </c>
      <c r="O1000" t="s">
        <v>455</v>
      </c>
    </row>
    <row r="1001" spans="1:15" x14ac:dyDescent="0.3">
      <c r="A1001">
        <v>116424</v>
      </c>
      <c r="B1001">
        <v>37</v>
      </c>
      <c r="C1001" t="s">
        <v>546</v>
      </c>
      <c r="D1001" t="s">
        <v>565</v>
      </c>
      <c r="E1001" t="s">
        <v>3413</v>
      </c>
      <c r="N1001" t="s">
        <v>1891</v>
      </c>
      <c r="O1001" t="s">
        <v>455</v>
      </c>
    </row>
    <row r="1002" spans="1:15" x14ac:dyDescent="0.3">
      <c r="A1002">
        <v>116424</v>
      </c>
      <c r="B1002">
        <v>38</v>
      </c>
      <c r="C1002" t="s">
        <v>546</v>
      </c>
      <c r="D1002" t="s">
        <v>1114</v>
      </c>
      <c r="E1002" t="s">
        <v>3414</v>
      </c>
      <c r="M1002" t="s">
        <v>3415</v>
      </c>
      <c r="O1002" t="s">
        <v>458</v>
      </c>
    </row>
    <row r="1003" spans="1:15" x14ac:dyDescent="0.3">
      <c r="A1003">
        <v>116424</v>
      </c>
      <c r="B1003">
        <v>39</v>
      </c>
      <c r="C1003" t="s">
        <v>546</v>
      </c>
      <c r="D1003" t="s">
        <v>505</v>
      </c>
      <c r="E1003" t="s">
        <v>2788</v>
      </c>
      <c r="F1003">
        <f>32</f>
        <v>32</v>
      </c>
      <c r="N1003" t="s">
        <v>1895</v>
      </c>
      <c r="O1003" t="s">
        <v>458</v>
      </c>
    </row>
    <row r="1004" spans="1:15" x14ac:dyDescent="0.3">
      <c r="A1004">
        <v>116424</v>
      </c>
      <c r="B1004">
        <v>40</v>
      </c>
      <c r="C1004" t="s">
        <v>546</v>
      </c>
      <c r="D1004" t="s">
        <v>723</v>
      </c>
      <c r="E1004" t="s">
        <v>3416</v>
      </c>
      <c r="M1004" t="s">
        <v>3415</v>
      </c>
      <c r="O1004" t="s">
        <v>458</v>
      </c>
    </row>
    <row r="1005" spans="1:15" x14ac:dyDescent="0.3">
      <c r="A1005">
        <v>116424</v>
      </c>
      <c r="B1005">
        <v>41</v>
      </c>
      <c r="C1005" t="s">
        <v>453</v>
      </c>
      <c r="D1005" t="s">
        <v>491</v>
      </c>
      <c r="E1005" t="s">
        <v>2808</v>
      </c>
      <c r="N1005" t="s">
        <v>1897</v>
      </c>
      <c r="O1005" t="s">
        <v>458</v>
      </c>
    </row>
    <row r="1006" spans="1:15" x14ac:dyDescent="0.3">
      <c r="A1006">
        <v>116424</v>
      </c>
      <c r="B1006">
        <v>42</v>
      </c>
      <c r="C1006" t="s">
        <v>453</v>
      </c>
      <c r="D1006" t="s">
        <v>503</v>
      </c>
      <c r="E1006" t="s">
        <v>2808</v>
      </c>
      <c r="F1006">
        <f xml:space="preserve"> 42</f>
        <v>42</v>
      </c>
      <c r="O1006" t="s">
        <v>458</v>
      </c>
    </row>
    <row r="1007" spans="1:15" x14ac:dyDescent="0.3">
      <c r="A1007">
        <v>116424</v>
      </c>
      <c r="B1007">
        <v>43</v>
      </c>
      <c r="C1007" t="s">
        <v>453</v>
      </c>
      <c r="D1007" t="s">
        <v>594</v>
      </c>
      <c r="E1007" t="s">
        <v>2808</v>
      </c>
      <c r="F1007">
        <f xml:space="preserve"> 42</f>
        <v>42</v>
      </c>
      <c r="O1007" t="s">
        <v>458</v>
      </c>
    </row>
    <row r="1008" spans="1:15" x14ac:dyDescent="0.3">
      <c r="A1008">
        <v>116424</v>
      </c>
      <c r="B1008">
        <v>44</v>
      </c>
      <c r="C1008" t="s">
        <v>453</v>
      </c>
      <c r="D1008" t="s">
        <v>528</v>
      </c>
      <c r="E1008" t="s">
        <v>2810</v>
      </c>
      <c r="N1008" t="s">
        <v>1898</v>
      </c>
      <c r="O1008" t="s">
        <v>455</v>
      </c>
    </row>
    <row r="1009" spans="1:15" x14ac:dyDescent="0.3">
      <c r="A1009">
        <v>116424</v>
      </c>
      <c r="B1009">
        <v>45</v>
      </c>
      <c r="C1009" t="s">
        <v>453</v>
      </c>
      <c r="D1009" t="s">
        <v>510</v>
      </c>
      <c r="E1009" t="s">
        <v>2813</v>
      </c>
      <c r="N1009" t="s">
        <v>1899</v>
      </c>
      <c r="O1009" t="s">
        <v>455</v>
      </c>
    </row>
    <row r="1010" spans="1:15" x14ac:dyDescent="0.3">
      <c r="A1010">
        <v>116424</v>
      </c>
      <c r="B1010">
        <v>46</v>
      </c>
      <c r="C1010" t="s">
        <v>453</v>
      </c>
      <c r="D1010" t="s">
        <v>624</v>
      </c>
      <c r="E1010" t="s">
        <v>2815</v>
      </c>
      <c r="N1010" t="s">
        <v>1900</v>
      </c>
      <c r="O1010" t="s">
        <v>455</v>
      </c>
    </row>
    <row r="1011" spans="1:15" x14ac:dyDescent="0.3">
      <c r="A1011">
        <v>116424</v>
      </c>
      <c r="B1011">
        <v>47</v>
      </c>
      <c r="C1011" t="s">
        <v>453</v>
      </c>
      <c r="D1011" t="s">
        <v>1833</v>
      </c>
      <c r="E1011" t="s">
        <v>2817</v>
      </c>
      <c r="N1011" t="s">
        <v>1901</v>
      </c>
      <c r="O1011" t="s">
        <v>455</v>
      </c>
    </row>
    <row r="1012" spans="1:15" x14ac:dyDescent="0.3">
      <c r="A1012">
        <v>116424</v>
      </c>
      <c r="B1012">
        <v>48</v>
      </c>
      <c r="C1012" t="s">
        <v>453</v>
      </c>
      <c r="D1012" t="s">
        <v>521</v>
      </c>
      <c r="E1012" t="s">
        <v>2820</v>
      </c>
      <c r="N1012" t="s">
        <v>1902</v>
      </c>
      <c r="O1012" t="s">
        <v>455</v>
      </c>
    </row>
    <row r="1013" spans="1:15" x14ac:dyDescent="0.3">
      <c r="A1013">
        <v>116424</v>
      </c>
      <c r="B1013">
        <v>49</v>
      </c>
      <c r="C1013" t="s">
        <v>453</v>
      </c>
      <c r="D1013" t="s">
        <v>578</v>
      </c>
      <c r="E1013" t="s">
        <v>2824</v>
      </c>
      <c r="N1013" t="s">
        <v>1903</v>
      </c>
      <c r="O1013" t="s">
        <v>455</v>
      </c>
    </row>
    <row r="1014" spans="1:15" x14ac:dyDescent="0.3">
      <c r="A1014">
        <v>116424</v>
      </c>
      <c r="B1014">
        <v>50</v>
      </c>
      <c r="C1014" t="s">
        <v>453</v>
      </c>
      <c r="D1014" t="s">
        <v>554</v>
      </c>
      <c r="E1014" t="s">
        <v>2832</v>
      </c>
      <c r="N1014" t="s">
        <v>1904</v>
      </c>
      <c r="O1014" t="s">
        <v>455</v>
      </c>
    </row>
    <row r="1015" spans="1:15" x14ac:dyDescent="0.3">
      <c r="A1015">
        <v>116424</v>
      </c>
      <c r="B1015">
        <v>51</v>
      </c>
      <c r="C1015" t="s">
        <v>453</v>
      </c>
      <c r="D1015" t="s">
        <v>631</v>
      </c>
      <c r="E1015" t="s">
        <v>2833</v>
      </c>
      <c r="N1015" t="s">
        <v>1905</v>
      </c>
      <c r="O1015" t="s">
        <v>455</v>
      </c>
    </row>
    <row r="1016" spans="1:15" x14ac:dyDescent="0.3">
      <c r="A1016">
        <v>116424</v>
      </c>
      <c r="B1016">
        <v>52</v>
      </c>
      <c r="C1016" t="s">
        <v>453</v>
      </c>
      <c r="D1016" t="s">
        <v>1040</v>
      </c>
      <c r="E1016" t="s">
        <v>3417</v>
      </c>
      <c r="N1016" t="s">
        <v>1906</v>
      </c>
      <c r="O1016" t="s">
        <v>455</v>
      </c>
    </row>
    <row r="1017" spans="1:15" x14ac:dyDescent="0.3">
      <c r="A1017">
        <v>116424</v>
      </c>
      <c r="B1017">
        <v>53</v>
      </c>
      <c r="C1017" t="s">
        <v>464</v>
      </c>
      <c r="D1017" t="s">
        <v>2097</v>
      </c>
      <c r="E1017" t="s">
        <v>3418</v>
      </c>
      <c r="F1017" t="s">
        <v>3419</v>
      </c>
      <c r="N1017" t="s">
        <v>1907</v>
      </c>
      <c r="O1017" t="s">
        <v>455</v>
      </c>
    </row>
    <row r="1018" spans="1:15" x14ac:dyDescent="0.3">
      <c r="A1018">
        <v>116424</v>
      </c>
      <c r="B1018">
        <v>54</v>
      </c>
      <c r="C1018" t="s">
        <v>464</v>
      </c>
      <c r="D1018" t="s">
        <v>669</v>
      </c>
      <c r="E1018" t="s">
        <v>3418</v>
      </c>
      <c r="F1018">
        <f xml:space="preserve"> 54</f>
        <v>54</v>
      </c>
      <c r="O1018" t="s">
        <v>458</v>
      </c>
    </row>
    <row r="1019" spans="1:15" x14ac:dyDescent="0.3">
      <c r="A1019">
        <v>116424</v>
      </c>
      <c r="B1019">
        <v>55</v>
      </c>
      <c r="C1019" t="s">
        <v>464</v>
      </c>
      <c r="D1019" t="s">
        <v>2078</v>
      </c>
      <c r="E1019" t="s">
        <v>3420</v>
      </c>
      <c r="N1019" t="s">
        <v>1908</v>
      </c>
      <c r="O1019" t="s">
        <v>455</v>
      </c>
    </row>
    <row r="1020" spans="1:15" x14ac:dyDescent="0.3">
      <c r="A1020">
        <v>116424</v>
      </c>
      <c r="B1020">
        <v>56</v>
      </c>
      <c r="C1020" t="s">
        <v>464</v>
      </c>
      <c r="D1020" t="s">
        <v>2604</v>
      </c>
      <c r="E1020" t="s">
        <v>3421</v>
      </c>
      <c r="F1020" t="s">
        <v>3422</v>
      </c>
      <c r="G1020" t="s">
        <v>2547</v>
      </c>
      <c r="I1020" t="s">
        <v>3405</v>
      </c>
      <c r="M1020" t="s">
        <v>3423</v>
      </c>
      <c r="N1020" t="s">
        <v>1910</v>
      </c>
      <c r="O1020" t="s">
        <v>455</v>
      </c>
    </row>
    <row r="1021" spans="1:15" x14ac:dyDescent="0.3">
      <c r="A1021">
        <v>116424</v>
      </c>
      <c r="B1021">
        <v>57</v>
      </c>
      <c r="C1021" t="s">
        <v>464</v>
      </c>
      <c r="D1021" t="s">
        <v>1109</v>
      </c>
      <c r="E1021" t="s">
        <v>3418</v>
      </c>
      <c r="F1021">
        <f xml:space="preserve"> 54</f>
        <v>54</v>
      </c>
      <c r="M1021" t="s">
        <v>3424</v>
      </c>
      <c r="O1021" t="s">
        <v>458</v>
      </c>
    </row>
    <row r="1022" spans="1:15" x14ac:dyDescent="0.3">
      <c r="A1022">
        <v>116424</v>
      </c>
      <c r="B1022">
        <v>58</v>
      </c>
      <c r="C1022" t="s">
        <v>464</v>
      </c>
      <c r="D1022" t="s">
        <v>915</v>
      </c>
      <c r="E1022" t="s">
        <v>3418</v>
      </c>
      <c r="F1022">
        <f xml:space="preserve"> 54</f>
        <v>54</v>
      </c>
      <c r="O1022" t="s">
        <v>458</v>
      </c>
    </row>
    <row r="1023" spans="1:15" x14ac:dyDescent="0.3">
      <c r="A1023">
        <v>116424</v>
      </c>
      <c r="B1023">
        <v>59</v>
      </c>
      <c r="C1023" t="s">
        <v>464</v>
      </c>
      <c r="D1023" t="s">
        <v>673</v>
      </c>
      <c r="E1023" t="s">
        <v>3418</v>
      </c>
      <c r="F1023">
        <f xml:space="preserve"> 54</f>
        <v>54</v>
      </c>
      <c r="O1023" t="s">
        <v>458</v>
      </c>
    </row>
    <row r="1024" spans="1:15" x14ac:dyDescent="0.3">
      <c r="A1024">
        <v>116424</v>
      </c>
      <c r="B1024">
        <v>60</v>
      </c>
      <c r="C1024" t="s">
        <v>464</v>
      </c>
      <c r="D1024" t="s">
        <v>1330</v>
      </c>
      <c r="E1024" t="s">
        <v>3418</v>
      </c>
      <c r="F1024">
        <f xml:space="preserve"> 54</f>
        <v>54</v>
      </c>
      <c r="O1024" t="s">
        <v>458</v>
      </c>
    </row>
    <row r="1025" spans="1:15" x14ac:dyDescent="0.3">
      <c r="A1025">
        <v>116424</v>
      </c>
      <c r="B1025">
        <v>61</v>
      </c>
      <c r="C1025" t="s">
        <v>464</v>
      </c>
      <c r="D1025" t="s">
        <v>1460</v>
      </c>
      <c r="E1025" t="s">
        <v>3420</v>
      </c>
      <c r="F1025" t="s">
        <v>2787</v>
      </c>
      <c r="G1025" t="s">
        <v>2717</v>
      </c>
      <c r="I1025" t="s">
        <v>2786</v>
      </c>
      <c r="N1025" t="s">
        <v>1912</v>
      </c>
      <c r="O1025" t="s">
        <v>455</v>
      </c>
    </row>
    <row r="1026" spans="1:15" x14ac:dyDescent="0.3">
      <c r="A1026">
        <v>116424</v>
      </c>
      <c r="B1026">
        <v>62</v>
      </c>
      <c r="C1026" t="s">
        <v>464</v>
      </c>
      <c r="D1026" t="s">
        <v>635</v>
      </c>
      <c r="E1026" t="s">
        <v>3418</v>
      </c>
      <c r="F1026">
        <f xml:space="preserve"> 54</f>
        <v>54</v>
      </c>
      <c r="O1026" t="s">
        <v>458</v>
      </c>
    </row>
    <row r="1027" spans="1:15" x14ac:dyDescent="0.3">
      <c r="A1027">
        <v>116424</v>
      </c>
      <c r="B1027">
        <v>63</v>
      </c>
      <c r="C1027" t="s">
        <v>464</v>
      </c>
      <c r="D1027" t="s">
        <v>1182</v>
      </c>
      <c r="E1027" t="s">
        <v>3425</v>
      </c>
      <c r="N1027" t="s">
        <v>1914</v>
      </c>
      <c r="O1027" t="s">
        <v>455</v>
      </c>
    </row>
    <row r="1028" spans="1:15" x14ac:dyDescent="0.3">
      <c r="A1028">
        <v>116424</v>
      </c>
      <c r="B1028">
        <v>64</v>
      </c>
      <c r="C1028" t="s">
        <v>464</v>
      </c>
      <c r="D1028" t="s">
        <v>676</v>
      </c>
      <c r="E1028" t="s">
        <v>3426</v>
      </c>
      <c r="N1028" t="s">
        <v>1916</v>
      </c>
      <c r="O1028" t="s">
        <v>455</v>
      </c>
    </row>
    <row r="1029" spans="1:15" x14ac:dyDescent="0.3">
      <c r="A1029">
        <v>116424</v>
      </c>
      <c r="B1029">
        <v>65</v>
      </c>
      <c r="C1029" t="s">
        <v>464</v>
      </c>
      <c r="D1029" t="s">
        <v>2616</v>
      </c>
      <c r="E1029" t="s">
        <v>3418</v>
      </c>
      <c r="F1029">
        <f xml:space="preserve"> 54</f>
        <v>54</v>
      </c>
      <c r="O1029" t="s">
        <v>458</v>
      </c>
    </row>
    <row r="1030" spans="1:15" x14ac:dyDescent="0.3">
      <c r="A1030">
        <v>116424</v>
      </c>
      <c r="B1030">
        <v>66</v>
      </c>
      <c r="C1030" t="s">
        <v>464</v>
      </c>
      <c r="D1030" t="s">
        <v>863</v>
      </c>
      <c r="E1030" t="s">
        <v>3418</v>
      </c>
      <c r="F1030">
        <f xml:space="preserve"> 54</f>
        <v>54</v>
      </c>
      <c r="O1030" t="s">
        <v>458</v>
      </c>
    </row>
    <row r="1031" spans="1:15" x14ac:dyDescent="0.3">
      <c r="A1031">
        <v>116424</v>
      </c>
      <c r="B1031">
        <v>67</v>
      </c>
      <c r="C1031" t="s">
        <v>464</v>
      </c>
      <c r="D1031" t="s">
        <v>1308</v>
      </c>
      <c r="E1031" t="s">
        <v>3418</v>
      </c>
      <c r="F1031">
        <f xml:space="preserve"> 54</f>
        <v>54</v>
      </c>
      <c r="O1031" t="s">
        <v>458</v>
      </c>
    </row>
    <row r="1032" spans="1:15" x14ac:dyDescent="0.3">
      <c r="A1032">
        <v>116424</v>
      </c>
      <c r="B1032">
        <v>68</v>
      </c>
      <c r="C1032" t="s">
        <v>490</v>
      </c>
      <c r="D1032" t="s">
        <v>2440</v>
      </c>
      <c r="E1032" t="s">
        <v>3418</v>
      </c>
      <c r="N1032" t="s">
        <v>1919</v>
      </c>
      <c r="O1032" t="s">
        <v>455</v>
      </c>
    </row>
    <row r="1033" spans="1:15" x14ac:dyDescent="0.3">
      <c r="A1033">
        <v>116424</v>
      </c>
      <c r="B1033">
        <v>69</v>
      </c>
      <c r="C1033" t="s">
        <v>490</v>
      </c>
      <c r="D1033" t="s">
        <v>707</v>
      </c>
      <c r="E1033" t="s">
        <v>3427</v>
      </c>
      <c r="F1033" t="s">
        <v>2903</v>
      </c>
      <c r="G1033" t="s">
        <v>2547</v>
      </c>
      <c r="N1033" t="s">
        <v>1921</v>
      </c>
      <c r="O1033" t="s">
        <v>455</v>
      </c>
    </row>
    <row r="1034" spans="1:15" x14ac:dyDescent="0.3">
      <c r="A1034">
        <v>116424</v>
      </c>
      <c r="B1034">
        <v>70</v>
      </c>
      <c r="C1034" t="s">
        <v>490</v>
      </c>
      <c r="D1034" t="s">
        <v>1918</v>
      </c>
      <c r="E1034" t="s">
        <v>3428</v>
      </c>
      <c r="M1034" t="s">
        <v>3429</v>
      </c>
      <c r="O1034" t="s">
        <v>458</v>
      </c>
    </row>
    <row r="1035" spans="1:15" x14ac:dyDescent="0.3">
      <c r="A1035">
        <v>116424</v>
      </c>
      <c r="B1035">
        <v>71</v>
      </c>
      <c r="C1035" t="s">
        <v>490</v>
      </c>
      <c r="D1035" t="s">
        <v>1018</v>
      </c>
      <c r="E1035" t="s">
        <v>2806</v>
      </c>
      <c r="M1035" t="s">
        <v>3430</v>
      </c>
      <c r="O1035" t="s">
        <v>458</v>
      </c>
    </row>
    <row r="1036" spans="1:15" x14ac:dyDescent="0.3">
      <c r="A1036">
        <v>116424</v>
      </c>
      <c r="B1036">
        <v>72</v>
      </c>
      <c r="C1036" t="s">
        <v>490</v>
      </c>
      <c r="D1036" t="s">
        <v>613</v>
      </c>
      <c r="E1036" t="s">
        <v>3431</v>
      </c>
      <c r="F1036" t="s">
        <v>2761</v>
      </c>
      <c r="G1036" t="s">
        <v>2533</v>
      </c>
      <c r="N1036" t="s">
        <v>1922</v>
      </c>
      <c r="O1036" t="s">
        <v>455</v>
      </c>
    </row>
    <row r="1037" spans="1:15" x14ac:dyDescent="0.3">
      <c r="A1037">
        <v>116424</v>
      </c>
      <c r="B1037">
        <v>73</v>
      </c>
      <c r="C1037" t="s">
        <v>490</v>
      </c>
      <c r="D1037" t="s">
        <v>1556</v>
      </c>
      <c r="E1037" t="s">
        <v>3432</v>
      </c>
      <c r="F1037" t="s">
        <v>2530</v>
      </c>
      <c r="G1037" t="s">
        <v>2654</v>
      </c>
      <c r="N1037" t="s">
        <v>1923</v>
      </c>
      <c r="O1037" t="s">
        <v>455</v>
      </c>
    </row>
    <row r="1038" spans="1:15" x14ac:dyDescent="0.3">
      <c r="A1038">
        <v>116424</v>
      </c>
      <c r="B1038">
        <v>74</v>
      </c>
      <c r="C1038" t="s">
        <v>490</v>
      </c>
      <c r="D1038" t="s">
        <v>2162</v>
      </c>
      <c r="E1038" t="s">
        <v>3433</v>
      </c>
      <c r="F1038" t="s">
        <v>3043</v>
      </c>
      <c r="G1038" t="s">
        <v>2612</v>
      </c>
      <c r="N1038" t="s">
        <v>1924</v>
      </c>
      <c r="O1038" t="s">
        <v>455</v>
      </c>
    </row>
    <row r="1039" spans="1:15" x14ac:dyDescent="0.3">
      <c r="A1039">
        <v>116424</v>
      </c>
      <c r="B1039">
        <v>75</v>
      </c>
      <c r="C1039" t="s">
        <v>490</v>
      </c>
      <c r="D1039" t="s">
        <v>1185</v>
      </c>
      <c r="E1039" t="s">
        <v>3033</v>
      </c>
      <c r="F1039" t="s">
        <v>3412</v>
      </c>
      <c r="G1039" t="s">
        <v>2547</v>
      </c>
      <c r="I1039" t="s">
        <v>3405</v>
      </c>
      <c r="K1039" t="s">
        <v>3406</v>
      </c>
      <c r="N1039" t="s">
        <v>1925</v>
      </c>
      <c r="O1039" t="s">
        <v>455</v>
      </c>
    </row>
    <row r="1040" spans="1:15" x14ac:dyDescent="0.3">
      <c r="A1040">
        <v>116424</v>
      </c>
      <c r="B1040">
        <v>76</v>
      </c>
      <c r="C1040" t="s">
        <v>490</v>
      </c>
      <c r="D1040" t="s">
        <v>2137</v>
      </c>
      <c r="E1040" t="s">
        <v>3418</v>
      </c>
      <c r="F1040">
        <f xml:space="preserve"> 69</f>
        <v>69</v>
      </c>
      <c r="O1040" t="s">
        <v>458</v>
      </c>
    </row>
    <row r="1041" spans="1:15" x14ac:dyDescent="0.3">
      <c r="A1041">
        <v>116424</v>
      </c>
      <c r="B1041">
        <v>77</v>
      </c>
      <c r="C1041" t="s">
        <v>546</v>
      </c>
      <c r="D1041" t="s">
        <v>864</v>
      </c>
      <c r="E1041" t="s">
        <v>3114</v>
      </c>
      <c r="N1041" t="s">
        <v>1928</v>
      </c>
      <c r="O1041" t="s">
        <v>455</v>
      </c>
    </row>
    <row r="1042" spans="1:15" x14ac:dyDescent="0.3">
      <c r="A1042">
        <v>116424</v>
      </c>
      <c r="B1042">
        <v>78</v>
      </c>
      <c r="C1042" t="s">
        <v>546</v>
      </c>
      <c r="D1042" t="s">
        <v>1879</v>
      </c>
      <c r="E1042" t="s">
        <v>3434</v>
      </c>
      <c r="M1042" t="s">
        <v>3435</v>
      </c>
      <c r="O1042" t="s">
        <v>458</v>
      </c>
    </row>
    <row r="1043" spans="1:15" x14ac:dyDescent="0.3">
      <c r="A1043">
        <v>116424</v>
      </c>
      <c r="B1043">
        <v>79</v>
      </c>
      <c r="C1043" t="s">
        <v>546</v>
      </c>
      <c r="D1043" t="s">
        <v>517</v>
      </c>
      <c r="F1043" t="s">
        <v>2998</v>
      </c>
      <c r="O1043" t="s">
        <v>458</v>
      </c>
    </row>
    <row r="1044" spans="1:15" x14ac:dyDescent="0.3">
      <c r="A1044">
        <v>116424</v>
      </c>
      <c r="B1044">
        <v>80</v>
      </c>
      <c r="C1044" t="s">
        <v>546</v>
      </c>
      <c r="D1044" t="s">
        <v>1252</v>
      </c>
      <c r="E1044" t="s">
        <v>3436</v>
      </c>
      <c r="M1044" t="s">
        <v>3437</v>
      </c>
      <c r="O1044" t="s">
        <v>458</v>
      </c>
    </row>
    <row r="1045" spans="1:15" x14ac:dyDescent="0.3">
      <c r="A1045">
        <v>116424</v>
      </c>
      <c r="B1045">
        <v>81</v>
      </c>
      <c r="C1045" t="s">
        <v>546</v>
      </c>
      <c r="D1045" t="s">
        <v>1390</v>
      </c>
      <c r="E1045" t="s">
        <v>3438</v>
      </c>
      <c r="M1045" t="s">
        <v>3437</v>
      </c>
      <c r="O1045" t="s">
        <v>458</v>
      </c>
    </row>
    <row r="1046" spans="1:15" x14ac:dyDescent="0.3">
      <c r="A1046">
        <v>116424</v>
      </c>
      <c r="B1046">
        <v>82</v>
      </c>
      <c r="C1046" t="s">
        <v>453</v>
      </c>
      <c r="D1046" t="s">
        <v>1563</v>
      </c>
      <c r="E1046" t="s">
        <v>3439</v>
      </c>
      <c r="N1046" t="s">
        <v>1930</v>
      </c>
      <c r="O1046" t="s">
        <v>455</v>
      </c>
    </row>
    <row r="1047" spans="1:15" x14ac:dyDescent="0.3">
      <c r="A1047">
        <v>116424</v>
      </c>
      <c r="B1047">
        <v>83</v>
      </c>
      <c r="C1047" t="s">
        <v>453</v>
      </c>
      <c r="D1047" t="s">
        <v>1375</v>
      </c>
      <c r="E1047" t="s">
        <v>3440</v>
      </c>
      <c r="N1047" t="s">
        <v>1931</v>
      </c>
      <c r="O1047" t="s">
        <v>455</v>
      </c>
    </row>
    <row r="1048" spans="1:15" x14ac:dyDescent="0.3">
      <c r="A1048">
        <v>116424</v>
      </c>
      <c r="B1048">
        <v>84</v>
      </c>
      <c r="C1048" t="s">
        <v>453</v>
      </c>
      <c r="D1048" t="s">
        <v>1310</v>
      </c>
      <c r="E1048" t="s">
        <v>3441</v>
      </c>
      <c r="N1048" t="s">
        <v>1932</v>
      </c>
      <c r="O1048" t="s">
        <v>455</v>
      </c>
    </row>
    <row r="1049" spans="1:15" x14ac:dyDescent="0.3">
      <c r="A1049">
        <v>116424</v>
      </c>
      <c r="B1049">
        <v>85</v>
      </c>
      <c r="C1049" t="s">
        <v>453</v>
      </c>
      <c r="D1049" t="s">
        <v>1983</v>
      </c>
      <c r="E1049" t="s">
        <v>3442</v>
      </c>
      <c r="N1049" t="s">
        <v>1933</v>
      </c>
      <c r="O1049" t="s">
        <v>455</v>
      </c>
    </row>
    <row r="1050" spans="1:15" x14ac:dyDescent="0.3">
      <c r="A1050">
        <v>116424</v>
      </c>
      <c r="B1050">
        <v>86</v>
      </c>
      <c r="C1050" t="s">
        <v>453</v>
      </c>
      <c r="D1050" t="s">
        <v>639</v>
      </c>
      <c r="E1050" t="s">
        <v>3443</v>
      </c>
      <c r="N1050" t="s">
        <v>1934</v>
      </c>
      <c r="O1050" t="s">
        <v>455</v>
      </c>
    </row>
    <row r="1051" spans="1:15" x14ac:dyDescent="0.3">
      <c r="A1051">
        <v>116424</v>
      </c>
      <c r="B1051">
        <v>87</v>
      </c>
      <c r="C1051" t="s">
        <v>453</v>
      </c>
      <c r="D1051" t="s">
        <v>1746</v>
      </c>
      <c r="E1051" t="s">
        <v>3443</v>
      </c>
      <c r="F1051">
        <f xml:space="preserve"> 87</f>
        <v>87</v>
      </c>
      <c r="O1051" t="s">
        <v>458</v>
      </c>
    </row>
    <row r="1052" spans="1:15" x14ac:dyDescent="0.3">
      <c r="A1052">
        <v>116424</v>
      </c>
      <c r="B1052">
        <v>88</v>
      </c>
      <c r="C1052" t="s">
        <v>453</v>
      </c>
      <c r="D1052" t="s">
        <v>2035</v>
      </c>
      <c r="E1052" t="s">
        <v>3444</v>
      </c>
      <c r="N1052" t="s">
        <v>1935</v>
      </c>
      <c r="O1052" t="s">
        <v>455</v>
      </c>
    </row>
    <row r="1053" spans="1:15" x14ac:dyDescent="0.3">
      <c r="A1053">
        <v>116424</v>
      </c>
      <c r="B1053">
        <v>89</v>
      </c>
      <c r="C1053" t="s">
        <v>453</v>
      </c>
      <c r="D1053" t="s">
        <v>547</v>
      </c>
      <c r="E1053" t="s">
        <v>3444</v>
      </c>
      <c r="F1053">
        <f xml:space="preserve"> 89</f>
        <v>89</v>
      </c>
      <c r="O1053" t="s">
        <v>458</v>
      </c>
    </row>
    <row r="1054" spans="1:15" x14ac:dyDescent="0.3">
      <c r="A1054">
        <v>116424</v>
      </c>
      <c r="B1054">
        <v>90</v>
      </c>
      <c r="C1054" t="s">
        <v>464</v>
      </c>
      <c r="D1054" t="s">
        <v>1486</v>
      </c>
      <c r="E1054" t="s">
        <v>2905</v>
      </c>
      <c r="F1054" t="s">
        <v>3445</v>
      </c>
      <c r="N1054" t="s">
        <v>1936</v>
      </c>
      <c r="O1054" t="s">
        <v>455</v>
      </c>
    </row>
    <row r="1055" spans="1:15" x14ac:dyDescent="0.3">
      <c r="A1055">
        <v>116424</v>
      </c>
      <c r="B1055">
        <v>91</v>
      </c>
      <c r="C1055" t="s">
        <v>464</v>
      </c>
      <c r="D1055" t="s">
        <v>967</v>
      </c>
      <c r="E1055" t="s">
        <v>3446</v>
      </c>
      <c r="N1055" t="s">
        <v>1938</v>
      </c>
      <c r="O1055" t="s">
        <v>455</v>
      </c>
    </row>
    <row r="1056" spans="1:15" x14ac:dyDescent="0.3">
      <c r="A1056">
        <v>116424</v>
      </c>
      <c r="B1056">
        <v>92</v>
      </c>
      <c r="C1056" t="s">
        <v>464</v>
      </c>
      <c r="D1056" t="s">
        <v>1835</v>
      </c>
      <c r="E1056" t="s">
        <v>3418</v>
      </c>
      <c r="N1056" t="s">
        <v>1940</v>
      </c>
      <c r="O1056" t="s">
        <v>455</v>
      </c>
    </row>
    <row r="1057" spans="1:15" x14ac:dyDescent="0.3">
      <c r="A1057">
        <v>116424</v>
      </c>
      <c r="B1057">
        <v>93</v>
      </c>
      <c r="C1057" t="s">
        <v>464</v>
      </c>
      <c r="D1057" t="s">
        <v>1392</v>
      </c>
      <c r="E1057" t="s">
        <v>3418</v>
      </c>
      <c r="F1057">
        <f xml:space="preserve"> 93</f>
        <v>93</v>
      </c>
      <c r="O1057" t="s">
        <v>458</v>
      </c>
    </row>
    <row r="1058" spans="1:15" x14ac:dyDescent="0.3">
      <c r="A1058">
        <v>116424</v>
      </c>
      <c r="B1058">
        <v>94</v>
      </c>
      <c r="C1058" t="s">
        <v>464</v>
      </c>
      <c r="D1058" t="s">
        <v>617</v>
      </c>
      <c r="E1058" t="s">
        <v>3122</v>
      </c>
      <c r="N1058" t="s">
        <v>1941</v>
      </c>
      <c r="O1058" t="s">
        <v>455</v>
      </c>
    </row>
    <row r="1059" spans="1:15" x14ac:dyDescent="0.3">
      <c r="A1059">
        <v>116424</v>
      </c>
      <c r="B1059">
        <v>95</v>
      </c>
      <c r="C1059" t="s">
        <v>464</v>
      </c>
      <c r="D1059" t="s">
        <v>1708</v>
      </c>
      <c r="E1059" t="s">
        <v>3411</v>
      </c>
      <c r="N1059" t="s">
        <v>1943</v>
      </c>
      <c r="O1059" t="s">
        <v>455</v>
      </c>
    </row>
    <row r="1060" spans="1:15" x14ac:dyDescent="0.3">
      <c r="A1060">
        <v>116424</v>
      </c>
      <c r="B1060">
        <v>96</v>
      </c>
      <c r="C1060" t="s">
        <v>464</v>
      </c>
      <c r="D1060" t="s">
        <v>3241</v>
      </c>
      <c r="E1060" t="s">
        <v>3447</v>
      </c>
      <c r="N1060" t="s">
        <v>1944</v>
      </c>
      <c r="O1060" t="s">
        <v>455</v>
      </c>
    </row>
    <row r="1061" spans="1:15" x14ac:dyDescent="0.3">
      <c r="A1061">
        <v>116424</v>
      </c>
      <c r="B1061">
        <v>97</v>
      </c>
      <c r="C1061" t="s">
        <v>464</v>
      </c>
      <c r="D1061" t="s">
        <v>1939</v>
      </c>
      <c r="E1061" t="s">
        <v>3448</v>
      </c>
      <c r="F1061" t="s">
        <v>2782</v>
      </c>
      <c r="G1061" t="s">
        <v>2683</v>
      </c>
      <c r="N1061" t="s">
        <v>1946</v>
      </c>
      <c r="O1061" t="s">
        <v>455</v>
      </c>
    </row>
    <row r="1062" spans="1:15" x14ac:dyDescent="0.3">
      <c r="A1062">
        <v>116424</v>
      </c>
      <c r="B1062">
        <v>98</v>
      </c>
      <c r="C1062" t="s">
        <v>464</v>
      </c>
      <c r="D1062" t="s">
        <v>953</v>
      </c>
      <c r="E1062" t="s">
        <v>3418</v>
      </c>
      <c r="F1062">
        <f xml:space="preserve"> 93</f>
        <v>93</v>
      </c>
      <c r="O1062" t="s">
        <v>458</v>
      </c>
    </row>
    <row r="1063" spans="1:15" x14ac:dyDescent="0.3">
      <c r="A1063">
        <v>116424</v>
      </c>
      <c r="B1063">
        <v>99</v>
      </c>
      <c r="C1063" t="s">
        <v>464</v>
      </c>
      <c r="D1063" t="s">
        <v>718</v>
      </c>
      <c r="E1063" t="s">
        <v>3447</v>
      </c>
      <c r="F1063">
        <f xml:space="preserve"> 97</f>
        <v>97</v>
      </c>
      <c r="O1063" t="s">
        <v>458</v>
      </c>
    </row>
    <row r="1064" spans="1:15" x14ac:dyDescent="0.3">
      <c r="A1064">
        <v>116424</v>
      </c>
      <c r="B1064">
        <v>100</v>
      </c>
      <c r="C1064" t="s">
        <v>490</v>
      </c>
      <c r="D1064" t="s">
        <v>1920</v>
      </c>
      <c r="E1064" t="s">
        <v>3113</v>
      </c>
      <c r="N1064" t="s">
        <v>1948</v>
      </c>
      <c r="O1064" t="s">
        <v>455</v>
      </c>
    </row>
    <row r="1065" spans="1:15" x14ac:dyDescent="0.3">
      <c r="A1065">
        <v>116424</v>
      </c>
      <c r="B1065">
        <v>101</v>
      </c>
      <c r="C1065" t="s">
        <v>490</v>
      </c>
      <c r="D1065" t="s">
        <v>867</v>
      </c>
      <c r="E1065" t="s">
        <v>3449</v>
      </c>
      <c r="N1065" t="s">
        <v>1949</v>
      </c>
      <c r="O1065" t="s">
        <v>455</v>
      </c>
    </row>
    <row r="1066" spans="1:15" x14ac:dyDescent="0.3">
      <c r="A1066">
        <v>116424</v>
      </c>
      <c r="B1066">
        <v>102</v>
      </c>
      <c r="C1066" t="s">
        <v>490</v>
      </c>
      <c r="D1066" t="s">
        <v>923</v>
      </c>
      <c r="E1066" t="s">
        <v>3450</v>
      </c>
      <c r="N1066" t="s">
        <v>1950</v>
      </c>
      <c r="O1066" t="s">
        <v>455</v>
      </c>
    </row>
    <row r="1067" spans="1:15" x14ac:dyDescent="0.3">
      <c r="A1067">
        <v>116424</v>
      </c>
      <c r="B1067">
        <v>103</v>
      </c>
      <c r="C1067" t="s">
        <v>490</v>
      </c>
      <c r="D1067" t="s">
        <v>1881</v>
      </c>
      <c r="E1067" t="s">
        <v>3451</v>
      </c>
      <c r="M1067" t="s">
        <v>3452</v>
      </c>
      <c r="O1067" t="s">
        <v>458</v>
      </c>
    </row>
    <row r="1068" spans="1:15" x14ac:dyDescent="0.3">
      <c r="A1068">
        <v>116424</v>
      </c>
      <c r="B1068">
        <v>104</v>
      </c>
      <c r="C1068" t="s">
        <v>490</v>
      </c>
      <c r="D1068" t="s">
        <v>3250</v>
      </c>
      <c r="E1068" t="s">
        <v>3453</v>
      </c>
      <c r="N1068" t="s">
        <v>1952</v>
      </c>
      <c r="O1068" t="s">
        <v>455</v>
      </c>
    </row>
    <row r="1069" spans="1:15" x14ac:dyDescent="0.3">
      <c r="A1069">
        <v>116424</v>
      </c>
      <c r="B1069">
        <v>105</v>
      </c>
      <c r="C1069" t="s">
        <v>490</v>
      </c>
      <c r="D1069" t="s">
        <v>1867</v>
      </c>
      <c r="E1069" t="s">
        <v>3454</v>
      </c>
      <c r="N1069" t="s">
        <v>1955</v>
      </c>
      <c r="O1069" t="s">
        <v>455</v>
      </c>
    </row>
    <row r="1070" spans="1:15" x14ac:dyDescent="0.3">
      <c r="A1070">
        <v>116424</v>
      </c>
      <c r="B1070">
        <v>106</v>
      </c>
      <c r="C1070" t="s">
        <v>490</v>
      </c>
      <c r="D1070" t="s">
        <v>1711</v>
      </c>
      <c r="E1070" t="s">
        <v>3455</v>
      </c>
      <c r="N1070" t="s">
        <v>1956</v>
      </c>
      <c r="O1070" t="s">
        <v>455</v>
      </c>
    </row>
    <row r="1071" spans="1:15" x14ac:dyDescent="0.3">
      <c r="A1071">
        <v>116424</v>
      </c>
      <c r="B1071">
        <v>107</v>
      </c>
      <c r="C1071" t="s">
        <v>490</v>
      </c>
      <c r="D1071" t="s">
        <v>831</v>
      </c>
      <c r="E1071" t="s">
        <v>3113</v>
      </c>
      <c r="N1071" t="s">
        <v>1957</v>
      </c>
      <c r="O1071" t="s">
        <v>455</v>
      </c>
    </row>
    <row r="1072" spans="1:15" x14ac:dyDescent="0.3">
      <c r="A1072">
        <v>116424</v>
      </c>
      <c r="B1072">
        <v>108</v>
      </c>
      <c r="C1072" t="s">
        <v>490</v>
      </c>
      <c r="D1072" t="s">
        <v>3256</v>
      </c>
      <c r="E1072" t="s">
        <v>3418</v>
      </c>
      <c r="M1072" t="s">
        <v>3456</v>
      </c>
      <c r="N1072" t="s">
        <v>1958</v>
      </c>
      <c r="O1072" t="s">
        <v>455</v>
      </c>
    </row>
    <row r="1073" spans="1:15" x14ac:dyDescent="0.3">
      <c r="A1073">
        <v>116424</v>
      </c>
      <c r="B1073">
        <v>109</v>
      </c>
      <c r="C1073" t="s">
        <v>546</v>
      </c>
      <c r="D1073" t="s">
        <v>896</v>
      </c>
      <c r="E1073" t="s">
        <v>3413</v>
      </c>
      <c r="N1073" t="s">
        <v>1961</v>
      </c>
      <c r="O1073" t="s">
        <v>455</v>
      </c>
    </row>
    <row r="1074" spans="1:15" x14ac:dyDescent="0.3">
      <c r="A1074">
        <v>116424</v>
      </c>
      <c r="B1074">
        <v>110</v>
      </c>
      <c r="C1074" t="s">
        <v>546</v>
      </c>
      <c r="D1074" t="s">
        <v>1239</v>
      </c>
      <c r="E1074" t="s">
        <v>3457</v>
      </c>
      <c r="M1074" t="s">
        <v>3452</v>
      </c>
      <c r="O1074" t="s">
        <v>458</v>
      </c>
    </row>
    <row r="1075" spans="1:15" x14ac:dyDescent="0.3">
      <c r="A1075">
        <v>116424</v>
      </c>
      <c r="B1075">
        <v>111</v>
      </c>
      <c r="C1075" t="s">
        <v>546</v>
      </c>
      <c r="D1075" t="s">
        <v>2333</v>
      </c>
      <c r="E1075" t="s">
        <v>2806</v>
      </c>
      <c r="M1075" t="s">
        <v>3452</v>
      </c>
      <c r="O1075" t="s">
        <v>458</v>
      </c>
    </row>
    <row r="1076" spans="1:15" x14ac:dyDescent="0.3">
      <c r="A1076">
        <v>116424</v>
      </c>
      <c r="B1076">
        <v>112</v>
      </c>
      <c r="C1076" t="s">
        <v>546</v>
      </c>
      <c r="D1076" t="s">
        <v>1255</v>
      </c>
      <c r="E1076" t="s">
        <v>3413</v>
      </c>
      <c r="F1076">
        <f xml:space="preserve"> 110</f>
        <v>110</v>
      </c>
      <c r="O1076" t="s">
        <v>458</v>
      </c>
    </row>
    <row r="1077" spans="1:15" x14ac:dyDescent="0.3">
      <c r="A1077">
        <v>116424</v>
      </c>
      <c r="B1077">
        <v>113</v>
      </c>
      <c r="C1077" t="s">
        <v>453</v>
      </c>
      <c r="D1077" t="s">
        <v>835</v>
      </c>
      <c r="E1077" t="s">
        <v>3458</v>
      </c>
      <c r="N1077" t="s">
        <v>1966</v>
      </c>
      <c r="O1077" t="s">
        <v>455</v>
      </c>
    </row>
    <row r="1078" spans="1:15" x14ac:dyDescent="0.3">
      <c r="A1078">
        <v>116424</v>
      </c>
      <c r="B1078">
        <v>114</v>
      </c>
      <c r="C1078" t="s">
        <v>453</v>
      </c>
      <c r="D1078" t="s">
        <v>1293</v>
      </c>
      <c r="E1078" t="s">
        <v>3458</v>
      </c>
      <c r="F1078">
        <f xml:space="preserve"> 114</f>
        <v>114</v>
      </c>
      <c r="O1078" t="s">
        <v>458</v>
      </c>
    </row>
    <row r="1079" spans="1:15" x14ac:dyDescent="0.3">
      <c r="A1079">
        <v>116424</v>
      </c>
      <c r="B1079">
        <v>115</v>
      </c>
      <c r="C1079" t="s">
        <v>453</v>
      </c>
      <c r="D1079" t="s">
        <v>1490</v>
      </c>
      <c r="E1079" t="s">
        <v>3458</v>
      </c>
      <c r="F1079">
        <f xml:space="preserve"> 114</f>
        <v>114</v>
      </c>
      <c r="O1079" t="s">
        <v>458</v>
      </c>
    </row>
    <row r="1080" spans="1:15" x14ac:dyDescent="0.3">
      <c r="A1080">
        <v>116424</v>
      </c>
      <c r="B1080">
        <v>116</v>
      </c>
      <c r="C1080" t="s">
        <v>453</v>
      </c>
      <c r="D1080" t="s">
        <v>1401</v>
      </c>
      <c r="E1080" t="s">
        <v>3458</v>
      </c>
      <c r="F1080">
        <f xml:space="preserve"> 114</f>
        <v>114</v>
      </c>
      <c r="O1080" t="s">
        <v>458</v>
      </c>
    </row>
    <row r="1081" spans="1:15" x14ac:dyDescent="0.3">
      <c r="A1081">
        <v>116424</v>
      </c>
      <c r="B1081">
        <v>117</v>
      </c>
      <c r="C1081" t="s">
        <v>453</v>
      </c>
      <c r="D1081" t="s">
        <v>2273</v>
      </c>
      <c r="E1081" t="s">
        <v>3418</v>
      </c>
      <c r="N1081" t="s">
        <v>1967</v>
      </c>
      <c r="O1081" t="s">
        <v>455</v>
      </c>
    </row>
    <row r="1082" spans="1:15" x14ac:dyDescent="0.3">
      <c r="A1082">
        <v>116424</v>
      </c>
      <c r="B1082">
        <v>118</v>
      </c>
      <c r="C1082" t="s">
        <v>453</v>
      </c>
      <c r="D1082" t="s">
        <v>979</v>
      </c>
      <c r="E1082" t="s">
        <v>3418</v>
      </c>
      <c r="F1082">
        <f xml:space="preserve"> 118</f>
        <v>118</v>
      </c>
      <c r="O1082" t="s">
        <v>458</v>
      </c>
    </row>
    <row r="1083" spans="1:15" x14ac:dyDescent="0.3">
      <c r="A1083">
        <v>116424</v>
      </c>
      <c r="B1083">
        <v>119</v>
      </c>
      <c r="C1083" t="s">
        <v>453</v>
      </c>
      <c r="D1083" t="s">
        <v>1111</v>
      </c>
      <c r="E1083" t="s">
        <v>3418</v>
      </c>
      <c r="F1083">
        <f xml:space="preserve"> 118</f>
        <v>118</v>
      </c>
      <c r="O1083" t="s">
        <v>458</v>
      </c>
    </row>
    <row r="1084" spans="1:15" x14ac:dyDescent="0.3">
      <c r="A1084">
        <v>116424</v>
      </c>
      <c r="B1084">
        <v>120</v>
      </c>
      <c r="C1084" t="s">
        <v>453</v>
      </c>
      <c r="D1084" t="s">
        <v>1492</v>
      </c>
      <c r="E1084" t="s">
        <v>3459</v>
      </c>
      <c r="N1084" t="s">
        <v>1968</v>
      </c>
      <c r="O1084" t="s">
        <v>455</v>
      </c>
    </row>
    <row r="1085" spans="1:15" x14ac:dyDescent="0.3">
      <c r="A1085">
        <v>116424</v>
      </c>
      <c r="B1085">
        <v>121</v>
      </c>
      <c r="C1085" t="s">
        <v>453</v>
      </c>
      <c r="D1085" t="s">
        <v>1437</v>
      </c>
      <c r="E1085" t="s">
        <v>3460</v>
      </c>
      <c r="N1085" t="s">
        <v>1969</v>
      </c>
      <c r="O1085" t="s">
        <v>455</v>
      </c>
    </row>
    <row r="1086" spans="1:15" x14ac:dyDescent="0.3">
      <c r="A1086">
        <v>116424</v>
      </c>
      <c r="B1086">
        <v>122</v>
      </c>
      <c r="C1086" t="s">
        <v>453</v>
      </c>
      <c r="D1086" t="s">
        <v>3380</v>
      </c>
      <c r="E1086" t="s">
        <v>3461</v>
      </c>
      <c r="N1086" t="s">
        <v>1970</v>
      </c>
      <c r="O1086" t="s">
        <v>455</v>
      </c>
    </row>
    <row r="1087" spans="1:15" x14ac:dyDescent="0.3">
      <c r="A1087">
        <v>116424</v>
      </c>
      <c r="B1087">
        <v>123</v>
      </c>
      <c r="C1087" t="s">
        <v>453</v>
      </c>
      <c r="D1087" t="s">
        <v>1172</v>
      </c>
      <c r="E1087" t="s">
        <v>3462</v>
      </c>
      <c r="N1087" t="s">
        <v>1971</v>
      </c>
      <c r="O1087" t="s">
        <v>455</v>
      </c>
    </row>
    <row r="1088" spans="1:15" x14ac:dyDescent="0.3">
      <c r="A1088">
        <v>116424</v>
      </c>
      <c r="B1088">
        <v>124</v>
      </c>
      <c r="C1088" t="s">
        <v>453</v>
      </c>
      <c r="D1088" t="s">
        <v>1028</v>
      </c>
      <c r="E1088" t="s">
        <v>3463</v>
      </c>
      <c r="N1088" t="s">
        <v>1972</v>
      </c>
      <c r="O1088" t="s">
        <v>455</v>
      </c>
    </row>
    <row r="1089" spans="1:15" x14ac:dyDescent="0.3">
      <c r="A1089">
        <v>116424</v>
      </c>
      <c r="B1089">
        <v>125</v>
      </c>
      <c r="C1089" t="s">
        <v>453</v>
      </c>
      <c r="D1089" t="s">
        <v>919</v>
      </c>
      <c r="E1089" t="s">
        <v>3460</v>
      </c>
      <c r="F1089">
        <f xml:space="preserve"> 122</f>
        <v>122</v>
      </c>
      <c r="O1089" t="s">
        <v>458</v>
      </c>
    </row>
    <row r="1090" spans="1:15" x14ac:dyDescent="0.3">
      <c r="A1090">
        <v>116424</v>
      </c>
      <c r="B1090">
        <v>126</v>
      </c>
      <c r="C1090" t="s">
        <v>464</v>
      </c>
      <c r="D1090" t="s">
        <v>869</v>
      </c>
      <c r="E1090" t="s">
        <v>3460</v>
      </c>
      <c r="N1090" t="s">
        <v>1973</v>
      </c>
      <c r="O1090" t="s">
        <v>455</v>
      </c>
    </row>
    <row r="1091" spans="1:15" x14ac:dyDescent="0.3">
      <c r="A1091">
        <v>116424</v>
      </c>
      <c r="B1091">
        <v>127</v>
      </c>
      <c r="C1091" t="s">
        <v>464</v>
      </c>
      <c r="D1091" t="s">
        <v>1494</v>
      </c>
      <c r="E1091" t="s">
        <v>3464</v>
      </c>
      <c r="N1091" t="s">
        <v>1974</v>
      </c>
      <c r="O1091" t="s">
        <v>455</v>
      </c>
    </row>
    <row r="1092" spans="1:15" x14ac:dyDescent="0.3">
      <c r="A1092">
        <v>116424</v>
      </c>
      <c r="B1092">
        <v>128</v>
      </c>
      <c r="C1092" t="s">
        <v>464</v>
      </c>
      <c r="D1092" t="s">
        <v>3386</v>
      </c>
      <c r="E1092" t="s">
        <v>3122</v>
      </c>
      <c r="N1092" t="s">
        <v>1975</v>
      </c>
      <c r="O1092" t="s">
        <v>455</v>
      </c>
    </row>
    <row r="1093" spans="1:15" x14ac:dyDescent="0.3">
      <c r="A1093">
        <v>116424</v>
      </c>
      <c r="B1093">
        <v>129</v>
      </c>
      <c r="C1093" t="s">
        <v>464</v>
      </c>
      <c r="D1093" t="s">
        <v>813</v>
      </c>
      <c r="E1093" t="s">
        <v>3418</v>
      </c>
      <c r="N1093" t="s">
        <v>1976</v>
      </c>
      <c r="O1093" t="s">
        <v>455</v>
      </c>
    </row>
    <row r="1094" spans="1:15" x14ac:dyDescent="0.3">
      <c r="A1094">
        <v>116424</v>
      </c>
      <c r="B1094">
        <v>130</v>
      </c>
      <c r="C1094" t="s">
        <v>464</v>
      </c>
      <c r="D1094" t="s">
        <v>1883</v>
      </c>
      <c r="E1094" t="s">
        <v>3465</v>
      </c>
      <c r="N1094" t="s">
        <v>1978</v>
      </c>
      <c r="O1094" t="s">
        <v>455</v>
      </c>
    </row>
    <row r="1095" spans="1:15" x14ac:dyDescent="0.3">
      <c r="A1095">
        <v>116424</v>
      </c>
      <c r="B1095">
        <v>131</v>
      </c>
      <c r="C1095" t="s">
        <v>464</v>
      </c>
      <c r="D1095" t="s">
        <v>643</v>
      </c>
      <c r="E1095" t="s">
        <v>3418</v>
      </c>
      <c r="F1095">
        <f xml:space="preserve"> 130</f>
        <v>130</v>
      </c>
      <c r="O1095" t="s">
        <v>458</v>
      </c>
    </row>
    <row r="1096" spans="1:15" x14ac:dyDescent="0.3">
      <c r="A1096">
        <v>116424</v>
      </c>
      <c r="B1096">
        <v>132</v>
      </c>
      <c r="C1096" t="s">
        <v>464</v>
      </c>
      <c r="D1096" t="s">
        <v>2089</v>
      </c>
      <c r="E1096" t="s">
        <v>3466</v>
      </c>
      <c r="N1096" t="s">
        <v>1979</v>
      </c>
      <c r="O1096" t="s">
        <v>455</v>
      </c>
    </row>
    <row r="1097" spans="1:15" x14ac:dyDescent="0.3">
      <c r="A1097">
        <v>116424</v>
      </c>
      <c r="B1097">
        <v>133</v>
      </c>
      <c r="C1097" t="s">
        <v>464</v>
      </c>
      <c r="D1097" t="s">
        <v>1365</v>
      </c>
      <c r="E1097" t="s">
        <v>3460</v>
      </c>
      <c r="F1097">
        <f xml:space="preserve"> 127</f>
        <v>127</v>
      </c>
      <c r="O1097" t="s">
        <v>458</v>
      </c>
    </row>
    <row r="1098" spans="1:15" x14ac:dyDescent="0.3">
      <c r="A1098">
        <v>116424</v>
      </c>
      <c r="B1098">
        <v>134</v>
      </c>
      <c r="C1098" t="s">
        <v>464</v>
      </c>
      <c r="D1098" t="s">
        <v>981</v>
      </c>
      <c r="E1098" t="s">
        <v>3467</v>
      </c>
      <c r="N1098" t="s">
        <v>1980</v>
      </c>
      <c r="O1098" t="s">
        <v>455</v>
      </c>
    </row>
    <row r="1099" spans="1:15" x14ac:dyDescent="0.3">
      <c r="A1099">
        <v>116424</v>
      </c>
      <c r="B1099">
        <v>135</v>
      </c>
      <c r="C1099" t="s">
        <v>490</v>
      </c>
      <c r="D1099" t="s">
        <v>618</v>
      </c>
      <c r="E1099" t="s">
        <v>3468</v>
      </c>
      <c r="M1099" t="s">
        <v>3452</v>
      </c>
      <c r="O1099" t="s">
        <v>458</v>
      </c>
    </row>
    <row r="1100" spans="1:15" x14ac:dyDescent="0.3">
      <c r="A1100">
        <v>116424</v>
      </c>
      <c r="B1100">
        <v>136</v>
      </c>
      <c r="C1100" t="s">
        <v>490</v>
      </c>
      <c r="D1100" t="s">
        <v>3469</v>
      </c>
      <c r="E1100" t="s">
        <v>3418</v>
      </c>
      <c r="N1100" t="s">
        <v>1982</v>
      </c>
      <c r="O1100" t="s">
        <v>455</v>
      </c>
    </row>
    <row r="1101" spans="1:15" x14ac:dyDescent="0.3">
      <c r="A1101">
        <v>116424</v>
      </c>
      <c r="B1101">
        <v>137</v>
      </c>
      <c r="C1101" t="s">
        <v>490</v>
      </c>
      <c r="D1101" t="s">
        <v>986</v>
      </c>
      <c r="E1101" t="s">
        <v>3470</v>
      </c>
      <c r="N1101" t="s">
        <v>1986</v>
      </c>
      <c r="O1101" t="s">
        <v>455</v>
      </c>
    </row>
    <row r="1102" spans="1:15" x14ac:dyDescent="0.3">
      <c r="A1102">
        <v>116424</v>
      </c>
      <c r="B1102">
        <v>138</v>
      </c>
      <c r="C1102" t="s">
        <v>490</v>
      </c>
      <c r="D1102" t="s">
        <v>936</v>
      </c>
      <c r="E1102" t="s">
        <v>3471</v>
      </c>
      <c r="M1102" t="s">
        <v>3452</v>
      </c>
      <c r="O1102" t="s">
        <v>458</v>
      </c>
    </row>
    <row r="1103" spans="1:15" x14ac:dyDescent="0.3">
      <c r="A1103">
        <v>116424</v>
      </c>
      <c r="B1103">
        <v>139</v>
      </c>
      <c r="C1103" t="s">
        <v>490</v>
      </c>
      <c r="D1103" t="s">
        <v>1069</v>
      </c>
      <c r="E1103" t="s">
        <v>3033</v>
      </c>
      <c r="F1103" t="s">
        <v>2903</v>
      </c>
      <c r="G1103" t="s">
        <v>2547</v>
      </c>
      <c r="M1103" t="s">
        <v>2676</v>
      </c>
      <c r="N1103" t="s">
        <v>1988</v>
      </c>
      <c r="O1103" t="s">
        <v>458</v>
      </c>
    </row>
    <row r="1104" spans="1:15" x14ac:dyDescent="0.3">
      <c r="A1104">
        <v>116424</v>
      </c>
      <c r="B1104">
        <v>140</v>
      </c>
      <c r="C1104" t="s">
        <v>490</v>
      </c>
      <c r="D1104" t="s">
        <v>1751</v>
      </c>
      <c r="E1104" t="s">
        <v>3421</v>
      </c>
      <c r="F1104">
        <f xml:space="preserve"> 140</f>
        <v>140</v>
      </c>
      <c r="O1104" t="s">
        <v>458</v>
      </c>
    </row>
    <row r="1105" spans="1:15" x14ac:dyDescent="0.3">
      <c r="A1105">
        <v>116424</v>
      </c>
      <c r="B1105">
        <v>141</v>
      </c>
      <c r="C1105" t="s">
        <v>546</v>
      </c>
      <c r="D1105" t="s">
        <v>1849</v>
      </c>
      <c r="E1105" t="s">
        <v>3471</v>
      </c>
      <c r="M1105" t="s">
        <v>3472</v>
      </c>
      <c r="O1105" t="s">
        <v>458</v>
      </c>
    </row>
    <row r="1106" spans="1:15" x14ac:dyDescent="0.3">
      <c r="A1106">
        <v>116424</v>
      </c>
      <c r="B1106">
        <v>142</v>
      </c>
      <c r="C1106" t="s">
        <v>546</v>
      </c>
      <c r="D1106" t="s">
        <v>904</v>
      </c>
      <c r="E1106" t="s">
        <v>3473</v>
      </c>
      <c r="M1106" t="s">
        <v>3472</v>
      </c>
      <c r="O1106" t="s">
        <v>458</v>
      </c>
    </row>
    <row r="1107" spans="1:15" x14ac:dyDescent="0.3">
      <c r="A1107">
        <v>116424</v>
      </c>
      <c r="B1107">
        <v>143</v>
      </c>
      <c r="C1107" t="s">
        <v>546</v>
      </c>
      <c r="D1107" t="s">
        <v>1173</v>
      </c>
      <c r="E1107" t="s">
        <v>3402</v>
      </c>
      <c r="N1107" t="s">
        <v>1990</v>
      </c>
      <c r="O1107" t="s">
        <v>455</v>
      </c>
    </row>
    <row r="1108" spans="1:15" x14ac:dyDescent="0.3">
      <c r="A1108">
        <v>116424</v>
      </c>
      <c r="B1108">
        <v>144</v>
      </c>
      <c r="C1108" t="s">
        <v>453</v>
      </c>
      <c r="D1108" t="s">
        <v>1987</v>
      </c>
      <c r="E1108" t="s">
        <v>3474</v>
      </c>
      <c r="N1108" t="s">
        <v>1991</v>
      </c>
      <c r="O1108" t="s">
        <v>455</v>
      </c>
    </row>
    <row r="1109" spans="1:15" x14ac:dyDescent="0.3">
      <c r="A1109">
        <v>116424</v>
      </c>
      <c r="B1109">
        <v>145</v>
      </c>
      <c r="C1109" t="s">
        <v>453</v>
      </c>
      <c r="D1109" t="s">
        <v>838</v>
      </c>
      <c r="E1109" t="s">
        <v>3475</v>
      </c>
      <c r="N1109" t="s">
        <v>1992</v>
      </c>
      <c r="O1109" t="s">
        <v>455</v>
      </c>
    </row>
    <row r="1110" spans="1:15" x14ac:dyDescent="0.3">
      <c r="A1110">
        <v>116424</v>
      </c>
      <c r="B1110">
        <v>146</v>
      </c>
      <c r="C1110" t="s">
        <v>453</v>
      </c>
      <c r="D1110" t="s">
        <v>1850</v>
      </c>
      <c r="E1110" t="s">
        <v>3476</v>
      </c>
      <c r="N1110" t="s">
        <v>1993</v>
      </c>
      <c r="O1110" t="s">
        <v>455</v>
      </c>
    </row>
    <row r="1111" spans="1:15" x14ac:dyDescent="0.3">
      <c r="A1111">
        <v>116424</v>
      </c>
      <c r="B1111">
        <v>147</v>
      </c>
      <c r="C1111" t="s">
        <v>453</v>
      </c>
      <c r="D1111" t="s">
        <v>1098</v>
      </c>
      <c r="E1111" t="s">
        <v>3477</v>
      </c>
      <c r="N1111" t="s">
        <v>1994</v>
      </c>
      <c r="O1111" t="s">
        <v>455</v>
      </c>
    </row>
    <row r="1112" spans="1:15" x14ac:dyDescent="0.3">
      <c r="A1112">
        <v>116424</v>
      </c>
      <c r="B1112">
        <v>148</v>
      </c>
      <c r="C1112" t="s">
        <v>453</v>
      </c>
      <c r="D1112" t="s">
        <v>1415</v>
      </c>
      <c r="E1112" t="s">
        <v>3478</v>
      </c>
      <c r="N1112" t="s">
        <v>1995</v>
      </c>
      <c r="O1112" t="s">
        <v>455</v>
      </c>
    </row>
    <row r="1113" spans="1:15" x14ac:dyDescent="0.3">
      <c r="A1113">
        <v>116424</v>
      </c>
      <c r="B1113">
        <v>149</v>
      </c>
      <c r="C1113" t="s">
        <v>453</v>
      </c>
      <c r="D1113" t="s">
        <v>726</v>
      </c>
      <c r="E1113" t="s">
        <v>3479</v>
      </c>
      <c r="N1113" t="s">
        <v>1996</v>
      </c>
      <c r="O1113" t="s">
        <v>455</v>
      </c>
    </row>
    <row r="1114" spans="1:15" x14ac:dyDescent="0.3">
      <c r="A1114">
        <v>116424</v>
      </c>
      <c r="B1114">
        <v>150</v>
      </c>
      <c r="C1114" t="s">
        <v>464</v>
      </c>
      <c r="D1114" t="s">
        <v>1258</v>
      </c>
      <c r="E1114" t="s">
        <v>3418</v>
      </c>
      <c r="N1114" t="s">
        <v>1997</v>
      </c>
      <c r="O1114" t="s">
        <v>455</v>
      </c>
    </row>
    <row r="1115" spans="1:15" x14ac:dyDescent="0.3">
      <c r="A1115">
        <v>116424</v>
      </c>
      <c r="B1115">
        <v>151</v>
      </c>
      <c r="C1115" t="s">
        <v>464</v>
      </c>
      <c r="D1115" t="s">
        <v>1828</v>
      </c>
      <c r="E1115" t="s">
        <v>3480</v>
      </c>
      <c r="M1115" t="s">
        <v>3481</v>
      </c>
      <c r="N1115" t="s">
        <v>1998</v>
      </c>
      <c r="O1115" t="s">
        <v>455</v>
      </c>
    </row>
    <row r="1116" spans="1:15" x14ac:dyDescent="0.3">
      <c r="A1116">
        <v>116424</v>
      </c>
      <c r="B1116">
        <v>152</v>
      </c>
      <c r="C1116" t="s">
        <v>464</v>
      </c>
      <c r="D1116" t="s">
        <v>1208</v>
      </c>
      <c r="E1116" t="s">
        <v>3421</v>
      </c>
      <c r="N1116" t="s">
        <v>1999</v>
      </c>
      <c r="O1116" t="s">
        <v>455</v>
      </c>
    </row>
    <row r="1117" spans="1:15" x14ac:dyDescent="0.3">
      <c r="A1117">
        <v>116424</v>
      </c>
      <c r="B1117">
        <v>153</v>
      </c>
      <c r="C1117" t="s">
        <v>464</v>
      </c>
      <c r="D1117" t="s">
        <v>1495</v>
      </c>
      <c r="E1117" t="s">
        <v>3480</v>
      </c>
      <c r="F1117">
        <f xml:space="preserve"> 152</f>
        <v>152</v>
      </c>
      <c r="O1117" t="s">
        <v>458</v>
      </c>
    </row>
    <row r="1118" spans="1:15" x14ac:dyDescent="0.3">
      <c r="A1118">
        <v>116424</v>
      </c>
      <c r="B1118">
        <v>154</v>
      </c>
      <c r="C1118" t="s">
        <v>464</v>
      </c>
      <c r="D1118" t="s">
        <v>1583</v>
      </c>
      <c r="E1118" t="s">
        <v>3122</v>
      </c>
      <c r="N1118" t="s">
        <v>2002</v>
      </c>
      <c r="O1118" t="s">
        <v>455</v>
      </c>
    </row>
    <row r="1119" spans="1:15" x14ac:dyDescent="0.3">
      <c r="A1119">
        <v>116424</v>
      </c>
      <c r="B1119">
        <v>155</v>
      </c>
      <c r="C1119" t="s">
        <v>464</v>
      </c>
      <c r="D1119" t="s">
        <v>983</v>
      </c>
      <c r="E1119" t="s">
        <v>3482</v>
      </c>
      <c r="N1119" t="s">
        <v>2003</v>
      </c>
      <c r="O1119" t="s">
        <v>455</v>
      </c>
    </row>
    <row r="1120" spans="1:15" x14ac:dyDescent="0.3">
      <c r="A1120">
        <v>116424</v>
      </c>
      <c r="B1120">
        <v>156</v>
      </c>
      <c r="C1120" t="s">
        <v>490</v>
      </c>
      <c r="D1120" t="s">
        <v>3483</v>
      </c>
      <c r="E1120" t="s">
        <v>3421</v>
      </c>
      <c r="N1120" t="s">
        <v>2004</v>
      </c>
      <c r="O1120" t="s">
        <v>455</v>
      </c>
    </row>
    <row r="1121" spans="1:15" x14ac:dyDescent="0.3">
      <c r="A1121">
        <v>116424</v>
      </c>
      <c r="B1121">
        <v>157</v>
      </c>
      <c r="C1121" t="s">
        <v>490</v>
      </c>
      <c r="D1121" t="s">
        <v>1715</v>
      </c>
      <c r="E1121" t="s">
        <v>3421</v>
      </c>
      <c r="F1121">
        <f xml:space="preserve"> 157</f>
        <v>157</v>
      </c>
      <c r="O1121" t="s">
        <v>458</v>
      </c>
    </row>
    <row r="1122" spans="1:15" x14ac:dyDescent="0.3">
      <c r="A1122">
        <v>116424</v>
      </c>
      <c r="B1122">
        <v>158</v>
      </c>
      <c r="C1122" t="s">
        <v>490</v>
      </c>
      <c r="D1122" t="s">
        <v>842</v>
      </c>
      <c r="E1122" t="s">
        <v>3113</v>
      </c>
      <c r="N1122" t="s">
        <v>2005</v>
      </c>
      <c r="O1122" t="s">
        <v>458</v>
      </c>
    </row>
    <row r="1123" spans="1:15" x14ac:dyDescent="0.3">
      <c r="A1123">
        <v>116424</v>
      </c>
      <c r="B1123">
        <v>159</v>
      </c>
      <c r="C1123" t="s">
        <v>490</v>
      </c>
      <c r="D1123" t="s">
        <v>791</v>
      </c>
      <c r="E1123" t="s">
        <v>3113</v>
      </c>
      <c r="F1123">
        <f xml:space="preserve"> 159</f>
        <v>159</v>
      </c>
      <c r="O1123" t="s">
        <v>458</v>
      </c>
    </row>
    <row r="1124" spans="1:15" x14ac:dyDescent="0.3">
      <c r="A1124">
        <v>116424</v>
      </c>
      <c r="B1124">
        <v>160</v>
      </c>
      <c r="C1124" t="s">
        <v>490</v>
      </c>
      <c r="D1124" t="s">
        <v>1186</v>
      </c>
      <c r="E1124" t="s">
        <v>3421</v>
      </c>
      <c r="F1124">
        <f xml:space="preserve"> 157</f>
        <v>157</v>
      </c>
      <c r="O1124" t="s">
        <v>458</v>
      </c>
    </row>
    <row r="1125" spans="1:15" x14ac:dyDescent="0.3">
      <c r="A1125">
        <v>116424</v>
      </c>
      <c r="B1125">
        <v>161</v>
      </c>
      <c r="C1125" t="s">
        <v>490</v>
      </c>
      <c r="D1125" t="s">
        <v>1260</v>
      </c>
      <c r="E1125" t="s">
        <v>3484</v>
      </c>
      <c r="N1125" t="s">
        <v>2006</v>
      </c>
      <c r="O1125" t="s">
        <v>458</v>
      </c>
    </row>
    <row r="1126" spans="1:15" x14ac:dyDescent="0.3">
      <c r="A1126">
        <v>116424</v>
      </c>
      <c r="B1126">
        <v>162</v>
      </c>
      <c r="C1126" t="s">
        <v>490</v>
      </c>
      <c r="D1126" t="s">
        <v>1198</v>
      </c>
      <c r="E1126" t="s">
        <v>3485</v>
      </c>
      <c r="M1126" t="s">
        <v>3486</v>
      </c>
      <c r="N1126" t="s">
        <v>2007</v>
      </c>
      <c r="O1126" t="s">
        <v>458</v>
      </c>
    </row>
    <row r="1127" spans="1:15" x14ac:dyDescent="0.3">
      <c r="A1127">
        <v>116424</v>
      </c>
      <c r="B1127">
        <v>163</v>
      </c>
      <c r="C1127" t="s">
        <v>490</v>
      </c>
      <c r="D1127" t="s">
        <v>3487</v>
      </c>
      <c r="E1127" t="s">
        <v>3485</v>
      </c>
      <c r="F1127">
        <f xml:space="preserve"> 163</f>
        <v>163</v>
      </c>
      <c r="O1127" t="s">
        <v>458</v>
      </c>
    </row>
    <row r="1128" spans="1:15" x14ac:dyDescent="0.3">
      <c r="A1128">
        <v>116424</v>
      </c>
      <c r="B1128">
        <v>164</v>
      </c>
      <c r="C1128" t="s">
        <v>490</v>
      </c>
      <c r="D1128" t="s">
        <v>985</v>
      </c>
      <c r="E1128" t="s">
        <v>3488</v>
      </c>
      <c r="M1128" t="s">
        <v>3489</v>
      </c>
      <c r="O1128" t="s">
        <v>458</v>
      </c>
    </row>
    <row r="1129" spans="1:15" x14ac:dyDescent="0.3">
      <c r="A1129">
        <v>116424</v>
      </c>
      <c r="B1129">
        <v>165</v>
      </c>
      <c r="C1129" t="s">
        <v>546</v>
      </c>
      <c r="D1129" t="s">
        <v>884</v>
      </c>
      <c r="E1129" t="s">
        <v>3490</v>
      </c>
      <c r="N1129" t="s">
        <v>2010</v>
      </c>
      <c r="O1129" t="s">
        <v>455</v>
      </c>
    </row>
    <row r="1130" spans="1:15" x14ac:dyDescent="0.3">
      <c r="A1130">
        <v>116424</v>
      </c>
      <c r="B1130">
        <v>166</v>
      </c>
      <c r="C1130" t="s">
        <v>546</v>
      </c>
      <c r="D1130" t="s">
        <v>1410</v>
      </c>
      <c r="M1130" t="s">
        <v>3491</v>
      </c>
      <c r="O1130" t="s">
        <v>458</v>
      </c>
    </row>
    <row r="1131" spans="1:15" x14ac:dyDescent="0.3">
      <c r="A1131">
        <v>165613</v>
      </c>
      <c r="B1131">
        <v>1</v>
      </c>
      <c r="C1131" t="s">
        <v>453</v>
      </c>
      <c r="D1131" t="s">
        <v>452</v>
      </c>
      <c r="E1131" t="s">
        <v>2521</v>
      </c>
      <c r="F1131" t="s">
        <v>98</v>
      </c>
      <c r="H1131" t="s">
        <v>98</v>
      </c>
      <c r="J1131" t="s">
        <v>98</v>
      </c>
      <c r="L1131" t="s">
        <v>98</v>
      </c>
      <c r="M1131" t="s">
        <v>3492</v>
      </c>
      <c r="N1131" t="s">
        <v>3493</v>
      </c>
      <c r="O1131" t="s">
        <v>455</v>
      </c>
    </row>
    <row r="1132" spans="1:15" x14ac:dyDescent="0.3">
      <c r="A1132">
        <v>165613</v>
      </c>
      <c r="B1132">
        <v>2</v>
      </c>
      <c r="C1132" t="s">
        <v>453</v>
      </c>
      <c r="D1132" t="s">
        <v>514</v>
      </c>
      <c r="E1132" t="s">
        <v>2521</v>
      </c>
      <c r="F1132" t="s">
        <v>3494</v>
      </c>
      <c r="G1132" t="s">
        <v>2621</v>
      </c>
      <c r="H1132" t="s">
        <v>98</v>
      </c>
      <c r="J1132" t="s">
        <v>98</v>
      </c>
      <c r="L1132" t="s">
        <v>98</v>
      </c>
      <c r="M1132" t="s">
        <v>3495</v>
      </c>
      <c r="N1132" t="s">
        <v>2015</v>
      </c>
      <c r="O1132" t="s">
        <v>455</v>
      </c>
    </row>
    <row r="1133" spans="1:15" x14ac:dyDescent="0.3">
      <c r="A1133">
        <v>165613</v>
      </c>
      <c r="B1133">
        <v>3</v>
      </c>
      <c r="C1133" t="s">
        <v>453</v>
      </c>
      <c r="D1133" t="s">
        <v>471</v>
      </c>
      <c r="E1133" t="s">
        <v>3496</v>
      </c>
      <c r="F1133" t="s">
        <v>98</v>
      </c>
      <c r="H1133" t="s">
        <v>98</v>
      </c>
      <c r="J1133" t="s">
        <v>98</v>
      </c>
      <c r="L1133" t="s">
        <v>98</v>
      </c>
      <c r="M1133" t="s">
        <v>3497</v>
      </c>
      <c r="N1133" t="s">
        <v>98</v>
      </c>
      <c r="O1133" t="s">
        <v>458</v>
      </c>
    </row>
    <row r="1134" spans="1:15" x14ac:dyDescent="0.3">
      <c r="A1134">
        <v>165613</v>
      </c>
      <c r="B1134">
        <v>4</v>
      </c>
      <c r="C1134" t="s">
        <v>490</v>
      </c>
      <c r="D1134" t="s">
        <v>519</v>
      </c>
      <c r="E1134" t="s">
        <v>3498</v>
      </c>
      <c r="F1134" t="s">
        <v>98</v>
      </c>
      <c r="H1134" t="s">
        <v>98</v>
      </c>
      <c r="J1134" t="s">
        <v>98</v>
      </c>
      <c r="L1134" t="s">
        <v>98</v>
      </c>
      <c r="M1134" t="s">
        <v>3499</v>
      </c>
      <c r="N1134" t="s">
        <v>98</v>
      </c>
      <c r="O1134" t="s">
        <v>458</v>
      </c>
    </row>
    <row r="1135" spans="1:15" x14ac:dyDescent="0.3">
      <c r="A1135">
        <v>165613</v>
      </c>
      <c r="B1135">
        <v>5</v>
      </c>
      <c r="C1135" t="s">
        <v>490</v>
      </c>
      <c r="D1135" t="s">
        <v>614</v>
      </c>
      <c r="E1135" t="s">
        <v>3496</v>
      </c>
      <c r="F1135" t="s">
        <v>98</v>
      </c>
      <c r="H1135" t="s">
        <v>98</v>
      </c>
      <c r="J1135" t="s">
        <v>98</v>
      </c>
      <c r="L1135" t="s">
        <v>98</v>
      </c>
      <c r="M1135" t="s">
        <v>3500</v>
      </c>
      <c r="N1135" t="s">
        <v>2017</v>
      </c>
      <c r="O1135" t="s">
        <v>455</v>
      </c>
    </row>
    <row r="1136" spans="1:15" x14ac:dyDescent="0.3">
      <c r="A1136">
        <v>165613</v>
      </c>
      <c r="B1136">
        <v>6</v>
      </c>
      <c r="C1136" t="s">
        <v>490</v>
      </c>
      <c r="D1136" t="s">
        <v>593</v>
      </c>
      <c r="E1136" t="s">
        <v>579</v>
      </c>
      <c r="F1136" t="s">
        <v>98</v>
      </c>
      <c r="H1136" t="s">
        <v>98</v>
      </c>
      <c r="J1136" t="s">
        <v>98</v>
      </c>
      <c r="L1136" t="s">
        <v>98</v>
      </c>
      <c r="M1136" t="s">
        <v>3501</v>
      </c>
      <c r="N1136" t="s">
        <v>98</v>
      </c>
      <c r="O1136" t="s">
        <v>458</v>
      </c>
    </row>
    <row r="1137" spans="1:15" x14ac:dyDescent="0.3">
      <c r="A1137">
        <v>165613</v>
      </c>
      <c r="B1137">
        <v>7</v>
      </c>
      <c r="C1137" t="s">
        <v>490</v>
      </c>
      <c r="D1137" t="s">
        <v>558</v>
      </c>
      <c r="E1137" t="s">
        <v>2905</v>
      </c>
      <c r="F1137" t="s">
        <v>3043</v>
      </c>
      <c r="G1137" t="s">
        <v>2612</v>
      </c>
      <c r="J1137" t="s">
        <v>98</v>
      </c>
      <c r="L1137" t="s">
        <v>98</v>
      </c>
      <c r="M1137" t="s">
        <v>3502</v>
      </c>
      <c r="N1137" t="s">
        <v>2019</v>
      </c>
      <c r="O1137" t="s">
        <v>455</v>
      </c>
    </row>
    <row r="1138" spans="1:15" x14ac:dyDescent="0.3">
      <c r="A1138">
        <v>165613</v>
      </c>
      <c r="B1138">
        <v>8</v>
      </c>
      <c r="C1138" t="s">
        <v>490</v>
      </c>
      <c r="D1138" t="s">
        <v>544</v>
      </c>
      <c r="E1138" t="s">
        <v>3503</v>
      </c>
      <c r="F1138" t="s">
        <v>98</v>
      </c>
      <c r="H1138" t="s">
        <v>98</v>
      </c>
      <c r="J1138" t="s">
        <v>98</v>
      </c>
      <c r="L1138" t="s">
        <v>98</v>
      </c>
      <c r="M1138" t="s">
        <v>3504</v>
      </c>
      <c r="N1138" t="s">
        <v>2022</v>
      </c>
      <c r="O1138" t="s">
        <v>455</v>
      </c>
    </row>
    <row r="1139" spans="1:15" x14ac:dyDescent="0.3">
      <c r="A1139">
        <v>165613</v>
      </c>
      <c r="B1139">
        <v>9</v>
      </c>
      <c r="C1139" t="s">
        <v>490</v>
      </c>
      <c r="D1139" t="s">
        <v>648</v>
      </c>
      <c r="E1139" t="s">
        <v>3505</v>
      </c>
      <c r="F1139" t="s">
        <v>98</v>
      </c>
      <c r="H1139" t="s">
        <v>98</v>
      </c>
      <c r="J1139" t="s">
        <v>98</v>
      </c>
      <c r="L1139" t="s">
        <v>98</v>
      </c>
      <c r="M1139" t="s">
        <v>3506</v>
      </c>
      <c r="N1139" t="s">
        <v>2024</v>
      </c>
      <c r="O1139" t="s">
        <v>455</v>
      </c>
    </row>
    <row r="1140" spans="1:15" x14ac:dyDescent="0.3">
      <c r="A1140">
        <v>165613</v>
      </c>
      <c r="B1140">
        <v>10</v>
      </c>
      <c r="C1140" t="s">
        <v>490</v>
      </c>
      <c r="D1140" t="s">
        <v>564</v>
      </c>
      <c r="E1140" t="s">
        <v>3507</v>
      </c>
      <c r="F1140" t="s">
        <v>98</v>
      </c>
      <c r="H1140" t="s">
        <v>98</v>
      </c>
      <c r="J1140" t="s">
        <v>98</v>
      </c>
      <c r="L1140" t="s">
        <v>98</v>
      </c>
      <c r="M1140" t="s">
        <v>3508</v>
      </c>
      <c r="N1140" t="s">
        <v>2026</v>
      </c>
      <c r="O1140" t="s">
        <v>455</v>
      </c>
    </row>
    <row r="1141" spans="1:15" x14ac:dyDescent="0.3">
      <c r="A1141">
        <v>165613</v>
      </c>
      <c r="B1141">
        <v>11</v>
      </c>
      <c r="C1141" t="s">
        <v>490</v>
      </c>
      <c r="D1141" t="s">
        <v>735</v>
      </c>
      <c r="E1141" t="s">
        <v>2521</v>
      </c>
      <c r="F1141" t="s">
        <v>98</v>
      </c>
      <c r="H1141" t="s">
        <v>98</v>
      </c>
      <c r="J1141" t="s">
        <v>98</v>
      </c>
      <c r="L1141" t="s">
        <v>98</v>
      </c>
      <c r="M1141" t="s">
        <v>3509</v>
      </c>
      <c r="N1141" t="s">
        <v>2030</v>
      </c>
      <c r="O1141" t="s">
        <v>455</v>
      </c>
    </row>
    <row r="1142" spans="1:15" x14ac:dyDescent="0.3">
      <c r="A1142">
        <v>165613</v>
      </c>
      <c r="B1142">
        <v>12</v>
      </c>
      <c r="C1142" t="s">
        <v>490</v>
      </c>
      <c r="D1142" t="s">
        <v>552</v>
      </c>
      <c r="E1142" t="s">
        <v>3510</v>
      </c>
      <c r="F1142" t="s">
        <v>98</v>
      </c>
      <c r="H1142" t="s">
        <v>98</v>
      </c>
      <c r="J1142" t="s">
        <v>98</v>
      </c>
      <c r="L1142" t="s">
        <v>98</v>
      </c>
      <c r="M1142" t="s">
        <v>3511</v>
      </c>
      <c r="N1142" t="s">
        <v>2032</v>
      </c>
      <c r="O1142" t="s">
        <v>455</v>
      </c>
    </row>
    <row r="1143" spans="1:15" x14ac:dyDescent="0.3">
      <c r="A1143">
        <v>165613</v>
      </c>
      <c r="B1143">
        <v>13</v>
      </c>
      <c r="C1143" t="s">
        <v>490</v>
      </c>
      <c r="D1143" t="s">
        <v>542</v>
      </c>
      <c r="E1143" t="s">
        <v>3512</v>
      </c>
      <c r="F1143" t="s">
        <v>98</v>
      </c>
      <c r="H1143" t="s">
        <v>98</v>
      </c>
      <c r="J1143" t="s">
        <v>98</v>
      </c>
      <c r="L1143" t="s">
        <v>98</v>
      </c>
      <c r="M1143" t="s">
        <v>3513</v>
      </c>
      <c r="N1143" t="s">
        <v>2034</v>
      </c>
      <c r="O1143" t="s">
        <v>455</v>
      </c>
    </row>
    <row r="1144" spans="1:15" x14ac:dyDescent="0.3">
      <c r="A1144">
        <v>165613</v>
      </c>
      <c r="B1144">
        <v>14</v>
      </c>
      <c r="C1144" t="s">
        <v>546</v>
      </c>
      <c r="D1144" t="s">
        <v>1102</v>
      </c>
      <c r="E1144" t="s">
        <v>3514</v>
      </c>
      <c r="F1144">
        <f>9</f>
        <v>9</v>
      </c>
      <c r="H1144" t="s">
        <v>98</v>
      </c>
      <c r="J1144" t="s">
        <v>98</v>
      </c>
      <c r="L1144" t="s">
        <v>98</v>
      </c>
      <c r="M1144" t="s">
        <v>3515</v>
      </c>
      <c r="N1144" t="s">
        <v>98</v>
      </c>
      <c r="O1144" t="s">
        <v>458</v>
      </c>
    </row>
    <row r="1145" spans="1:15" x14ac:dyDescent="0.3">
      <c r="A1145">
        <v>165613</v>
      </c>
      <c r="B1145">
        <v>15</v>
      </c>
      <c r="C1145" t="s">
        <v>546</v>
      </c>
      <c r="D1145" t="s">
        <v>538</v>
      </c>
      <c r="E1145" t="s">
        <v>3516</v>
      </c>
      <c r="F1145" t="s">
        <v>98</v>
      </c>
      <c r="H1145" t="s">
        <v>98</v>
      </c>
      <c r="J1145" t="s">
        <v>98</v>
      </c>
      <c r="L1145" t="s">
        <v>98</v>
      </c>
      <c r="M1145" t="s">
        <v>3517</v>
      </c>
      <c r="N1145" t="s">
        <v>2038</v>
      </c>
      <c r="O1145" t="s">
        <v>455</v>
      </c>
    </row>
    <row r="1146" spans="1:15" x14ac:dyDescent="0.3">
      <c r="A1146">
        <v>165613</v>
      </c>
      <c r="B1146">
        <v>16</v>
      </c>
      <c r="C1146" t="s">
        <v>546</v>
      </c>
      <c r="D1146" t="s">
        <v>509</v>
      </c>
      <c r="E1146" t="s">
        <v>2521</v>
      </c>
      <c r="F1146" t="s">
        <v>98</v>
      </c>
      <c r="H1146" t="s">
        <v>98</v>
      </c>
      <c r="J1146" t="s">
        <v>98</v>
      </c>
      <c r="L1146" t="s">
        <v>98</v>
      </c>
      <c r="M1146" t="s">
        <v>3518</v>
      </c>
      <c r="N1146" t="s">
        <v>2041</v>
      </c>
      <c r="O1146" t="s">
        <v>455</v>
      </c>
    </row>
    <row r="1147" spans="1:15" x14ac:dyDescent="0.3">
      <c r="A1147">
        <v>165613</v>
      </c>
      <c r="B1147">
        <v>17</v>
      </c>
      <c r="C1147" t="s">
        <v>453</v>
      </c>
      <c r="D1147" t="s">
        <v>480</v>
      </c>
      <c r="E1147" t="s">
        <v>3519</v>
      </c>
      <c r="O1147" t="s">
        <v>458</v>
      </c>
    </row>
    <row r="1148" spans="1:15" x14ac:dyDescent="0.3">
      <c r="A1148">
        <v>177943</v>
      </c>
      <c r="B1148">
        <v>1</v>
      </c>
      <c r="C1148" t="s">
        <v>453</v>
      </c>
      <c r="D1148" t="s">
        <v>452</v>
      </c>
      <c r="E1148" t="s">
        <v>3520</v>
      </c>
      <c r="F1148" t="s">
        <v>3521</v>
      </c>
      <c r="G1148" t="s">
        <v>2621</v>
      </c>
      <c r="I1148" t="s">
        <v>2724</v>
      </c>
      <c r="K1148" t="s">
        <v>2724</v>
      </c>
      <c r="M1148" t="s">
        <v>3522</v>
      </c>
      <c r="N1148" t="s">
        <v>2101</v>
      </c>
      <c r="O1148" t="s">
        <v>455</v>
      </c>
    </row>
    <row r="1149" spans="1:15" x14ac:dyDescent="0.3">
      <c r="A1149">
        <v>177943</v>
      </c>
      <c r="B1149">
        <v>2</v>
      </c>
      <c r="C1149" t="s">
        <v>453</v>
      </c>
      <c r="D1149" t="s">
        <v>514</v>
      </c>
      <c r="E1149" t="s">
        <v>3523</v>
      </c>
      <c r="F1149" t="s">
        <v>3524</v>
      </c>
      <c r="G1149" t="s">
        <v>2724</v>
      </c>
      <c r="I1149" t="s">
        <v>2724</v>
      </c>
      <c r="K1149" t="s">
        <v>2724</v>
      </c>
      <c r="M1149" t="s">
        <v>3525</v>
      </c>
      <c r="N1149" t="s">
        <v>2102</v>
      </c>
      <c r="O1149" t="s">
        <v>455</v>
      </c>
    </row>
    <row r="1150" spans="1:15" x14ac:dyDescent="0.3">
      <c r="A1150">
        <v>177943</v>
      </c>
      <c r="B1150">
        <v>3</v>
      </c>
      <c r="C1150" t="s">
        <v>453</v>
      </c>
      <c r="D1150" t="s">
        <v>471</v>
      </c>
      <c r="E1150" t="s">
        <v>3523</v>
      </c>
      <c r="F1150" t="s">
        <v>3526</v>
      </c>
      <c r="G1150" t="s">
        <v>2724</v>
      </c>
      <c r="I1150" t="s">
        <v>2724</v>
      </c>
      <c r="K1150" t="s">
        <v>2724</v>
      </c>
      <c r="M1150" t="s">
        <v>3527</v>
      </c>
      <c r="O1150" t="s">
        <v>458</v>
      </c>
    </row>
    <row r="1151" spans="1:15" x14ac:dyDescent="0.3">
      <c r="A1151">
        <v>177943</v>
      </c>
      <c r="B1151">
        <v>4</v>
      </c>
      <c r="C1151" t="s">
        <v>453</v>
      </c>
      <c r="D1151" t="s">
        <v>519</v>
      </c>
      <c r="F1151" t="s">
        <v>3528</v>
      </c>
      <c r="G1151" t="s">
        <v>2654</v>
      </c>
      <c r="I1151" t="s">
        <v>2724</v>
      </c>
      <c r="K1151" t="s">
        <v>2724</v>
      </c>
      <c r="M1151" t="s">
        <v>3529</v>
      </c>
      <c r="N1151" t="s">
        <v>2103</v>
      </c>
      <c r="O1151" t="s">
        <v>455</v>
      </c>
    </row>
    <row r="1152" spans="1:15" x14ac:dyDescent="0.3">
      <c r="A1152">
        <v>177943</v>
      </c>
      <c r="B1152">
        <v>5</v>
      </c>
      <c r="C1152" t="s">
        <v>464</v>
      </c>
      <c r="D1152" t="s">
        <v>614</v>
      </c>
      <c r="F1152" t="s">
        <v>3530</v>
      </c>
      <c r="G1152" t="s">
        <v>2621</v>
      </c>
      <c r="I1152" t="s">
        <v>2724</v>
      </c>
      <c r="K1152" t="s">
        <v>2724</v>
      </c>
      <c r="M1152" t="s">
        <v>3531</v>
      </c>
      <c r="N1152" t="s">
        <v>2107</v>
      </c>
      <c r="O1152" t="s">
        <v>455</v>
      </c>
    </row>
    <row r="1153" spans="1:15" x14ac:dyDescent="0.3">
      <c r="A1153">
        <v>177943</v>
      </c>
      <c r="B1153">
        <v>6</v>
      </c>
      <c r="C1153" t="s">
        <v>464</v>
      </c>
      <c r="D1153" t="s">
        <v>593</v>
      </c>
      <c r="F1153" t="s">
        <v>3532</v>
      </c>
      <c r="G1153" t="s">
        <v>2654</v>
      </c>
      <c r="I1153" t="s">
        <v>2724</v>
      </c>
      <c r="K1153" t="s">
        <v>2724</v>
      </c>
      <c r="M1153" t="s">
        <v>3533</v>
      </c>
      <c r="N1153" t="s">
        <v>2111</v>
      </c>
      <c r="O1153" t="s">
        <v>455</v>
      </c>
    </row>
    <row r="1154" spans="1:15" x14ac:dyDescent="0.3">
      <c r="A1154">
        <v>177943</v>
      </c>
      <c r="B1154">
        <v>7</v>
      </c>
      <c r="C1154" t="s">
        <v>464</v>
      </c>
      <c r="D1154" t="s">
        <v>558</v>
      </c>
      <c r="E1154" t="s">
        <v>3534</v>
      </c>
      <c r="F1154" t="s">
        <v>3535</v>
      </c>
      <c r="G1154" t="s">
        <v>2547</v>
      </c>
      <c r="I1154" t="s">
        <v>3405</v>
      </c>
      <c r="K1154" t="s">
        <v>2724</v>
      </c>
      <c r="M1154" t="s">
        <v>3536</v>
      </c>
      <c r="N1154" t="s">
        <v>2114</v>
      </c>
      <c r="O1154" t="s">
        <v>455</v>
      </c>
    </row>
    <row r="1155" spans="1:15" x14ac:dyDescent="0.3">
      <c r="A1155">
        <v>177943</v>
      </c>
      <c r="B1155">
        <v>8</v>
      </c>
      <c r="C1155" t="s">
        <v>464</v>
      </c>
      <c r="D1155" t="s">
        <v>544</v>
      </c>
      <c r="E1155" t="s">
        <v>3537</v>
      </c>
      <c r="F1155" t="s">
        <v>3538</v>
      </c>
      <c r="G1155" t="s">
        <v>2583</v>
      </c>
      <c r="I1155" t="s">
        <v>2994</v>
      </c>
      <c r="K1155" t="s">
        <v>2724</v>
      </c>
      <c r="M1155" t="s">
        <v>3539</v>
      </c>
      <c r="N1155" t="s">
        <v>2117</v>
      </c>
      <c r="O1155" t="s">
        <v>455</v>
      </c>
    </row>
    <row r="1156" spans="1:15" x14ac:dyDescent="0.3">
      <c r="A1156">
        <v>177943</v>
      </c>
      <c r="B1156">
        <v>9</v>
      </c>
      <c r="C1156" t="s">
        <v>464</v>
      </c>
      <c r="D1156" t="s">
        <v>648</v>
      </c>
      <c r="F1156" t="s">
        <v>3540</v>
      </c>
      <c r="G1156" t="s">
        <v>2583</v>
      </c>
      <c r="I1156" t="s">
        <v>2724</v>
      </c>
      <c r="M1156" t="s">
        <v>3541</v>
      </c>
      <c r="N1156" t="s">
        <v>2122</v>
      </c>
      <c r="O1156" t="s">
        <v>455</v>
      </c>
    </row>
    <row r="1157" spans="1:15" x14ac:dyDescent="0.3">
      <c r="A1157">
        <v>177943</v>
      </c>
      <c r="B1157">
        <v>10</v>
      </c>
      <c r="C1157" t="s">
        <v>464</v>
      </c>
      <c r="D1157" t="s">
        <v>564</v>
      </c>
      <c r="F1157" t="s">
        <v>3542</v>
      </c>
      <c r="G1157" t="s">
        <v>2583</v>
      </c>
      <c r="I1157" t="s">
        <v>2724</v>
      </c>
      <c r="M1157" t="s">
        <v>3543</v>
      </c>
      <c r="N1157" t="s">
        <v>2125</v>
      </c>
      <c r="O1157" t="s">
        <v>455</v>
      </c>
    </row>
    <row r="1158" spans="1:15" x14ac:dyDescent="0.3">
      <c r="A1158">
        <v>177943</v>
      </c>
      <c r="B1158">
        <v>11</v>
      </c>
      <c r="C1158" t="s">
        <v>464</v>
      </c>
      <c r="D1158" t="s">
        <v>735</v>
      </c>
      <c r="F1158" t="s">
        <v>3544</v>
      </c>
      <c r="M1158" t="s">
        <v>3545</v>
      </c>
      <c r="N1158" t="s">
        <v>2129</v>
      </c>
      <c r="O1158" t="s">
        <v>455</v>
      </c>
    </row>
    <row r="1159" spans="1:15" x14ac:dyDescent="0.3">
      <c r="A1159">
        <v>177943</v>
      </c>
      <c r="B1159">
        <v>12</v>
      </c>
      <c r="C1159" t="s">
        <v>464</v>
      </c>
      <c r="D1159" t="s">
        <v>552</v>
      </c>
      <c r="F1159" t="s">
        <v>3546</v>
      </c>
      <c r="M1159" t="s">
        <v>3547</v>
      </c>
      <c r="N1159" t="s">
        <v>2132</v>
      </c>
      <c r="O1159" t="s">
        <v>455</v>
      </c>
    </row>
    <row r="1160" spans="1:15" x14ac:dyDescent="0.3">
      <c r="A1160">
        <v>177943</v>
      </c>
      <c r="B1160">
        <v>13</v>
      </c>
      <c r="C1160" t="s">
        <v>490</v>
      </c>
      <c r="D1160" t="s">
        <v>542</v>
      </c>
      <c r="E1160" t="s">
        <v>3548</v>
      </c>
      <c r="F1160" t="s">
        <v>3535</v>
      </c>
      <c r="G1160" t="s">
        <v>2547</v>
      </c>
      <c r="M1160" t="s">
        <v>3549</v>
      </c>
      <c r="O1160" t="s">
        <v>458</v>
      </c>
    </row>
    <row r="1161" spans="1:15" x14ac:dyDescent="0.3">
      <c r="A1161">
        <v>177943</v>
      </c>
      <c r="B1161">
        <v>14</v>
      </c>
      <c r="C1161" t="s">
        <v>490</v>
      </c>
      <c r="D1161" t="s">
        <v>1102</v>
      </c>
      <c r="F1161" t="s">
        <v>3535</v>
      </c>
      <c r="G1161" t="s">
        <v>2547</v>
      </c>
      <c r="I1161" t="s">
        <v>3405</v>
      </c>
      <c r="M1161" t="s">
        <v>3549</v>
      </c>
      <c r="O1161" t="s">
        <v>458</v>
      </c>
    </row>
    <row r="1162" spans="1:15" x14ac:dyDescent="0.3">
      <c r="A1162">
        <v>177943</v>
      </c>
      <c r="B1162">
        <v>15</v>
      </c>
      <c r="C1162" t="s">
        <v>490</v>
      </c>
      <c r="D1162" t="s">
        <v>538</v>
      </c>
      <c r="E1162" t="s">
        <v>3550</v>
      </c>
      <c r="F1162" t="s">
        <v>3551</v>
      </c>
      <c r="G1162" t="s">
        <v>2717</v>
      </c>
      <c r="I1162" t="s">
        <v>2724</v>
      </c>
      <c r="M1162" t="s">
        <v>3552</v>
      </c>
      <c r="N1162" t="s">
        <v>2134</v>
      </c>
      <c r="O1162" t="s">
        <v>455</v>
      </c>
    </row>
    <row r="1163" spans="1:15" x14ac:dyDescent="0.3">
      <c r="A1163">
        <v>177943</v>
      </c>
      <c r="B1163">
        <v>16</v>
      </c>
      <c r="C1163" t="s">
        <v>490</v>
      </c>
      <c r="D1163" t="s">
        <v>509</v>
      </c>
      <c r="E1163" t="s">
        <v>2905</v>
      </c>
      <c r="F1163" t="s">
        <v>3445</v>
      </c>
      <c r="G1163" t="s">
        <v>2508</v>
      </c>
      <c r="I1163" t="s">
        <v>3553</v>
      </c>
      <c r="M1163" t="s">
        <v>3554</v>
      </c>
      <c r="N1163" t="s">
        <v>2136</v>
      </c>
      <c r="O1163" t="s">
        <v>455</v>
      </c>
    </row>
    <row r="1164" spans="1:15" x14ac:dyDescent="0.3">
      <c r="A1164">
        <v>177943</v>
      </c>
      <c r="B1164">
        <v>17</v>
      </c>
      <c r="C1164" t="s">
        <v>490</v>
      </c>
      <c r="D1164" t="s">
        <v>480</v>
      </c>
      <c r="E1164" t="s">
        <v>3555</v>
      </c>
      <c r="F1164" t="s">
        <v>3556</v>
      </c>
      <c r="G1164" t="s">
        <v>2983</v>
      </c>
      <c r="I1164" t="s">
        <v>2984</v>
      </c>
      <c r="M1164" t="s">
        <v>3557</v>
      </c>
      <c r="N1164" t="s">
        <v>2139</v>
      </c>
      <c r="O1164" t="s">
        <v>455</v>
      </c>
    </row>
    <row r="1165" spans="1:15" x14ac:dyDescent="0.3">
      <c r="A1165">
        <v>177943</v>
      </c>
      <c r="B1165">
        <v>18</v>
      </c>
      <c r="C1165" t="s">
        <v>490</v>
      </c>
      <c r="D1165" t="s">
        <v>551</v>
      </c>
      <c r="E1165" t="s">
        <v>3558</v>
      </c>
      <c r="M1165" t="s">
        <v>3559</v>
      </c>
      <c r="N1165" t="s">
        <v>2140</v>
      </c>
      <c r="O1165" t="s">
        <v>455</v>
      </c>
    </row>
    <row r="1166" spans="1:15" x14ac:dyDescent="0.3">
      <c r="A1166">
        <v>177943</v>
      </c>
      <c r="B1166">
        <v>19</v>
      </c>
      <c r="C1166" t="s">
        <v>490</v>
      </c>
      <c r="D1166" t="s">
        <v>515</v>
      </c>
      <c r="E1166" t="s">
        <v>3560</v>
      </c>
      <c r="F1166" t="s">
        <v>3556</v>
      </c>
      <c r="G1166" t="s">
        <v>2983</v>
      </c>
      <c r="I1166" t="s">
        <v>2984</v>
      </c>
      <c r="M1166" t="s">
        <v>3561</v>
      </c>
      <c r="O1166" t="s">
        <v>458</v>
      </c>
    </row>
    <row r="1167" spans="1:15" x14ac:dyDescent="0.3">
      <c r="A1167">
        <v>177943</v>
      </c>
      <c r="B1167">
        <v>20</v>
      </c>
      <c r="C1167" t="s">
        <v>490</v>
      </c>
      <c r="D1167" t="s">
        <v>537</v>
      </c>
      <c r="E1167" t="s">
        <v>3560</v>
      </c>
      <c r="F1167" t="s">
        <v>3556</v>
      </c>
      <c r="G1167" t="s">
        <v>2983</v>
      </c>
      <c r="I1167" t="s">
        <v>2984</v>
      </c>
      <c r="M1167" t="s">
        <v>3562</v>
      </c>
      <c r="O1167" t="s">
        <v>458</v>
      </c>
    </row>
    <row r="1168" spans="1:15" x14ac:dyDescent="0.3">
      <c r="A1168">
        <v>177943</v>
      </c>
      <c r="B1168">
        <v>21</v>
      </c>
      <c r="C1168" t="s">
        <v>490</v>
      </c>
      <c r="D1168" t="s">
        <v>572</v>
      </c>
      <c r="E1168" t="s">
        <v>3563</v>
      </c>
      <c r="F1168" t="s">
        <v>3564</v>
      </c>
      <c r="G1168" t="s">
        <v>3565</v>
      </c>
      <c r="M1168" t="s">
        <v>3566</v>
      </c>
      <c r="N1168" t="s">
        <v>2144</v>
      </c>
      <c r="O1168" t="s">
        <v>455</v>
      </c>
    </row>
    <row r="1169" spans="1:15" x14ac:dyDescent="0.3">
      <c r="A1169">
        <v>177943</v>
      </c>
      <c r="B1169">
        <v>22</v>
      </c>
      <c r="C1169" t="s">
        <v>490</v>
      </c>
      <c r="D1169" t="s">
        <v>488</v>
      </c>
      <c r="E1169" t="s">
        <v>3567</v>
      </c>
      <c r="F1169" t="s">
        <v>3568</v>
      </c>
      <c r="G1169" t="s">
        <v>3565</v>
      </c>
      <c r="M1169" t="s">
        <v>3566</v>
      </c>
      <c r="O1169" t="s">
        <v>458</v>
      </c>
    </row>
    <row r="1170" spans="1:15" x14ac:dyDescent="0.3">
      <c r="A1170">
        <v>177943</v>
      </c>
      <c r="B1170">
        <v>23</v>
      </c>
      <c r="C1170" t="s">
        <v>490</v>
      </c>
      <c r="D1170" t="s">
        <v>736</v>
      </c>
      <c r="E1170" t="s">
        <v>3534</v>
      </c>
      <c r="F1170" t="s">
        <v>3569</v>
      </c>
      <c r="G1170" t="s">
        <v>2547</v>
      </c>
      <c r="I1170" t="s">
        <v>3405</v>
      </c>
      <c r="M1170" t="s">
        <v>3570</v>
      </c>
      <c r="O1170" t="s">
        <v>458</v>
      </c>
    </row>
    <row r="1171" spans="1:15" x14ac:dyDescent="0.3">
      <c r="A1171">
        <v>177943</v>
      </c>
      <c r="B1171">
        <v>24</v>
      </c>
      <c r="C1171" t="s">
        <v>546</v>
      </c>
      <c r="D1171" t="s">
        <v>520</v>
      </c>
      <c r="E1171" t="s">
        <v>3555</v>
      </c>
      <c r="F1171" t="s">
        <v>3571</v>
      </c>
      <c r="G1171" t="s">
        <v>2983</v>
      </c>
      <c r="I1171" t="s">
        <v>2984</v>
      </c>
      <c r="M1171" t="s">
        <v>3572</v>
      </c>
      <c r="O1171" t="s">
        <v>458</v>
      </c>
    </row>
    <row r="1172" spans="1:15" x14ac:dyDescent="0.3">
      <c r="A1172">
        <v>177943</v>
      </c>
      <c r="B1172">
        <v>25</v>
      </c>
      <c r="C1172" t="s">
        <v>546</v>
      </c>
      <c r="D1172" t="s">
        <v>498</v>
      </c>
      <c r="E1172" t="s">
        <v>3567</v>
      </c>
      <c r="F1172" t="s">
        <v>3571</v>
      </c>
      <c r="G1172" t="s">
        <v>2983</v>
      </c>
      <c r="I1172" t="s">
        <v>2984</v>
      </c>
      <c r="M1172" t="s">
        <v>3573</v>
      </c>
      <c r="O1172" t="s">
        <v>458</v>
      </c>
    </row>
    <row r="1173" spans="1:15" x14ac:dyDescent="0.3">
      <c r="A1173">
        <v>177943</v>
      </c>
      <c r="B1173">
        <v>26</v>
      </c>
      <c r="C1173" t="s">
        <v>546</v>
      </c>
      <c r="D1173" t="s">
        <v>803</v>
      </c>
      <c r="E1173" t="s">
        <v>3548</v>
      </c>
      <c r="F1173" t="s">
        <v>3574</v>
      </c>
      <c r="G1173" t="s">
        <v>2547</v>
      </c>
      <c r="I1173" t="s">
        <v>3405</v>
      </c>
      <c r="M1173" t="s">
        <v>3575</v>
      </c>
      <c r="O1173" t="s">
        <v>458</v>
      </c>
    </row>
    <row r="1174" spans="1:15" x14ac:dyDescent="0.3">
      <c r="A1174">
        <v>177943</v>
      </c>
      <c r="B1174">
        <v>27</v>
      </c>
      <c r="C1174" t="s">
        <v>546</v>
      </c>
      <c r="D1174" t="s">
        <v>1205</v>
      </c>
      <c r="E1174" t="s">
        <v>3576</v>
      </c>
      <c r="M1174" t="s">
        <v>3577</v>
      </c>
      <c r="O1174" t="s">
        <v>458</v>
      </c>
    </row>
    <row r="1175" spans="1:15" x14ac:dyDescent="0.3">
      <c r="A1175">
        <v>177943</v>
      </c>
      <c r="B1175">
        <v>28</v>
      </c>
      <c r="C1175" t="s">
        <v>546</v>
      </c>
      <c r="D1175" t="s">
        <v>722</v>
      </c>
      <c r="E1175" t="s">
        <v>3548</v>
      </c>
      <c r="F1175" t="s">
        <v>3574</v>
      </c>
      <c r="G1175" t="s">
        <v>2547</v>
      </c>
      <c r="M1175" t="s">
        <v>3570</v>
      </c>
      <c r="O1175" t="s">
        <v>458</v>
      </c>
    </row>
    <row r="1176" spans="1:15" x14ac:dyDescent="0.3">
      <c r="A1176">
        <v>177943</v>
      </c>
      <c r="B1176">
        <v>29</v>
      </c>
      <c r="C1176" t="s">
        <v>464</v>
      </c>
      <c r="D1176" t="s">
        <v>527</v>
      </c>
      <c r="F1176" t="s">
        <v>3578</v>
      </c>
      <c r="G1176" t="s">
        <v>2989</v>
      </c>
      <c r="M1176" t="s">
        <v>3579</v>
      </c>
      <c r="N1176" t="s">
        <v>2152</v>
      </c>
      <c r="O1176" t="s">
        <v>455</v>
      </c>
    </row>
    <row r="1177" spans="1:15" x14ac:dyDescent="0.3">
      <c r="A1177">
        <v>177943</v>
      </c>
      <c r="B1177">
        <v>30</v>
      </c>
      <c r="C1177" t="s">
        <v>464</v>
      </c>
      <c r="D1177" t="s">
        <v>583</v>
      </c>
      <c r="F1177" t="s">
        <v>3580</v>
      </c>
      <c r="G1177" t="s">
        <v>2621</v>
      </c>
      <c r="M1177" t="s">
        <v>3581</v>
      </c>
      <c r="N1177" t="s">
        <v>2153</v>
      </c>
      <c r="O1177" t="s">
        <v>455</v>
      </c>
    </row>
    <row r="1178" spans="1:15" x14ac:dyDescent="0.3">
      <c r="A1178">
        <v>177943</v>
      </c>
      <c r="B1178">
        <v>31</v>
      </c>
      <c r="C1178" t="s">
        <v>453</v>
      </c>
      <c r="D1178" t="s">
        <v>545</v>
      </c>
      <c r="F1178" t="s">
        <v>3582</v>
      </c>
      <c r="G1178" t="s">
        <v>2551</v>
      </c>
      <c r="M1178" t="s">
        <v>3583</v>
      </c>
      <c r="N1178" t="s">
        <v>2155</v>
      </c>
      <c r="O1178" t="s">
        <v>455</v>
      </c>
    </row>
    <row r="1179" spans="1:15" x14ac:dyDescent="0.3">
      <c r="A1179">
        <v>177943</v>
      </c>
      <c r="B1179">
        <v>32</v>
      </c>
      <c r="C1179" t="s">
        <v>453</v>
      </c>
      <c r="D1179" t="s">
        <v>665</v>
      </c>
      <c r="F1179" t="s">
        <v>3584</v>
      </c>
      <c r="G1179" t="s">
        <v>3585</v>
      </c>
      <c r="M1179" t="s">
        <v>3586</v>
      </c>
      <c r="N1179" t="s">
        <v>2157</v>
      </c>
      <c r="O1179" t="s">
        <v>455</v>
      </c>
    </row>
    <row r="1180" spans="1:15" x14ac:dyDescent="0.3">
      <c r="A1180">
        <v>177943</v>
      </c>
      <c r="B1180">
        <v>33</v>
      </c>
      <c r="C1180" t="s">
        <v>453</v>
      </c>
      <c r="D1180" t="s">
        <v>577</v>
      </c>
      <c r="F1180" t="s">
        <v>3587</v>
      </c>
      <c r="G1180" t="s">
        <v>2621</v>
      </c>
      <c r="M1180" t="s">
        <v>3588</v>
      </c>
      <c r="N1180" t="s">
        <v>2159</v>
      </c>
      <c r="O1180" t="s">
        <v>455</v>
      </c>
    </row>
    <row r="1181" spans="1:15" x14ac:dyDescent="0.3">
      <c r="A1181">
        <v>177943</v>
      </c>
      <c r="B1181">
        <v>34</v>
      </c>
      <c r="C1181" t="s">
        <v>453</v>
      </c>
      <c r="D1181" t="s">
        <v>553</v>
      </c>
      <c r="E1181" t="s">
        <v>3589</v>
      </c>
      <c r="F1181" t="s">
        <v>3590</v>
      </c>
      <c r="G1181" t="s">
        <v>2621</v>
      </c>
      <c r="M1181" t="s">
        <v>3591</v>
      </c>
      <c r="N1181" t="s">
        <v>2160</v>
      </c>
      <c r="O1181" t="s">
        <v>455</v>
      </c>
    </row>
    <row r="1182" spans="1:15" x14ac:dyDescent="0.3">
      <c r="A1182">
        <v>177943</v>
      </c>
      <c r="B1182">
        <v>35</v>
      </c>
      <c r="C1182" t="s">
        <v>453</v>
      </c>
      <c r="D1182" t="s">
        <v>532</v>
      </c>
      <c r="E1182" t="s">
        <v>3537</v>
      </c>
      <c r="F1182" t="s">
        <v>3592</v>
      </c>
      <c r="G1182" t="s">
        <v>2583</v>
      </c>
      <c r="M1182" t="s">
        <v>3593</v>
      </c>
      <c r="N1182" t="s">
        <v>2117</v>
      </c>
      <c r="O1182" t="s">
        <v>458</v>
      </c>
    </row>
    <row r="1183" spans="1:15" x14ac:dyDescent="0.3">
      <c r="A1183">
        <v>177943</v>
      </c>
      <c r="B1183">
        <v>36</v>
      </c>
      <c r="C1183" t="s">
        <v>464</v>
      </c>
      <c r="D1183" t="s">
        <v>496</v>
      </c>
      <c r="E1183" t="s">
        <v>2714</v>
      </c>
      <c r="F1183" t="s">
        <v>3594</v>
      </c>
      <c r="G1183" t="s">
        <v>2621</v>
      </c>
      <c r="M1183" t="s">
        <v>3595</v>
      </c>
      <c r="N1183" t="s">
        <v>2161</v>
      </c>
      <c r="O1183" t="s">
        <v>455</v>
      </c>
    </row>
    <row r="1184" spans="1:15" x14ac:dyDescent="0.3">
      <c r="A1184">
        <v>177943</v>
      </c>
      <c r="B1184">
        <v>37</v>
      </c>
      <c r="C1184" t="s">
        <v>464</v>
      </c>
      <c r="D1184" t="s">
        <v>502</v>
      </c>
      <c r="E1184" t="s">
        <v>2905</v>
      </c>
      <c r="F1184" t="s">
        <v>3596</v>
      </c>
      <c r="G1184" t="s">
        <v>2612</v>
      </c>
      <c r="M1184" t="s">
        <v>3597</v>
      </c>
      <c r="N1184" t="s">
        <v>2164</v>
      </c>
      <c r="O1184" t="s">
        <v>455</v>
      </c>
    </row>
    <row r="1185" spans="1:15" x14ac:dyDescent="0.3">
      <c r="A1185">
        <v>177943</v>
      </c>
      <c r="B1185">
        <v>38</v>
      </c>
      <c r="C1185" t="s">
        <v>464</v>
      </c>
      <c r="D1185" t="s">
        <v>565</v>
      </c>
      <c r="E1185" t="s">
        <v>3598</v>
      </c>
      <c r="F1185" t="s">
        <v>3599</v>
      </c>
      <c r="G1185" t="s">
        <v>3600</v>
      </c>
      <c r="M1185" t="s">
        <v>3601</v>
      </c>
      <c r="N1185" t="s">
        <v>2166</v>
      </c>
      <c r="O1185" t="s">
        <v>455</v>
      </c>
    </row>
    <row r="1186" spans="1:15" x14ac:dyDescent="0.3">
      <c r="A1186">
        <v>177943</v>
      </c>
      <c r="B1186">
        <v>39</v>
      </c>
      <c r="C1186" t="s">
        <v>464</v>
      </c>
      <c r="D1186" t="s">
        <v>1114</v>
      </c>
      <c r="E1186" t="s">
        <v>3602</v>
      </c>
      <c r="F1186" t="s">
        <v>3603</v>
      </c>
      <c r="G1186" t="s">
        <v>2551</v>
      </c>
      <c r="M1186" t="s">
        <v>3604</v>
      </c>
      <c r="N1186" t="s">
        <v>2168</v>
      </c>
      <c r="O1186" t="s">
        <v>455</v>
      </c>
    </row>
    <row r="1187" spans="1:15" x14ac:dyDescent="0.3">
      <c r="A1187">
        <v>177943</v>
      </c>
      <c r="B1187">
        <v>40</v>
      </c>
      <c r="C1187" t="s">
        <v>464</v>
      </c>
      <c r="D1187" t="s">
        <v>505</v>
      </c>
      <c r="F1187" t="s">
        <v>3605</v>
      </c>
      <c r="G1187" t="s">
        <v>2679</v>
      </c>
      <c r="M1187" t="s">
        <v>3606</v>
      </c>
      <c r="N1187" t="s">
        <v>2169</v>
      </c>
      <c r="O1187" t="s">
        <v>455</v>
      </c>
    </row>
    <row r="1188" spans="1:15" x14ac:dyDescent="0.3">
      <c r="A1188">
        <v>177943</v>
      </c>
      <c r="B1188">
        <v>41</v>
      </c>
      <c r="C1188" t="s">
        <v>464</v>
      </c>
      <c r="D1188" t="s">
        <v>723</v>
      </c>
      <c r="E1188" t="s">
        <v>2847</v>
      </c>
      <c r="M1188" t="s">
        <v>3607</v>
      </c>
      <c r="N1188" t="s">
        <v>2171</v>
      </c>
      <c r="O1188" t="s">
        <v>455</v>
      </c>
    </row>
    <row r="1189" spans="1:15" x14ac:dyDescent="0.3">
      <c r="A1189">
        <v>177943</v>
      </c>
      <c r="B1189">
        <v>42</v>
      </c>
      <c r="C1189" t="s">
        <v>464</v>
      </c>
      <c r="D1189" t="s">
        <v>491</v>
      </c>
      <c r="F1189" t="s">
        <v>3605</v>
      </c>
      <c r="G1189" t="s">
        <v>2679</v>
      </c>
      <c r="M1189" t="s">
        <v>3608</v>
      </c>
      <c r="N1189" t="s">
        <v>2169</v>
      </c>
      <c r="O1189" t="s">
        <v>455</v>
      </c>
    </row>
    <row r="1190" spans="1:15" x14ac:dyDescent="0.3">
      <c r="A1190">
        <v>177943</v>
      </c>
      <c r="B1190">
        <v>43</v>
      </c>
      <c r="C1190" t="s">
        <v>464</v>
      </c>
      <c r="D1190" t="s">
        <v>503</v>
      </c>
      <c r="F1190" t="s">
        <v>3605</v>
      </c>
      <c r="G1190" t="s">
        <v>2679</v>
      </c>
      <c r="M1190" t="s">
        <v>3608</v>
      </c>
      <c r="N1190" t="s">
        <v>2169</v>
      </c>
      <c r="O1190" t="s">
        <v>455</v>
      </c>
    </row>
    <row r="1191" spans="1:15" x14ac:dyDescent="0.3">
      <c r="A1191">
        <v>177943</v>
      </c>
      <c r="B1191">
        <v>44</v>
      </c>
      <c r="C1191" t="s">
        <v>490</v>
      </c>
      <c r="D1191" t="s">
        <v>594</v>
      </c>
      <c r="F1191" t="s">
        <v>3086</v>
      </c>
      <c r="G1191" t="s">
        <v>3087</v>
      </c>
      <c r="M1191" t="s">
        <v>3609</v>
      </c>
      <c r="N1191" t="s">
        <v>2175</v>
      </c>
      <c r="O1191" t="s">
        <v>455</v>
      </c>
    </row>
    <row r="1192" spans="1:15" x14ac:dyDescent="0.3">
      <c r="A1192">
        <v>177943</v>
      </c>
      <c r="B1192">
        <v>45</v>
      </c>
      <c r="C1192" t="s">
        <v>490</v>
      </c>
      <c r="D1192" t="s">
        <v>528</v>
      </c>
      <c r="E1192" t="s">
        <v>3598</v>
      </c>
      <c r="F1192" t="s">
        <v>3610</v>
      </c>
      <c r="G1192" t="s">
        <v>3600</v>
      </c>
      <c r="M1192" t="s">
        <v>3611</v>
      </c>
      <c r="O1192" t="s">
        <v>458</v>
      </c>
    </row>
    <row r="1193" spans="1:15" x14ac:dyDescent="0.3">
      <c r="A1193">
        <v>177943</v>
      </c>
      <c r="B1193">
        <v>46</v>
      </c>
      <c r="C1193" t="s">
        <v>490</v>
      </c>
      <c r="D1193" t="s">
        <v>510</v>
      </c>
      <c r="E1193" t="s">
        <v>3555</v>
      </c>
      <c r="F1193" t="s">
        <v>3556</v>
      </c>
      <c r="G1193" t="s">
        <v>2983</v>
      </c>
      <c r="I1193" t="s">
        <v>2984</v>
      </c>
      <c r="M1193" t="s">
        <v>3570</v>
      </c>
      <c r="O1193" t="s">
        <v>458</v>
      </c>
    </row>
    <row r="1194" spans="1:15" x14ac:dyDescent="0.3">
      <c r="A1194">
        <v>177943</v>
      </c>
      <c r="B1194">
        <v>47</v>
      </c>
      <c r="C1194" t="s">
        <v>490</v>
      </c>
      <c r="D1194" t="s">
        <v>624</v>
      </c>
      <c r="E1194" t="s">
        <v>3550</v>
      </c>
      <c r="F1194" t="s">
        <v>3551</v>
      </c>
      <c r="G1194" t="s">
        <v>2717</v>
      </c>
      <c r="M1194" t="s">
        <v>3612</v>
      </c>
      <c r="O1194" t="s">
        <v>458</v>
      </c>
    </row>
    <row r="1195" spans="1:15" x14ac:dyDescent="0.3">
      <c r="A1195">
        <v>177943</v>
      </c>
      <c r="B1195">
        <v>48</v>
      </c>
      <c r="C1195" t="s">
        <v>490</v>
      </c>
      <c r="D1195" t="s">
        <v>1833</v>
      </c>
      <c r="E1195" t="s">
        <v>3613</v>
      </c>
      <c r="F1195" t="s">
        <v>3052</v>
      </c>
      <c r="G1195" t="s">
        <v>3053</v>
      </c>
      <c r="I1195" t="s">
        <v>3054</v>
      </c>
      <c r="M1195" t="s">
        <v>3614</v>
      </c>
      <c r="O1195" t="s">
        <v>458</v>
      </c>
    </row>
    <row r="1196" spans="1:15" x14ac:dyDescent="0.3">
      <c r="A1196">
        <v>177943</v>
      </c>
      <c r="B1196">
        <v>49</v>
      </c>
      <c r="C1196" t="s">
        <v>490</v>
      </c>
      <c r="D1196" t="s">
        <v>521</v>
      </c>
      <c r="E1196" t="s">
        <v>3615</v>
      </c>
      <c r="F1196" t="s">
        <v>3616</v>
      </c>
      <c r="G1196" t="s">
        <v>2717</v>
      </c>
      <c r="M1196" t="s">
        <v>3617</v>
      </c>
      <c r="O1196" t="s">
        <v>458</v>
      </c>
    </row>
    <row r="1197" spans="1:15" x14ac:dyDescent="0.3">
      <c r="A1197">
        <v>177943</v>
      </c>
      <c r="B1197">
        <v>50</v>
      </c>
      <c r="C1197" t="s">
        <v>490</v>
      </c>
      <c r="D1197" t="s">
        <v>578</v>
      </c>
      <c r="E1197" t="s">
        <v>3618</v>
      </c>
      <c r="F1197" t="s">
        <v>3619</v>
      </c>
      <c r="G1197" t="s">
        <v>2704</v>
      </c>
      <c r="I1197" t="s">
        <v>3007</v>
      </c>
      <c r="M1197" t="s">
        <v>3620</v>
      </c>
      <c r="N1197" t="s">
        <v>2186</v>
      </c>
      <c r="O1197" t="s">
        <v>455</v>
      </c>
    </row>
    <row r="1198" spans="1:15" x14ac:dyDescent="0.3">
      <c r="A1198">
        <v>177943</v>
      </c>
      <c r="B1198">
        <v>51</v>
      </c>
      <c r="C1198" t="s">
        <v>490</v>
      </c>
      <c r="D1198" t="s">
        <v>554</v>
      </c>
      <c r="E1198" t="s">
        <v>3621</v>
      </c>
      <c r="F1198" t="s">
        <v>3622</v>
      </c>
      <c r="G1198" t="s">
        <v>2547</v>
      </c>
      <c r="I1198" t="s">
        <v>3405</v>
      </c>
      <c r="M1198" t="s">
        <v>3570</v>
      </c>
      <c r="O1198" t="s">
        <v>458</v>
      </c>
    </row>
    <row r="1199" spans="1:15" x14ac:dyDescent="0.3">
      <c r="A1199">
        <v>177943</v>
      </c>
      <c r="B1199">
        <v>52</v>
      </c>
      <c r="C1199" t="s">
        <v>490</v>
      </c>
      <c r="D1199" t="s">
        <v>631</v>
      </c>
      <c r="E1199" t="s">
        <v>3555</v>
      </c>
      <c r="F1199" t="s">
        <v>3623</v>
      </c>
      <c r="G1199" t="s">
        <v>2983</v>
      </c>
      <c r="I1199" t="s">
        <v>2984</v>
      </c>
      <c r="M1199" t="s">
        <v>3572</v>
      </c>
      <c r="O1199" t="s">
        <v>458</v>
      </c>
    </row>
    <row r="1200" spans="1:15" x14ac:dyDescent="0.3">
      <c r="A1200">
        <v>177943</v>
      </c>
      <c r="B1200">
        <v>53</v>
      </c>
      <c r="C1200" t="s">
        <v>546</v>
      </c>
      <c r="D1200" t="s">
        <v>1040</v>
      </c>
      <c r="E1200" t="s">
        <v>3598</v>
      </c>
      <c r="F1200" t="s">
        <v>3599</v>
      </c>
      <c r="G1200" t="s">
        <v>3600</v>
      </c>
      <c r="I1200" t="s">
        <v>3624</v>
      </c>
      <c r="M1200" t="s">
        <v>3625</v>
      </c>
      <c r="O1200" t="s">
        <v>458</v>
      </c>
    </row>
    <row r="1201" spans="1:15" x14ac:dyDescent="0.3">
      <c r="A1201">
        <v>177943</v>
      </c>
      <c r="B1201">
        <v>54</v>
      </c>
      <c r="C1201" t="s">
        <v>546</v>
      </c>
      <c r="D1201" t="s">
        <v>2097</v>
      </c>
      <c r="E1201" t="s">
        <v>3626</v>
      </c>
      <c r="F1201" t="s">
        <v>3052</v>
      </c>
      <c r="G1201" t="s">
        <v>3053</v>
      </c>
      <c r="I1201" t="s">
        <v>3054</v>
      </c>
      <c r="K1201" t="s">
        <v>3055</v>
      </c>
      <c r="M1201" t="s">
        <v>3614</v>
      </c>
      <c r="N1201" t="s">
        <v>2183</v>
      </c>
      <c r="O1201" t="s">
        <v>455</v>
      </c>
    </row>
    <row r="1202" spans="1:15" x14ac:dyDescent="0.3">
      <c r="A1202">
        <v>177943</v>
      </c>
      <c r="B1202">
        <v>55</v>
      </c>
      <c r="C1202" t="s">
        <v>546</v>
      </c>
      <c r="D1202" t="s">
        <v>669</v>
      </c>
      <c r="E1202" t="s">
        <v>3626</v>
      </c>
      <c r="F1202" t="s">
        <v>3052</v>
      </c>
      <c r="G1202" t="s">
        <v>3053</v>
      </c>
      <c r="I1202" t="s">
        <v>3054</v>
      </c>
      <c r="K1202" t="s">
        <v>3055</v>
      </c>
      <c r="M1202" t="s">
        <v>3614</v>
      </c>
      <c r="O1202" t="s">
        <v>458</v>
      </c>
    </row>
    <row r="1203" spans="1:15" x14ac:dyDescent="0.3">
      <c r="A1203">
        <v>177943</v>
      </c>
      <c r="B1203">
        <v>56</v>
      </c>
      <c r="C1203" t="s">
        <v>546</v>
      </c>
      <c r="D1203" t="s">
        <v>2078</v>
      </c>
      <c r="E1203" t="s">
        <v>3613</v>
      </c>
      <c r="F1203" t="s">
        <v>3052</v>
      </c>
      <c r="G1203" t="s">
        <v>3053</v>
      </c>
      <c r="I1203" t="s">
        <v>3054</v>
      </c>
      <c r="K1203" t="s">
        <v>3055</v>
      </c>
      <c r="M1203" t="s">
        <v>3614</v>
      </c>
      <c r="O1203" t="s">
        <v>458</v>
      </c>
    </row>
    <row r="1204" spans="1:15" x14ac:dyDescent="0.3">
      <c r="A1204">
        <v>177943</v>
      </c>
      <c r="B1204">
        <v>57</v>
      </c>
      <c r="C1204" t="s">
        <v>546</v>
      </c>
      <c r="D1204" t="s">
        <v>2604</v>
      </c>
      <c r="E1204" t="s">
        <v>3555</v>
      </c>
      <c r="F1204" t="s">
        <v>3556</v>
      </c>
      <c r="G1204" t="s">
        <v>2983</v>
      </c>
      <c r="I1204" t="s">
        <v>2984</v>
      </c>
      <c r="M1204" t="s">
        <v>3572</v>
      </c>
      <c r="O1204" t="s">
        <v>458</v>
      </c>
    </row>
    <row r="1205" spans="1:15" x14ac:dyDescent="0.3">
      <c r="A1205">
        <v>177943</v>
      </c>
      <c r="B1205">
        <v>58</v>
      </c>
      <c r="C1205" t="s">
        <v>546</v>
      </c>
      <c r="D1205" t="s">
        <v>1109</v>
      </c>
      <c r="E1205" t="s">
        <v>3560</v>
      </c>
      <c r="F1205" t="s">
        <v>3556</v>
      </c>
      <c r="G1205" t="s">
        <v>2983</v>
      </c>
      <c r="I1205" t="s">
        <v>2984</v>
      </c>
      <c r="M1205" t="s">
        <v>3572</v>
      </c>
      <c r="O1205" t="s">
        <v>458</v>
      </c>
    </row>
    <row r="1206" spans="1:15" x14ac:dyDescent="0.3">
      <c r="A1206">
        <v>177943</v>
      </c>
      <c r="B1206">
        <v>59</v>
      </c>
      <c r="C1206" t="s">
        <v>546</v>
      </c>
      <c r="D1206" t="s">
        <v>915</v>
      </c>
      <c r="E1206" t="s">
        <v>3627</v>
      </c>
      <c r="F1206" t="s">
        <v>3569</v>
      </c>
      <c r="G1206" t="s">
        <v>2547</v>
      </c>
      <c r="I1206" t="s">
        <v>3405</v>
      </c>
      <c r="M1206" t="s">
        <v>3570</v>
      </c>
      <c r="O1206" t="s">
        <v>458</v>
      </c>
    </row>
    <row r="1207" spans="1:15" x14ac:dyDescent="0.3">
      <c r="A1207">
        <v>177943</v>
      </c>
      <c r="B1207">
        <v>60</v>
      </c>
      <c r="C1207" t="s">
        <v>546</v>
      </c>
      <c r="D1207" t="s">
        <v>673</v>
      </c>
      <c r="E1207" t="s">
        <v>3628</v>
      </c>
      <c r="F1207" t="s">
        <v>3599</v>
      </c>
      <c r="G1207" t="s">
        <v>3600</v>
      </c>
      <c r="I1207" t="s">
        <v>3624</v>
      </c>
      <c r="M1207" t="s">
        <v>3629</v>
      </c>
      <c r="O1207" t="s">
        <v>458</v>
      </c>
    </row>
    <row r="1208" spans="1:15" x14ac:dyDescent="0.3">
      <c r="A1208">
        <v>177943</v>
      </c>
      <c r="B1208">
        <v>61</v>
      </c>
      <c r="C1208" t="s">
        <v>546</v>
      </c>
      <c r="D1208" t="s">
        <v>1330</v>
      </c>
      <c r="E1208" t="s">
        <v>3630</v>
      </c>
      <c r="M1208" t="s">
        <v>3631</v>
      </c>
      <c r="O1208" t="s">
        <v>458</v>
      </c>
    </row>
    <row r="1209" spans="1:15" x14ac:dyDescent="0.3">
      <c r="A1209">
        <v>177943</v>
      </c>
      <c r="B1209">
        <v>62</v>
      </c>
      <c r="C1209" t="s">
        <v>453</v>
      </c>
      <c r="D1209" t="s">
        <v>1460</v>
      </c>
      <c r="F1209" t="s">
        <v>3632</v>
      </c>
      <c r="G1209" t="s">
        <v>3585</v>
      </c>
      <c r="M1209" t="s">
        <v>3633</v>
      </c>
      <c r="N1209" t="s">
        <v>3634</v>
      </c>
      <c r="O1209" t="s">
        <v>455</v>
      </c>
    </row>
    <row r="1210" spans="1:15" x14ac:dyDescent="0.3">
      <c r="A1210">
        <v>177943</v>
      </c>
      <c r="B1210">
        <v>63</v>
      </c>
      <c r="C1210" t="s">
        <v>453</v>
      </c>
      <c r="D1210" t="s">
        <v>635</v>
      </c>
      <c r="N1210" t="s">
        <v>2202</v>
      </c>
      <c r="O1210" t="s">
        <v>455</v>
      </c>
    </row>
    <row r="1211" spans="1:15" x14ac:dyDescent="0.3">
      <c r="A1211">
        <v>177943</v>
      </c>
      <c r="B1211">
        <v>64</v>
      </c>
      <c r="C1211" t="s">
        <v>464</v>
      </c>
      <c r="D1211" t="s">
        <v>1182</v>
      </c>
      <c r="E1211" t="s">
        <v>2921</v>
      </c>
      <c r="F1211" t="s">
        <v>3635</v>
      </c>
      <c r="M1211" t="s">
        <v>3636</v>
      </c>
      <c r="O1211" t="s">
        <v>458</v>
      </c>
    </row>
    <row r="1212" spans="1:15" x14ac:dyDescent="0.3">
      <c r="A1212">
        <v>177943</v>
      </c>
      <c r="B1212">
        <v>65</v>
      </c>
      <c r="C1212" t="s">
        <v>464</v>
      </c>
      <c r="D1212" t="s">
        <v>676</v>
      </c>
      <c r="E1212" t="s">
        <v>3523</v>
      </c>
      <c r="M1212" t="s">
        <v>3527</v>
      </c>
      <c r="O1212" t="s">
        <v>458</v>
      </c>
    </row>
    <row r="1213" spans="1:15" x14ac:dyDescent="0.3">
      <c r="A1213">
        <v>177943</v>
      </c>
      <c r="B1213">
        <v>66</v>
      </c>
      <c r="C1213" t="s">
        <v>464</v>
      </c>
      <c r="D1213" t="s">
        <v>2616</v>
      </c>
      <c r="M1213" t="s">
        <v>3637</v>
      </c>
      <c r="N1213" t="s">
        <v>2208</v>
      </c>
      <c r="O1213" t="s">
        <v>455</v>
      </c>
    </row>
    <row r="1214" spans="1:15" x14ac:dyDescent="0.3">
      <c r="A1214">
        <v>177943</v>
      </c>
      <c r="B1214">
        <v>67</v>
      </c>
      <c r="C1214" t="s">
        <v>546</v>
      </c>
      <c r="D1214" t="s">
        <v>863</v>
      </c>
      <c r="E1214" t="s">
        <v>3613</v>
      </c>
      <c r="F1214" t="s">
        <v>3052</v>
      </c>
      <c r="G1214" t="s">
        <v>3053</v>
      </c>
      <c r="I1214" t="s">
        <v>3054</v>
      </c>
      <c r="K1214" t="s">
        <v>3055</v>
      </c>
      <c r="M1214" t="s">
        <v>3638</v>
      </c>
      <c r="O1214" t="s">
        <v>458</v>
      </c>
    </row>
    <row r="1215" spans="1:15" x14ac:dyDescent="0.3">
      <c r="A1215">
        <v>177943</v>
      </c>
      <c r="B1215">
        <v>68</v>
      </c>
      <c r="C1215" t="s">
        <v>546</v>
      </c>
      <c r="D1215" t="s">
        <v>1308</v>
      </c>
      <c r="M1215" t="s">
        <v>3639</v>
      </c>
      <c r="N1215" t="s">
        <v>2218</v>
      </c>
      <c r="O1215" t="s">
        <v>455</v>
      </c>
    </row>
    <row r="1216" spans="1:15" x14ac:dyDescent="0.3">
      <c r="A1216">
        <v>177943</v>
      </c>
      <c r="B1216">
        <v>69</v>
      </c>
      <c r="C1216" t="s">
        <v>546</v>
      </c>
      <c r="D1216" t="s">
        <v>2440</v>
      </c>
      <c r="F1216" t="s">
        <v>3640</v>
      </c>
      <c r="G1216" t="s">
        <v>2683</v>
      </c>
      <c r="M1216" t="s">
        <v>3641</v>
      </c>
      <c r="N1216" t="s">
        <v>2214</v>
      </c>
      <c r="O1216" t="s">
        <v>455</v>
      </c>
    </row>
    <row r="1217" spans="1:15" x14ac:dyDescent="0.3">
      <c r="A1217">
        <v>177943</v>
      </c>
      <c r="B1217">
        <v>70</v>
      </c>
      <c r="C1217" t="s">
        <v>546</v>
      </c>
      <c r="D1217" t="s">
        <v>707</v>
      </c>
      <c r="E1217" t="s">
        <v>3642</v>
      </c>
      <c r="F1217" t="s">
        <v>3643</v>
      </c>
      <c r="G1217" t="s">
        <v>2654</v>
      </c>
      <c r="M1217" t="s">
        <v>3644</v>
      </c>
      <c r="O1217" t="s">
        <v>458</v>
      </c>
    </row>
    <row r="1218" spans="1:15" x14ac:dyDescent="0.3">
      <c r="A1218">
        <v>177943</v>
      </c>
      <c r="B1218">
        <v>71</v>
      </c>
      <c r="C1218" t="s">
        <v>546</v>
      </c>
      <c r="D1218" t="s">
        <v>1918</v>
      </c>
      <c r="M1218" t="s">
        <v>2912</v>
      </c>
      <c r="O1218" t="s">
        <v>458</v>
      </c>
    </row>
    <row r="1219" spans="1:15" x14ac:dyDescent="0.3">
      <c r="A1219">
        <v>177943</v>
      </c>
      <c r="B1219">
        <v>72</v>
      </c>
      <c r="C1219" t="s">
        <v>546</v>
      </c>
      <c r="D1219" t="s">
        <v>1018</v>
      </c>
      <c r="M1219" t="s">
        <v>3645</v>
      </c>
      <c r="O1219" t="s">
        <v>458</v>
      </c>
    </row>
    <row r="1220" spans="1:15" x14ac:dyDescent="0.3">
      <c r="A1220">
        <v>177943</v>
      </c>
      <c r="B1220">
        <v>73</v>
      </c>
      <c r="C1220" t="s">
        <v>490</v>
      </c>
      <c r="D1220" t="s">
        <v>613</v>
      </c>
      <c r="E1220" t="s">
        <v>3646</v>
      </c>
      <c r="F1220" t="s">
        <v>3647</v>
      </c>
      <c r="G1220" t="s">
        <v>2628</v>
      </c>
      <c r="M1220" t="s">
        <v>3648</v>
      </c>
      <c r="N1220" t="s">
        <v>2221</v>
      </c>
      <c r="O1220" t="s">
        <v>455</v>
      </c>
    </row>
    <row r="1221" spans="1:15" x14ac:dyDescent="0.3">
      <c r="A1221">
        <v>177943</v>
      </c>
      <c r="B1221">
        <v>74</v>
      </c>
      <c r="C1221" t="s">
        <v>453</v>
      </c>
      <c r="D1221" t="s">
        <v>1556</v>
      </c>
      <c r="E1221" t="s">
        <v>3649</v>
      </c>
      <c r="F1221" t="s">
        <v>3650</v>
      </c>
      <c r="G1221" t="s">
        <v>3651</v>
      </c>
      <c r="M1221" t="s">
        <v>3652</v>
      </c>
      <c r="N1221" t="s">
        <v>2222</v>
      </c>
      <c r="O1221" t="s">
        <v>455</v>
      </c>
    </row>
    <row r="1222" spans="1:15" x14ac:dyDescent="0.3">
      <c r="A1222">
        <v>177943</v>
      </c>
      <c r="B1222">
        <v>75</v>
      </c>
      <c r="C1222" t="s">
        <v>453</v>
      </c>
      <c r="D1222" t="s">
        <v>2162</v>
      </c>
      <c r="E1222" t="s">
        <v>3653</v>
      </c>
      <c r="F1222" t="s">
        <v>3654</v>
      </c>
      <c r="G1222" t="s">
        <v>3651</v>
      </c>
      <c r="M1222" t="s">
        <v>3655</v>
      </c>
      <c r="O1222" t="s">
        <v>458</v>
      </c>
    </row>
    <row r="1223" spans="1:15" x14ac:dyDescent="0.3">
      <c r="A1223">
        <v>177943</v>
      </c>
      <c r="B1223">
        <v>76</v>
      </c>
      <c r="C1223" t="s">
        <v>453</v>
      </c>
      <c r="D1223" t="s">
        <v>1185</v>
      </c>
      <c r="E1223" t="s">
        <v>3653</v>
      </c>
      <c r="F1223" t="s">
        <v>3654</v>
      </c>
      <c r="G1223" t="s">
        <v>3651</v>
      </c>
      <c r="M1223" t="s">
        <v>3655</v>
      </c>
      <c r="O1223" t="s">
        <v>458</v>
      </c>
    </row>
    <row r="1224" spans="1:15" x14ac:dyDescent="0.3">
      <c r="A1224">
        <v>177943</v>
      </c>
      <c r="B1224">
        <v>77</v>
      </c>
      <c r="C1224" t="s">
        <v>453</v>
      </c>
      <c r="D1224" t="s">
        <v>2137</v>
      </c>
      <c r="E1224" t="s">
        <v>3656</v>
      </c>
      <c r="F1224" t="s">
        <v>3657</v>
      </c>
      <c r="G1224" t="s">
        <v>2621</v>
      </c>
      <c r="M1224" t="s">
        <v>3658</v>
      </c>
      <c r="N1224" t="s">
        <v>2225</v>
      </c>
      <c r="O1224" t="s">
        <v>455</v>
      </c>
    </row>
    <row r="1225" spans="1:15" x14ac:dyDescent="0.3">
      <c r="A1225">
        <v>177943</v>
      </c>
      <c r="B1225">
        <v>78</v>
      </c>
      <c r="C1225" t="s">
        <v>453</v>
      </c>
      <c r="D1225" t="s">
        <v>864</v>
      </c>
      <c r="E1225" t="s">
        <v>3630</v>
      </c>
      <c r="M1225" t="s">
        <v>3608</v>
      </c>
      <c r="O1225" t="s">
        <v>458</v>
      </c>
    </row>
    <row r="1226" spans="1:15" x14ac:dyDescent="0.3">
      <c r="A1226">
        <v>177943</v>
      </c>
      <c r="B1226">
        <v>79</v>
      </c>
      <c r="C1226" t="s">
        <v>453</v>
      </c>
      <c r="D1226" t="s">
        <v>1879</v>
      </c>
      <c r="E1226" t="s">
        <v>2925</v>
      </c>
      <c r="M1226" t="s">
        <v>3659</v>
      </c>
      <c r="N1226" t="s">
        <v>2227</v>
      </c>
      <c r="O1226" t="s">
        <v>455</v>
      </c>
    </row>
    <row r="1227" spans="1:15" x14ac:dyDescent="0.3">
      <c r="A1227">
        <v>177943</v>
      </c>
      <c r="B1227">
        <v>80</v>
      </c>
      <c r="C1227" t="s">
        <v>453</v>
      </c>
      <c r="D1227" t="s">
        <v>517</v>
      </c>
      <c r="E1227" t="s">
        <v>3656</v>
      </c>
      <c r="F1227" t="s">
        <v>3657</v>
      </c>
      <c r="G1227" t="s">
        <v>2621</v>
      </c>
      <c r="M1227" t="s">
        <v>3660</v>
      </c>
      <c r="O1227" t="s">
        <v>458</v>
      </c>
    </row>
    <row r="1228" spans="1:15" x14ac:dyDescent="0.3">
      <c r="A1228">
        <v>177943</v>
      </c>
      <c r="B1228">
        <v>81</v>
      </c>
      <c r="C1228" t="s">
        <v>453</v>
      </c>
      <c r="D1228" t="s">
        <v>1252</v>
      </c>
      <c r="E1228" t="s">
        <v>3548</v>
      </c>
      <c r="F1228" t="s">
        <v>3661</v>
      </c>
      <c r="G1228" t="s">
        <v>2547</v>
      </c>
      <c r="I1228" t="s">
        <v>3405</v>
      </c>
      <c r="M1228" t="s">
        <v>3570</v>
      </c>
      <c r="O1228" t="s">
        <v>458</v>
      </c>
    </row>
    <row r="1229" spans="1:15" x14ac:dyDescent="0.3">
      <c r="A1229">
        <v>177943</v>
      </c>
      <c r="B1229">
        <v>82</v>
      </c>
      <c r="C1229" t="s">
        <v>453</v>
      </c>
      <c r="D1229" t="s">
        <v>1390</v>
      </c>
      <c r="E1229" t="s">
        <v>3548</v>
      </c>
      <c r="F1229" t="s">
        <v>3569</v>
      </c>
      <c r="G1229" t="s">
        <v>2547</v>
      </c>
      <c r="I1229" t="s">
        <v>3405</v>
      </c>
      <c r="M1229" t="s">
        <v>3570</v>
      </c>
      <c r="O1229" t="s">
        <v>458</v>
      </c>
    </row>
    <row r="1230" spans="1:15" x14ac:dyDescent="0.3">
      <c r="A1230">
        <v>177943</v>
      </c>
      <c r="B1230">
        <v>83</v>
      </c>
      <c r="C1230" t="s">
        <v>453</v>
      </c>
      <c r="D1230" t="s">
        <v>1563</v>
      </c>
      <c r="E1230" t="s">
        <v>2905</v>
      </c>
      <c r="F1230" t="s">
        <v>2672</v>
      </c>
      <c r="G1230" t="s">
        <v>2612</v>
      </c>
      <c r="I1230" t="s">
        <v>2673</v>
      </c>
      <c r="M1230" t="s">
        <v>3662</v>
      </c>
      <c r="N1230" t="s">
        <v>2228</v>
      </c>
      <c r="O1230" t="s">
        <v>455</v>
      </c>
    </row>
    <row r="1231" spans="1:15" x14ac:dyDescent="0.3">
      <c r="A1231">
        <v>177943</v>
      </c>
      <c r="B1231">
        <v>84</v>
      </c>
      <c r="C1231" t="s">
        <v>453</v>
      </c>
      <c r="D1231" t="s">
        <v>1375</v>
      </c>
      <c r="E1231" t="s">
        <v>3663</v>
      </c>
      <c r="F1231" t="s">
        <v>3657</v>
      </c>
      <c r="G1231" t="s">
        <v>2621</v>
      </c>
      <c r="I1231" t="s">
        <v>2724</v>
      </c>
      <c r="M1231" t="s">
        <v>3660</v>
      </c>
      <c r="O1231" t="s">
        <v>458</v>
      </c>
    </row>
    <row r="1232" spans="1:15" x14ac:dyDescent="0.3">
      <c r="A1232">
        <v>177943</v>
      </c>
      <c r="B1232">
        <v>85</v>
      </c>
      <c r="C1232" t="s">
        <v>453</v>
      </c>
      <c r="D1232" t="s">
        <v>1310</v>
      </c>
      <c r="E1232" t="s">
        <v>3548</v>
      </c>
      <c r="F1232" t="s">
        <v>3569</v>
      </c>
      <c r="G1232" t="s">
        <v>2547</v>
      </c>
      <c r="M1232" t="s">
        <v>3570</v>
      </c>
      <c r="O1232" t="s">
        <v>458</v>
      </c>
    </row>
    <row r="1233" spans="1:15" x14ac:dyDescent="0.3">
      <c r="A1233">
        <v>177943</v>
      </c>
      <c r="B1233">
        <v>86</v>
      </c>
      <c r="C1233" t="s">
        <v>453</v>
      </c>
      <c r="D1233" t="s">
        <v>1983</v>
      </c>
      <c r="E1233" t="s">
        <v>2925</v>
      </c>
      <c r="M1233" t="s">
        <v>3664</v>
      </c>
      <c r="O1233" t="s">
        <v>458</v>
      </c>
    </row>
    <row r="1234" spans="1:15" x14ac:dyDescent="0.3">
      <c r="A1234">
        <v>177943</v>
      </c>
      <c r="B1234">
        <v>87</v>
      </c>
      <c r="C1234" t="s">
        <v>453</v>
      </c>
      <c r="D1234" t="s">
        <v>639</v>
      </c>
      <c r="E1234" t="s">
        <v>3621</v>
      </c>
      <c r="F1234" t="s">
        <v>3569</v>
      </c>
      <c r="G1234" t="s">
        <v>2547</v>
      </c>
      <c r="M1234" t="s">
        <v>3570</v>
      </c>
      <c r="O1234" t="s">
        <v>458</v>
      </c>
    </row>
    <row r="1235" spans="1:15" x14ac:dyDescent="0.3">
      <c r="A1235">
        <v>177943</v>
      </c>
      <c r="B1235">
        <v>88</v>
      </c>
      <c r="C1235" t="s">
        <v>453</v>
      </c>
      <c r="D1235" t="s">
        <v>1746</v>
      </c>
      <c r="E1235" t="s">
        <v>3656</v>
      </c>
      <c r="F1235" t="s">
        <v>3657</v>
      </c>
      <c r="G1235" t="s">
        <v>2621</v>
      </c>
      <c r="M1235" t="s">
        <v>3660</v>
      </c>
      <c r="O1235" t="s">
        <v>458</v>
      </c>
    </row>
    <row r="1236" spans="1:15" x14ac:dyDescent="0.3">
      <c r="A1236">
        <v>177943</v>
      </c>
      <c r="B1236">
        <v>89</v>
      </c>
      <c r="C1236" t="s">
        <v>453</v>
      </c>
      <c r="D1236" t="s">
        <v>2035</v>
      </c>
      <c r="E1236" t="s">
        <v>3653</v>
      </c>
      <c r="F1236" t="s">
        <v>3665</v>
      </c>
      <c r="G1236" t="s">
        <v>3651</v>
      </c>
      <c r="M1236" t="s">
        <v>3655</v>
      </c>
      <c r="O1236" t="s">
        <v>458</v>
      </c>
    </row>
    <row r="1237" spans="1:15" x14ac:dyDescent="0.3">
      <c r="A1237">
        <v>177943</v>
      </c>
      <c r="B1237">
        <v>90</v>
      </c>
      <c r="C1237" t="s">
        <v>453</v>
      </c>
      <c r="D1237" t="s">
        <v>547</v>
      </c>
      <c r="F1237" t="s">
        <v>3666</v>
      </c>
      <c r="G1237" t="s">
        <v>2724</v>
      </c>
      <c r="H1237" t="s">
        <v>3667</v>
      </c>
      <c r="N1237" t="s">
        <v>2230</v>
      </c>
      <c r="O1237" t="s">
        <v>455</v>
      </c>
    </row>
    <row r="1238" spans="1:15" x14ac:dyDescent="0.3">
      <c r="A1238">
        <v>177943</v>
      </c>
      <c r="B1238">
        <v>91</v>
      </c>
      <c r="C1238" t="s">
        <v>453</v>
      </c>
      <c r="D1238" t="s">
        <v>1486</v>
      </c>
      <c r="E1238" t="s">
        <v>3668</v>
      </c>
      <c r="F1238" t="s">
        <v>3669</v>
      </c>
      <c r="G1238" t="s">
        <v>2621</v>
      </c>
      <c r="M1238" t="s">
        <v>3670</v>
      </c>
      <c r="N1238" t="s">
        <v>2231</v>
      </c>
      <c r="O1238" t="s">
        <v>455</v>
      </c>
    </row>
    <row r="1239" spans="1:15" x14ac:dyDescent="0.3">
      <c r="A1239">
        <v>177943</v>
      </c>
      <c r="B1239">
        <v>92</v>
      </c>
      <c r="C1239" t="s">
        <v>453</v>
      </c>
      <c r="D1239" t="s">
        <v>967</v>
      </c>
      <c r="E1239" t="s">
        <v>3656</v>
      </c>
      <c r="M1239" t="s">
        <v>3660</v>
      </c>
      <c r="O1239" t="s">
        <v>458</v>
      </c>
    </row>
    <row r="1240" spans="1:15" x14ac:dyDescent="0.3">
      <c r="A1240">
        <v>177943</v>
      </c>
      <c r="B1240">
        <v>93</v>
      </c>
      <c r="C1240" t="s">
        <v>453</v>
      </c>
      <c r="D1240" t="s">
        <v>1835</v>
      </c>
      <c r="E1240" t="s">
        <v>3548</v>
      </c>
      <c r="F1240" t="s">
        <v>3569</v>
      </c>
      <c r="G1240" t="s">
        <v>2547</v>
      </c>
      <c r="I1240" t="s">
        <v>3405</v>
      </c>
      <c r="M1240" t="s">
        <v>3570</v>
      </c>
      <c r="O1240" t="s">
        <v>458</v>
      </c>
    </row>
    <row r="1241" spans="1:15" x14ac:dyDescent="0.3">
      <c r="A1241">
        <v>177943</v>
      </c>
      <c r="B1241">
        <v>94</v>
      </c>
      <c r="C1241" t="s">
        <v>453</v>
      </c>
      <c r="D1241" t="s">
        <v>1392</v>
      </c>
      <c r="E1241" t="s">
        <v>3656</v>
      </c>
      <c r="F1241" t="s">
        <v>3657</v>
      </c>
      <c r="G1241" t="s">
        <v>2621</v>
      </c>
      <c r="M1241" t="s">
        <v>3660</v>
      </c>
      <c r="O1241" t="s">
        <v>458</v>
      </c>
    </row>
    <row r="1242" spans="1:15" x14ac:dyDescent="0.3">
      <c r="A1242">
        <v>177943</v>
      </c>
      <c r="B1242">
        <v>95</v>
      </c>
      <c r="C1242" t="s">
        <v>453</v>
      </c>
      <c r="D1242" t="s">
        <v>617</v>
      </c>
      <c r="E1242" t="s">
        <v>3656</v>
      </c>
      <c r="F1242" t="s">
        <v>3657</v>
      </c>
      <c r="G1242" t="s">
        <v>2621</v>
      </c>
      <c r="M1242" t="s">
        <v>3660</v>
      </c>
      <c r="O1242" t="s">
        <v>458</v>
      </c>
    </row>
    <row r="1243" spans="1:15" x14ac:dyDescent="0.3">
      <c r="A1243">
        <v>177943</v>
      </c>
      <c r="B1243">
        <v>96</v>
      </c>
      <c r="C1243" t="s">
        <v>464</v>
      </c>
      <c r="D1243" t="s">
        <v>1708</v>
      </c>
      <c r="E1243" t="s">
        <v>3534</v>
      </c>
      <c r="F1243" t="s">
        <v>3569</v>
      </c>
      <c r="G1243" t="s">
        <v>2547</v>
      </c>
      <c r="I1243" t="s">
        <v>3405</v>
      </c>
      <c r="M1243" t="s">
        <v>3570</v>
      </c>
      <c r="O1243" t="s">
        <v>458</v>
      </c>
    </row>
    <row r="1244" spans="1:15" x14ac:dyDescent="0.3">
      <c r="A1244">
        <v>177943</v>
      </c>
      <c r="B1244">
        <v>97</v>
      </c>
      <c r="C1244" t="s">
        <v>464</v>
      </c>
      <c r="D1244" t="s">
        <v>3241</v>
      </c>
      <c r="E1244" t="s">
        <v>3671</v>
      </c>
      <c r="F1244" t="s">
        <v>3672</v>
      </c>
      <c r="G1244" t="s">
        <v>3673</v>
      </c>
      <c r="M1244" t="s">
        <v>3674</v>
      </c>
      <c r="N1244" t="s">
        <v>2232</v>
      </c>
      <c r="O1244" t="s">
        <v>455</v>
      </c>
    </row>
    <row r="1245" spans="1:15" x14ac:dyDescent="0.3">
      <c r="A1245">
        <v>177943</v>
      </c>
      <c r="B1245">
        <v>98</v>
      </c>
      <c r="C1245" t="s">
        <v>464</v>
      </c>
      <c r="D1245" t="s">
        <v>1939</v>
      </c>
      <c r="E1245" t="s">
        <v>3534</v>
      </c>
      <c r="F1245" t="s">
        <v>3569</v>
      </c>
      <c r="G1245" t="s">
        <v>2547</v>
      </c>
      <c r="I1245" t="s">
        <v>3405</v>
      </c>
      <c r="M1245" t="s">
        <v>3570</v>
      </c>
      <c r="O1245" t="s">
        <v>458</v>
      </c>
    </row>
    <row r="1246" spans="1:15" x14ac:dyDescent="0.3">
      <c r="A1246">
        <v>177943</v>
      </c>
      <c r="B1246">
        <v>99</v>
      </c>
      <c r="C1246" t="s">
        <v>464</v>
      </c>
      <c r="D1246" t="s">
        <v>953</v>
      </c>
      <c r="E1246" t="s">
        <v>2925</v>
      </c>
      <c r="M1246" t="s">
        <v>3675</v>
      </c>
      <c r="O1246" t="s">
        <v>458</v>
      </c>
    </row>
    <row r="1247" spans="1:15" x14ac:dyDescent="0.3">
      <c r="A1247">
        <v>177943</v>
      </c>
      <c r="B1247">
        <v>100</v>
      </c>
      <c r="C1247" t="s">
        <v>464</v>
      </c>
      <c r="D1247" t="s">
        <v>718</v>
      </c>
      <c r="E1247" t="s">
        <v>3671</v>
      </c>
      <c r="F1247" t="s">
        <v>3676</v>
      </c>
      <c r="G1247" t="s">
        <v>3673</v>
      </c>
      <c r="M1247" t="s">
        <v>3677</v>
      </c>
      <c r="O1247" t="s">
        <v>458</v>
      </c>
    </row>
    <row r="1248" spans="1:15" x14ac:dyDescent="0.3">
      <c r="A1248">
        <v>177943</v>
      </c>
      <c r="B1248">
        <v>101</v>
      </c>
      <c r="C1248" t="s">
        <v>490</v>
      </c>
      <c r="D1248" t="s">
        <v>1920</v>
      </c>
      <c r="E1248" t="s">
        <v>3671</v>
      </c>
      <c r="F1248" t="s">
        <v>3678</v>
      </c>
      <c r="G1248" t="s">
        <v>3673</v>
      </c>
      <c r="M1248" t="s">
        <v>3677</v>
      </c>
      <c r="O1248" t="s">
        <v>458</v>
      </c>
    </row>
    <row r="1249" spans="1:15" x14ac:dyDescent="0.3">
      <c r="A1249">
        <v>177943</v>
      </c>
      <c r="B1249">
        <v>102</v>
      </c>
      <c r="C1249" t="s">
        <v>490</v>
      </c>
      <c r="D1249" t="s">
        <v>867</v>
      </c>
      <c r="E1249" t="s">
        <v>3563</v>
      </c>
      <c r="F1249" t="s">
        <v>3679</v>
      </c>
      <c r="G1249" t="s">
        <v>3565</v>
      </c>
      <c r="M1249" t="s">
        <v>3566</v>
      </c>
      <c r="O1249" t="s">
        <v>458</v>
      </c>
    </row>
    <row r="1250" spans="1:15" x14ac:dyDescent="0.3">
      <c r="A1250">
        <v>177943</v>
      </c>
      <c r="B1250">
        <v>103</v>
      </c>
      <c r="C1250" t="s">
        <v>490</v>
      </c>
      <c r="D1250" t="s">
        <v>923</v>
      </c>
      <c r="E1250" t="s">
        <v>3555</v>
      </c>
      <c r="F1250" t="s">
        <v>3556</v>
      </c>
      <c r="G1250" t="s">
        <v>2983</v>
      </c>
      <c r="I1250" t="s">
        <v>2984</v>
      </c>
      <c r="M1250" t="s">
        <v>3572</v>
      </c>
      <c r="O1250" t="s">
        <v>458</v>
      </c>
    </row>
    <row r="1251" spans="1:15" x14ac:dyDescent="0.3">
      <c r="A1251">
        <v>177943</v>
      </c>
      <c r="B1251">
        <v>104</v>
      </c>
      <c r="C1251" t="s">
        <v>490</v>
      </c>
      <c r="D1251" t="s">
        <v>1881</v>
      </c>
      <c r="E1251" t="s">
        <v>3680</v>
      </c>
      <c r="F1251" t="s">
        <v>3681</v>
      </c>
      <c r="M1251" t="s">
        <v>3682</v>
      </c>
      <c r="N1251" t="s">
        <v>3683</v>
      </c>
      <c r="O1251" t="s">
        <v>455</v>
      </c>
    </row>
    <row r="1252" spans="1:15" x14ac:dyDescent="0.3">
      <c r="A1252">
        <v>177943</v>
      </c>
      <c r="B1252">
        <v>105</v>
      </c>
      <c r="C1252" t="s">
        <v>490</v>
      </c>
      <c r="D1252" t="s">
        <v>3250</v>
      </c>
      <c r="M1252" t="s">
        <v>2912</v>
      </c>
      <c r="O1252" t="s">
        <v>458</v>
      </c>
    </row>
    <row r="1253" spans="1:15" x14ac:dyDescent="0.3">
      <c r="A1253">
        <v>177943</v>
      </c>
      <c r="B1253">
        <v>106</v>
      </c>
      <c r="C1253" t="s">
        <v>490</v>
      </c>
      <c r="D1253" t="s">
        <v>1867</v>
      </c>
      <c r="F1253" t="s">
        <v>3640</v>
      </c>
      <c r="G1253" t="s">
        <v>2683</v>
      </c>
      <c r="N1253" t="s">
        <v>2241</v>
      </c>
      <c r="O1253" t="s">
        <v>455</v>
      </c>
    </row>
    <row r="1254" spans="1:15" x14ac:dyDescent="0.3">
      <c r="A1254">
        <v>177943</v>
      </c>
      <c r="B1254">
        <v>107</v>
      </c>
      <c r="C1254" t="s">
        <v>490</v>
      </c>
      <c r="D1254" t="s">
        <v>1711</v>
      </c>
      <c r="E1254" t="s">
        <v>3567</v>
      </c>
      <c r="F1254" t="s">
        <v>3684</v>
      </c>
      <c r="G1254" t="s">
        <v>3565</v>
      </c>
      <c r="M1254" t="s">
        <v>3685</v>
      </c>
      <c r="O1254" t="s">
        <v>458</v>
      </c>
    </row>
    <row r="1255" spans="1:15" x14ac:dyDescent="0.3">
      <c r="A1255">
        <v>177943</v>
      </c>
      <c r="B1255">
        <v>108</v>
      </c>
      <c r="C1255" t="s">
        <v>490</v>
      </c>
      <c r="D1255" t="s">
        <v>831</v>
      </c>
      <c r="O1255" t="s">
        <v>458</v>
      </c>
    </row>
    <row r="1256" spans="1:15" x14ac:dyDescent="0.3">
      <c r="A1256">
        <v>177943</v>
      </c>
      <c r="B1256">
        <v>109</v>
      </c>
      <c r="C1256" t="s">
        <v>490</v>
      </c>
      <c r="D1256" t="s">
        <v>3256</v>
      </c>
      <c r="E1256" t="s">
        <v>3668</v>
      </c>
      <c r="F1256" t="s">
        <v>3669</v>
      </c>
      <c r="G1256" t="s">
        <v>2621</v>
      </c>
      <c r="O1256" t="s">
        <v>458</v>
      </c>
    </row>
    <row r="1257" spans="1:15" x14ac:dyDescent="0.3">
      <c r="A1257">
        <v>177943</v>
      </c>
      <c r="B1257">
        <v>110</v>
      </c>
      <c r="C1257" t="s">
        <v>490</v>
      </c>
      <c r="D1257" t="s">
        <v>896</v>
      </c>
      <c r="E1257" t="s">
        <v>3686</v>
      </c>
      <c r="F1257" t="s">
        <v>3687</v>
      </c>
      <c r="G1257" t="s">
        <v>3651</v>
      </c>
      <c r="N1257" t="s">
        <v>2246</v>
      </c>
      <c r="O1257" t="s">
        <v>455</v>
      </c>
    </row>
    <row r="1258" spans="1:15" x14ac:dyDescent="0.3">
      <c r="A1258">
        <v>177943</v>
      </c>
      <c r="B1258">
        <v>111</v>
      </c>
      <c r="C1258" t="s">
        <v>490</v>
      </c>
      <c r="D1258" t="s">
        <v>1239</v>
      </c>
      <c r="F1258" t="s">
        <v>3687</v>
      </c>
      <c r="G1258" t="s">
        <v>3651</v>
      </c>
      <c r="M1258" t="s">
        <v>3688</v>
      </c>
      <c r="N1258" t="s">
        <v>2246</v>
      </c>
      <c r="O1258" t="s">
        <v>455</v>
      </c>
    </row>
    <row r="1259" spans="1:15" x14ac:dyDescent="0.3">
      <c r="A1259">
        <v>177943</v>
      </c>
      <c r="B1259">
        <v>112</v>
      </c>
      <c r="C1259" t="s">
        <v>490</v>
      </c>
      <c r="D1259" t="s">
        <v>2333</v>
      </c>
      <c r="E1259" t="s">
        <v>3689</v>
      </c>
      <c r="F1259" t="s">
        <v>3679</v>
      </c>
      <c r="G1259" t="s">
        <v>3565</v>
      </c>
      <c r="M1259" t="s">
        <v>3690</v>
      </c>
      <c r="O1259" t="s">
        <v>458</v>
      </c>
    </row>
    <row r="1260" spans="1:15" x14ac:dyDescent="0.3">
      <c r="A1260">
        <v>177943</v>
      </c>
      <c r="B1260">
        <v>113</v>
      </c>
      <c r="C1260" t="s">
        <v>490</v>
      </c>
      <c r="D1260" t="s">
        <v>1255</v>
      </c>
      <c r="M1260" t="s">
        <v>2912</v>
      </c>
      <c r="O1260" t="s">
        <v>458</v>
      </c>
    </row>
    <row r="1261" spans="1:15" x14ac:dyDescent="0.3">
      <c r="A1261">
        <v>177943</v>
      </c>
      <c r="B1261">
        <v>114</v>
      </c>
      <c r="C1261" t="s">
        <v>546</v>
      </c>
      <c r="D1261" t="s">
        <v>835</v>
      </c>
      <c r="E1261" t="s">
        <v>3691</v>
      </c>
      <c r="F1261" t="s">
        <v>3687</v>
      </c>
      <c r="G1261" t="s">
        <v>3651</v>
      </c>
      <c r="M1261" t="s">
        <v>3692</v>
      </c>
      <c r="O1261" t="s">
        <v>458</v>
      </c>
    </row>
    <row r="1262" spans="1:15" x14ac:dyDescent="0.3">
      <c r="A1262">
        <v>177943</v>
      </c>
      <c r="B1262">
        <v>115</v>
      </c>
      <c r="C1262" t="s">
        <v>546</v>
      </c>
      <c r="D1262" t="s">
        <v>1293</v>
      </c>
      <c r="E1262" t="s">
        <v>3560</v>
      </c>
      <c r="F1262" t="s">
        <v>3556</v>
      </c>
      <c r="G1262" t="s">
        <v>2983</v>
      </c>
      <c r="I1262" t="s">
        <v>2984</v>
      </c>
      <c r="M1262" t="s">
        <v>3572</v>
      </c>
      <c r="O1262" t="s">
        <v>458</v>
      </c>
    </row>
    <row r="1263" spans="1:15" x14ac:dyDescent="0.3">
      <c r="A1263">
        <v>177943</v>
      </c>
      <c r="B1263">
        <v>116</v>
      </c>
      <c r="C1263" t="s">
        <v>453</v>
      </c>
      <c r="D1263" t="s">
        <v>1490</v>
      </c>
      <c r="E1263" t="s">
        <v>3693</v>
      </c>
      <c r="F1263" t="s">
        <v>3694</v>
      </c>
      <c r="G1263" t="s">
        <v>2551</v>
      </c>
      <c r="M1263" t="s">
        <v>3695</v>
      </c>
      <c r="N1263" t="s">
        <v>2254</v>
      </c>
      <c r="O1263" t="s">
        <v>455</v>
      </c>
    </row>
    <row r="1264" spans="1:15" x14ac:dyDescent="0.3">
      <c r="A1264">
        <v>177943</v>
      </c>
      <c r="B1264">
        <v>117</v>
      </c>
      <c r="C1264" t="s">
        <v>453</v>
      </c>
      <c r="D1264" t="s">
        <v>1401</v>
      </c>
      <c r="E1264" t="s">
        <v>3693</v>
      </c>
      <c r="F1264" t="s">
        <v>3694</v>
      </c>
      <c r="G1264" t="s">
        <v>2533</v>
      </c>
      <c r="M1264" t="s">
        <v>3696</v>
      </c>
      <c r="O1264" t="s">
        <v>458</v>
      </c>
    </row>
    <row r="1265" spans="1:15" x14ac:dyDescent="0.3">
      <c r="A1265">
        <v>177943</v>
      </c>
      <c r="B1265">
        <v>118</v>
      </c>
      <c r="C1265" t="s">
        <v>453</v>
      </c>
      <c r="D1265" t="s">
        <v>2273</v>
      </c>
      <c r="E1265" t="s">
        <v>3693</v>
      </c>
      <c r="F1265" t="s">
        <v>3694</v>
      </c>
      <c r="G1265" t="s">
        <v>2533</v>
      </c>
      <c r="M1265" t="s">
        <v>3696</v>
      </c>
      <c r="O1265" t="s">
        <v>458</v>
      </c>
    </row>
    <row r="1266" spans="1:15" x14ac:dyDescent="0.3">
      <c r="A1266">
        <v>177943</v>
      </c>
      <c r="B1266">
        <v>119</v>
      </c>
      <c r="C1266" t="s">
        <v>453</v>
      </c>
      <c r="D1266" t="s">
        <v>979</v>
      </c>
      <c r="E1266" t="s">
        <v>3693</v>
      </c>
      <c r="F1266" t="s">
        <v>2761</v>
      </c>
      <c r="G1266" t="s">
        <v>2551</v>
      </c>
      <c r="M1266" t="s">
        <v>3696</v>
      </c>
      <c r="O1266" t="s">
        <v>458</v>
      </c>
    </row>
    <row r="1267" spans="1:15" x14ac:dyDescent="0.3">
      <c r="A1267">
        <v>177943</v>
      </c>
      <c r="B1267">
        <v>120</v>
      </c>
      <c r="C1267" t="s">
        <v>453</v>
      </c>
      <c r="D1267" t="s">
        <v>1111</v>
      </c>
      <c r="E1267" t="s">
        <v>3656</v>
      </c>
      <c r="F1267" t="s">
        <v>3657</v>
      </c>
      <c r="M1267" t="s">
        <v>3660</v>
      </c>
      <c r="O1267" t="s">
        <v>458</v>
      </c>
    </row>
    <row r="1268" spans="1:15" x14ac:dyDescent="0.3">
      <c r="A1268">
        <v>177943</v>
      </c>
      <c r="B1268">
        <v>121</v>
      </c>
      <c r="C1268" t="s">
        <v>453</v>
      </c>
      <c r="D1268" t="s">
        <v>1492</v>
      </c>
      <c r="E1268" t="s">
        <v>3656</v>
      </c>
      <c r="F1268" t="s">
        <v>3657</v>
      </c>
      <c r="G1268" t="s">
        <v>2621</v>
      </c>
      <c r="M1268" t="s">
        <v>3660</v>
      </c>
      <c r="O1268" t="s">
        <v>458</v>
      </c>
    </row>
    <row r="1269" spans="1:15" x14ac:dyDescent="0.3">
      <c r="A1269">
        <v>177943</v>
      </c>
      <c r="B1269">
        <v>122</v>
      </c>
      <c r="C1269" t="s">
        <v>453</v>
      </c>
      <c r="D1269" t="s">
        <v>1437</v>
      </c>
      <c r="F1269" t="s">
        <v>3694</v>
      </c>
      <c r="G1269" t="s">
        <v>2533</v>
      </c>
      <c r="M1269" t="s">
        <v>3696</v>
      </c>
      <c r="O1269" t="s">
        <v>458</v>
      </c>
    </row>
    <row r="1270" spans="1:15" x14ac:dyDescent="0.3">
      <c r="A1270">
        <v>177943</v>
      </c>
      <c r="B1270">
        <v>123</v>
      </c>
      <c r="C1270" t="s">
        <v>453</v>
      </c>
      <c r="D1270" t="s">
        <v>3380</v>
      </c>
      <c r="F1270" t="s">
        <v>3697</v>
      </c>
      <c r="G1270" t="s">
        <v>2533</v>
      </c>
      <c r="M1270" t="s">
        <v>3696</v>
      </c>
      <c r="O1270" t="s">
        <v>458</v>
      </c>
    </row>
    <row r="1271" spans="1:15" x14ac:dyDescent="0.3">
      <c r="A1271">
        <v>177943</v>
      </c>
      <c r="B1271">
        <v>124</v>
      </c>
      <c r="C1271" t="s">
        <v>453</v>
      </c>
      <c r="D1271" t="s">
        <v>1172</v>
      </c>
      <c r="E1271" t="s">
        <v>3656</v>
      </c>
      <c r="F1271" t="s">
        <v>3657</v>
      </c>
      <c r="G1271" t="s">
        <v>2621</v>
      </c>
      <c r="M1271" t="s">
        <v>3660</v>
      </c>
      <c r="O1271" t="s">
        <v>458</v>
      </c>
    </row>
    <row r="1272" spans="1:15" x14ac:dyDescent="0.3">
      <c r="A1272">
        <v>177943</v>
      </c>
      <c r="B1272">
        <v>125</v>
      </c>
      <c r="C1272" t="s">
        <v>453</v>
      </c>
      <c r="D1272" t="s">
        <v>1028</v>
      </c>
      <c r="F1272" t="s">
        <v>3698</v>
      </c>
      <c r="G1272" t="s">
        <v>2654</v>
      </c>
      <c r="M1272" t="s">
        <v>3699</v>
      </c>
      <c r="N1272" t="s">
        <v>2258</v>
      </c>
      <c r="O1272" t="s">
        <v>455</v>
      </c>
    </row>
    <row r="1273" spans="1:15" x14ac:dyDescent="0.3">
      <c r="A1273">
        <v>177943</v>
      </c>
      <c r="B1273">
        <v>126</v>
      </c>
      <c r="C1273" t="s">
        <v>453</v>
      </c>
      <c r="D1273" t="s">
        <v>919</v>
      </c>
      <c r="E1273" t="s">
        <v>3700</v>
      </c>
      <c r="F1273" t="s">
        <v>3603</v>
      </c>
      <c r="M1273" t="s">
        <v>3701</v>
      </c>
      <c r="O1273" t="s">
        <v>458</v>
      </c>
    </row>
    <row r="1274" spans="1:15" x14ac:dyDescent="0.3">
      <c r="A1274">
        <v>177943</v>
      </c>
      <c r="B1274">
        <v>127</v>
      </c>
      <c r="C1274" t="s">
        <v>453</v>
      </c>
      <c r="D1274" t="s">
        <v>869</v>
      </c>
      <c r="E1274" t="s">
        <v>3700</v>
      </c>
      <c r="F1274" t="s">
        <v>3603</v>
      </c>
      <c r="M1274" t="s">
        <v>3701</v>
      </c>
      <c r="O1274" t="s">
        <v>458</v>
      </c>
    </row>
    <row r="1275" spans="1:15" x14ac:dyDescent="0.3">
      <c r="A1275">
        <v>177943</v>
      </c>
      <c r="B1275">
        <v>128</v>
      </c>
      <c r="C1275" t="s">
        <v>453</v>
      </c>
      <c r="D1275" t="s">
        <v>1494</v>
      </c>
      <c r="E1275" t="s">
        <v>3700</v>
      </c>
      <c r="F1275" t="s">
        <v>3603</v>
      </c>
      <c r="G1275" t="s">
        <v>2533</v>
      </c>
      <c r="I1275" t="s">
        <v>3702</v>
      </c>
      <c r="M1275" t="s">
        <v>3701</v>
      </c>
      <c r="O1275" t="s">
        <v>458</v>
      </c>
    </row>
    <row r="1276" spans="1:15" x14ac:dyDescent="0.3">
      <c r="A1276">
        <v>177943</v>
      </c>
      <c r="B1276">
        <v>129</v>
      </c>
      <c r="C1276" t="s">
        <v>453</v>
      </c>
      <c r="D1276" t="s">
        <v>3386</v>
      </c>
      <c r="E1276" t="s">
        <v>3703</v>
      </c>
      <c r="M1276" t="s">
        <v>3704</v>
      </c>
      <c r="N1276" t="s">
        <v>2259</v>
      </c>
      <c r="O1276" t="s">
        <v>455</v>
      </c>
    </row>
    <row r="1277" spans="1:15" x14ac:dyDescent="0.3">
      <c r="A1277">
        <v>177943</v>
      </c>
      <c r="B1277">
        <v>130</v>
      </c>
      <c r="C1277" t="s">
        <v>453</v>
      </c>
      <c r="D1277" t="s">
        <v>813</v>
      </c>
      <c r="E1277" t="s">
        <v>3548</v>
      </c>
      <c r="F1277" t="s">
        <v>3569</v>
      </c>
      <c r="G1277" t="s">
        <v>2547</v>
      </c>
      <c r="I1277" t="s">
        <v>3405</v>
      </c>
      <c r="M1277" t="s">
        <v>3570</v>
      </c>
      <c r="O1277" t="s">
        <v>458</v>
      </c>
    </row>
    <row r="1278" spans="1:15" x14ac:dyDescent="0.3">
      <c r="A1278">
        <v>177943</v>
      </c>
      <c r="B1278">
        <v>131</v>
      </c>
      <c r="C1278" t="s">
        <v>453</v>
      </c>
      <c r="D1278" t="s">
        <v>1883</v>
      </c>
      <c r="E1278" t="s">
        <v>3703</v>
      </c>
      <c r="M1278" t="s">
        <v>3705</v>
      </c>
      <c r="O1278" t="s">
        <v>458</v>
      </c>
    </row>
    <row r="1279" spans="1:15" x14ac:dyDescent="0.3">
      <c r="A1279">
        <v>177943</v>
      </c>
      <c r="B1279">
        <v>132</v>
      </c>
      <c r="C1279" t="s">
        <v>464</v>
      </c>
      <c r="D1279" t="s">
        <v>643</v>
      </c>
      <c r="F1279" t="s">
        <v>3694</v>
      </c>
      <c r="G1279" t="s">
        <v>2533</v>
      </c>
      <c r="M1279" t="s">
        <v>3706</v>
      </c>
      <c r="O1279" t="s">
        <v>458</v>
      </c>
    </row>
    <row r="1280" spans="1:15" x14ac:dyDescent="0.3">
      <c r="A1280">
        <v>177943</v>
      </c>
      <c r="B1280">
        <v>133</v>
      </c>
      <c r="C1280" t="s">
        <v>464</v>
      </c>
      <c r="D1280" t="s">
        <v>2089</v>
      </c>
      <c r="E1280" t="s">
        <v>3548</v>
      </c>
      <c r="F1280" t="s">
        <v>3574</v>
      </c>
      <c r="G1280" t="s">
        <v>2547</v>
      </c>
      <c r="I1280" t="s">
        <v>3405</v>
      </c>
      <c r="M1280" t="s">
        <v>3570</v>
      </c>
      <c r="O1280" t="s">
        <v>458</v>
      </c>
    </row>
    <row r="1281" spans="1:15" x14ac:dyDescent="0.3">
      <c r="A1281">
        <v>177943</v>
      </c>
      <c r="B1281">
        <v>134</v>
      </c>
      <c r="C1281" t="s">
        <v>464</v>
      </c>
      <c r="D1281" t="s">
        <v>1365</v>
      </c>
      <c r="E1281" t="s">
        <v>3700</v>
      </c>
      <c r="F1281" t="s">
        <v>3603</v>
      </c>
      <c r="G1281" t="s">
        <v>2533</v>
      </c>
      <c r="I1281" t="s">
        <v>3702</v>
      </c>
      <c r="M1281" t="s">
        <v>3701</v>
      </c>
      <c r="O1281" t="s">
        <v>458</v>
      </c>
    </row>
    <row r="1282" spans="1:15" x14ac:dyDescent="0.3">
      <c r="A1282">
        <v>177943</v>
      </c>
      <c r="B1282">
        <v>135</v>
      </c>
      <c r="C1282" t="s">
        <v>464</v>
      </c>
      <c r="D1282" t="s">
        <v>981</v>
      </c>
      <c r="F1282" t="s">
        <v>3707</v>
      </c>
      <c r="G1282" t="s">
        <v>2830</v>
      </c>
      <c r="M1282" t="s">
        <v>3708</v>
      </c>
      <c r="O1282" t="s">
        <v>458</v>
      </c>
    </row>
    <row r="1283" spans="1:15" x14ac:dyDescent="0.3">
      <c r="A1283">
        <v>177943</v>
      </c>
      <c r="B1283">
        <v>136</v>
      </c>
      <c r="C1283" t="s">
        <v>464</v>
      </c>
      <c r="D1283" t="s">
        <v>618</v>
      </c>
      <c r="E1283" t="s">
        <v>3693</v>
      </c>
      <c r="F1283" t="s">
        <v>3694</v>
      </c>
      <c r="G1283" t="s">
        <v>2533</v>
      </c>
      <c r="M1283" t="s">
        <v>3696</v>
      </c>
      <c r="O1283" t="s">
        <v>458</v>
      </c>
    </row>
    <row r="1284" spans="1:15" x14ac:dyDescent="0.3">
      <c r="A1284">
        <v>177943</v>
      </c>
      <c r="B1284">
        <v>137</v>
      </c>
      <c r="C1284" t="s">
        <v>464</v>
      </c>
      <c r="D1284" t="s">
        <v>3469</v>
      </c>
      <c r="E1284" t="s">
        <v>2905</v>
      </c>
      <c r="F1284" t="s">
        <v>3445</v>
      </c>
      <c r="G1284" t="s">
        <v>2508</v>
      </c>
      <c r="I1284" t="s">
        <v>3553</v>
      </c>
      <c r="M1284" t="s">
        <v>3709</v>
      </c>
      <c r="O1284" t="s">
        <v>458</v>
      </c>
    </row>
    <row r="1285" spans="1:15" x14ac:dyDescent="0.3">
      <c r="A1285">
        <v>177943</v>
      </c>
      <c r="B1285">
        <v>138</v>
      </c>
      <c r="C1285" t="s">
        <v>490</v>
      </c>
      <c r="D1285" t="s">
        <v>986</v>
      </c>
      <c r="E1285" t="s">
        <v>3548</v>
      </c>
      <c r="F1285" t="s">
        <v>3569</v>
      </c>
      <c r="G1285" t="s">
        <v>2547</v>
      </c>
      <c r="I1285" t="s">
        <v>3405</v>
      </c>
      <c r="M1285" t="s">
        <v>3570</v>
      </c>
      <c r="O1285" t="s">
        <v>458</v>
      </c>
    </row>
    <row r="1286" spans="1:15" x14ac:dyDescent="0.3">
      <c r="A1286">
        <v>177943</v>
      </c>
      <c r="B1286">
        <v>139</v>
      </c>
      <c r="C1286" t="s">
        <v>490</v>
      </c>
      <c r="D1286" t="s">
        <v>936</v>
      </c>
      <c r="E1286" t="s">
        <v>3710</v>
      </c>
      <c r="F1286" t="s">
        <v>3711</v>
      </c>
      <c r="G1286" t="s">
        <v>2983</v>
      </c>
      <c r="M1286" t="s">
        <v>3712</v>
      </c>
      <c r="N1286" t="s">
        <v>2268</v>
      </c>
      <c r="O1286" t="s">
        <v>455</v>
      </c>
    </row>
    <row r="1287" spans="1:15" x14ac:dyDescent="0.3">
      <c r="A1287">
        <v>177943</v>
      </c>
      <c r="B1287">
        <v>140</v>
      </c>
      <c r="C1287" t="s">
        <v>490</v>
      </c>
      <c r="D1287" t="s">
        <v>1069</v>
      </c>
      <c r="E1287" t="s">
        <v>3550</v>
      </c>
      <c r="F1287" t="s">
        <v>3551</v>
      </c>
      <c r="G1287" t="s">
        <v>2717</v>
      </c>
      <c r="M1287" t="s">
        <v>3617</v>
      </c>
      <c r="O1287" t="s">
        <v>458</v>
      </c>
    </row>
    <row r="1288" spans="1:15" x14ac:dyDescent="0.3">
      <c r="A1288">
        <v>177943</v>
      </c>
      <c r="B1288">
        <v>141</v>
      </c>
      <c r="C1288" t="s">
        <v>490</v>
      </c>
      <c r="D1288" t="s">
        <v>1751</v>
      </c>
      <c r="F1288" t="s">
        <v>3640</v>
      </c>
      <c r="G1288" t="s">
        <v>2683</v>
      </c>
      <c r="M1288" t="s">
        <v>3713</v>
      </c>
      <c r="N1288" t="s">
        <v>2269</v>
      </c>
      <c r="O1288" t="s">
        <v>455</v>
      </c>
    </row>
    <row r="1289" spans="1:15" x14ac:dyDescent="0.3">
      <c r="A1289">
        <v>177943</v>
      </c>
      <c r="B1289">
        <v>142</v>
      </c>
      <c r="C1289" t="s">
        <v>490</v>
      </c>
      <c r="D1289" t="s">
        <v>1849</v>
      </c>
      <c r="E1289" t="s">
        <v>3613</v>
      </c>
      <c r="F1289" t="s">
        <v>3052</v>
      </c>
      <c r="G1289" t="s">
        <v>3053</v>
      </c>
      <c r="I1289" t="s">
        <v>3054</v>
      </c>
      <c r="M1289" t="s">
        <v>3614</v>
      </c>
      <c r="O1289" t="s">
        <v>458</v>
      </c>
    </row>
    <row r="1290" spans="1:15" x14ac:dyDescent="0.3">
      <c r="A1290">
        <v>177943</v>
      </c>
      <c r="B1290">
        <v>143</v>
      </c>
      <c r="C1290" t="s">
        <v>490</v>
      </c>
      <c r="D1290" t="s">
        <v>904</v>
      </c>
      <c r="E1290" t="s">
        <v>3555</v>
      </c>
      <c r="F1290" t="s">
        <v>3556</v>
      </c>
      <c r="G1290" t="s">
        <v>2983</v>
      </c>
      <c r="I1290" t="s">
        <v>2984</v>
      </c>
      <c r="M1290" t="s">
        <v>3714</v>
      </c>
      <c r="O1290" t="s">
        <v>458</v>
      </c>
    </row>
    <row r="1291" spans="1:15" x14ac:dyDescent="0.3">
      <c r="A1291">
        <v>177943</v>
      </c>
      <c r="B1291">
        <v>144</v>
      </c>
      <c r="C1291" t="s">
        <v>490</v>
      </c>
      <c r="D1291" t="s">
        <v>1173</v>
      </c>
      <c r="F1291" t="s">
        <v>3640</v>
      </c>
      <c r="G1291" t="s">
        <v>2683</v>
      </c>
      <c r="M1291" t="s">
        <v>3715</v>
      </c>
      <c r="O1291" t="s">
        <v>458</v>
      </c>
    </row>
    <row r="1292" spans="1:15" x14ac:dyDescent="0.3">
      <c r="A1292">
        <v>177943</v>
      </c>
      <c r="B1292">
        <v>145</v>
      </c>
      <c r="C1292" t="s">
        <v>490</v>
      </c>
      <c r="D1292" t="s">
        <v>1987</v>
      </c>
      <c r="E1292" t="s">
        <v>3613</v>
      </c>
      <c r="F1292" t="s">
        <v>3052</v>
      </c>
      <c r="G1292" t="s">
        <v>3053</v>
      </c>
      <c r="I1292" t="s">
        <v>3054</v>
      </c>
      <c r="M1292" t="s">
        <v>3614</v>
      </c>
      <c r="O1292" t="s">
        <v>458</v>
      </c>
    </row>
    <row r="1293" spans="1:15" x14ac:dyDescent="0.3">
      <c r="A1293">
        <v>177943</v>
      </c>
      <c r="B1293">
        <v>146</v>
      </c>
      <c r="C1293" t="s">
        <v>490</v>
      </c>
      <c r="D1293" t="s">
        <v>838</v>
      </c>
      <c r="E1293" t="s">
        <v>3548</v>
      </c>
      <c r="F1293" t="s">
        <v>3569</v>
      </c>
      <c r="G1293" t="s">
        <v>2547</v>
      </c>
      <c r="I1293" t="s">
        <v>3405</v>
      </c>
      <c r="M1293" t="s">
        <v>3570</v>
      </c>
      <c r="O1293" t="s">
        <v>458</v>
      </c>
    </row>
    <row r="1294" spans="1:15" x14ac:dyDescent="0.3">
      <c r="A1294">
        <v>177943</v>
      </c>
      <c r="B1294">
        <v>147</v>
      </c>
      <c r="C1294" t="s">
        <v>490</v>
      </c>
      <c r="D1294" t="s">
        <v>1850</v>
      </c>
      <c r="E1294" t="s">
        <v>2714</v>
      </c>
      <c r="F1294" t="s">
        <v>3716</v>
      </c>
      <c r="G1294" t="s">
        <v>2621</v>
      </c>
      <c r="M1294" t="s">
        <v>3717</v>
      </c>
      <c r="O1294" t="s">
        <v>458</v>
      </c>
    </row>
    <row r="1295" spans="1:15" x14ac:dyDescent="0.3">
      <c r="A1295">
        <v>177943</v>
      </c>
      <c r="B1295">
        <v>148</v>
      </c>
      <c r="C1295" t="s">
        <v>490</v>
      </c>
      <c r="D1295" t="s">
        <v>1098</v>
      </c>
      <c r="E1295" t="s">
        <v>3555</v>
      </c>
      <c r="F1295" t="s">
        <v>3556</v>
      </c>
      <c r="G1295" t="s">
        <v>2983</v>
      </c>
      <c r="I1295" t="s">
        <v>2984</v>
      </c>
      <c r="M1295" t="s">
        <v>3572</v>
      </c>
      <c r="O1295" t="s">
        <v>458</v>
      </c>
    </row>
    <row r="1296" spans="1:15" x14ac:dyDescent="0.3">
      <c r="A1296">
        <v>177943</v>
      </c>
      <c r="B1296">
        <v>149</v>
      </c>
      <c r="C1296" t="s">
        <v>490</v>
      </c>
      <c r="D1296" t="s">
        <v>1415</v>
      </c>
      <c r="E1296" t="s">
        <v>3613</v>
      </c>
      <c r="F1296" t="s">
        <v>3052</v>
      </c>
      <c r="G1296" t="s">
        <v>3053</v>
      </c>
      <c r="M1296" t="s">
        <v>3614</v>
      </c>
      <c r="O1296" t="s">
        <v>458</v>
      </c>
    </row>
    <row r="1297" spans="1:15" x14ac:dyDescent="0.3">
      <c r="A1297">
        <v>177943</v>
      </c>
      <c r="B1297">
        <v>150</v>
      </c>
      <c r="C1297" t="s">
        <v>490</v>
      </c>
      <c r="D1297" t="s">
        <v>726</v>
      </c>
      <c r="M1297" t="s">
        <v>2912</v>
      </c>
      <c r="O1297" t="s">
        <v>458</v>
      </c>
    </row>
    <row r="1298" spans="1:15" x14ac:dyDescent="0.3">
      <c r="A1298">
        <v>177943</v>
      </c>
      <c r="B1298">
        <v>151</v>
      </c>
      <c r="C1298" t="s">
        <v>490</v>
      </c>
      <c r="D1298" t="s">
        <v>1258</v>
      </c>
      <c r="E1298" t="s">
        <v>3613</v>
      </c>
      <c r="F1298" t="s">
        <v>3052</v>
      </c>
      <c r="G1298" t="s">
        <v>3053</v>
      </c>
      <c r="M1298" t="s">
        <v>3614</v>
      </c>
      <c r="O1298" t="s">
        <v>458</v>
      </c>
    </row>
    <row r="1299" spans="1:15" x14ac:dyDescent="0.3">
      <c r="A1299">
        <v>177943</v>
      </c>
      <c r="B1299">
        <v>152</v>
      </c>
      <c r="C1299" t="s">
        <v>546</v>
      </c>
      <c r="D1299" t="s">
        <v>1828</v>
      </c>
      <c r="E1299" t="s">
        <v>2847</v>
      </c>
      <c r="M1299" t="s">
        <v>3718</v>
      </c>
      <c r="O1299" t="s">
        <v>458</v>
      </c>
    </row>
    <row r="1300" spans="1:15" x14ac:dyDescent="0.3">
      <c r="A1300">
        <v>177943</v>
      </c>
      <c r="B1300">
        <v>153</v>
      </c>
      <c r="C1300" t="s">
        <v>490</v>
      </c>
      <c r="D1300" t="s">
        <v>1208</v>
      </c>
      <c r="M1300" t="s">
        <v>2912</v>
      </c>
      <c r="O1300" t="s">
        <v>458</v>
      </c>
    </row>
    <row r="1301" spans="1:15" x14ac:dyDescent="0.3">
      <c r="A1301">
        <v>177943</v>
      </c>
      <c r="B1301">
        <v>154</v>
      </c>
      <c r="C1301" t="s">
        <v>490</v>
      </c>
      <c r="D1301" t="s">
        <v>1495</v>
      </c>
      <c r="E1301" t="s">
        <v>3719</v>
      </c>
      <c r="F1301" t="s">
        <v>3666</v>
      </c>
      <c r="G1301" t="s">
        <v>2612</v>
      </c>
      <c r="M1301" t="s">
        <v>3720</v>
      </c>
      <c r="N1301" t="s">
        <v>2281</v>
      </c>
      <c r="O1301" t="s">
        <v>455</v>
      </c>
    </row>
    <row r="1302" spans="1:15" x14ac:dyDescent="0.3">
      <c r="A1302">
        <v>177943</v>
      </c>
      <c r="B1302">
        <v>155</v>
      </c>
      <c r="C1302" t="s">
        <v>490</v>
      </c>
      <c r="D1302" t="s">
        <v>1583</v>
      </c>
      <c r="E1302" t="s">
        <v>3550</v>
      </c>
      <c r="F1302" t="s">
        <v>3551</v>
      </c>
      <c r="G1302" t="s">
        <v>2717</v>
      </c>
      <c r="M1302" t="s">
        <v>3721</v>
      </c>
      <c r="O1302" t="s">
        <v>458</v>
      </c>
    </row>
    <row r="1303" spans="1:15" x14ac:dyDescent="0.3">
      <c r="A1303">
        <v>177943</v>
      </c>
      <c r="B1303">
        <v>156</v>
      </c>
      <c r="C1303" t="s">
        <v>490</v>
      </c>
      <c r="D1303" t="s">
        <v>983</v>
      </c>
      <c r="M1303" t="s">
        <v>2912</v>
      </c>
      <c r="O1303" t="s">
        <v>458</v>
      </c>
    </row>
    <row r="1304" spans="1:15" x14ac:dyDescent="0.3">
      <c r="A1304">
        <v>177943</v>
      </c>
      <c r="B1304">
        <v>157</v>
      </c>
      <c r="C1304" t="s">
        <v>490</v>
      </c>
      <c r="D1304" t="s">
        <v>3483</v>
      </c>
      <c r="E1304" t="s">
        <v>3613</v>
      </c>
      <c r="F1304" t="s">
        <v>3052</v>
      </c>
      <c r="G1304" t="s">
        <v>3053</v>
      </c>
      <c r="M1304" t="s">
        <v>3722</v>
      </c>
      <c r="O1304" t="s">
        <v>458</v>
      </c>
    </row>
    <row r="1305" spans="1:15" x14ac:dyDescent="0.3">
      <c r="A1305">
        <v>177943</v>
      </c>
      <c r="B1305">
        <v>158</v>
      </c>
      <c r="C1305" t="s">
        <v>490</v>
      </c>
      <c r="D1305" t="s">
        <v>1715</v>
      </c>
      <c r="E1305" t="s">
        <v>3723</v>
      </c>
      <c r="F1305" t="s">
        <v>3724</v>
      </c>
      <c r="G1305" t="s">
        <v>2547</v>
      </c>
      <c r="M1305" t="s">
        <v>3725</v>
      </c>
      <c r="N1305" t="s">
        <v>2287</v>
      </c>
      <c r="O1305" t="s">
        <v>455</v>
      </c>
    </row>
    <row r="1306" spans="1:15" x14ac:dyDescent="0.3">
      <c r="A1306">
        <v>177943</v>
      </c>
      <c r="B1306">
        <v>159</v>
      </c>
      <c r="C1306" t="s">
        <v>546</v>
      </c>
      <c r="D1306" t="s">
        <v>842</v>
      </c>
      <c r="E1306" t="s">
        <v>3550</v>
      </c>
      <c r="F1306" t="s">
        <v>3551</v>
      </c>
      <c r="G1306" t="s">
        <v>2717</v>
      </c>
      <c r="M1306" t="s">
        <v>3726</v>
      </c>
      <c r="O1306" t="s">
        <v>458</v>
      </c>
    </row>
    <row r="1307" spans="1:15" x14ac:dyDescent="0.3">
      <c r="A1307">
        <v>177943</v>
      </c>
      <c r="B1307">
        <v>160</v>
      </c>
      <c r="O1307" t="s">
        <v>458</v>
      </c>
    </row>
    <row r="1308" spans="1:15" x14ac:dyDescent="0.3">
      <c r="A1308">
        <v>81731</v>
      </c>
      <c r="B1308">
        <v>1</v>
      </c>
      <c r="C1308" t="s">
        <v>453</v>
      </c>
      <c r="D1308" t="s">
        <v>452</v>
      </c>
      <c r="E1308" t="s">
        <v>3727</v>
      </c>
      <c r="M1308" t="s">
        <v>3728</v>
      </c>
      <c r="N1308" t="s">
        <v>2289</v>
      </c>
      <c r="O1308" t="s">
        <v>455</v>
      </c>
    </row>
    <row r="1309" spans="1:15" x14ac:dyDescent="0.3">
      <c r="A1309">
        <v>81731</v>
      </c>
      <c r="B1309">
        <v>2</v>
      </c>
      <c r="C1309" t="s">
        <v>453</v>
      </c>
      <c r="D1309" t="s">
        <v>514</v>
      </c>
      <c r="E1309" t="s">
        <v>3727</v>
      </c>
      <c r="M1309" t="s">
        <v>3729</v>
      </c>
      <c r="N1309" t="s">
        <v>2290</v>
      </c>
      <c r="O1309" t="s">
        <v>455</v>
      </c>
    </row>
    <row r="1310" spans="1:15" x14ac:dyDescent="0.3">
      <c r="A1310">
        <v>81731</v>
      </c>
      <c r="B1310">
        <v>3</v>
      </c>
      <c r="C1310" t="s">
        <v>453</v>
      </c>
      <c r="D1310" t="s">
        <v>471</v>
      </c>
      <c r="E1310" t="s">
        <v>3727</v>
      </c>
      <c r="M1310" t="s">
        <v>3730</v>
      </c>
      <c r="N1310" t="s">
        <v>2292</v>
      </c>
      <c r="O1310" t="s">
        <v>455</v>
      </c>
    </row>
    <row r="1311" spans="1:15" x14ac:dyDescent="0.3">
      <c r="A1311">
        <v>81731</v>
      </c>
      <c r="B1311">
        <v>4</v>
      </c>
      <c r="C1311" t="s">
        <v>453</v>
      </c>
      <c r="D1311" t="s">
        <v>519</v>
      </c>
      <c r="E1311" t="s">
        <v>2515</v>
      </c>
      <c r="M1311" t="s">
        <v>3731</v>
      </c>
      <c r="N1311" t="s">
        <v>2294</v>
      </c>
      <c r="O1311" t="s">
        <v>455</v>
      </c>
    </row>
    <row r="1312" spans="1:15" x14ac:dyDescent="0.3">
      <c r="A1312">
        <v>81731</v>
      </c>
      <c r="B1312">
        <v>5</v>
      </c>
      <c r="C1312" t="s">
        <v>453</v>
      </c>
      <c r="D1312" t="s">
        <v>614</v>
      </c>
      <c r="E1312" t="s">
        <v>3727</v>
      </c>
      <c r="M1312" t="s">
        <v>3732</v>
      </c>
      <c r="N1312" t="s">
        <v>2295</v>
      </c>
      <c r="O1312" t="s">
        <v>455</v>
      </c>
    </row>
    <row r="1313" spans="1:15" x14ac:dyDescent="0.3">
      <c r="A1313">
        <v>81731</v>
      </c>
      <c r="B1313">
        <v>6</v>
      </c>
      <c r="C1313" t="s">
        <v>453</v>
      </c>
      <c r="D1313" t="s">
        <v>593</v>
      </c>
      <c r="E1313" t="s">
        <v>3727</v>
      </c>
      <c r="M1313" t="s">
        <v>3733</v>
      </c>
      <c r="N1313" t="s">
        <v>2296</v>
      </c>
      <c r="O1313" t="s">
        <v>458</v>
      </c>
    </row>
    <row r="1314" spans="1:15" x14ac:dyDescent="0.3">
      <c r="A1314">
        <v>81731</v>
      </c>
      <c r="B1314">
        <v>7</v>
      </c>
      <c r="C1314" t="s">
        <v>453</v>
      </c>
      <c r="D1314" t="s">
        <v>558</v>
      </c>
      <c r="E1314" t="s">
        <v>3727</v>
      </c>
      <c r="M1314" t="s">
        <v>3734</v>
      </c>
      <c r="O1314" t="s">
        <v>458</v>
      </c>
    </row>
    <row r="1315" spans="1:15" x14ac:dyDescent="0.3">
      <c r="A1315">
        <v>81731</v>
      </c>
      <c r="B1315">
        <v>8</v>
      </c>
      <c r="C1315" t="s">
        <v>453</v>
      </c>
      <c r="D1315" t="s">
        <v>544</v>
      </c>
      <c r="E1315" t="s">
        <v>3727</v>
      </c>
      <c r="M1315" t="s">
        <v>3734</v>
      </c>
      <c r="O1315" t="s">
        <v>458</v>
      </c>
    </row>
    <row r="1316" spans="1:15" x14ac:dyDescent="0.3">
      <c r="A1316">
        <v>81731</v>
      </c>
      <c r="B1316">
        <v>9</v>
      </c>
      <c r="C1316" t="s">
        <v>453</v>
      </c>
      <c r="D1316" t="s">
        <v>648</v>
      </c>
      <c r="E1316" t="s">
        <v>3727</v>
      </c>
      <c r="M1316" t="s">
        <v>3734</v>
      </c>
      <c r="O1316" t="s">
        <v>458</v>
      </c>
    </row>
    <row r="1317" spans="1:15" x14ac:dyDescent="0.3">
      <c r="A1317">
        <v>81731</v>
      </c>
      <c r="B1317">
        <v>10</v>
      </c>
      <c r="C1317" t="s">
        <v>453</v>
      </c>
      <c r="D1317" t="s">
        <v>564</v>
      </c>
      <c r="E1317" t="s">
        <v>3727</v>
      </c>
      <c r="M1317" t="s">
        <v>3734</v>
      </c>
      <c r="O1317" t="s">
        <v>458</v>
      </c>
    </row>
    <row r="1318" spans="1:15" x14ac:dyDescent="0.3">
      <c r="A1318">
        <v>81731</v>
      </c>
      <c r="B1318">
        <v>11</v>
      </c>
      <c r="C1318" t="s">
        <v>453</v>
      </c>
      <c r="D1318" t="s">
        <v>735</v>
      </c>
      <c r="E1318" t="s">
        <v>3727</v>
      </c>
      <c r="M1318" t="s">
        <v>3734</v>
      </c>
      <c r="O1318" t="s">
        <v>458</v>
      </c>
    </row>
    <row r="1319" spans="1:15" x14ac:dyDescent="0.3">
      <c r="A1319">
        <v>81731</v>
      </c>
      <c r="B1319">
        <v>12</v>
      </c>
      <c r="C1319" t="s">
        <v>453</v>
      </c>
      <c r="D1319" t="s">
        <v>552</v>
      </c>
      <c r="E1319" t="s">
        <v>3727</v>
      </c>
      <c r="M1319" t="s">
        <v>3734</v>
      </c>
      <c r="O1319" t="s">
        <v>458</v>
      </c>
    </row>
    <row r="1320" spans="1:15" x14ac:dyDescent="0.3">
      <c r="A1320">
        <v>81731</v>
      </c>
      <c r="B1320">
        <v>13</v>
      </c>
      <c r="C1320" t="s">
        <v>453</v>
      </c>
      <c r="D1320" t="s">
        <v>542</v>
      </c>
      <c r="E1320" t="s">
        <v>3727</v>
      </c>
      <c r="M1320" t="s">
        <v>3734</v>
      </c>
      <c r="O1320" t="s">
        <v>458</v>
      </c>
    </row>
    <row r="1321" spans="1:15" x14ac:dyDescent="0.3">
      <c r="A1321">
        <v>81731</v>
      </c>
      <c r="B1321">
        <v>14</v>
      </c>
      <c r="C1321" t="s">
        <v>453</v>
      </c>
      <c r="D1321" t="s">
        <v>1102</v>
      </c>
      <c r="E1321" t="s">
        <v>3727</v>
      </c>
      <c r="M1321" t="s">
        <v>3734</v>
      </c>
      <c r="O1321" t="s">
        <v>458</v>
      </c>
    </row>
    <row r="1322" spans="1:15" x14ac:dyDescent="0.3">
      <c r="A1322">
        <v>81731</v>
      </c>
      <c r="B1322">
        <v>15</v>
      </c>
      <c r="C1322" t="s">
        <v>453</v>
      </c>
      <c r="D1322" t="s">
        <v>538</v>
      </c>
      <c r="E1322" t="s">
        <v>3727</v>
      </c>
      <c r="M1322" t="s">
        <v>3734</v>
      </c>
      <c r="O1322" t="s">
        <v>458</v>
      </c>
    </row>
    <row r="1323" spans="1:15" x14ac:dyDescent="0.3">
      <c r="A1323">
        <v>81731</v>
      </c>
      <c r="B1323">
        <v>16</v>
      </c>
      <c r="C1323" t="s">
        <v>453</v>
      </c>
      <c r="D1323" t="s">
        <v>509</v>
      </c>
      <c r="E1323" t="s">
        <v>3727</v>
      </c>
      <c r="M1323" t="s">
        <v>3734</v>
      </c>
      <c r="O1323" t="s">
        <v>458</v>
      </c>
    </row>
    <row r="1324" spans="1:15" x14ac:dyDescent="0.3">
      <c r="A1324">
        <v>81731</v>
      </c>
      <c r="B1324">
        <v>17</v>
      </c>
      <c r="C1324" t="s">
        <v>453</v>
      </c>
      <c r="D1324" t="s">
        <v>480</v>
      </c>
      <c r="E1324" t="s">
        <v>3727</v>
      </c>
      <c r="M1324" t="s">
        <v>3734</v>
      </c>
      <c r="O1324" t="s">
        <v>458</v>
      </c>
    </row>
    <row r="1325" spans="1:15" x14ac:dyDescent="0.3">
      <c r="A1325">
        <v>81731</v>
      </c>
      <c r="B1325">
        <v>18</v>
      </c>
      <c r="C1325" t="s">
        <v>453</v>
      </c>
      <c r="D1325" t="s">
        <v>551</v>
      </c>
      <c r="E1325" t="s">
        <v>3727</v>
      </c>
      <c r="M1325" t="s">
        <v>3734</v>
      </c>
      <c r="O1325" t="s">
        <v>458</v>
      </c>
    </row>
    <row r="1326" spans="1:15" x14ac:dyDescent="0.3">
      <c r="A1326">
        <v>81731</v>
      </c>
      <c r="B1326">
        <v>19</v>
      </c>
      <c r="C1326" t="s">
        <v>453</v>
      </c>
      <c r="D1326" t="s">
        <v>515</v>
      </c>
      <c r="E1326" t="s">
        <v>3727</v>
      </c>
      <c r="M1326" t="s">
        <v>3734</v>
      </c>
      <c r="O1326" t="s">
        <v>458</v>
      </c>
    </row>
    <row r="1327" spans="1:15" x14ac:dyDescent="0.3">
      <c r="A1327">
        <v>81731</v>
      </c>
      <c r="B1327">
        <v>20</v>
      </c>
      <c r="C1327" t="s">
        <v>453</v>
      </c>
      <c r="D1327" t="s">
        <v>537</v>
      </c>
      <c r="E1327" t="s">
        <v>3727</v>
      </c>
      <c r="M1327" t="s">
        <v>3734</v>
      </c>
      <c r="O1327" t="s">
        <v>458</v>
      </c>
    </row>
    <row r="1328" spans="1:15" x14ac:dyDescent="0.3">
      <c r="A1328">
        <v>81731</v>
      </c>
      <c r="B1328">
        <v>21</v>
      </c>
      <c r="C1328" t="s">
        <v>453</v>
      </c>
      <c r="D1328" t="s">
        <v>572</v>
      </c>
      <c r="E1328" t="s">
        <v>3727</v>
      </c>
      <c r="M1328" t="s">
        <v>3735</v>
      </c>
      <c r="N1328" t="s">
        <v>2299</v>
      </c>
      <c r="O1328" t="s">
        <v>455</v>
      </c>
    </row>
    <row r="1329" spans="1:15" x14ac:dyDescent="0.3">
      <c r="A1329">
        <v>81731</v>
      </c>
      <c r="B1329">
        <v>22</v>
      </c>
      <c r="C1329" t="s">
        <v>453</v>
      </c>
      <c r="D1329" t="s">
        <v>488</v>
      </c>
      <c r="E1329" t="s">
        <v>3727</v>
      </c>
      <c r="M1329" t="s">
        <v>3734</v>
      </c>
      <c r="O1329" t="s">
        <v>458</v>
      </c>
    </row>
    <row r="1330" spans="1:15" x14ac:dyDescent="0.3">
      <c r="A1330">
        <v>81731</v>
      </c>
      <c r="B1330">
        <v>23</v>
      </c>
      <c r="C1330" t="s">
        <v>453</v>
      </c>
      <c r="D1330" t="s">
        <v>736</v>
      </c>
      <c r="E1330" t="s">
        <v>3727</v>
      </c>
      <c r="M1330" t="s">
        <v>3736</v>
      </c>
      <c r="N1330" t="s">
        <v>2300</v>
      </c>
      <c r="O1330" t="s">
        <v>455</v>
      </c>
    </row>
    <row r="1331" spans="1:15" x14ac:dyDescent="0.3">
      <c r="A1331">
        <v>81731</v>
      </c>
      <c r="B1331">
        <v>24</v>
      </c>
      <c r="C1331" t="s">
        <v>453</v>
      </c>
      <c r="D1331" t="s">
        <v>520</v>
      </c>
      <c r="E1331" t="s">
        <v>3727</v>
      </c>
      <c r="M1331" t="s">
        <v>3737</v>
      </c>
      <c r="O1331" t="s">
        <v>458</v>
      </c>
    </row>
    <row r="1332" spans="1:15" x14ac:dyDescent="0.3">
      <c r="A1332">
        <v>81731</v>
      </c>
      <c r="B1332">
        <v>25</v>
      </c>
      <c r="C1332" t="s">
        <v>453</v>
      </c>
      <c r="D1332" t="s">
        <v>498</v>
      </c>
      <c r="E1332" t="s">
        <v>3727</v>
      </c>
      <c r="M1332" t="s">
        <v>3738</v>
      </c>
      <c r="N1332" t="s">
        <v>2301</v>
      </c>
      <c r="O1332" t="s">
        <v>455</v>
      </c>
    </row>
    <row r="1333" spans="1:15" x14ac:dyDescent="0.3">
      <c r="A1333">
        <v>81731</v>
      </c>
      <c r="B1333">
        <v>26</v>
      </c>
      <c r="C1333" t="s">
        <v>453</v>
      </c>
      <c r="D1333" t="s">
        <v>803</v>
      </c>
      <c r="E1333" t="s">
        <v>3727</v>
      </c>
      <c r="M1333" t="s">
        <v>3734</v>
      </c>
      <c r="O1333" t="s">
        <v>458</v>
      </c>
    </row>
    <row r="1334" spans="1:15" x14ac:dyDescent="0.3">
      <c r="A1334">
        <v>81731</v>
      </c>
      <c r="B1334">
        <v>27</v>
      </c>
      <c r="C1334" t="s">
        <v>453</v>
      </c>
      <c r="D1334" t="s">
        <v>1205</v>
      </c>
      <c r="E1334" t="s">
        <v>3727</v>
      </c>
      <c r="M1334" t="s">
        <v>3739</v>
      </c>
      <c r="N1334" t="s">
        <v>2302</v>
      </c>
      <c r="O1334" t="s">
        <v>455</v>
      </c>
    </row>
    <row r="1335" spans="1:15" x14ac:dyDescent="0.3">
      <c r="A1335">
        <v>81731</v>
      </c>
      <c r="B1335">
        <v>28</v>
      </c>
      <c r="C1335" t="s">
        <v>453</v>
      </c>
      <c r="D1335" t="s">
        <v>722</v>
      </c>
      <c r="E1335" t="s">
        <v>3727</v>
      </c>
      <c r="M1335" t="s">
        <v>3734</v>
      </c>
      <c r="O1335" t="s">
        <v>458</v>
      </c>
    </row>
    <row r="1336" spans="1:15" x14ac:dyDescent="0.3">
      <c r="A1336">
        <v>81731</v>
      </c>
      <c r="B1336">
        <v>29</v>
      </c>
      <c r="C1336" t="s">
        <v>453</v>
      </c>
      <c r="D1336" t="s">
        <v>527</v>
      </c>
      <c r="E1336" t="s">
        <v>3727</v>
      </c>
      <c r="M1336" t="s">
        <v>3734</v>
      </c>
      <c r="O1336" t="s">
        <v>458</v>
      </c>
    </row>
    <row r="1337" spans="1:15" x14ac:dyDescent="0.3">
      <c r="A1337">
        <v>81731</v>
      </c>
      <c r="B1337">
        <v>30</v>
      </c>
      <c r="C1337" t="s">
        <v>453</v>
      </c>
      <c r="D1337" t="s">
        <v>583</v>
      </c>
      <c r="E1337" t="s">
        <v>3727</v>
      </c>
      <c r="M1337" t="s">
        <v>3734</v>
      </c>
      <c r="O1337" t="s">
        <v>458</v>
      </c>
    </row>
    <row r="1338" spans="1:15" x14ac:dyDescent="0.3">
      <c r="A1338">
        <v>81731</v>
      </c>
      <c r="B1338">
        <v>31</v>
      </c>
      <c r="C1338" t="s">
        <v>453</v>
      </c>
      <c r="D1338" t="s">
        <v>545</v>
      </c>
      <c r="E1338" t="s">
        <v>3727</v>
      </c>
      <c r="M1338" t="s">
        <v>3734</v>
      </c>
      <c r="O1338" t="s">
        <v>458</v>
      </c>
    </row>
    <row r="1339" spans="1:15" x14ac:dyDescent="0.3">
      <c r="A1339">
        <v>81731</v>
      </c>
      <c r="B1339">
        <v>32</v>
      </c>
      <c r="C1339" t="s">
        <v>453</v>
      </c>
      <c r="D1339" t="s">
        <v>665</v>
      </c>
      <c r="E1339" t="s">
        <v>3727</v>
      </c>
      <c r="M1339" t="s">
        <v>3734</v>
      </c>
      <c r="O1339" t="s">
        <v>458</v>
      </c>
    </row>
    <row r="1340" spans="1:15" x14ac:dyDescent="0.3">
      <c r="A1340">
        <v>81731</v>
      </c>
      <c r="B1340">
        <v>33</v>
      </c>
      <c r="C1340" t="s">
        <v>453</v>
      </c>
      <c r="D1340" t="s">
        <v>577</v>
      </c>
      <c r="E1340" t="s">
        <v>3727</v>
      </c>
      <c r="M1340" t="s">
        <v>3734</v>
      </c>
      <c r="O1340" t="s">
        <v>458</v>
      </c>
    </row>
    <row r="1341" spans="1:15" x14ac:dyDescent="0.3">
      <c r="A1341">
        <v>81731</v>
      </c>
      <c r="B1341">
        <v>34</v>
      </c>
      <c r="C1341" t="s">
        <v>453</v>
      </c>
      <c r="D1341" t="s">
        <v>553</v>
      </c>
      <c r="E1341" t="s">
        <v>3727</v>
      </c>
      <c r="M1341" t="s">
        <v>3734</v>
      </c>
      <c r="O1341" t="s">
        <v>458</v>
      </c>
    </row>
    <row r="1342" spans="1:15" x14ac:dyDescent="0.3">
      <c r="A1342">
        <v>81731</v>
      </c>
      <c r="B1342">
        <v>35</v>
      </c>
      <c r="C1342" t="s">
        <v>453</v>
      </c>
      <c r="D1342" t="s">
        <v>532</v>
      </c>
      <c r="E1342" t="s">
        <v>3727</v>
      </c>
      <c r="M1342" t="s">
        <v>3734</v>
      </c>
      <c r="O1342" t="s">
        <v>458</v>
      </c>
    </row>
    <row r="1343" spans="1:15" x14ac:dyDescent="0.3">
      <c r="A1343">
        <v>81731</v>
      </c>
      <c r="B1343">
        <v>36</v>
      </c>
      <c r="C1343" t="s">
        <v>453</v>
      </c>
      <c r="D1343" t="s">
        <v>496</v>
      </c>
      <c r="E1343" t="s">
        <v>3727</v>
      </c>
      <c r="M1343" t="s">
        <v>3734</v>
      </c>
      <c r="O1343" t="s">
        <v>458</v>
      </c>
    </row>
    <row r="1344" spans="1:15" x14ac:dyDescent="0.3">
      <c r="A1344">
        <v>81731</v>
      </c>
      <c r="B1344">
        <v>37</v>
      </c>
      <c r="C1344" t="s">
        <v>453</v>
      </c>
      <c r="D1344" t="s">
        <v>502</v>
      </c>
      <c r="E1344" t="s">
        <v>3727</v>
      </c>
      <c r="M1344" t="s">
        <v>3734</v>
      </c>
      <c r="O1344" t="s">
        <v>458</v>
      </c>
    </row>
    <row r="1345" spans="1:15" x14ac:dyDescent="0.3">
      <c r="A1345">
        <v>81731</v>
      </c>
      <c r="B1345">
        <v>38</v>
      </c>
      <c r="C1345" t="s">
        <v>453</v>
      </c>
      <c r="D1345" t="s">
        <v>565</v>
      </c>
      <c r="E1345" t="s">
        <v>3727</v>
      </c>
      <c r="M1345" t="s">
        <v>3734</v>
      </c>
      <c r="O1345" t="s">
        <v>458</v>
      </c>
    </row>
    <row r="1346" spans="1:15" x14ac:dyDescent="0.3">
      <c r="A1346">
        <v>81731</v>
      </c>
      <c r="B1346">
        <v>39</v>
      </c>
      <c r="C1346" t="s">
        <v>453</v>
      </c>
      <c r="D1346" t="s">
        <v>1114</v>
      </c>
      <c r="E1346" t="s">
        <v>3727</v>
      </c>
      <c r="M1346" t="s">
        <v>3734</v>
      </c>
      <c r="O1346" t="s">
        <v>458</v>
      </c>
    </row>
    <row r="1347" spans="1:15" x14ac:dyDescent="0.3">
      <c r="A1347">
        <v>81731</v>
      </c>
      <c r="B1347">
        <v>40</v>
      </c>
      <c r="C1347" t="s">
        <v>453</v>
      </c>
      <c r="D1347" t="s">
        <v>505</v>
      </c>
      <c r="E1347" t="s">
        <v>3727</v>
      </c>
      <c r="M1347" t="s">
        <v>3734</v>
      </c>
      <c r="O1347" t="s">
        <v>458</v>
      </c>
    </row>
    <row r="1348" spans="1:15" x14ac:dyDescent="0.3">
      <c r="A1348">
        <v>81731</v>
      </c>
      <c r="B1348">
        <v>41</v>
      </c>
      <c r="C1348" t="s">
        <v>453</v>
      </c>
      <c r="D1348" t="s">
        <v>723</v>
      </c>
      <c r="E1348" t="s">
        <v>3727</v>
      </c>
      <c r="M1348" t="s">
        <v>3734</v>
      </c>
      <c r="O1348" t="s">
        <v>458</v>
      </c>
    </row>
    <row r="1349" spans="1:15" x14ac:dyDescent="0.3">
      <c r="A1349">
        <v>81731</v>
      </c>
      <c r="B1349">
        <v>42</v>
      </c>
      <c r="C1349" t="s">
        <v>453</v>
      </c>
      <c r="D1349" t="s">
        <v>491</v>
      </c>
      <c r="E1349" t="s">
        <v>3727</v>
      </c>
      <c r="M1349" t="s">
        <v>3734</v>
      </c>
      <c r="O1349" t="s">
        <v>458</v>
      </c>
    </row>
    <row r="1350" spans="1:15" x14ac:dyDescent="0.3">
      <c r="A1350">
        <v>81731</v>
      </c>
      <c r="B1350">
        <v>43</v>
      </c>
      <c r="C1350" t="s">
        <v>453</v>
      </c>
      <c r="D1350" t="s">
        <v>503</v>
      </c>
      <c r="E1350" t="s">
        <v>3727</v>
      </c>
      <c r="M1350" t="s">
        <v>3734</v>
      </c>
      <c r="O1350" t="s">
        <v>458</v>
      </c>
    </row>
    <row r="1351" spans="1:15" x14ac:dyDescent="0.3">
      <c r="A1351">
        <v>81731</v>
      </c>
      <c r="B1351">
        <v>44</v>
      </c>
      <c r="C1351" t="s">
        <v>453</v>
      </c>
      <c r="D1351" t="s">
        <v>594</v>
      </c>
      <c r="E1351" t="s">
        <v>3727</v>
      </c>
      <c r="M1351" t="s">
        <v>3734</v>
      </c>
      <c r="O1351" t="s">
        <v>458</v>
      </c>
    </row>
    <row r="1352" spans="1:15" x14ac:dyDescent="0.3">
      <c r="A1352">
        <v>81731</v>
      </c>
      <c r="B1352">
        <v>45</v>
      </c>
      <c r="C1352" t="s">
        <v>453</v>
      </c>
      <c r="D1352" t="s">
        <v>528</v>
      </c>
      <c r="E1352" t="s">
        <v>3727</v>
      </c>
      <c r="M1352" t="s">
        <v>3734</v>
      </c>
      <c r="O1352" t="s">
        <v>458</v>
      </c>
    </row>
    <row r="1353" spans="1:15" x14ac:dyDescent="0.3">
      <c r="A1353">
        <v>81731</v>
      </c>
      <c r="B1353">
        <v>46</v>
      </c>
      <c r="C1353" t="s">
        <v>453</v>
      </c>
      <c r="D1353" t="s">
        <v>510</v>
      </c>
      <c r="E1353" t="s">
        <v>3727</v>
      </c>
      <c r="M1353" t="s">
        <v>3734</v>
      </c>
      <c r="O1353" t="s">
        <v>458</v>
      </c>
    </row>
    <row r="1354" spans="1:15" x14ac:dyDescent="0.3">
      <c r="A1354">
        <v>81731</v>
      </c>
      <c r="B1354">
        <v>47</v>
      </c>
      <c r="C1354" t="s">
        <v>453</v>
      </c>
      <c r="D1354" t="s">
        <v>624</v>
      </c>
      <c r="E1354" t="s">
        <v>3727</v>
      </c>
      <c r="M1354" t="s">
        <v>3734</v>
      </c>
      <c r="O1354" t="s">
        <v>458</v>
      </c>
    </row>
    <row r="1355" spans="1:15" x14ac:dyDescent="0.3">
      <c r="A1355">
        <v>81731</v>
      </c>
      <c r="B1355">
        <v>48</v>
      </c>
      <c r="C1355" t="s">
        <v>453</v>
      </c>
      <c r="D1355" t="s">
        <v>1833</v>
      </c>
      <c r="E1355" t="s">
        <v>3727</v>
      </c>
      <c r="M1355" t="s">
        <v>3734</v>
      </c>
      <c r="O1355" t="s">
        <v>458</v>
      </c>
    </row>
    <row r="1356" spans="1:15" x14ac:dyDescent="0.3">
      <c r="A1356">
        <v>81731</v>
      </c>
      <c r="B1356">
        <v>49</v>
      </c>
      <c r="C1356" t="s">
        <v>453</v>
      </c>
      <c r="D1356" t="s">
        <v>521</v>
      </c>
      <c r="E1356" t="s">
        <v>3727</v>
      </c>
      <c r="M1356" t="s">
        <v>3734</v>
      </c>
      <c r="O1356" t="s">
        <v>458</v>
      </c>
    </row>
    <row r="1357" spans="1:15" x14ac:dyDescent="0.3">
      <c r="A1357">
        <v>81731</v>
      </c>
      <c r="B1357">
        <v>50</v>
      </c>
      <c r="C1357" t="s">
        <v>453</v>
      </c>
      <c r="D1357" t="s">
        <v>578</v>
      </c>
      <c r="E1357" t="s">
        <v>3727</v>
      </c>
      <c r="M1357" t="s">
        <v>3734</v>
      </c>
      <c r="O1357" t="s">
        <v>458</v>
      </c>
    </row>
    <row r="1358" spans="1:15" x14ac:dyDescent="0.3">
      <c r="A1358">
        <v>81731</v>
      </c>
      <c r="B1358">
        <v>51</v>
      </c>
      <c r="C1358" t="s">
        <v>453</v>
      </c>
      <c r="D1358" t="s">
        <v>554</v>
      </c>
      <c r="E1358" t="s">
        <v>3727</v>
      </c>
      <c r="M1358" t="s">
        <v>3734</v>
      </c>
      <c r="O1358" t="s">
        <v>458</v>
      </c>
    </row>
    <row r="1359" spans="1:15" x14ac:dyDescent="0.3">
      <c r="A1359">
        <v>81731</v>
      </c>
      <c r="B1359">
        <v>52</v>
      </c>
      <c r="C1359" t="s">
        <v>453</v>
      </c>
      <c r="D1359" t="s">
        <v>631</v>
      </c>
      <c r="E1359" t="s">
        <v>3727</v>
      </c>
      <c r="M1359" t="s">
        <v>3734</v>
      </c>
      <c r="O1359" t="s">
        <v>458</v>
      </c>
    </row>
    <row r="1360" spans="1:15" x14ac:dyDescent="0.3">
      <c r="A1360">
        <v>81731</v>
      </c>
      <c r="B1360">
        <v>53</v>
      </c>
      <c r="C1360" t="s">
        <v>453</v>
      </c>
      <c r="D1360" t="s">
        <v>1040</v>
      </c>
      <c r="E1360" t="s">
        <v>3727</v>
      </c>
      <c r="M1360" t="s">
        <v>3740</v>
      </c>
      <c r="N1360" t="s">
        <v>2303</v>
      </c>
      <c r="O1360" t="s">
        <v>455</v>
      </c>
    </row>
    <row r="1361" spans="1:15" x14ac:dyDescent="0.3">
      <c r="A1361">
        <v>81731</v>
      </c>
      <c r="B1361">
        <v>54</v>
      </c>
      <c r="C1361" t="s">
        <v>453</v>
      </c>
      <c r="D1361" t="s">
        <v>2097</v>
      </c>
      <c r="E1361" t="s">
        <v>3727</v>
      </c>
      <c r="M1361" t="s">
        <v>3734</v>
      </c>
      <c r="O1361" t="s">
        <v>458</v>
      </c>
    </row>
    <row r="1362" spans="1:15" x14ac:dyDescent="0.3">
      <c r="A1362">
        <v>81731</v>
      </c>
      <c r="B1362">
        <v>55</v>
      </c>
      <c r="C1362" t="s">
        <v>453</v>
      </c>
      <c r="D1362" t="s">
        <v>669</v>
      </c>
      <c r="E1362" t="s">
        <v>3727</v>
      </c>
      <c r="M1362" t="s">
        <v>3734</v>
      </c>
      <c r="O1362" t="s">
        <v>458</v>
      </c>
    </row>
    <row r="1363" spans="1:15" x14ac:dyDescent="0.3">
      <c r="A1363">
        <v>81731</v>
      </c>
      <c r="B1363">
        <v>56</v>
      </c>
      <c r="C1363" t="s">
        <v>453</v>
      </c>
      <c r="D1363" t="s">
        <v>2078</v>
      </c>
      <c r="E1363" t="s">
        <v>3727</v>
      </c>
      <c r="M1363" t="s">
        <v>3734</v>
      </c>
      <c r="O1363" t="s">
        <v>458</v>
      </c>
    </row>
    <row r="1364" spans="1:15" x14ac:dyDescent="0.3">
      <c r="A1364">
        <v>81731</v>
      </c>
      <c r="B1364">
        <v>57</v>
      </c>
      <c r="C1364" t="s">
        <v>453</v>
      </c>
      <c r="D1364" t="s">
        <v>2604</v>
      </c>
      <c r="E1364" t="s">
        <v>3727</v>
      </c>
      <c r="M1364" t="s">
        <v>3734</v>
      </c>
      <c r="O1364" t="s">
        <v>458</v>
      </c>
    </row>
    <row r="1365" spans="1:15" x14ac:dyDescent="0.3">
      <c r="A1365">
        <v>81731</v>
      </c>
      <c r="B1365">
        <v>58</v>
      </c>
      <c r="C1365" t="s">
        <v>453</v>
      </c>
      <c r="D1365" t="s">
        <v>1109</v>
      </c>
      <c r="E1365" t="s">
        <v>3727</v>
      </c>
      <c r="M1365" t="s">
        <v>3734</v>
      </c>
      <c r="O1365" t="s">
        <v>458</v>
      </c>
    </row>
    <row r="1366" spans="1:15" x14ac:dyDescent="0.3">
      <c r="A1366">
        <v>81731</v>
      </c>
      <c r="B1366">
        <v>59</v>
      </c>
      <c r="C1366" t="s">
        <v>453</v>
      </c>
      <c r="D1366" t="s">
        <v>915</v>
      </c>
      <c r="E1366" t="s">
        <v>3727</v>
      </c>
      <c r="M1366" t="s">
        <v>3734</v>
      </c>
      <c r="O1366" t="s">
        <v>458</v>
      </c>
    </row>
    <row r="1367" spans="1:15" x14ac:dyDescent="0.3">
      <c r="A1367">
        <v>81731</v>
      </c>
      <c r="B1367">
        <v>60</v>
      </c>
      <c r="C1367" t="s">
        <v>464</v>
      </c>
      <c r="D1367" t="s">
        <v>673</v>
      </c>
      <c r="E1367" t="s">
        <v>3727</v>
      </c>
      <c r="M1367" t="s">
        <v>3741</v>
      </c>
      <c r="N1367" t="s">
        <v>2305</v>
      </c>
      <c r="O1367" t="s">
        <v>455</v>
      </c>
    </row>
    <row r="1368" spans="1:15" x14ac:dyDescent="0.3">
      <c r="A1368">
        <v>81731</v>
      </c>
      <c r="B1368">
        <v>61</v>
      </c>
      <c r="C1368" t="s">
        <v>490</v>
      </c>
      <c r="D1368" t="s">
        <v>1330</v>
      </c>
      <c r="E1368" t="s">
        <v>3727</v>
      </c>
      <c r="M1368" t="s">
        <v>3742</v>
      </c>
      <c r="O1368" t="s">
        <v>458</v>
      </c>
    </row>
    <row r="1369" spans="1:15" x14ac:dyDescent="0.3">
      <c r="A1369">
        <v>81731</v>
      </c>
      <c r="B1369">
        <v>62</v>
      </c>
      <c r="C1369" t="s">
        <v>490</v>
      </c>
      <c r="D1369" t="s">
        <v>1460</v>
      </c>
      <c r="E1369" t="s">
        <v>3727</v>
      </c>
      <c r="M1369" t="s">
        <v>3284</v>
      </c>
      <c r="O1369" t="s">
        <v>458</v>
      </c>
    </row>
    <row r="1370" spans="1:15" x14ac:dyDescent="0.3">
      <c r="A1370">
        <v>81731</v>
      </c>
      <c r="B1370">
        <v>63</v>
      </c>
      <c r="C1370" t="s">
        <v>546</v>
      </c>
      <c r="D1370" t="s">
        <v>635</v>
      </c>
      <c r="E1370" t="s">
        <v>3727</v>
      </c>
      <c r="M1370" t="s">
        <v>3742</v>
      </c>
      <c r="O1370" t="s">
        <v>458</v>
      </c>
    </row>
    <row r="1371" spans="1:15" x14ac:dyDescent="0.3">
      <c r="A1371">
        <v>81731</v>
      </c>
      <c r="B1371">
        <v>64</v>
      </c>
      <c r="M1371" t="s">
        <v>3743</v>
      </c>
      <c r="O1371" t="s">
        <v>458</v>
      </c>
    </row>
    <row r="1372" spans="1:15" x14ac:dyDescent="0.3">
      <c r="A1372">
        <v>136721</v>
      </c>
      <c r="B1372">
        <v>1</v>
      </c>
      <c r="O1372" t="s">
        <v>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Conglomerados</vt:lpstr>
      <vt:lpstr>Individuos</vt:lpstr>
      <vt:lpstr>Fustes</vt:lpstr>
      <vt:lpstr>Coleccion</vt:lpstr>
      <vt:lpstr>Fustes!_f3_reg_med_numero_fustes</vt:lpstr>
      <vt:lpstr>Individuos!_f3_registro_medicion</vt:lpstr>
      <vt:lpstr>Coleccion!_f4_1_coleccion_botanica</vt:lpstr>
      <vt:lpstr>Conglomerados!conglomerado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2017-09-22T05:28:36Z</dcterms:created>
  <dcterms:modified xsi:type="dcterms:W3CDTF">2017-09-22T05:39:22Z</dcterms:modified>
</cp:coreProperties>
</file>