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1281\Documents\Data Foundations Nano Class\SQL\"/>
    </mc:Choice>
  </mc:AlternateContent>
  <xr:revisionPtr revIDLastSave="0" documentId="13_ncr:1_{F6CC2189-556A-44D1-87C9-52228E9B761A}" xr6:coauthVersionLast="36" xr6:coauthVersionMax="36" xr10:uidLastSave="{00000000-0000-0000-0000-000000000000}"/>
  <bookViews>
    <workbookView xWindow="0" yWindow="0" windowWidth="18870" windowHeight="7650" activeTab="3" xr2:uid="{4A3A7DB8-F36E-4E18-B5CA-F97725FFC7A3}"/>
  </bookViews>
  <sheets>
    <sheet name="Metal Popular Genre" sheetId="1" r:id="rId1"/>
    <sheet name="Top 10 Artists Track Count" sheetId="2" r:id="rId2"/>
    <sheet name="Media Type 2013" sheetId="3" r:id="rId3"/>
    <sheet name="Top 10 Customer for Rock" sheetId="5" r:id="rId4"/>
  </sheets>
  <definedNames>
    <definedName name="_xlnm._FilterDatabase" localSheetId="3" hidden="1">'Top 10 Customer for Rock'!$G$1:$H$60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5" i="5" l="1"/>
  <c r="H34" i="5"/>
  <c r="H33" i="5"/>
  <c r="H32" i="5"/>
  <c r="H31" i="5"/>
  <c r="G21" i="2" l="1"/>
  <c r="G29" i="1" l="1"/>
  <c r="G28" i="1"/>
  <c r="G27" i="1"/>
  <c r="G26" i="1"/>
  <c r="G20" i="2" l="1"/>
  <c r="G19" i="2"/>
  <c r="G18" i="2"/>
  <c r="G17" i="2"/>
  <c r="G16" i="2"/>
  <c r="G15" i="2"/>
</calcChain>
</file>

<file path=xl/sharedStrings.xml><?xml version="1.0" encoding="utf-8"?>
<sst xmlns="http://schemas.openxmlformats.org/spreadsheetml/2006/main" count="65" uniqueCount="58">
  <si>
    <t>SELECT i.BillingCountry Country, COUNT(g.Name) NumTracks
FROM Invoice i
JOIN InvoiceLine il
ON i.InvoiceId = il.InvoiceId
JOIN Track t
ON il.TrackId = t.TrackId
JOIN Genre g
ON t.GenreId = g.GenreId
WHERE g.Name = 'Metal'
GROUP BY Country
ORDER BY NumTracks DESC</t>
  </si>
  <si>
    <t>USA</t>
  </si>
  <si>
    <t>Canada</t>
  </si>
  <si>
    <t>Germany</t>
  </si>
  <si>
    <t>France</t>
  </si>
  <si>
    <t>United Kingdom</t>
  </si>
  <si>
    <t>Brazil</t>
  </si>
  <si>
    <t>Portugal</t>
  </si>
  <si>
    <t>Australia</t>
  </si>
  <si>
    <t>India</t>
  </si>
  <si>
    <t>Argentina</t>
  </si>
  <si>
    <t>Austria</t>
  </si>
  <si>
    <t>Sweden</t>
  </si>
  <si>
    <t>Czech Republic</t>
  </si>
  <si>
    <t>Denmark</t>
  </si>
  <si>
    <t>Hungary</t>
  </si>
  <si>
    <t>Chile</t>
  </si>
  <si>
    <t>Ireland</t>
  </si>
  <si>
    <t>Spain</t>
  </si>
  <si>
    <t>Finland</t>
  </si>
  <si>
    <t>Netherlands</t>
  </si>
  <si>
    <t>Belgium</t>
  </si>
  <si>
    <t>Italy</t>
  </si>
  <si>
    <t>Iron Maiden</t>
  </si>
  <si>
    <t>U2</t>
  </si>
  <si>
    <t>Led Zeppelin</t>
  </si>
  <si>
    <t>Metallica</t>
  </si>
  <si>
    <t>Deep Purple</t>
  </si>
  <si>
    <t>Lost</t>
  </si>
  <si>
    <t>Pearl Jam</t>
  </si>
  <si>
    <t>Lenny Kravitz</t>
  </si>
  <si>
    <t>Various Artists</t>
  </si>
  <si>
    <t>The Office</t>
  </si>
  <si>
    <t>SELECT a.Name, COUNT(t.TrackId) Tracks
FROM Artist a
JOIN Album al
ON a.ArtistId = al.ArtistId
JOIN Track t
ON t.AlbumId = al.AlbumId
GROUP BY a.Name
ORDER BY Tracks DESC
LIMIT 10</t>
  </si>
  <si>
    <t>Mean</t>
  </si>
  <si>
    <t>Median</t>
  </si>
  <si>
    <t>Standard Deviation</t>
  </si>
  <si>
    <t>Range</t>
  </si>
  <si>
    <t>Max</t>
  </si>
  <si>
    <t>Min</t>
  </si>
  <si>
    <t>MPEG audio file</t>
  </si>
  <si>
    <t>Protected MPEG-4 video file</t>
  </si>
  <si>
    <t>Protected AAC audio file</t>
  </si>
  <si>
    <t>SELECT mt.Name MediaTypeName, SUM(il.Quantity*il.UnitPrice) Sales
FROM MediaType mt
JOIN Track t
ON mt.MediaTypeId = t.MediaTypeId
JOIN InvoiceLine il
ON t.TrackId = il.TrackId
JOIN Invoice i
ON il.InvoiceId = i.InvoiceId
WHERE i.InvoiceDate BETWEEN '2012-12-31' AND '2014-01-01'
GROUP BY MediaTypeName
ORDER BY Sales DESC</t>
  </si>
  <si>
    <t>Deviation</t>
  </si>
  <si>
    <t>Mode</t>
  </si>
  <si>
    <t>Eduardo Martins</t>
  </si>
  <si>
    <t>Robert Brown</t>
  </si>
  <si>
    <t>Stanisław Wójcik</t>
  </si>
  <si>
    <t>Enrique Muñoz</t>
  </si>
  <si>
    <t>Mark Taylor</t>
  </si>
  <si>
    <t>Daan Peeters</t>
  </si>
  <si>
    <t>Kara Nielsen</t>
  </si>
  <si>
    <t>Niklas Schröder</t>
  </si>
  <si>
    <t>Michelle Brooks</t>
  </si>
  <si>
    <t>Edward Francis</t>
  </si>
  <si>
    <t xml:space="preserve">Mode </t>
  </si>
  <si>
    <t>SELECT c.FirstName ||" " || c.LastName AS 'Full Name', ('$' || SUM(il.UnitPrice)) AS TotalPaidUSD
FROM Invoice i
JOIN Customer c
ON i.CustomerId = c.CustomerId
JOIN InvoiceLine il
ON i.InvoiceId = il.InvoiceId
JOIN Track t
ON il.TrackId = t.TrackId
JOIN Genre g
ON t.GenreId = g.GenreId
WHERE g.Name = 'Rock' 
GROUP BY i.CustomerId
ORDER BY SUM(il.UnitPrice) DESC
LIMIT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</si>
</sst>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49" fontId="0" fillId="0" borderId="0" xfId="0" applyNumberFormat="1"/>
    <xf numFmtId="1" fontId="0" fillId="0" borderId="0" xfId="0" quotePrefix="1" applyNumberFormat="1"/>
    <xf numFmtId="0" fontId="0" fillId="0" borderId="9" xfId="0" applyBorder="1" applyAlignment="1">
      <alignment vertical="center" wrapText="1"/>
    </xf>
    <xf numFmtId="8" fontId="0" fillId="0" borderId="9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8" fontId="0" fillId="0" borderId="0" xfId="0" applyNumberFormat="1" applyBorder="1" applyAlignment="1">
      <alignment vertical="center" wrapText="1"/>
    </xf>
    <xf numFmtId="0" fontId="0" fillId="0" borderId="0" xfId="0" applyBorder="1"/>
    <xf numFmtId="0" fontId="0" fillId="0" borderId="10" xfId="0" applyBorder="1" applyAlignment="1">
      <alignment vertical="center" wrapText="1"/>
    </xf>
    <xf numFmtId="8" fontId="0" fillId="0" borderId="10" xfId="0" applyNumberFormat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</a:t>
            </a:r>
            <a:r>
              <a:rPr lang="en-US" baseline="0"/>
              <a:t> Which Country is Genre Metal the Most Popular</a:t>
            </a:r>
            <a:endParaRPr lang="en-US"/>
          </a:p>
        </c:rich>
      </c:tx>
      <c:layout>
        <c:manualLayout>
          <c:xMode val="edge"/>
          <c:yMode val="edge"/>
          <c:x val="0.127021707456908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'Metal Popular Genre'!$A$1:$F$22</c15:sqref>
                  </c15:fullRef>
                  <c15:levelRef>
                    <c15:sqref>'Metal Popular Genre'!$F$1:$F$22</c15:sqref>
                  </c15:levelRef>
                </c:ext>
              </c:extLst>
              <c:f>'Metal Popular Genre'!$F$1:$F$22</c:f>
              <c:strCache>
                <c:ptCount val="22"/>
                <c:pt idx="0">
                  <c:v>USA</c:v>
                </c:pt>
                <c:pt idx="1">
                  <c:v>Canada</c:v>
                </c:pt>
                <c:pt idx="2">
                  <c:v>Germany</c:v>
                </c:pt>
                <c:pt idx="3">
                  <c:v>France</c:v>
                </c:pt>
                <c:pt idx="4">
                  <c:v>United Kingdom</c:v>
                </c:pt>
                <c:pt idx="5">
                  <c:v>Brazil</c:v>
                </c:pt>
                <c:pt idx="6">
                  <c:v>Portugal</c:v>
                </c:pt>
                <c:pt idx="7">
                  <c:v>Australia</c:v>
                </c:pt>
                <c:pt idx="8">
                  <c:v>India</c:v>
                </c:pt>
                <c:pt idx="9">
                  <c:v>Argentina</c:v>
                </c:pt>
                <c:pt idx="10">
                  <c:v>Austria</c:v>
                </c:pt>
                <c:pt idx="11">
                  <c:v>Sweden</c:v>
                </c:pt>
                <c:pt idx="12">
                  <c:v>Czech Republic</c:v>
                </c:pt>
                <c:pt idx="13">
                  <c:v>Denmark</c:v>
                </c:pt>
                <c:pt idx="14">
                  <c:v>Hungary</c:v>
                </c:pt>
                <c:pt idx="15">
                  <c:v>Chile</c:v>
                </c:pt>
                <c:pt idx="16">
                  <c:v>Ireland</c:v>
                </c:pt>
                <c:pt idx="17">
                  <c:v>Spain</c:v>
                </c:pt>
                <c:pt idx="18">
                  <c:v>Finland</c:v>
                </c:pt>
                <c:pt idx="19">
                  <c:v>Netherlands</c:v>
                </c:pt>
                <c:pt idx="20">
                  <c:v>Belgium</c:v>
                </c:pt>
                <c:pt idx="21">
                  <c:v>Italy</c:v>
                </c:pt>
              </c:strCache>
            </c:strRef>
          </c:cat>
          <c:val>
            <c:numRef>
              <c:f>'Metal Popular Genre'!$G$1:$G$22</c:f>
              <c:numCache>
                <c:formatCode>General</c:formatCode>
                <c:ptCount val="22"/>
                <c:pt idx="0">
                  <c:v>64</c:v>
                </c:pt>
                <c:pt idx="1">
                  <c:v>40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15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D-4B6D-946B-FF3F3E0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074400"/>
        <c:axId val="463318784"/>
      </c:barChart>
      <c:catAx>
        <c:axId val="46707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18784"/>
        <c:crosses val="autoZero"/>
        <c:auto val="1"/>
        <c:lblAlgn val="ctr"/>
        <c:lblOffset val="100"/>
        <c:noMultiLvlLbl val="0"/>
      </c:catAx>
      <c:valAx>
        <c:axId val="4633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Tracks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7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Artists by Tracks</a:t>
            </a:r>
          </a:p>
        </c:rich>
      </c:tx>
      <c:layout>
        <c:manualLayout>
          <c:xMode val="edge"/>
          <c:yMode val="edge"/>
          <c:x val="0.41662485939257593"/>
          <c:y val="6.9398301956441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03599550056243"/>
          <c:y val="0.121918138611052"/>
          <c:w val="0.71874165729283845"/>
          <c:h val="0.7795222108864298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Artists Track Count'!$F$1:$F$10</c:f>
              <c:strCache>
                <c:ptCount val="10"/>
                <c:pt idx="0">
                  <c:v>Iron Maiden</c:v>
                </c:pt>
                <c:pt idx="1">
                  <c:v>U2</c:v>
                </c:pt>
                <c:pt idx="2">
                  <c:v>Led Zeppelin</c:v>
                </c:pt>
                <c:pt idx="3">
                  <c:v>Metallica</c:v>
                </c:pt>
                <c:pt idx="4">
                  <c:v>Deep Purple</c:v>
                </c:pt>
                <c:pt idx="5">
                  <c:v>Lost</c:v>
                </c:pt>
                <c:pt idx="6">
                  <c:v>Pearl Jam</c:v>
                </c:pt>
                <c:pt idx="7">
                  <c:v>Lenny Kravitz</c:v>
                </c:pt>
                <c:pt idx="8">
                  <c:v>Various Artists</c:v>
                </c:pt>
                <c:pt idx="9">
                  <c:v>The Office</c:v>
                </c:pt>
              </c:strCache>
            </c:strRef>
          </c:cat>
          <c:val>
            <c:numRef>
              <c:f>'Top 10 Artists Track Count'!$G$1:$G$10</c:f>
              <c:numCache>
                <c:formatCode>0</c:formatCode>
                <c:ptCount val="10"/>
                <c:pt idx="0">
                  <c:v>213</c:v>
                </c:pt>
                <c:pt idx="1">
                  <c:v>135</c:v>
                </c:pt>
                <c:pt idx="2">
                  <c:v>114</c:v>
                </c:pt>
                <c:pt idx="3">
                  <c:v>112</c:v>
                </c:pt>
                <c:pt idx="4">
                  <c:v>92</c:v>
                </c:pt>
                <c:pt idx="5">
                  <c:v>92</c:v>
                </c:pt>
                <c:pt idx="6">
                  <c:v>67</c:v>
                </c:pt>
                <c:pt idx="7">
                  <c:v>57</c:v>
                </c:pt>
                <c:pt idx="8">
                  <c:v>56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E-479E-BAD6-AE3381089F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0997888"/>
        <c:axId val="547937840"/>
      </c:barChart>
      <c:catAx>
        <c:axId val="360997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Artist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37840"/>
        <c:crosses val="autoZero"/>
        <c:auto val="1"/>
        <c:lblAlgn val="ctr"/>
        <c:lblOffset val="100"/>
        <c:noMultiLvlLbl val="0"/>
      </c:catAx>
      <c:valAx>
        <c:axId val="54793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1"/>
              <a:lstStyle/>
              <a:p>
                <a:pPr algn="ctr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Track Count</a:t>
                </a:r>
              </a:p>
            </c:rich>
          </c:tx>
          <c:layout>
            <c:manualLayout>
              <c:xMode val="edge"/>
              <c:yMode val="edge"/>
              <c:x val="0.41436914135733044"/>
              <c:y val="0.94415686411291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 algn="ctr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9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Media Type in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1F-4DA9-A6EE-2FEDECF63B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01F-4DA9-A6EE-2FEDECF63B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01F-4DA9-A6EE-2FEDECF63B36}"/>
              </c:ext>
            </c:extLst>
          </c:dPt>
          <c:dLbls>
            <c:dLbl>
              <c:idx val="0"/>
              <c:layout>
                <c:manualLayout>
                  <c:x val="8.3333333333332309E-3"/>
                  <c:y val="-0.1315642542289869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C754A0F-24DB-45DC-A18F-6EE56175F293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8359990F-9208-4E32-8725-BCEF721726B8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16666666666667"/>
                      <c:h val="0.1678387495839654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01F-4DA9-A6EE-2FEDECF63B36}"/>
                </c:ext>
              </c:extLst>
            </c:dLbl>
            <c:dLbl>
              <c:idx val="1"/>
              <c:layout>
                <c:manualLayout>
                  <c:x val="-0.10079615048118985"/>
                  <c:y val="5.93097991937610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86111111111111"/>
                      <c:h val="0.114689120797699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101F-4DA9-A6EE-2FEDECF63B36}"/>
                </c:ext>
              </c:extLst>
            </c:dLbl>
            <c:dLbl>
              <c:idx val="2"/>
              <c:layout>
                <c:manualLayout>
                  <c:x val="0.23333333333333334"/>
                  <c:y val="8.26403697145512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6111111111111"/>
                      <c:h val="0.13220811513393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101F-4DA9-A6EE-2FEDECF63B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'Media Type 2013'!$A$1:$F$14</c15:sqref>
                  </c15:fullRef>
                  <c15:levelRef>
                    <c15:sqref>'Media Type 2013'!$F$1:$F$14</c15:sqref>
                  </c15:levelRef>
                </c:ext>
              </c:extLst>
              <c:f>'Media Type 2013'!$F$1:$F$3</c:f>
              <c:strCache>
                <c:ptCount val="3"/>
                <c:pt idx="0">
                  <c:v>MPEG audio file</c:v>
                </c:pt>
                <c:pt idx="1">
                  <c:v>Protected MPEG-4 video file</c:v>
                </c:pt>
                <c:pt idx="2">
                  <c:v>Protected AAC audio file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'Media Type 2013'!$G$1:$G$14</c15:sqref>
                  </c15:fullRef>
                </c:ext>
              </c:extLst>
              <c:f>'Media Type 2013'!$G$1:$G$3</c:f>
              <c:numCache>
                <c:formatCode>General</c:formatCode>
                <c:ptCount val="3"/>
                <c:pt idx="0">
                  <c:v>417.78000000000202</c:v>
                </c:pt>
                <c:pt idx="1">
                  <c:v>25.87</c:v>
                </c:pt>
                <c:pt idx="2">
                  <c:v>6.93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101F-4DA9-A6EE-2FEDECF63B3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Customers for Genre Rock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'Top 10 Customer for Rock'!$G$2:$G$11</c:f>
              <c:strCache>
                <c:ptCount val="10"/>
                <c:pt idx="0">
                  <c:v>Eduardo Martins</c:v>
                </c:pt>
                <c:pt idx="1">
                  <c:v>Robert Brown</c:v>
                </c:pt>
                <c:pt idx="2">
                  <c:v>Stanisław Wójcik</c:v>
                </c:pt>
                <c:pt idx="3">
                  <c:v>Enrique Muñoz</c:v>
                </c:pt>
                <c:pt idx="4">
                  <c:v>Mark Taylor</c:v>
                </c:pt>
                <c:pt idx="5">
                  <c:v>Daan Peeters</c:v>
                </c:pt>
                <c:pt idx="6">
                  <c:v>Kara Nielsen</c:v>
                </c:pt>
                <c:pt idx="7">
                  <c:v>Niklas Schröder</c:v>
                </c:pt>
                <c:pt idx="8">
                  <c:v>Michelle Brooks</c:v>
                </c:pt>
                <c:pt idx="9">
                  <c:v>Edward Francis</c:v>
                </c:pt>
              </c:strCache>
            </c:strRef>
          </c:cat>
          <c:val>
            <c:numRef>
              <c:f>'Top 10 Customer for Rock'!$H$2:$H$11</c:f>
              <c:numCache>
                <c:formatCode>"$"#,##0.00_);[Red]\("$"#,##0.00\)</c:formatCode>
                <c:ptCount val="10"/>
                <c:pt idx="0">
                  <c:v>28.71</c:v>
                </c:pt>
                <c:pt idx="1">
                  <c:v>24.75</c:v>
                </c:pt>
                <c:pt idx="2">
                  <c:v>21.78</c:v>
                </c:pt>
                <c:pt idx="3">
                  <c:v>21.78</c:v>
                </c:pt>
                <c:pt idx="4">
                  <c:v>21.78</c:v>
                </c:pt>
                <c:pt idx="5">
                  <c:v>20.79</c:v>
                </c:pt>
                <c:pt idx="6">
                  <c:v>20.79</c:v>
                </c:pt>
                <c:pt idx="7">
                  <c:v>20.79</c:v>
                </c:pt>
                <c:pt idx="8">
                  <c:v>18.809999999999999</c:v>
                </c:pt>
                <c:pt idx="9">
                  <c:v>18.809999999999999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6-4E2B-8729-8AFBEAA7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1592848"/>
        <c:axId val="803773856"/>
      </c:barChart>
      <c:catAx>
        <c:axId val="811592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73856"/>
        <c:crosses val="autoZero"/>
        <c:auto val="1"/>
        <c:lblAlgn val="ctr"/>
        <c:lblOffset val="100"/>
        <c:noMultiLvlLbl val="0"/>
      </c:catAx>
      <c:valAx>
        <c:axId val="80377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Paid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9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2</xdr:row>
      <xdr:rowOff>180975</xdr:rowOff>
    </xdr:from>
    <xdr:to>
      <xdr:col>15</xdr:col>
      <xdr:colOff>257174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3E21D-DAFF-4631-A316-8953B95FD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142875</xdr:rowOff>
    </xdr:from>
    <xdr:to>
      <xdr:col>17</xdr:col>
      <xdr:colOff>0</xdr:colOff>
      <xdr:row>45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232FEA-7F4D-477F-900F-12866B2B8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8</xdr:row>
      <xdr:rowOff>0</xdr:rowOff>
    </xdr:from>
    <xdr:to>
      <xdr:col>15</xdr:col>
      <xdr:colOff>400050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20997-3561-4D59-A464-EB2AA32F7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14</xdr:row>
      <xdr:rowOff>9525</xdr:rowOff>
    </xdr:from>
    <xdr:to>
      <xdr:col>15</xdr:col>
      <xdr:colOff>328612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856DB-9144-4BD2-9947-9A6D1F62F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871B-EC15-460B-8060-4FDFDABFF35D}">
  <dimension ref="A1:G29"/>
  <sheetViews>
    <sheetView workbookViewId="0">
      <selection activeCell="M29" sqref="M29"/>
    </sheetView>
  </sheetViews>
  <sheetFormatPr defaultRowHeight="15" x14ac:dyDescent="0.25"/>
  <cols>
    <col min="1" max="1" width="9.140625" customWidth="1"/>
    <col min="5" max="5" width="23.7109375" customWidth="1"/>
    <col min="7" max="7" width="9.140625" customWidth="1"/>
  </cols>
  <sheetData>
    <row r="1" spans="1:7" x14ac:dyDescent="0.25">
      <c r="A1" s="11" t="s">
        <v>0</v>
      </c>
      <c r="B1" s="12"/>
      <c r="C1" s="12"/>
      <c r="D1" s="12"/>
      <c r="E1" s="13"/>
      <c r="F1" t="s">
        <v>1</v>
      </c>
      <c r="G1">
        <v>64</v>
      </c>
    </row>
    <row r="2" spans="1:7" x14ac:dyDescent="0.25">
      <c r="A2" s="14"/>
      <c r="B2" s="15"/>
      <c r="C2" s="15"/>
      <c r="D2" s="15"/>
      <c r="E2" s="16"/>
      <c r="F2" t="s">
        <v>2</v>
      </c>
      <c r="G2">
        <v>40</v>
      </c>
    </row>
    <row r="3" spans="1:7" x14ac:dyDescent="0.25">
      <c r="A3" s="14"/>
      <c r="B3" s="15"/>
      <c r="C3" s="15"/>
      <c r="D3" s="15"/>
      <c r="E3" s="16"/>
      <c r="F3" t="s">
        <v>3</v>
      </c>
      <c r="G3">
        <v>25</v>
      </c>
    </row>
    <row r="4" spans="1:7" x14ac:dyDescent="0.25">
      <c r="A4" s="14"/>
      <c r="B4" s="15"/>
      <c r="C4" s="15"/>
      <c r="D4" s="15"/>
      <c r="E4" s="16"/>
      <c r="F4" t="s">
        <v>4</v>
      </c>
      <c r="G4">
        <v>20</v>
      </c>
    </row>
    <row r="5" spans="1:7" x14ac:dyDescent="0.25">
      <c r="A5" s="14"/>
      <c r="B5" s="15"/>
      <c r="C5" s="15"/>
      <c r="D5" s="15"/>
      <c r="E5" s="16"/>
      <c r="F5" t="s">
        <v>5</v>
      </c>
      <c r="G5">
        <v>20</v>
      </c>
    </row>
    <row r="6" spans="1:7" x14ac:dyDescent="0.25">
      <c r="A6" s="14"/>
      <c r="B6" s="15"/>
      <c r="C6" s="15"/>
      <c r="D6" s="15"/>
      <c r="E6" s="16"/>
      <c r="F6" t="s">
        <v>6</v>
      </c>
      <c r="G6">
        <v>15</v>
      </c>
    </row>
    <row r="7" spans="1:7" x14ac:dyDescent="0.25">
      <c r="A7" s="14"/>
      <c r="B7" s="15"/>
      <c r="C7" s="15"/>
      <c r="D7" s="15"/>
      <c r="E7" s="16"/>
      <c r="F7" t="s">
        <v>7</v>
      </c>
      <c r="G7">
        <v>11</v>
      </c>
    </row>
    <row r="8" spans="1:7" x14ac:dyDescent="0.25">
      <c r="A8" s="14"/>
      <c r="B8" s="15"/>
      <c r="C8" s="15"/>
      <c r="D8" s="15"/>
      <c r="E8" s="16"/>
      <c r="F8" t="s">
        <v>8</v>
      </c>
      <c r="G8">
        <v>8</v>
      </c>
    </row>
    <row r="9" spans="1:7" x14ac:dyDescent="0.25">
      <c r="A9" s="14"/>
      <c r="B9" s="15"/>
      <c r="C9" s="15"/>
      <c r="D9" s="15"/>
      <c r="E9" s="16"/>
      <c r="F9" t="s">
        <v>9</v>
      </c>
      <c r="G9">
        <v>8</v>
      </c>
    </row>
    <row r="10" spans="1:7" x14ac:dyDescent="0.25">
      <c r="A10" s="14"/>
      <c r="B10" s="15"/>
      <c r="C10" s="15"/>
      <c r="D10" s="15"/>
      <c r="E10" s="16"/>
      <c r="F10" t="s">
        <v>10</v>
      </c>
      <c r="G10">
        <v>7</v>
      </c>
    </row>
    <row r="11" spans="1:7" x14ac:dyDescent="0.25">
      <c r="A11" s="17"/>
      <c r="B11" s="18"/>
      <c r="C11" s="18"/>
      <c r="D11" s="18"/>
      <c r="E11" s="19"/>
      <c r="F11" t="s">
        <v>11</v>
      </c>
      <c r="G11">
        <v>7</v>
      </c>
    </row>
    <row r="12" spans="1:7" x14ac:dyDescent="0.25">
      <c r="F12" t="s">
        <v>12</v>
      </c>
      <c r="G12">
        <v>7</v>
      </c>
    </row>
    <row r="13" spans="1:7" x14ac:dyDescent="0.25">
      <c r="F13" t="s">
        <v>13</v>
      </c>
      <c r="G13">
        <v>6</v>
      </c>
    </row>
    <row r="14" spans="1:7" x14ac:dyDescent="0.25">
      <c r="F14" t="s">
        <v>14</v>
      </c>
      <c r="G14">
        <v>6</v>
      </c>
    </row>
    <row r="15" spans="1:7" x14ac:dyDescent="0.25">
      <c r="F15" t="s">
        <v>15</v>
      </c>
      <c r="G15">
        <v>5</v>
      </c>
    </row>
    <row r="16" spans="1:7" x14ac:dyDescent="0.25">
      <c r="F16" t="s">
        <v>16</v>
      </c>
      <c r="G16">
        <v>3</v>
      </c>
    </row>
    <row r="17" spans="6:7" x14ac:dyDescent="0.25">
      <c r="F17" t="s">
        <v>17</v>
      </c>
      <c r="G17">
        <v>3</v>
      </c>
    </row>
    <row r="18" spans="6:7" x14ac:dyDescent="0.25">
      <c r="F18" t="s">
        <v>18</v>
      </c>
      <c r="G18">
        <v>3</v>
      </c>
    </row>
    <row r="19" spans="6:7" x14ac:dyDescent="0.25">
      <c r="F19" t="s">
        <v>19</v>
      </c>
      <c r="G19">
        <v>2</v>
      </c>
    </row>
    <row r="20" spans="6:7" x14ac:dyDescent="0.25">
      <c r="F20" t="s">
        <v>20</v>
      </c>
      <c r="G20">
        <v>2</v>
      </c>
    </row>
    <row r="21" spans="6:7" x14ac:dyDescent="0.25">
      <c r="F21" t="s">
        <v>21</v>
      </c>
      <c r="G21">
        <v>1</v>
      </c>
    </row>
    <row r="22" spans="6:7" x14ac:dyDescent="0.25">
      <c r="F22" t="s">
        <v>22</v>
      </c>
      <c r="G22">
        <v>1</v>
      </c>
    </row>
    <row r="26" spans="6:7" x14ac:dyDescent="0.25">
      <c r="F26" t="s">
        <v>35</v>
      </c>
      <c r="G26">
        <f>MEDIAN(G1:G22)</f>
        <v>7</v>
      </c>
    </row>
    <row r="27" spans="6:7" x14ac:dyDescent="0.25">
      <c r="F27" t="s">
        <v>34</v>
      </c>
      <c r="G27">
        <f>AVERAGE(G1:G22)</f>
        <v>12</v>
      </c>
    </row>
    <row r="28" spans="6:7" x14ac:dyDescent="0.25">
      <c r="F28" t="s">
        <v>44</v>
      </c>
      <c r="G28">
        <f>STDEV(G1:G22)</f>
        <v>14.97299155781757</v>
      </c>
    </row>
    <row r="29" spans="6:7" x14ac:dyDescent="0.25">
      <c r="F29" t="s">
        <v>45</v>
      </c>
      <c r="G29">
        <f>MODE(G1:G22)</f>
        <v>7</v>
      </c>
    </row>
  </sheetData>
  <mergeCells count="1">
    <mergeCell ref="A1:E11"/>
  </mergeCells>
  <pageMargins left="0.7" right="0.7" top="0.75" bottom="0.75" header="0.3" footer="0.3"/>
  <pageSetup paperSize="2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C66D-9E32-4469-8D5E-FE5A9F889190}">
  <dimension ref="A1:G21"/>
  <sheetViews>
    <sheetView workbookViewId="0">
      <selection activeCell="E32" sqref="E32"/>
    </sheetView>
  </sheetViews>
  <sheetFormatPr defaultRowHeight="15" x14ac:dyDescent="0.25"/>
  <cols>
    <col min="6" max="6" width="38.140625" style="2" customWidth="1"/>
    <col min="7" max="7" width="9.140625" style="1"/>
  </cols>
  <sheetData>
    <row r="1" spans="1:7" x14ac:dyDescent="0.25">
      <c r="A1" s="20" t="s">
        <v>33</v>
      </c>
      <c r="B1" s="20"/>
      <c r="C1" s="20"/>
      <c r="D1" s="20"/>
      <c r="E1" s="20"/>
      <c r="F1" s="2" t="s">
        <v>23</v>
      </c>
      <c r="G1" s="1">
        <v>213</v>
      </c>
    </row>
    <row r="2" spans="1:7" x14ac:dyDescent="0.25">
      <c r="A2" s="20"/>
      <c r="B2" s="20"/>
      <c r="C2" s="20"/>
      <c r="D2" s="20"/>
      <c r="E2" s="20"/>
      <c r="F2" s="2" t="s">
        <v>24</v>
      </c>
      <c r="G2" s="1">
        <v>135</v>
      </c>
    </row>
    <row r="3" spans="1:7" x14ac:dyDescent="0.25">
      <c r="A3" s="20"/>
      <c r="B3" s="20"/>
      <c r="C3" s="20"/>
      <c r="D3" s="20"/>
      <c r="E3" s="20"/>
      <c r="F3" s="2" t="s">
        <v>25</v>
      </c>
      <c r="G3" s="1">
        <v>114</v>
      </c>
    </row>
    <row r="4" spans="1:7" x14ac:dyDescent="0.25">
      <c r="A4" s="20"/>
      <c r="B4" s="20"/>
      <c r="C4" s="20"/>
      <c r="D4" s="20"/>
      <c r="E4" s="20"/>
      <c r="F4" s="2" t="s">
        <v>26</v>
      </c>
      <c r="G4" s="1">
        <v>112</v>
      </c>
    </row>
    <row r="5" spans="1:7" x14ac:dyDescent="0.25">
      <c r="A5" s="20"/>
      <c r="B5" s="20"/>
      <c r="C5" s="20"/>
      <c r="D5" s="20"/>
      <c r="E5" s="20"/>
      <c r="F5" s="2" t="s">
        <v>27</v>
      </c>
      <c r="G5" s="1">
        <v>92</v>
      </c>
    </row>
    <row r="6" spans="1:7" x14ac:dyDescent="0.25">
      <c r="A6" s="20"/>
      <c r="B6" s="20"/>
      <c r="C6" s="20"/>
      <c r="D6" s="20"/>
      <c r="E6" s="20"/>
      <c r="F6" s="2" t="s">
        <v>28</v>
      </c>
      <c r="G6" s="1">
        <v>92</v>
      </c>
    </row>
    <row r="7" spans="1:7" x14ac:dyDescent="0.25">
      <c r="A7" s="20"/>
      <c r="B7" s="20"/>
      <c r="C7" s="20"/>
      <c r="D7" s="20"/>
      <c r="E7" s="20"/>
      <c r="F7" s="2" t="s">
        <v>29</v>
      </c>
      <c r="G7" s="1">
        <v>67</v>
      </c>
    </row>
    <row r="8" spans="1:7" x14ac:dyDescent="0.25">
      <c r="A8" s="20"/>
      <c r="B8" s="20"/>
      <c r="C8" s="20"/>
      <c r="D8" s="20"/>
      <c r="E8" s="20"/>
      <c r="F8" s="2" t="s">
        <v>30</v>
      </c>
      <c r="G8" s="1">
        <v>57</v>
      </c>
    </row>
    <row r="9" spans="1:7" x14ac:dyDescent="0.25">
      <c r="A9" s="20"/>
      <c r="B9" s="20"/>
      <c r="C9" s="20"/>
      <c r="D9" s="20"/>
      <c r="E9" s="20"/>
      <c r="F9" s="2" t="s">
        <v>31</v>
      </c>
      <c r="G9" s="1">
        <v>56</v>
      </c>
    </row>
    <row r="10" spans="1:7" x14ac:dyDescent="0.25">
      <c r="A10" s="20"/>
      <c r="B10" s="20"/>
      <c r="C10" s="20"/>
      <c r="D10" s="20"/>
      <c r="E10" s="20"/>
      <c r="F10" s="2" t="s">
        <v>32</v>
      </c>
      <c r="G10" s="1">
        <v>53</v>
      </c>
    </row>
    <row r="11" spans="1:7" x14ac:dyDescent="0.25">
      <c r="A11" s="20"/>
      <c r="B11" s="20"/>
      <c r="C11" s="20"/>
      <c r="D11" s="20"/>
      <c r="E11" s="20"/>
    </row>
    <row r="15" spans="1:7" x14ac:dyDescent="0.25">
      <c r="F15" s="2" t="s">
        <v>34</v>
      </c>
      <c r="G15" s="1">
        <f>AVERAGE(G1:G10)</f>
        <v>99.1</v>
      </c>
    </row>
    <row r="16" spans="1:7" x14ac:dyDescent="0.25">
      <c r="F16" s="2" t="s">
        <v>35</v>
      </c>
      <c r="G16" s="1">
        <f>MEDIAN(G1:G10)</f>
        <v>92</v>
      </c>
    </row>
    <row r="17" spans="6:7" x14ac:dyDescent="0.25">
      <c r="F17" s="2" t="s">
        <v>36</v>
      </c>
      <c r="G17" s="1">
        <f>STDEVA(G1:G10)</f>
        <v>48.918185666364288</v>
      </c>
    </row>
    <row r="18" spans="6:7" x14ac:dyDescent="0.25">
      <c r="F18" s="2" t="s">
        <v>38</v>
      </c>
      <c r="G18" s="1">
        <f>MAX(G1:G10)</f>
        <v>213</v>
      </c>
    </row>
    <row r="19" spans="6:7" x14ac:dyDescent="0.25">
      <c r="F19" s="2" t="s">
        <v>39</v>
      </c>
      <c r="G19" s="1">
        <f>MIN(G1:G10)</f>
        <v>53</v>
      </c>
    </row>
    <row r="20" spans="6:7" x14ac:dyDescent="0.25">
      <c r="F20" s="2" t="s">
        <v>37</v>
      </c>
      <c r="G20" s="3">
        <f>MAX(G1:G10)-MIN(G1:G10)</f>
        <v>160</v>
      </c>
    </row>
    <row r="21" spans="6:7" x14ac:dyDescent="0.25">
      <c r="F21" s="2" t="s">
        <v>45</v>
      </c>
      <c r="G21" s="1">
        <f>MODE(G1:G10)</f>
        <v>92</v>
      </c>
    </row>
  </sheetData>
  <mergeCells count="1">
    <mergeCell ref="A1:E11"/>
  </mergeCells>
  <pageMargins left="0.7" right="0.7" top="0.75" bottom="0.75" header="0.3" footer="0.3"/>
  <pageSetup paperSize="2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12327-E74D-4908-86C4-CC06629E118D}">
  <dimension ref="A1:G14"/>
  <sheetViews>
    <sheetView workbookViewId="0">
      <selection activeCell="F28" sqref="F28"/>
    </sheetView>
  </sheetViews>
  <sheetFormatPr defaultRowHeight="15" x14ac:dyDescent="0.25"/>
  <cols>
    <col min="6" max="6" width="28" customWidth="1"/>
  </cols>
  <sheetData>
    <row r="1" spans="1:7" x14ac:dyDescent="0.25">
      <c r="A1" s="20" t="s">
        <v>43</v>
      </c>
      <c r="B1" s="20"/>
      <c r="C1" s="20"/>
      <c r="D1" s="20"/>
      <c r="E1" s="20"/>
      <c r="F1" t="s">
        <v>40</v>
      </c>
      <c r="G1">
        <v>417.78000000000202</v>
      </c>
    </row>
    <row r="2" spans="1:7" x14ac:dyDescent="0.25">
      <c r="A2" s="20"/>
      <c r="B2" s="20"/>
      <c r="C2" s="20"/>
      <c r="D2" s="20"/>
      <c r="E2" s="20"/>
      <c r="F2" t="s">
        <v>41</v>
      </c>
      <c r="G2">
        <v>25.87</v>
      </c>
    </row>
    <row r="3" spans="1:7" x14ac:dyDescent="0.25">
      <c r="A3" s="20"/>
      <c r="B3" s="20"/>
      <c r="C3" s="20"/>
      <c r="D3" s="20"/>
      <c r="E3" s="20"/>
      <c r="F3" t="s">
        <v>42</v>
      </c>
      <c r="G3">
        <v>6.93</v>
      </c>
    </row>
    <row r="4" spans="1:7" x14ac:dyDescent="0.25">
      <c r="A4" s="20"/>
      <c r="B4" s="20"/>
      <c r="C4" s="20"/>
      <c r="D4" s="20"/>
      <c r="E4" s="20"/>
    </row>
    <row r="5" spans="1:7" x14ac:dyDescent="0.25">
      <c r="A5" s="20"/>
      <c r="B5" s="20"/>
      <c r="C5" s="20"/>
      <c r="D5" s="20"/>
      <c r="E5" s="20"/>
    </row>
    <row r="6" spans="1:7" x14ac:dyDescent="0.25">
      <c r="A6" s="20"/>
      <c r="B6" s="20"/>
      <c r="C6" s="20"/>
      <c r="D6" s="20"/>
      <c r="E6" s="20"/>
    </row>
    <row r="7" spans="1:7" x14ac:dyDescent="0.25">
      <c r="A7" s="20"/>
      <c r="B7" s="20"/>
      <c r="C7" s="20"/>
      <c r="D7" s="20"/>
      <c r="E7" s="20"/>
    </row>
    <row r="8" spans="1:7" x14ac:dyDescent="0.25">
      <c r="A8" s="20"/>
      <c r="B8" s="20"/>
      <c r="C8" s="20"/>
      <c r="D8" s="20"/>
      <c r="E8" s="20"/>
    </row>
    <row r="9" spans="1:7" x14ac:dyDescent="0.25">
      <c r="A9" s="20"/>
      <c r="B9" s="20"/>
      <c r="C9" s="20"/>
      <c r="D9" s="20"/>
      <c r="E9" s="20"/>
    </row>
    <row r="10" spans="1:7" x14ac:dyDescent="0.25">
      <c r="A10" s="20"/>
      <c r="B10" s="20"/>
      <c r="C10" s="20"/>
      <c r="D10" s="20"/>
      <c r="E10" s="20"/>
    </row>
    <row r="11" spans="1:7" x14ac:dyDescent="0.25">
      <c r="A11" s="20"/>
      <c r="B11" s="20"/>
      <c r="C11" s="20"/>
      <c r="D11" s="20"/>
      <c r="E11" s="20"/>
    </row>
    <row r="12" spans="1:7" x14ac:dyDescent="0.25">
      <c r="A12" s="20"/>
      <c r="B12" s="20"/>
      <c r="C12" s="20"/>
      <c r="D12" s="20"/>
      <c r="E12" s="20"/>
    </row>
    <row r="13" spans="1:7" x14ac:dyDescent="0.25">
      <c r="A13" s="20"/>
      <c r="B13" s="20"/>
      <c r="C13" s="20"/>
      <c r="D13" s="20"/>
      <c r="E13" s="20"/>
    </row>
    <row r="14" spans="1:7" x14ac:dyDescent="0.25">
      <c r="A14" s="20"/>
      <c r="B14" s="20"/>
      <c r="C14" s="20"/>
      <c r="D14" s="20"/>
      <c r="E14" s="20"/>
    </row>
  </sheetData>
  <mergeCells count="1">
    <mergeCell ref="A1:E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5BFC-D895-4452-9104-0252641C51C1}">
  <dimension ref="A2:H64"/>
  <sheetViews>
    <sheetView tabSelected="1" workbookViewId="0">
      <selection activeCell="A2" sqref="A2:E17"/>
    </sheetView>
  </sheetViews>
  <sheetFormatPr defaultRowHeight="15" x14ac:dyDescent="0.25"/>
  <cols>
    <col min="7" max="7" width="21.42578125" customWidth="1"/>
  </cols>
  <sheetData>
    <row r="2" spans="1:8" x14ac:dyDescent="0.25">
      <c r="A2" s="20" t="s">
        <v>57</v>
      </c>
      <c r="B2" s="20"/>
      <c r="C2" s="20"/>
      <c r="D2" s="20"/>
      <c r="E2" s="20"/>
      <c r="G2" s="4" t="s">
        <v>46</v>
      </c>
      <c r="H2" s="5">
        <v>28.71</v>
      </c>
    </row>
    <row r="3" spans="1:8" x14ac:dyDescent="0.25">
      <c r="A3" s="20"/>
      <c r="B3" s="20"/>
      <c r="C3" s="20"/>
      <c r="D3" s="20"/>
      <c r="E3" s="20"/>
      <c r="G3" s="4" t="s">
        <v>47</v>
      </c>
      <c r="H3" s="5">
        <v>24.75</v>
      </c>
    </row>
    <row r="4" spans="1:8" x14ac:dyDescent="0.25">
      <c r="A4" s="20"/>
      <c r="B4" s="20"/>
      <c r="C4" s="20"/>
      <c r="D4" s="20"/>
      <c r="E4" s="20"/>
      <c r="G4" s="4" t="s">
        <v>48</v>
      </c>
      <c r="H4" s="5">
        <v>21.78</v>
      </c>
    </row>
    <row r="5" spans="1:8" x14ac:dyDescent="0.25">
      <c r="A5" s="20"/>
      <c r="B5" s="20"/>
      <c r="C5" s="20"/>
      <c r="D5" s="20"/>
      <c r="E5" s="20"/>
      <c r="G5" s="4" t="s">
        <v>49</v>
      </c>
      <c r="H5" s="5">
        <v>21.78</v>
      </c>
    </row>
    <row r="6" spans="1:8" x14ac:dyDescent="0.25">
      <c r="A6" s="20"/>
      <c r="B6" s="20"/>
      <c r="C6" s="20"/>
      <c r="D6" s="20"/>
      <c r="E6" s="20"/>
      <c r="G6" s="4" t="s">
        <v>50</v>
      </c>
      <c r="H6" s="5">
        <v>21.78</v>
      </c>
    </row>
    <row r="7" spans="1:8" x14ac:dyDescent="0.25">
      <c r="A7" s="20"/>
      <c r="B7" s="20"/>
      <c r="C7" s="20"/>
      <c r="D7" s="20"/>
      <c r="E7" s="20"/>
      <c r="G7" s="4" t="s">
        <v>51</v>
      </c>
      <c r="H7" s="5">
        <v>20.79</v>
      </c>
    </row>
    <row r="8" spans="1:8" x14ac:dyDescent="0.25">
      <c r="A8" s="20"/>
      <c r="B8" s="20"/>
      <c r="C8" s="20"/>
      <c r="D8" s="20"/>
      <c r="E8" s="20"/>
      <c r="G8" s="4" t="s">
        <v>52</v>
      </c>
      <c r="H8" s="5">
        <v>20.79</v>
      </c>
    </row>
    <row r="9" spans="1:8" x14ac:dyDescent="0.25">
      <c r="A9" s="20"/>
      <c r="B9" s="20"/>
      <c r="C9" s="20"/>
      <c r="D9" s="20"/>
      <c r="E9" s="20"/>
      <c r="G9" s="4" t="s">
        <v>53</v>
      </c>
      <c r="H9" s="5">
        <v>20.79</v>
      </c>
    </row>
    <row r="10" spans="1:8" x14ac:dyDescent="0.25">
      <c r="A10" s="20"/>
      <c r="B10" s="20"/>
      <c r="C10" s="20"/>
      <c r="D10" s="20"/>
      <c r="E10" s="20"/>
      <c r="G10" s="4" t="s">
        <v>54</v>
      </c>
      <c r="H10" s="5">
        <v>18.809999999999999</v>
      </c>
    </row>
    <row r="11" spans="1:8" x14ac:dyDescent="0.25">
      <c r="A11" s="20"/>
      <c r="B11" s="20"/>
      <c r="C11" s="20"/>
      <c r="D11" s="20"/>
      <c r="E11" s="20"/>
      <c r="G11" s="9" t="s">
        <v>55</v>
      </c>
      <c r="H11" s="10">
        <v>18.809999999999999</v>
      </c>
    </row>
    <row r="12" spans="1:8" x14ac:dyDescent="0.25">
      <c r="A12" s="20"/>
      <c r="B12" s="20"/>
      <c r="C12" s="20"/>
      <c r="D12" s="20"/>
      <c r="E12" s="20"/>
      <c r="G12" s="6"/>
      <c r="H12" s="7"/>
    </row>
    <row r="13" spans="1:8" x14ac:dyDescent="0.25">
      <c r="A13" s="20"/>
      <c r="B13" s="20"/>
      <c r="C13" s="20"/>
      <c r="D13" s="20"/>
      <c r="E13" s="20"/>
      <c r="G13" s="6"/>
      <c r="H13" s="7"/>
    </row>
    <row r="14" spans="1:8" x14ac:dyDescent="0.25">
      <c r="A14" s="20"/>
      <c r="B14" s="20"/>
      <c r="C14" s="20"/>
      <c r="D14" s="20"/>
      <c r="E14" s="20"/>
      <c r="G14" s="6"/>
      <c r="H14" s="7"/>
    </row>
    <row r="15" spans="1:8" x14ac:dyDescent="0.25">
      <c r="A15" s="20"/>
      <c r="B15" s="20"/>
      <c r="C15" s="20"/>
      <c r="D15" s="20"/>
      <c r="E15" s="20"/>
      <c r="G15" s="6"/>
      <c r="H15" s="7"/>
    </row>
    <row r="16" spans="1:8" x14ac:dyDescent="0.25">
      <c r="A16" s="20"/>
      <c r="B16" s="20"/>
      <c r="C16" s="20"/>
      <c r="D16" s="20"/>
      <c r="E16" s="20"/>
      <c r="G16" s="6"/>
      <c r="H16" s="7"/>
    </row>
    <row r="17" spans="1:8" x14ac:dyDescent="0.25">
      <c r="A17" s="20"/>
      <c r="B17" s="20"/>
      <c r="C17" s="20"/>
      <c r="D17" s="20"/>
      <c r="E17" s="20"/>
      <c r="G17" s="6"/>
      <c r="H17" s="7"/>
    </row>
    <row r="18" spans="1:8" x14ac:dyDescent="0.25">
      <c r="G18" s="6"/>
      <c r="H18" s="7"/>
    </row>
    <row r="19" spans="1:8" x14ac:dyDescent="0.25">
      <c r="G19" s="6"/>
      <c r="H19" s="7"/>
    </row>
    <row r="20" spans="1:8" x14ac:dyDescent="0.25">
      <c r="G20" s="6"/>
      <c r="H20" s="7"/>
    </row>
    <row r="21" spans="1:8" x14ac:dyDescent="0.25">
      <c r="G21" s="6"/>
      <c r="H21" s="7"/>
    </row>
    <row r="22" spans="1:8" x14ac:dyDescent="0.25">
      <c r="G22" s="6"/>
      <c r="H22" s="7"/>
    </row>
    <row r="23" spans="1:8" x14ac:dyDescent="0.25">
      <c r="G23" s="6"/>
      <c r="H23" s="7"/>
    </row>
    <row r="24" spans="1:8" x14ac:dyDescent="0.25">
      <c r="G24" s="6"/>
      <c r="H24" s="7"/>
    </row>
    <row r="25" spans="1:8" x14ac:dyDescent="0.25">
      <c r="G25" s="6"/>
      <c r="H25" s="7"/>
    </row>
    <row r="26" spans="1:8" x14ac:dyDescent="0.25">
      <c r="G26" s="6"/>
      <c r="H26" s="7"/>
    </row>
    <row r="27" spans="1:8" x14ac:dyDescent="0.25">
      <c r="G27" s="6"/>
      <c r="H27" s="7"/>
    </row>
    <row r="28" spans="1:8" x14ac:dyDescent="0.25">
      <c r="G28" s="6"/>
      <c r="H28" s="7"/>
    </row>
    <row r="29" spans="1:8" x14ac:dyDescent="0.25">
      <c r="G29" s="6"/>
      <c r="H29" s="7"/>
    </row>
    <row r="30" spans="1:8" x14ac:dyDescent="0.25">
      <c r="G30" s="6"/>
      <c r="H30" s="7"/>
    </row>
    <row r="31" spans="1:8" x14ac:dyDescent="0.25">
      <c r="G31" s="6" t="s">
        <v>34</v>
      </c>
      <c r="H31" s="7">
        <f>AVERAGE(H2:H11)</f>
        <v>21.878999999999998</v>
      </c>
    </row>
    <row r="32" spans="1:8" x14ac:dyDescent="0.25">
      <c r="G32" s="6" t="s">
        <v>35</v>
      </c>
      <c r="H32" s="7">
        <f>MEDIAN(H2:H11)</f>
        <v>21.285</v>
      </c>
    </row>
    <row r="33" spans="7:8" x14ac:dyDescent="0.25">
      <c r="G33" s="6" t="s">
        <v>36</v>
      </c>
      <c r="H33" s="7">
        <f>STDEV(H2:H11)</f>
        <v>2.9312471748387408</v>
      </c>
    </row>
    <row r="34" spans="7:8" x14ac:dyDescent="0.25">
      <c r="G34" s="6" t="s">
        <v>56</v>
      </c>
      <c r="H34" s="7">
        <f>MODE(H2:H11)</f>
        <v>21.78</v>
      </c>
    </row>
    <row r="35" spans="7:8" x14ac:dyDescent="0.25">
      <c r="G35" s="6" t="s">
        <v>37</v>
      </c>
      <c r="H35" s="7">
        <f>H2-H11</f>
        <v>9.9000000000000021</v>
      </c>
    </row>
    <row r="36" spans="7:8" x14ac:dyDescent="0.25">
      <c r="G36" s="6"/>
      <c r="H36" s="7"/>
    </row>
    <row r="37" spans="7:8" x14ac:dyDescent="0.25">
      <c r="G37" s="6"/>
      <c r="H37" s="7"/>
    </row>
    <row r="38" spans="7:8" x14ac:dyDescent="0.25">
      <c r="G38" s="6"/>
      <c r="H38" s="7"/>
    </row>
    <row r="39" spans="7:8" x14ac:dyDescent="0.25">
      <c r="G39" s="6"/>
      <c r="H39" s="7"/>
    </row>
    <row r="40" spans="7:8" x14ac:dyDescent="0.25">
      <c r="G40" s="6"/>
      <c r="H40" s="7"/>
    </row>
    <row r="41" spans="7:8" x14ac:dyDescent="0.25">
      <c r="G41" s="6"/>
      <c r="H41" s="7"/>
    </row>
    <row r="42" spans="7:8" x14ac:dyDescent="0.25">
      <c r="G42" s="6"/>
      <c r="H42" s="7"/>
    </row>
    <row r="43" spans="7:8" x14ac:dyDescent="0.25">
      <c r="G43" s="6"/>
      <c r="H43" s="7"/>
    </row>
    <row r="44" spans="7:8" x14ac:dyDescent="0.25">
      <c r="G44" s="6"/>
      <c r="H44" s="7"/>
    </row>
    <row r="45" spans="7:8" x14ac:dyDescent="0.25">
      <c r="G45" s="6"/>
      <c r="H45" s="7"/>
    </row>
    <row r="46" spans="7:8" x14ac:dyDescent="0.25">
      <c r="G46" s="6"/>
      <c r="H46" s="7"/>
    </row>
    <row r="47" spans="7:8" x14ac:dyDescent="0.25">
      <c r="G47" s="6"/>
      <c r="H47" s="7"/>
    </row>
    <row r="48" spans="7:8" x14ac:dyDescent="0.25">
      <c r="G48" s="6"/>
      <c r="H48" s="7"/>
    </row>
    <row r="49" spans="7:8" x14ac:dyDescent="0.25">
      <c r="G49" s="6"/>
      <c r="H49" s="7"/>
    </row>
    <row r="50" spans="7:8" x14ac:dyDescent="0.25">
      <c r="G50" s="6"/>
      <c r="H50" s="7"/>
    </row>
    <row r="51" spans="7:8" x14ac:dyDescent="0.25">
      <c r="G51" s="6"/>
      <c r="H51" s="7"/>
    </row>
    <row r="52" spans="7:8" x14ac:dyDescent="0.25">
      <c r="G52" s="6"/>
      <c r="H52" s="7"/>
    </row>
    <row r="53" spans="7:8" x14ac:dyDescent="0.25">
      <c r="G53" s="6"/>
      <c r="H53" s="7"/>
    </row>
    <row r="54" spans="7:8" x14ac:dyDescent="0.25">
      <c r="G54" s="6"/>
      <c r="H54" s="7"/>
    </row>
    <row r="55" spans="7:8" x14ac:dyDescent="0.25">
      <c r="G55" s="6"/>
      <c r="H55" s="7"/>
    </row>
    <row r="56" spans="7:8" x14ac:dyDescent="0.25">
      <c r="G56" s="6"/>
      <c r="H56" s="7"/>
    </row>
    <row r="57" spans="7:8" x14ac:dyDescent="0.25">
      <c r="G57" s="6"/>
      <c r="H57" s="7"/>
    </row>
    <row r="58" spans="7:8" x14ac:dyDescent="0.25">
      <c r="G58" s="6"/>
      <c r="H58" s="7"/>
    </row>
    <row r="59" spans="7:8" x14ac:dyDescent="0.25">
      <c r="G59" s="6"/>
      <c r="H59" s="7"/>
    </row>
    <row r="60" spans="7:8" x14ac:dyDescent="0.25">
      <c r="G60" s="6"/>
      <c r="H60" s="7"/>
    </row>
    <row r="61" spans="7:8" x14ac:dyDescent="0.25">
      <c r="G61" s="8"/>
      <c r="H61" s="8"/>
    </row>
    <row r="62" spans="7:8" x14ac:dyDescent="0.25">
      <c r="G62" s="8"/>
      <c r="H62" s="8"/>
    </row>
    <row r="63" spans="7:8" x14ac:dyDescent="0.25">
      <c r="G63" s="8"/>
      <c r="H63" s="8"/>
    </row>
    <row r="64" spans="7:8" x14ac:dyDescent="0.25">
      <c r="G64" s="8"/>
      <c r="H64" s="8"/>
    </row>
  </sheetData>
  <autoFilter ref="G1:H60" xr:uid="{B88FD000-1CBC-403E-BC0A-25A9B5CC73D5}">
    <sortState ref="G2:H60">
      <sortCondition descending="1" ref="H1:H60"/>
    </sortState>
  </autoFilter>
  <mergeCells count="1">
    <mergeCell ref="A2:E17"/>
  </mergeCells>
  <pageMargins left="0.7" right="0.7" top="0.75" bottom="0.75" header="0.3" footer="0.3"/>
  <pageSetup paperSize="2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Metal Popular Genre</vt:lpstr>
      <vt:lpstr>Top 10 Artists Track Count</vt:lpstr>
      <vt:lpstr>Media Type 2013</vt:lpstr>
      <vt:lpstr>Top 10 Customer for Rock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Sumners</dc:creator>
  <cp:lastModifiedBy>David Sumners</cp:lastModifiedBy>
  <dcterms:created xsi:type="dcterms:W3CDTF">2019-04-16T17:10:42Z</dcterms:created>
  <dcterms:modified xsi:type="dcterms:W3CDTF">2019-04-28T19:00:42Z</dcterms:modified>
</cp:coreProperties>
</file>