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EsteLivro" defaultThemeVersion="124226"/>
  <mc:AlternateContent xmlns:mc="http://schemas.openxmlformats.org/markup-compatibility/2006">
    <mc:Choice Requires="x15">
      <x15ac:absPath xmlns:x15ac="http://schemas.microsoft.com/office/spreadsheetml/2010/11/ac" url="C:\Users\dsust\Programação\UAB\Programas em Python\Programação por objetos\gestaonutri\"/>
    </mc:Choice>
  </mc:AlternateContent>
  <xr:revisionPtr revIDLastSave="0" documentId="13_ncr:1_{C4668021-018D-405D-BCED-CB1AAD24990C}" xr6:coauthVersionLast="47" xr6:coauthVersionMax="47" xr10:uidLastSave="{00000000-0000-0000-0000-000000000000}"/>
  <bookViews>
    <workbookView xWindow="-110" yWindow="-110" windowWidth="29020" windowHeight="16420" firstSheet="1" activeTab="1" xr2:uid="{00000000-000D-0000-FFFF-FFFF00000000}"/>
  </bookViews>
  <sheets>
    <sheet name="Definições" sheetId="3" state="hidden" r:id="rId1"/>
    <sheet name="TABELA " sheetId="6" r:id="rId2"/>
    <sheet name="Exemplo" sheetId="144" r:id="rId3"/>
  </sheets>
  <definedNames>
    <definedName name="_xlnm._FilterDatabase" localSheetId="1" hidden="1">'TABELA '!$A$2:$B$23</definedName>
    <definedName name="_Toc289070233" localSheetId="1">'TABELA '!#REF!</definedName>
    <definedName name="_Toc289070235" localSheetId="1">'TABELA '!#REF!</definedName>
    <definedName name="FOOD" localSheetId="1">'TABELA '!#REF!</definedName>
    <definedName name="_xlnm.Print_Area" localSheetId="0">Definições!$A$2:$C$29</definedName>
    <definedName name="_xlnm.Print_Area" localSheetId="2">Exemplo!$A$1:$V$244</definedName>
    <definedName name="_xlnm.Print_Area" localSheetId="1">'TABELA '!$A$2:$B$23</definedName>
    <definedName name="_xlnm.Print_Titles" localSheetId="1">'TABELA '!$A:$A,'TABELA '!$1:$2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3" i="144" l="1"/>
  <c r="U243" i="144"/>
  <c r="T243" i="144"/>
  <c r="S243" i="144"/>
  <c r="R243" i="144"/>
  <c r="Q243" i="144"/>
  <c r="P243" i="144"/>
  <c r="O243" i="144"/>
  <c r="N243" i="144"/>
  <c r="M243" i="144"/>
  <c r="L243" i="144"/>
  <c r="K243" i="144"/>
  <c r="J243" i="144"/>
  <c r="I243" i="144"/>
  <c r="H243" i="144"/>
  <c r="G243" i="144"/>
  <c r="F243" i="144"/>
  <c r="E243" i="144"/>
  <c r="B243" i="144"/>
  <c r="V242" i="144"/>
  <c r="U242" i="144"/>
  <c r="T242" i="144"/>
  <c r="S242" i="144"/>
  <c r="R242" i="144"/>
  <c r="Q242" i="144"/>
  <c r="P242" i="144"/>
  <c r="O242" i="144"/>
  <c r="N242" i="144"/>
  <c r="M242" i="144"/>
  <c r="L242" i="144"/>
  <c r="K242" i="144"/>
  <c r="J242" i="144"/>
  <c r="I242" i="144"/>
  <c r="H242" i="144"/>
  <c r="G242" i="144"/>
  <c r="F242" i="144"/>
  <c r="E242" i="144"/>
  <c r="B242" i="144"/>
  <c r="V241" i="144"/>
  <c r="U241" i="144"/>
  <c r="T241" i="144"/>
  <c r="S241" i="144"/>
  <c r="R241" i="144"/>
  <c r="Q241" i="144"/>
  <c r="P241" i="144"/>
  <c r="O241" i="144"/>
  <c r="N241" i="144"/>
  <c r="M241" i="144"/>
  <c r="L241" i="144"/>
  <c r="K241" i="144"/>
  <c r="J241" i="144"/>
  <c r="I241" i="144"/>
  <c r="H241" i="144"/>
  <c r="G241" i="144"/>
  <c r="F241" i="144"/>
  <c r="E241" i="144"/>
  <c r="B241" i="144"/>
  <c r="V240" i="144"/>
  <c r="U240" i="144"/>
  <c r="T240" i="144"/>
  <c r="S240" i="144"/>
  <c r="R240" i="144"/>
  <c r="Q240" i="144"/>
  <c r="P240" i="144"/>
  <c r="O240" i="144"/>
  <c r="N240" i="144"/>
  <c r="M240" i="144"/>
  <c r="L240" i="144"/>
  <c r="K240" i="144"/>
  <c r="J240" i="144"/>
  <c r="I240" i="144"/>
  <c r="H240" i="144"/>
  <c r="G240" i="144"/>
  <c r="F240" i="144"/>
  <c r="E240" i="144"/>
  <c r="B240" i="144"/>
  <c r="V239" i="144"/>
  <c r="U239" i="144"/>
  <c r="T239" i="144"/>
  <c r="S239" i="144"/>
  <c r="R239" i="144"/>
  <c r="Q239" i="144"/>
  <c r="P239" i="144"/>
  <c r="O239" i="144"/>
  <c r="N239" i="144"/>
  <c r="M239" i="144"/>
  <c r="L239" i="144"/>
  <c r="K239" i="144"/>
  <c r="J239" i="144"/>
  <c r="I239" i="144"/>
  <c r="H239" i="144"/>
  <c r="G239" i="144"/>
  <c r="F239" i="144"/>
  <c r="E239" i="144"/>
  <c r="B239" i="144"/>
  <c r="V238" i="144"/>
  <c r="U238" i="144"/>
  <c r="T238" i="144"/>
  <c r="S238" i="144"/>
  <c r="R238" i="144"/>
  <c r="Q238" i="144"/>
  <c r="P238" i="144"/>
  <c r="O238" i="144"/>
  <c r="N238" i="144"/>
  <c r="M238" i="144"/>
  <c r="L238" i="144"/>
  <c r="K238" i="144"/>
  <c r="J238" i="144"/>
  <c r="I238" i="144"/>
  <c r="H238" i="144"/>
  <c r="G238" i="144"/>
  <c r="F238" i="144"/>
  <c r="E238" i="144"/>
  <c r="B238" i="144"/>
  <c r="V237" i="144"/>
  <c r="U237" i="144"/>
  <c r="T237" i="144"/>
  <c r="S237" i="144"/>
  <c r="R237" i="144"/>
  <c r="Q237" i="144"/>
  <c r="P237" i="144"/>
  <c r="O237" i="144"/>
  <c r="N237" i="144"/>
  <c r="M237" i="144"/>
  <c r="L237" i="144"/>
  <c r="K237" i="144"/>
  <c r="J237" i="144"/>
  <c r="I237" i="144"/>
  <c r="H237" i="144"/>
  <c r="G237" i="144"/>
  <c r="F237" i="144"/>
  <c r="E237" i="144"/>
  <c r="B237" i="144"/>
  <c r="V236" i="144"/>
  <c r="U236" i="144"/>
  <c r="T236" i="144"/>
  <c r="S236" i="144"/>
  <c r="R236" i="144"/>
  <c r="Q236" i="144"/>
  <c r="P236" i="144"/>
  <c r="O236" i="144"/>
  <c r="N236" i="144"/>
  <c r="M236" i="144"/>
  <c r="L236" i="144"/>
  <c r="K236" i="144"/>
  <c r="J236" i="144"/>
  <c r="I236" i="144"/>
  <c r="H236" i="144"/>
  <c r="G236" i="144"/>
  <c r="F236" i="144"/>
  <c r="E236" i="144"/>
  <c r="B236" i="144"/>
  <c r="V235" i="144"/>
  <c r="U235" i="144"/>
  <c r="T235" i="144"/>
  <c r="S235" i="144"/>
  <c r="R235" i="144"/>
  <c r="Q235" i="144"/>
  <c r="P235" i="144"/>
  <c r="O235" i="144"/>
  <c r="N235" i="144"/>
  <c r="M235" i="144"/>
  <c r="L235" i="144"/>
  <c r="K235" i="144"/>
  <c r="J235" i="144"/>
  <c r="I235" i="144"/>
  <c r="H235" i="144"/>
  <c r="G235" i="144"/>
  <c r="F235" i="144"/>
  <c r="E235" i="144"/>
  <c r="B235" i="144"/>
  <c r="V234" i="144"/>
  <c r="U234" i="144"/>
  <c r="T234" i="144"/>
  <c r="S234" i="144"/>
  <c r="R234" i="144"/>
  <c r="Q234" i="144"/>
  <c r="P234" i="144"/>
  <c r="O234" i="144"/>
  <c r="N234" i="144"/>
  <c r="M234" i="144"/>
  <c r="L234" i="144"/>
  <c r="K234" i="144"/>
  <c r="J234" i="144"/>
  <c r="I234" i="144"/>
  <c r="H234" i="144"/>
  <c r="G234" i="144"/>
  <c r="F234" i="144"/>
  <c r="E234" i="144"/>
  <c r="B234" i="144"/>
  <c r="V233" i="144"/>
  <c r="U233" i="144"/>
  <c r="T233" i="144"/>
  <c r="S233" i="144"/>
  <c r="R233" i="144"/>
  <c r="Q233" i="144"/>
  <c r="P233" i="144"/>
  <c r="O233" i="144"/>
  <c r="N233" i="144"/>
  <c r="M233" i="144"/>
  <c r="L233" i="144"/>
  <c r="K233" i="144"/>
  <c r="J233" i="144"/>
  <c r="I233" i="144"/>
  <c r="H233" i="144"/>
  <c r="G233" i="144"/>
  <c r="F233" i="144"/>
  <c r="E233" i="144"/>
  <c r="B233" i="144"/>
  <c r="V232" i="144"/>
  <c r="U232" i="144"/>
  <c r="T232" i="144"/>
  <c r="S232" i="144"/>
  <c r="R232" i="144"/>
  <c r="Q232" i="144"/>
  <c r="P232" i="144"/>
  <c r="O232" i="144"/>
  <c r="N232" i="144"/>
  <c r="M232" i="144"/>
  <c r="L232" i="144"/>
  <c r="K232" i="144"/>
  <c r="J232" i="144"/>
  <c r="I232" i="144"/>
  <c r="H232" i="144"/>
  <c r="G232" i="144"/>
  <c r="F232" i="144"/>
  <c r="E232" i="144"/>
  <c r="B232" i="144"/>
  <c r="V231" i="144"/>
  <c r="U231" i="144"/>
  <c r="T231" i="144"/>
  <c r="S231" i="144"/>
  <c r="R231" i="144"/>
  <c r="Q231" i="144"/>
  <c r="P231" i="144"/>
  <c r="O231" i="144"/>
  <c r="N231" i="144"/>
  <c r="M231" i="144"/>
  <c r="L231" i="144"/>
  <c r="K231" i="144"/>
  <c r="J231" i="144"/>
  <c r="I231" i="144"/>
  <c r="H231" i="144"/>
  <c r="G231" i="144"/>
  <c r="F231" i="144"/>
  <c r="E231" i="144"/>
  <c r="B231" i="144"/>
  <c r="V230" i="144"/>
  <c r="U230" i="144"/>
  <c r="T230" i="144"/>
  <c r="S230" i="144"/>
  <c r="R230" i="144"/>
  <c r="Q230" i="144"/>
  <c r="P230" i="144"/>
  <c r="O230" i="144"/>
  <c r="N230" i="144"/>
  <c r="M230" i="144"/>
  <c r="L230" i="144"/>
  <c r="K230" i="144"/>
  <c r="J230" i="144"/>
  <c r="I230" i="144"/>
  <c r="H230" i="144"/>
  <c r="G230" i="144"/>
  <c r="F230" i="144"/>
  <c r="E230" i="144"/>
  <c r="B230" i="144"/>
  <c r="V229" i="144"/>
  <c r="U229" i="144"/>
  <c r="T229" i="144"/>
  <c r="S229" i="144"/>
  <c r="R229" i="144"/>
  <c r="Q229" i="144"/>
  <c r="P229" i="144"/>
  <c r="O229" i="144"/>
  <c r="N229" i="144"/>
  <c r="M229" i="144"/>
  <c r="L229" i="144"/>
  <c r="K229" i="144"/>
  <c r="J229" i="144"/>
  <c r="I229" i="144"/>
  <c r="H229" i="144"/>
  <c r="G229" i="144"/>
  <c r="F229" i="144"/>
  <c r="E229" i="144"/>
  <c r="B229" i="144"/>
  <c r="V228" i="144"/>
  <c r="U228" i="144"/>
  <c r="T228" i="144"/>
  <c r="S228" i="144"/>
  <c r="R228" i="144"/>
  <c r="Q228" i="144"/>
  <c r="P228" i="144"/>
  <c r="O228" i="144"/>
  <c r="N228" i="144"/>
  <c r="M228" i="144"/>
  <c r="L228" i="144"/>
  <c r="K228" i="144"/>
  <c r="J228" i="144"/>
  <c r="I228" i="144"/>
  <c r="H228" i="144"/>
  <c r="G228" i="144"/>
  <c r="F228" i="144"/>
  <c r="E228" i="144"/>
  <c r="B228" i="144"/>
  <c r="V227" i="144"/>
  <c r="U227" i="144"/>
  <c r="T227" i="144"/>
  <c r="S227" i="144"/>
  <c r="R227" i="144"/>
  <c r="Q227" i="144"/>
  <c r="P227" i="144"/>
  <c r="O227" i="144"/>
  <c r="N227" i="144"/>
  <c r="M227" i="144"/>
  <c r="L227" i="144"/>
  <c r="K227" i="144"/>
  <c r="J227" i="144"/>
  <c r="I227" i="144"/>
  <c r="H227" i="144"/>
  <c r="G227" i="144"/>
  <c r="F227" i="144"/>
  <c r="E227" i="144"/>
  <c r="B227" i="144"/>
  <c r="V226" i="144"/>
  <c r="U226" i="144"/>
  <c r="T226" i="144"/>
  <c r="S226" i="144"/>
  <c r="R226" i="144"/>
  <c r="Q226" i="144"/>
  <c r="P226" i="144"/>
  <c r="O226" i="144"/>
  <c r="N226" i="144"/>
  <c r="M226" i="144"/>
  <c r="L226" i="144"/>
  <c r="K226" i="144"/>
  <c r="J226" i="144"/>
  <c r="I226" i="144"/>
  <c r="H226" i="144"/>
  <c r="G226" i="144"/>
  <c r="F226" i="144"/>
  <c r="E226" i="144"/>
  <c r="B226" i="144"/>
  <c r="V225" i="144"/>
  <c r="U225" i="144"/>
  <c r="T225" i="144"/>
  <c r="S225" i="144"/>
  <c r="R225" i="144"/>
  <c r="Q225" i="144"/>
  <c r="P225" i="144"/>
  <c r="O225" i="144"/>
  <c r="N225" i="144"/>
  <c r="M225" i="144"/>
  <c r="L225" i="144"/>
  <c r="K225" i="144"/>
  <c r="J225" i="144"/>
  <c r="I225" i="144"/>
  <c r="H225" i="144"/>
  <c r="G225" i="144"/>
  <c r="F225" i="144"/>
  <c r="E225" i="144"/>
  <c r="B225" i="144"/>
  <c r="V224" i="144"/>
  <c r="U224" i="144"/>
  <c r="T224" i="144"/>
  <c r="S224" i="144"/>
  <c r="R224" i="144"/>
  <c r="Q224" i="144"/>
  <c r="P224" i="144"/>
  <c r="O224" i="144"/>
  <c r="N224" i="144"/>
  <c r="M224" i="144"/>
  <c r="L224" i="144"/>
  <c r="K224" i="144"/>
  <c r="J224" i="144"/>
  <c r="I224" i="144"/>
  <c r="H224" i="144"/>
  <c r="G224" i="144"/>
  <c r="F224" i="144"/>
  <c r="E224" i="144"/>
  <c r="B224" i="144"/>
  <c r="V223" i="144"/>
  <c r="U223" i="144"/>
  <c r="T223" i="144"/>
  <c r="S223" i="144"/>
  <c r="R223" i="144"/>
  <c r="Q223" i="144"/>
  <c r="P223" i="144"/>
  <c r="O223" i="144"/>
  <c r="N223" i="144"/>
  <c r="M223" i="144"/>
  <c r="L223" i="144"/>
  <c r="K223" i="144"/>
  <c r="J223" i="144"/>
  <c r="I223" i="144"/>
  <c r="H223" i="144"/>
  <c r="G223" i="144"/>
  <c r="F223" i="144"/>
  <c r="E223" i="144"/>
  <c r="B223" i="144"/>
  <c r="V222" i="144"/>
  <c r="U222" i="144"/>
  <c r="T222" i="144"/>
  <c r="S222" i="144"/>
  <c r="R222" i="144"/>
  <c r="Q222" i="144"/>
  <c r="P222" i="144"/>
  <c r="O222" i="144"/>
  <c r="N222" i="144"/>
  <c r="M222" i="144"/>
  <c r="L222" i="144"/>
  <c r="K222" i="144"/>
  <c r="J222" i="144"/>
  <c r="I222" i="144"/>
  <c r="H222" i="144"/>
  <c r="G222" i="144"/>
  <c r="F222" i="144"/>
  <c r="E222" i="144"/>
  <c r="B222" i="144"/>
  <c r="V221" i="144"/>
  <c r="U221" i="144"/>
  <c r="T221" i="144"/>
  <c r="S221" i="144"/>
  <c r="R221" i="144"/>
  <c r="Q221" i="144"/>
  <c r="P221" i="144"/>
  <c r="O221" i="144"/>
  <c r="N221" i="144"/>
  <c r="M221" i="144"/>
  <c r="L221" i="144"/>
  <c r="K221" i="144"/>
  <c r="J221" i="144"/>
  <c r="I221" i="144"/>
  <c r="H221" i="144"/>
  <c r="G221" i="144"/>
  <c r="F221" i="144"/>
  <c r="E221" i="144"/>
  <c r="B221" i="144"/>
  <c r="V220" i="144"/>
  <c r="U220" i="144"/>
  <c r="T220" i="144"/>
  <c r="S220" i="144"/>
  <c r="R220" i="144"/>
  <c r="Q220" i="144"/>
  <c r="P220" i="144"/>
  <c r="O220" i="144"/>
  <c r="N220" i="144"/>
  <c r="M220" i="144"/>
  <c r="L220" i="144"/>
  <c r="K220" i="144"/>
  <c r="J220" i="144"/>
  <c r="I220" i="144"/>
  <c r="H220" i="144"/>
  <c r="G220" i="144"/>
  <c r="F220" i="144"/>
  <c r="E220" i="144"/>
  <c r="B220" i="144"/>
  <c r="V219" i="144"/>
  <c r="U219" i="144"/>
  <c r="T219" i="144"/>
  <c r="S219" i="144"/>
  <c r="R219" i="144"/>
  <c r="Q219" i="144"/>
  <c r="P219" i="144"/>
  <c r="O219" i="144"/>
  <c r="N219" i="144"/>
  <c r="M219" i="144"/>
  <c r="L219" i="144"/>
  <c r="K219" i="144"/>
  <c r="J219" i="144"/>
  <c r="I219" i="144"/>
  <c r="H219" i="144"/>
  <c r="G219" i="144"/>
  <c r="F219" i="144"/>
  <c r="E219" i="144"/>
  <c r="B219" i="144"/>
  <c r="V218" i="144"/>
  <c r="U218" i="144"/>
  <c r="T218" i="144"/>
  <c r="S218" i="144"/>
  <c r="R218" i="144"/>
  <c r="Q218" i="144"/>
  <c r="P218" i="144"/>
  <c r="O218" i="144"/>
  <c r="N218" i="144"/>
  <c r="M218" i="144"/>
  <c r="L218" i="144"/>
  <c r="K218" i="144"/>
  <c r="J218" i="144"/>
  <c r="I218" i="144"/>
  <c r="H218" i="144"/>
  <c r="G218" i="144"/>
  <c r="F218" i="144"/>
  <c r="E218" i="144"/>
  <c r="B218" i="144"/>
  <c r="V217" i="144"/>
  <c r="U217" i="144"/>
  <c r="T217" i="144"/>
  <c r="S217" i="144"/>
  <c r="R217" i="144"/>
  <c r="Q217" i="144"/>
  <c r="P217" i="144"/>
  <c r="O217" i="144"/>
  <c r="N217" i="144"/>
  <c r="M217" i="144"/>
  <c r="L217" i="144"/>
  <c r="K217" i="144"/>
  <c r="J217" i="144"/>
  <c r="I217" i="144"/>
  <c r="H217" i="144"/>
  <c r="G217" i="144"/>
  <c r="F217" i="144"/>
  <c r="E217" i="144"/>
  <c r="B217" i="144"/>
  <c r="V216" i="144"/>
  <c r="U216" i="144"/>
  <c r="T216" i="144"/>
  <c r="S216" i="144"/>
  <c r="R216" i="144"/>
  <c r="Q216" i="144"/>
  <c r="P216" i="144"/>
  <c r="O216" i="144"/>
  <c r="N216" i="144"/>
  <c r="M216" i="144"/>
  <c r="L216" i="144"/>
  <c r="K216" i="144"/>
  <c r="J216" i="144"/>
  <c r="I216" i="144"/>
  <c r="H216" i="144"/>
  <c r="G216" i="144"/>
  <c r="F216" i="144"/>
  <c r="E216" i="144"/>
  <c r="B216" i="144"/>
  <c r="V215" i="144"/>
  <c r="U215" i="144"/>
  <c r="T215" i="144"/>
  <c r="S215" i="144"/>
  <c r="R215" i="144"/>
  <c r="Q215" i="144"/>
  <c r="P215" i="144"/>
  <c r="O215" i="144"/>
  <c r="N215" i="144"/>
  <c r="M215" i="144"/>
  <c r="L215" i="144"/>
  <c r="K215" i="144"/>
  <c r="J215" i="144"/>
  <c r="I215" i="144"/>
  <c r="H215" i="144"/>
  <c r="G215" i="144"/>
  <c r="F215" i="144"/>
  <c r="E215" i="144"/>
  <c r="B215" i="144"/>
  <c r="V214" i="144"/>
  <c r="U214" i="144"/>
  <c r="T214" i="144"/>
  <c r="S214" i="144"/>
  <c r="R214" i="144"/>
  <c r="Q214" i="144"/>
  <c r="P214" i="144"/>
  <c r="O214" i="144"/>
  <c r="N214" i="144"/>
  <c r="M214" i="144"/>
  <c r="L214" i="144"/>
  <c r="K214" i="144"/>
  <c r="J214" i="144"/>
  <c r="I214" i="144"/>
  <c r="H214" i="144"/>
  <c r="G214" i="144"/>
  <c r="F214" i="144"/>
  <c r="E214" i="144"/>
  <c r="B214" i="144"/>
  <c r="V213" i="144"/>
  <c r="U213" i="144"/>
  <c r="T213" i="144"/>
  <c r="S213" i="144"/>
  <c r="R213" i="144"/>
  <c r="Q213" i="144"/>
  <c r="P213" i="144"/>
  <c r="O213" i="144"/>
  <c r="N213" i="144"/>
  <c r="M213" i="144"/>
  <c r="L213" i="144"/>
  <c r="K213" i="144"/>
  <c r="J213" i="144"/>
  <c r="I213" i="144"/>
  <c r="H213" i="144"/>
  <c r="G213" i="144"/>
  <c r="F213" i="144"/>
  <c r="E213" i="144"/>
  <c r="B213" i="144"/>
  <c r="V212" i="144"/>
  <c r="U212" i="144"/>
  <c r="T212" i="144"/>
  <c r="S212" i="144"/>
  <c r="R212" i="144"/>
  <c r="Q212" i="144"/>
  <c r="P212" i="144"/>
  <c r="O212" i="144"/>
  <c r="N212" i="144"/>
  <c r="M212" i="144"/>
  <c r="L212" i="144"/>
  <c r="K212" i="144"/>
  <c r="J212" i="144"/>
  <c r="I212" i="144"/>
  <c r="H212" i="144"/>
  <c r="G212" i="144"/>
  <c r="F212" i="144"/>
  <c r="E212" i="144"/>
  <c r="B212" i="144"/>
  <c r="V211" i="144"/>
  <c r="U211" i="144"/>
  <c r="T211" i="144"/>
  <c r="S211" i="144"/>
  <c r="R211" i="144"/>
  <c r="Q211" i="144"/>
  <c r="P211" i="144"/>
  <c r="O211" i="144"/>
  <c r="N211" i="144"/>
  <c r="M211" i="144"/>
  <c r="L211" i="144"/>
  <c r="K211" i="144"/>
  <c r="J211" i="144"/>
  <c r="I211" i="144"/>
  <c r="H211" i="144"/>
  <c r="G211" i="144"/>
  <c r="F211" i="144"/>
  <c r="E211" i="144"/>
  <c r="B211" i="144"/>
  <c r="V210" i="144"/>
  <c r="U210" i="144"/>
  <c r="T210" i="144"/>
  <c r="S210" i="144"/>
  <c r="R210" i="144"/>
  <c r="Q210" i="144"/>
  <c r="P210" i="144"/>
  <c r="O210" i="144"/>
  <c r="N210" i="144"/>
  <c r="M210" i="144"/>
  <c r="L210" i="144"/>
  <c r="K210" i="144"/>
  <c r="J210" i="144"/>
  <c r="I210" i="144"/>
  <c r="H210" i="144"/>
  <c r="G210" i="144"/>
  <c r="F210" i="144"/>
  <c r="E210" i="144"/>
  <c r="B210" i="144"/>
  <c r="V209" i="144"/>
  <c r="U209" i="144"/>
  <c r="T209" i="144"/>
  <c r="S209" i="144"/>
  <c r="R209" i="144"/>
  <c r="Q209" i="144"/>
  <c r="P209" i="144"/>
  <c r="O209" i="144"/>
  <c r="N209" i="144"/>
  <c r="M209" i="144"/>
  <c r="L209" i="144"/>
  <c r="K209" i="144"/>
  <c r="J209" i="144"/>
  <c r="I209" i="144"/>
  <c r="H209" i="144"/>
  <c r="G209" i="144"/>
  <c r="F209" i="144"/>
  <c r="E209" i="144"/>
  <c r="B209" i="144"/>
  <c r="V208" i="144"/>
  <c r="U208" i="144"/>
  <c r="T208" i="144"/>
  <c r="S208" i="144"/>
  <c r="R208" i="144"/>
  <c r="Q208" i="144"/>
  <c r="P208" i="144"/>
  <c r="O208" i="144"/>
  <c r="N208" i="144"/>
  <c r="M208" i="144"/>
  <c r="L208" i="144"/>
  <c r="K208" i="144"/>
  <c r="J208" i="144"/>
  <c r="I208" i="144"/>
  <c r="H208" i="144"/>
  <c r="G208" i="144"/>
  <c r="F208" i="144"/>
  <c r="E208" i="144"/>
  <c r="B208" i="144"/>
  <c r="V207" i="144"/>
  <c r="U207" i="144"/>
  <c r="T207" i="144"/>
  <c r="S207" i="144"/>
  <c r="R207" i="144"/>
  <c r="Q207" i="144"/>
  <c r="P207" i="144"/>
  <c r="O207" i="144"/>
  <c r="N207" i="144"/>
  <c r="M207" i="144"/>
  <c r="L207" i="144"/>
  <c r="K207" i="144"/>
  <c r="J207" i="144"/>
  <c r="I207" i="144"/>
  <c r="H207" i="144"/>
  <c r="G207" i="144"/>
  <c r="F207" i="144"/>
  <c r="E207" i="144"/>
  <c r="B207" i="144"/>
  <c r="V206" i="144"/>
  <c r="U206" i="144"/>
  <c r="T206" i="144"/>
  <c r="S206" i="144"/>
  <c r="R206" i="144"/>
  <c r="Q206" i="144"/>
  <c r="P206" i="144"/>
  <c r="O206" i="144"/>
  <c r="N206" i="144"/>
  <c r="M206" i="144"/>
  <c r="L206" i="144"/>
  <c r="K206" i="144"/>
  <c r="J206" i="144"/>
  <c r="I206" i="144"/>
  <c r="H206" i="144"/>
  <c r="G206" i="144"/>
  <c r="F206" i="144"/>
  <c r="E206" i="144"/>
  <c r="B206" i="144"/>
  <c r="V205" i="144"/>
  <c r="U205" i="144"/>
  <c r="T205" i="144"/>
  <c r="S205" i="144"/>
  <c r="R205" i="144"/>
  <c r="Q205" i="144"/>
  <c r="P205" i="144"/>
  <c r="O205" i="144"/>
  <c r="N205" i="144"/>
  <c r="M205" i="144"/>
  <c r="L205" i="144"/>
  <c r="K205" i="144"/>
  <c r="J205" i="144"/>
  <c r="I205" i="144"/>
  <c r="H205" i="144"/>
  <c r="G205" i="144"/>
  <c r="F205" i="144"/>
  <c r="E205" i="144"/>
  <c r="B205" i="144"/>
  <c r="V204" i="144"/>
  <c r="U204" i="144"/>
  <c r="T204" i="144"/>
  <c r="S204" i="144"/>
  <c r="R204" i="144"/>
  <c r="Q204" i="144"/>
  <c r="P204" i="144"/>
  <c r="O204" i="144"/>
  <c r="N204" i="144"/>
  <c r="M204" i="144"/>
  <c r="L204" i="144"/>
  <c r="K204" i="144"/>
  <c r="J204" i="144"/>
  <c r="I204" i="144"/>
  <c r="H204" i="144"/>
  <c r="G204" i="144"/>
  <c r="F204" i="144"/>
  <c r="E204" i="144"/>
  <c r="B204" i="144"/>
  <c r="V203" i="144"/>
  <c r="U203" i="144"/>
  <c r="T203" i="144"/>
  <c r="S203" i="144"/>
  <c r="R203" i="144"/>
  <c r="Q203" i="144"/>
  <c r="P203" i="144"/>
  <c r="O203" i="144"/>
  <c r="N203" i="144"/>
  <c r="M203" i="144"/>
  <c r="L203" i="144"/>
  <c r="K203" i="144"/>
  <c r="J203" i="144"/>
  <c r="I203" i="144"/>
  <c r="H203" i="144"/>
  <c r="G203" i="144"/>
  <c r="F203" i="144"/>
  <c r="E203" i="144"/>
  <c r="B203" i="144"/>
  <c r="V202" i="144"/>
  <c r="U202" i="144"/>
  <c r="T202" i="144"/>
  <c r="S202" i="144"/>
  <c r="R202" i="144"/>
  <c r="Q202" i="144"/>
  <c r="P202" i="144"/>
  <c r="O202" i="144"/>
  <c r="N202" i="144"/>
  <c r="M202" i="144"/>
  <c r="L202" i="144"/>
  <c r="K202" i="144"/>
  <c r="J202" i="144"/>
  <c r="I202" i="144"/>
  <c r="H202" i="144"/>
  <c r="G202" i="144"/>
  <c r="F202" i="144"/>
  <c r="E202" i="144"/>
  <c r="B202" i="144"/>
  <c r="V201" i="144"/>
  <c r="U201" i="144"/>
  <c r="T201" i="144"/>
  <c r="S201" i="144"/>
  <c r="R201" i="144"/>
  <c r="Q201" i="144"/>
  <c r="P201" i="144"/>
  <c r="O201" i="144"/>
  <c r="N201" i="144"/>
  <c r="M201" i="144"/>
  <c r="L201" i="144"/>
  <c r="K201" i="144"/>
  <c r="J201" i="144"/>
  <c r="I201" i="144"/>
  <c r="H201" i="144"/>
  <c r="G201" i="144"/>
  <c r="F201" i="144"/>
  <c r="E201" i="144"/>
  <c r="B201" i="144"/>
  <c r="V200" i="144"/>
  <c r="U200" i="144"/>
  <c r="T200" i="144"/>
  <c r="S200" i="144"/>
  <c r="R200" i="144"/>
  <c r="Q200" i="144"/>
  <c r="P200" i="144"/>
  <c r="O200" i="144"/>
  <c r="N200" i="144"/>
  <c r="M200" i="144"/>
  <c r="L200" i="144"/>
  <c r="K200" i="144"/>
  <c r="J200" i="144"/>
  <c r="I200" i="144"/>
  <c r="H200" i="144"/>
  <c r="G200" i="144"/>
  <c r="F200" i="144"/>
  <c r="E200" i="144"/>
  <c r="B200" i="144"/>
  <c r="V199" i="144"/>
  <c r="U199" i="144"/>
  <c r="T199" i="144"/>
  <c r="S199" i="144"/>
  <c r="R199" i="144"/>
  <c r="Q199" i="144"/>
  <c r="P199" i="144"/>
  <c r="O199" i="144"/>
  <c r="N199" i="144"/>
  <c r="M199" i="144"/>
  <c r="L199" i="144"/>
  <c r="K199" i="144"/>
  <c r="J199" i="144"/>
  <c r="I199" i="144"/>
  <c r="H199" i="144"/>
  <c r="G199" i="144"/>
  <c r="F199" i="144"/>
  <c r="E199" i="144"/>
  <c r="B199" i="144"/>
  <c r="V198" i="144"/>
  <c r="U198" i="144"/>
  <c r="T198" i="144"/>
  <c r="S198" i="144"/>
  <c r="R198" i="144"/>
  <c r="Q198" i="144"/>
  <c r="P198" i="144"/>
  <c r="O198" i="144"/>
  <c r="N198" i="144"/>
  <c r="M198" i="144"/>
  <c r="L198" i="144"/>
  <c r="K198" i="144"/>
  <c r="J198" i="144"/>
  <c r="I198" i="144"/>
  <c r="H198" i="144"/>
  <c r="G198" i="144"/>
  <c r="F198" i="144"/>
  <c r="E198" i="144"/>
  <c r="B198" i="144"/>
  <c r="V197" i="144"/>
  <c r="U197" i="144"/>
  <c r="T197" i="144"/>
  <c r="S197" i="144"/>
  <c r="R197" i="144"/>
  <c r="Q197" i="144"/>
  <c r="P197" i="144"/>
  <c r="O197" i="144"/>
  <c r="N197" i="144"/>
  <c r="M197" i="144"/>
  <c r="L197" i="144"/>
  <c r="K197" i="144"/>
  <c r="J197" i="144"/>
  <c r="I197" i="144"/>
  <c r="H197" i="144"/>
  <c r="G197" i="144"/>
  <c r="F197" i="144"/>
  <c r="E197" i="144"/>
  <c r="B197" i="144"/>
  <c r="V196" i="144"/>
  <c r="U196" i="144"/>
  <c r="T196" i="144"/>
  <c r="S196" i="144"/>
  <c r="R196" i="144"/>
  <c r="Q196" i="144"/>
  <c r="P196" i="144"/>
  <c r="O196" i="144"/>
  <c r="N196" i="144"/>
  <c r="M196" i="144"/>
  <c r="L196" i="144"/>
  <c r="K196" i="144"/>
  <c r="J196" i="144"/>
  <c r="I196" i="144"/>
  <c r="H196" i="144"/>
  <c r="G196" i="144"/>
  <c r="F196" i="144"/>
  <c r="E196" i="144"/>
  <c r="B196" i="144"/>
  <c r="V195" i="144"/>
  <c r="U195" i="144"/>
  <c r="T195" i="144"/>
  <c r="S195" i="144"/>
  <c r="R195" i="144"/>
  <c r="Q195" i="144"/>
  <c r="P195" i="144"/>
  <c r="O195" i="144"/>
  <c r="N195" i="144"/>
  <c r="M195" i="144"/>
  <c r="L195" i="144"/>
  <c r="K195" i="144"/>
  <c r="J195" i="144"/>
  <c r="I195" i="144"/>
  <c r="H195" i="144"/>
  <c r="G195" i="144"/>
  <c r="F195" i="144"/>
  <c r="E195" i="144"/>
  <c r="B195" i="144"/>
  <c r="V194" i="144"/>
  <c r="U194" i="144"/>
  <c r="T194" i="144"/>
  <c r="S194" i="144"/>
  <c r="R194" i="144"/>
  <c r="Q194" i="144"/>
  <c r="P194" i="144"/>
  <c r="O194" i="144"/>
  <c r="N194" i="144"/>
  <c r="M194" i="144"/>
  <c r="L194" i="144"/>
  <c r="K194" i="144"/>
  <c r="J194" i="144"/>
  <c r="I194" i="144"/>
  <c r="H194" i="144"/>
  <c r="G194" i="144"/>
  <c r="F194" i="144"/>
  <c r="E194" i="144"/>
  <c r="B194" i="144"/>
  <c r="V193" i="144"/>
  <c r="U193" i="144"/>
  <c r="T193" i="144"/>
  <c r="S193" i="144"/>
  <c r="R193" i="144"/>
  <c r="Q193" i="144"/>
  <c r="P193" i="144"/>
  <c r="O193" i="144"/>
  <c r="N193" i="144"/>
  <c r="M193" i="144"/>
  <c r="L193" i="144"/>
  <c r="K193" i="144"/>
  <c r="J193" i="144"/>
  <c r="I193" i="144"/>
  <c r="H193" i="144"/>
  <c r="G193" i="144"/>
  <c r="F193" i="144"/>
  <c r="E193" i="144"/>
  <c r="B193" i="144"/>
  <c r="V192" i="144"/>
  <c r="U192" i="144"/>
  <c r="T192" i="144"/>
  <c r="S192" i="144"/>
  <c r="R192" i="144"/>
  <c r="Q192" i="144"/>
  <c r="P192" i="144"/>
  <c r="O192" i="144"/>
  <c r="N192" i="144"/>
  <c r="M192" i="144"/>
  <c r="L192" i="144"/>
  <c r="K192" i="144"/>
  <c r="J192" i="144"/>
  <c r="I192" i="144"/>
  <c r="H192" i="144"/>
  <c r="G192" i="144"/>
  <c r="F192" i="144"/>
  <c r="E192" i="144"/>
  <c r="B192" i="144"/>
  <c r="V191" i="144"/>
  <c r="U191" i="144"/>
  <c r="T191" i="144"/>
  <c r="S191" i="144"/>
  <c r="R191" i="144"/>
  <c r="Q191" i="144"/>
  <c r="P191" i="144"/>
  <c r="O191" i="144"/>
  <c r="N191" i="144"/>
  <c r="M191" i="144"/>
  <c r="L191" i="144"/>
  <c r="K191" i="144"/>
  <c r="J191" i="144"/>
  <c r="I191" i="144"/>
  <c r="H191" i="144"/>
  <c r="G191" i="144"/>
  <c r="F191" i="144"/>
  <c r="E191" i="144"/>
  <c r="B191" i="144"/>
  <c r="V190" i="144"/>
  <c r="U190" i="144"/>
  <c r="T190" i="144"/>
  <c r="S190" i="144"/>
  <c r="R190" i="144"/>
  <c r="Q190" i="144"/>
  <c r="P190" i="144"/>
  <c r="O190" i="144"/>
  <c r="N190" i="144"/>
  <c r="M190" i="144"/>
  <c r="L190" i="144"/>
  <c r="K190" i="144"/>
  <c r="J190" i="144"/>
  <c r="I190" i="144"/>
  <c r="H190" i="144"/>
  <c r="G190" i="144"/>
  <c r="F190" i="144"/>
  <c r="E190" i="144"/>
  <c r="B190" i="144"/>
  <c r="V189" i="144"/>
  <c r="U189" i="144"/>
  <c r="T189" i="144"/>
  <c r="S189" i="144"/>
  <c r="R189" i="144"/>
  <c r="Q189" i="144"/>
  <c r="P189" i="144"/>
  <c r="O189" i="144"/>
  <c r="N189" i="144"/>
  <c r="M189" i="144"/>
  <c r="L189" i="144"/>
  <c r="K189" i="144"/>
  <c r="J189" i="144"/>
  <c r="I189" i="144"/>
  <c r="H189" i="144"/>
  <c r="G189" i="144"/>
  <c r="F189" i="144"/>
  <c r="E189" i="144"/>
  <c r="B189" i="144"/>
  <c r="V188" i="144"/>
  <c r="U188" i="144"/>
  <c r="T188" i="144"/>
  <c r="S188" i="144"/>
  <c r="R188" i="144"/>
  <c r="Q188" i="144"/>
  <c r="P188" i="144"/>
  <c r="O188" i="144"/>
  <c r="N188" i="144"/>
  <c r="M188" i="144"/>
  <c r="L188" i="144"/>
  <c r="K188" i="144"/>
  <c r="J188" i="144"/>
  <c r="I188" i="144"/>
  <c r="H188" i="144"/>
  <c r="G188" i="144"/>
  <c r="F188" i="144"/>
  <c r="E188" i="144"/>
  <c r="B188" i="144"/>
  <c r="V187" i="144"/>
  <c r="U187" i="144"/>
  <c r="T187" i="144"/>
  <c r="S187" i="144"/>
  <c r="R187" i="144"/>
  <c r="Q187" i="144"/>
  <c r="P187" i="144"/>
  <c r="O187" i="144"/>
  <c r="N187" i="144"/>
  <c r="M187" i="144"/>
  <c r="L187" i="144"/>
  <c r="K187" i="144"/>
  <c r="J187" i="144"/>
  <c r="I187" i="144"/>
  <c r="H187" i="144"/>
  <c r="G187" i="144"/>
  <c r="F187" i="144"/>
  <c r="E187" i="144"/>
  <c r="B187" i="144"/>
  <c r="V186" i="144"/>
  <c r="U186" i="144"/>
  <c r="T186" i="144"/>
  <c r="S186" i="144"/>
  <c r="R186" i="144"/>
  <c r="Q186" i="144"/>
  <c r="P186" i="144"/>
  <c r="O186" i="144"/>
  <c r="N186" i="144"/>
  <c r="M186" i="144"/>
  <c r="L186" i="144"/>
  <c r="K186" i="144"/>
  <c r="J186" i="144"/>
  <c r="I186" i="144"/>
  <c r="H186" i="144"/>
  <c r="G186" i="144"/>
  <c r="F186" i="144"/>
  <c r="E186" i="144"/>
  <c r="B186" i="144"/>
  <c r="V185" i="144"/>
  <c r="U185" i="144"/>
  <c r="T185" i="144"/>
  <c r="S185" i="144"/>
  <c r="R185" i="144"/>
  <c r="Q185" i="144"/>
  <c r="P185" i="144"/>
  <c r="O185" i="144"/>
  <c r="N185" i="144"/>
  <c r="M185" i="144"/>
  <c r="L185" i="144"/>
  <c r="K185" i="144"/>
  <c r="J185" i="144"/>
  <c r="I185" i="144"/>
  <c r="H185" i="144"/>
  <c r="G185" i="144"/>
  <c r="F185" i="144"/>
  <c r="E185" i="144"/>
  <c r="B185" i="144"/>
  <c r="V184" i="144"/>
  <c r="U184" i="144"/>
  <c r="T184" i="144"/>
  <c r="S184" i="144"/>
  <c r="R184" i="144"/>
  <c r="Q184" i="144"/>
  <c r="P184" i="144"/>
  <c r="O184" i="144"/>
  <c r="N184" i="144"/>
  <c r="M184" i="144"/>
  <c r="L184" i="144"/>
  <c r="K184" i="144"/>
  <c r="J184" i="144"/>
  <c r="I184" i="144"/>
  <c r="H184" i="144"/>
  <c r="G184" i="144"/>
  <c r="F184" i="144"/>
  <c r="E184" i="144"/>
  <c r="B184" i="144"/>
  <c r="V183" i="144"/>
  <c r="U183" i="144"/>
  <c r="T183" i="144"/>
  <c r="S183" i="144"/>
  <c r="R183" i="144"/>
  <c r="Q183" i="144"/>
  <c r="P183" i="144"/>
  <c r="O183" i="144"/>
  <c r="N183" i="144"/>
  <c r="M183" i="144"/>
  <c r="L183" i="144"/>
  <c r="K183" i="144"/>
  <c r="J183" i="144"/>
  <c r="I183" i="144"/>
  <c r="H183" i="144"/>
  <c r="G183" i="144"/>
  <c r="F183" i="144"/>
  <c r="E183" i="144"/>
  <c r="B183" i="144"/>
  <c r="V182" i="144"/>
  <c r="U182" i="144"/>
  <c r="T182" i="144"/>
  <c r="S182" i="144"/>
  <c r="R182" i="144"/>
  <c r="Q182" i="144"/>
  <c r="P182" i="144"/>
  <c r="O182" i="144"/>
  <c r="N182" i="144"/>
  <c r="M182" i="144"/>
  <c r="L182" i="144"/>
  <c r="K182" i="144"/>
  <c r="J182" i="144"/>
  <c r="I182" i="144"/>
  <c r="H182" i="144"/>
  <c r="G182" i="144"/>
  <c r="F182" i="144"/>
  <c r="E182" i="144"/>
  <c r="B182" i="144"/>
  <c r="V181" i="144"/>
  <c r="U181" i="144"/>
  <c r="T181" i="144"/>
  <c r="S181" i="144"/>
  <c r="R181" i="144"/>
  <c r="Q181" i="144"/>
  <c r="P181" i="144"/>
  <c r="O181" i="144"/>
  <c r="N181" i="144"/>
  <c r="M181" i="144"/>
  <c r="L181" i="144"/>
  <c r="K181" i="144"/>
  <c r="J181" i="144"/>
  <c r="I181" i="144"/>
  <c r="H181" i="144"/>
  <c r="G181" i="144"/>
  <c r="F181" i="144"/>
  <c r="E181" i="144"/>
  <c r="B181" i="144"/>
  <c r="V180" i="144"/>
  <c r="U180" i="144"/>
  <c r="T180" i="144"/>
  <c r="S180" i="144"/>
  <c r="R180" i="144"/>
  <c r="Q180" i="144"/>
  <c r="P180" i="144"/>
  <c r="O180" i="144"/>
  <c r="N180" i="144"/>
  <c r="M180" i="144"/>
  <c r="L180" i="144"/>
  <c r="K180" i="144"/>
  <c r="J180" i="144"/>
  <c r="I180" i="144"/>
  <c r="H180" i="144"/>
  <c r="G180" i="144"/>
  <c r="F180" i="144"/>
  <c r="E180" i="144"/>
  <c r="B180" i="144"/>
  <c r="V179" i="144"/>
  <c r="U179" i="144"/>
  <c r="T179" i="144"/>
  <c r="S179" i="144"/>
  <c r="R179" i="144"/>
  <c r="Q179" i="144"/>
  <c r="P179" i="144"/>
  <c r="O179" i="144"/>
  <c r="N179" i="144"/>
  <c r="M179" i="144"/>
  <c r="L179" i="144"/>
  <c r="K179" i="144"/>
  <c r="J179" i="144"/>
  <c r="I179" i="144"/>
  <c r="H179" i="144"/>
  <c r="G179" i="144"/>
  <c r="F179" i="144"/>
  <c r="E179" i="144"/>
  <c r="B179" i="144"/>
  <c r="V178" i="144"/>
  <c r="U178" i="144"/>
  <c r="T178" i="144"/>
  <c r="S178" i="144"/>
  <c r="R178" i="144"/>
  <c r="Q178" i="144"/>
  <c r="P178" i="144"/>
  <c r="O178" i="144"/>
  <c r="N178" i="144"/>
  <c r="M178" i="144"/>
  <c r="L178" i="144"/>
  <c r="K178" i="144"/>
  <c r="J178" i="144"/>
  <c r="I178" i="144"/>
  <c r="H178" i="144"/>
  <c r="G178" i="144"/>
  <c r="F178" i="144"/>
  <c r="E178" i="144"/>
  <c r="B178" i="144"/>
  <c r="V177" i="144"/>
  <c r="U177" i="144"/>
  <c r="T177" i="144"/>
  <c r="S177" i="144"/>
  <c r="R177" i="144"/>
  <c r="Q177" i="144"/>
  <c r="P177" i="144"/>
  <c r="O177" i="144"/>
  <c r="N177" i="144"/>
  <c r="M177" i="144"/>
  <c r="L177" i="144"/>
  <c r="K177" i="144"/>
  <c r="J177" i="144"/>
  <c r="I177" i="144"/>
  <c r="H177" i="144"/>
  <c r="G177" i="144"/>
  <c r="F177" i="144"/>
  <c r="E177" i="144"/>
  <c r="B177" i="144"/>
  <c r="V176" i="144"/>
  <c r="U176" i="144"/>
  <c r="T176" i="144"/>
  <c r="S176" i="144"/>
  <c r="R176" i="144"/>
  <c r="Q176" i="144"/>
  <c r="P176" i="144"/>
  <c r="O176" i="144"/>
  <c r="N176" i="144"/>
  <c r="M176" i="144"/>
  <c r="L176" i="144"/>
  <c r="K176" i="144"/>
  <c r="J176" i="144"/>
  <c r="I176" i="144"/>
  <c r="H176" i="144"/>
  <c r="G176" i="144"/>
  <c r="F176" i="144"/>
  <c r="E176" i="144"/>
  <c r="B176" i="144"/>
  <c r="V175" i="144"/>
  <c r="U175" i="144"/>
  <c r="T175" i="144"/>
  <c r="S175" i="144"/>
  <c r="R175" i="144"/>
  <c r="Q175" i="144"/>
  <c r="P175" i="144"/>
  <c r="O175" i="144"/>
  <c r="N175" i="144"/>
  <c r="M175" i="144"/>
  <c r="L175" i="144"/>
  <c r="K175" i="144"/>
  <c r="J175" i="144"/>
  <c r="I175" i="144"/>
  <c r="H175" i="144"/>
  <c r="G175" i="144"/>
  <c r="F175" i="144"/>
  <c r="E175" i="144"/>
  <c r="B175" i="144"/>
  <c r="V174" i="144"/>
  <c r="U174" i="144"/>
  <c r="T174" i="144"/>
  <c r="S174" i="144"/>
  <c r="R174" i="144"/>
  <c r="Q174" i="144"/>
  <c r="P174" i="144"/>
  <c r="O174" i="144"/>
  <c r="N174" i="144"/>
  <c r="M174" i="144"/>
  <c r="L174" i="144"/>
  <c r="K174" i="144"/>
  <c r="J174" i="144"/>
  <c r="I174" i="144"/>
  <c r="H174" i="144"/>
  <c r="G174" i="144"/>
  <c r="F174" i="144"/>
  <c r="E174" i="144"/>
  <c r="B174" i="144"/>
  <c r="V173" i="144"/>
  <c r="U173" i="144"/>
  <c r="T173" i="144"/>
  <c r="S173" i="144"/>
  <c r="R173" i="144"/>
  <c r="Q173" i="144"/>
  <c r="P173" i="144"/>
  <c r="O173" i="144"/>
  <c r="N173" i="144"/>
  <c r="M173" i="144"/>
  <c r="L173" i="144"/>
  <c r="K173" i="144"/>
  <c r="J173" i="144"/>
  <c r="I173" i="144"/>
  <c r="H173" i="144"/>
  <c r="G173" i="144"/>
  <c r="F173" i="144"/>
  <c r="E173" i="144"/>
  <c r="B173" i="144"/>
  <c r="V172" i="144"/>
  <c r="U172" i="144"/>
  <c r="T172" i="144"/>
  <c r="S172" i="144"/>
  <c r="R172" i="144"/>
  <c r="Q172" i="144"/>
  <c r="P172" i="144"/>
  <c r="O172" i="144"/>
  <c r="N172" i="144"/>
  <c r="M172" i="144"/>
  <c r="L172" i="144"/>
  <c r="K172" i="144"/>
  <c r="J172" i="144"/>
  <c r="I172" i="144"/>
  <c r="H172" i="144"/>
  <c r="G172" i="144"/>
  <c r="F172" i="144"/>
  <c r="E172" i="144"/>
  <c r="B172" i="144"/>
  <c r="V171" i="144"/>
  <c r="U171" i="144"/>
  <c r="T171" i="144"/>
  <c r="S171" i="144"/>
  <c r="R171" i="144"/>
  <c r="Q171" i="144"/>
  <c r="P171" i="144"/>
  <c r="O171" i="144"/>
  <c r="N171" i="144"/>
  <c r="M171" i="144"/>
  <c r="L171" i="144"/>
  <c r="K171" i="144"/>
  <c r="J171" i="144"/>
  <c r="I171" i="144"/>
  <c r="H171" i="144"/>
  <c r="G171" i="144"/>
  <c r="F171" i="144"/>
  <c r="E171" i="144"/>
  <c r="B171" i="144"/>
  <c r="V170" i="144"/>
  <c r="U170" i="144"/>
  <c r="T170" i="144"/>
  <c r="S170" i="144"/>
  <c r="R170" i="144"/>
  <c r="Q170" i="144"/>
  <c r="P170" i="144"/>
  <c r="O170" i="144"/>
  <c r="N170" i="144"/>
  <c r="M170" i="144"/>
  <c r="L170" i="144"/>
  <c r="K170" i="144"/>
  <c r="J170" i="144"/>
  <c r="I170" i="144"/>
  <c r="H170" i="144"/>
  <c r="G170" i="144"/>
  <c r="F170" i="144"/>
  <c r="E170" i="144"/>
  <c r="B170" i="144"/>
  <c r="V169" i="144"/>
  <c r="U169" i="144"/>
  <c r="T169" i="144"/>
  <c r="S169" i="144"/>
  <c r="R169" i="144"/>
  <c r="Q169" i="144"/>
  <c r="P169" i="144"/>
  <c r="O169" i="144"/>
  <c r="N169" i="144"/>
  <c r="M169" i="144"/>
  <c r="L169" i="144"/>
  <c r="K169" i="144"/>
  <c r="J169" i="144"/>
  <c r="I169" i="144"/>
  <c r="H169" i="144"/>
  <c r="G169" i="144"/>
  <c r="F169" i="144"/>
  <c r="E169" i="144"/>
  <c r="B169" i="144"/>
  <c r="V168" i="144"/>
  <c r="U168" i="144"/>
  <c r="T168" i="144"/>
  <c r="S168" i="144"/>
  <c r="R168" i="144"/>
  <c r="Q168" i="144"/>
  <c r="P168" i="144"/>
  <c r="O168" i="144"/>
  <c r="N168" i="144"/>
  <c r="M168" i="144"/>
  <c r="L168" i="144"/>
  <c r="K168" i="144"/>
  <c r="J168" i="144"/>
  <c r="I168" i="144"/>
  <c r="H168" i="144"/>
  <c r="G168" i="144"/>
  <c r="F168" i="144"/>
  <c r="E168" i="144"/>
  <c r="B168" i="144"/>
  <c r="V167" i="144"/>
  <c r="U167" i="144"/>
  <c r="T167" i="144"/>
  <c r="S167" i="144"/>
  <c r="R167" i="144"/>
  <c r="Q167" i="144"/>
  <c r="P167" i="144"/>
  <c r="O167" i="144"/>
  <c r="N167" i="144"/>
  <c r="M167" i="144"/>
  <c r="L167" i="144"/>
  <c r="K167" i="144"/>
  <c r="J167" i="144"/>
  <c r="I167" i="144"/>
  <c r="H167" i="144"/>
  <c r="G167" i="144"/>
  <c r="F167" i="144"/>
  <c r="E167" i="144"/>
  <c r="B167" i="144"/>
  <c r="V166" i="144"/>
  <c r="U166" i="144"/>
  <c r="T166" i="144"/>
  <c r="S166" i="144"/>
  <c r="R166" i="144"/>
  <c r="Q166" i="144"/>
  <c r="P166" i="144"/>
  <c r="O166" i="144"/>
  <c r="N166" i="144"/>
  <c r="M166" i="144"/>
  <c r="L166" i="144"/>
  <c r="K166" i="144"/>
  <c r="J166" i="144"/>
  <c r="I166" i="144"/>
  <c r="H166" i="144"/>
  <c r="G166" i="144"/>
  <c r="F166" i="144"/>
  <c r="E166" i="144"/>
  <c r="B166" i="144"/>
  <c r="V165" i="144"/>
  <c r="U165" i="144"/>
  <c r="T165" i="144"/>
  <c r="S165" i="144"/>
  <c r="R165" i="144"/>
  <c r="Q165" i="144"/>
  <c r="P165" i="144"/>
  <c r="O165" i="144"/>
  <c r="N165" i="144"/>
  <c r="M165" i="144"/>
  <c r="L165" i="144"/>
  <c r="K165" i="144"/>
  <c r="J165" i="144"/>
  <c r="I165" i="144"/>
  <c r="H165" i="144"/>
  <c r="G165" i="144"/>
  <c r="F165" i="144"/>
  <c r="E165" i="144"/>
  <c r="B165" i="144"/>
  <c r="V164" i="144"/>
  <c r="U164" i="144"/>
  <c r="T164" i="144"/>
  <c r="S164" i="144"/>
  <c r="R164" i="144"/>
  <c r="Q164" i="144"/>
  <c r="P164" i="144"/>
  <c r="O164" i="144"/>
  <c r="N164" i="144"/>
  <c r="M164" i="144"/>
  <c r="L164" i="144"/>
  <c r="K164" i="144"/>
  <c r="J164" i="144"/>
  <c r="I164" i="144"/>
  <c r="H164" i="144"/>
  <c r="G164" i="144"/>
  <c r="F164" i="144"/>
  <c r="E164" i="144"/>
  <c r="B164" i="144"/>
  <c r="V163" i="144"/>
  <c r="U163" i="144"/>
  <c r="T163" i="144"/>
  <c r="S163" i="144"/>
  <c r="R163" i="144"/>
  <c r="Q163" i="144"/>
  <c r="P163" i="144"/>
  <c r="O163" i="144"/>
  <c r="N163" i="144"/>
  <c r="M163" i="144"/>
  <c r="L163" i="144"/>
  <c r="K163" i="144"/>
  <c r="J163" i="144"/>
  <c r="I163" i="144"/>
  <c r="H163" i="144"/>
  <c r="G163" i="144"/>
  <c r="F163" i="144"/>
  <c r="E163" i="144"/>
  <c r="B163" i="144"/>
  <c r="V162" i="144"/>
  <c r="U162" i="144"/>
  <c r="T162" i="144"/>
  <c r="S162" i="144"/>
  <c r="R162" i="144"/>
  <c r="Q162" i="144"/>
  <c r="P162" i="144"/>
  <c r="O162" i="144"/>
  <c r="N162" i="144"/>
  <c r="M162" i="144"/>
  <c r="L162" i="144"/>
  <c r="K162" i="144"/>
  <c r="J162" i="144"/>
  <c r="I162" i="144"/>
  <c r="H162" i="144"/>
  <c r="G162" i="144"/>
  <c r="F162" i="144"/>
  <c r="E162" i="144"/>
  <c r="B162" i="144"/>
  <c r="V161" i="144"/>
  <c r="U161" i="144"/>
  <c r="T161" i="144"/>
  <c r="S161" i="144"/>
  <c r="R161" i="144"/>
  <c r="Q161" i="144"/>
  <c r="P161" i="144"/>
  <c r="O161" i="144"/>
  <c r="N161" i="144"/>
  <c r="M161" i="144"/>
  <c r="L161" i="144"/>
  <c r="K161" i="144"/>
  <c r="J161" i="144"/>
  <c r="I161" i="144"/>
  <c r="H161" i="144"/>
  <c r="G161" i="144"/>
  <c r="F161" i="144"/>
  <c r="E161" i="144"/>
  <c r="B161" i="144"/>
  <c r="V160" i="144"/>
  <c r="U160" i="144"/>
  <c r="T160" i="144"/>
  <c r="S160" i="144"/>
  <c r="R160" i="144"/>
  <c r="Q160" i="144"/>
  <c r="P160" i="144"/>
  <c r="O160" i="144"/>
  <c r="N160" i="144"/>
  <c r="M160" i="144"/>
  <c r="L160" i="144"/>
  <c r="K160" i="144"/>
  <c r="J160" i="144"/>
  <c r="I160" i="144"/>
  <c r="H160" i="144"/>
  <c r="G160" i="144"/>
  <c r="F160" i="144"/>
  <c r="E160" i="144"/>
  <c r="B160" i="144"/>
  <c r="V159" i="144"/>
  <c r="U159" i="144"/>
  <c r="T159" i="144"/>
  <c r="S159" i="144"/>
  <c r="R159" i="144"/>
  <c r="Q159" i="144"/>
  <c r="P159" i="144"/>
  <c r="O159" i="144"/>
  <c r="N159" i="144"/>
  <c r="M159" i="144"/>
  <c r="L159" i="144"/>
  <c r="K159" i="144"/>
  <c r="J159" i="144"/>
  <c r="I159" i="144"/>
  <c r="H159" i="144"/>
  <c r="G159" i="144"/>
  <c r="F159" i="144"/>
  <c r="E159" i="144"/>
  <c r="B159" i="144"/>
  <c r="V158" i="144"/>
  <c r="U158" i="144"/>
  <c r="T158" i="144"/>
  <c r="S158" i="144"/>
  <c r="R158" i="144"/>
  <c r="Q158" i="144"/>
  <c r="P158" i="144"/>
  <c r="O158" i="144"/>
  <c r="N158" i="144"/>
  <c r="M158" i="144"/>
  <c r="L158" i="144"/>
  <c r="K158" i="144"/>
  <c r="J158" i="144"/>
  <c r="I158" i="144"/>
  <c r="H158" i="144"/>
  <c r="G158" i="144"/>
  <c r="F158" i="144"/>
  <c r="E158" i="144"/>
  <c r="B158" i="144"/>
  <c r="V157" i="144"/>
  <c r="U157" i="144"/>
  <c r="T157" i="144"/>
  <c r="S157" i="144"/>
  <c r="R157" i="144"/>
  <c r="Q157" i="144"/>
  <c r="P157" i="144"/>
  <c r="O157" i="144"/>
  <c r="N157" i="144"/>
  <c r="M157" i="144"/>
  <c r="L157" i="144"/>
  <c r="K157" i="144"/>
  <c r="J157" i="144"/>
  <c r="I157" i="144"/>
  <c r="H157" i="144"/>
  <c r="G157" i="144"/>
  <c r="F157" i="144"/>
  <c r="E157" i="144"/>
  <c r="B157" i="144"/>
  <c r="V156" i="144"/>
  <c r="U156" i="144"/>
  <c r="T156" i="144"/>
  <c r="S156" i="144"/>
  <c r="R156" i="144"/>
  <c r="Q156" i="144"/>
  <c r="P156" i="144"/>
  <c r="O156" i="144"/>
  <c r="N156" i="144"/>
  <c r="M156" i="144"/>
  <c r="L156" i="144"/>
  <c r="K156" i="144"/>
  <c r="J156" i="144"/>
  <c r="I156" i="144"/>
  <c r="H156" i="144"/>
  <c r="G156" i="144"/>
  <c r="F156" i="144"/>
  <c r="E156" i="144"/>
  <c r="B156" i="144"/>
  <c r="V155" i="144"/>
  <c r="U155" i="144"/>
  <c r="T155" i="144"/>
  <c r="S155" i="144"/>
  <c r="R155" i="144"/>
  <c r="Q155" i="144"/>
  <c r="P155" i="144"/>
  <c r="O155" i="144"/>
  <c r="N155" i="144"/>
  <c r="M155" i="144"/>
  <c r="L155" i="144"/>
  <c r="K155" i="144"/>
  <c r="J155" i="144"/>
  <c r="I155" i="144"/>
  <c r="H155" i="144"/>
  <c r="G155" i="144"/>
  <c r="F155" i="144"/>
  <c r="E155" i="144"/>
  <c r="B155" i="144"/>
  <c r="V154" i="144"/>
  <c r="U154" i="144"/>
  <c r="T154" i="144"/>
  <c r="S154" i="144"/>
  <c r="R154" i="144"/>
  <c r="Q154" i="144"/>
  <c r="P154" i="144"/>
  <c r="O154" i="144"/>
  <c r="N154" i="144"/>
  <c r="M154" i="144"/>
  <c r="L154" i="144"/>
  <c r="K154" i="144"/>
  <c r="J154" i="144"/>
  <c r="I154" i="144"/>
  <c r="H154" i="144"/>
  <c r="G154" i="144"/>
  <c r="F154" i="144"/>
  <c r="E154" i="144"/>
  <c r="B154" i="144"/>
  <c r="V153" i="144"/>
  <c r="U153" i="144"/>
  <c r="T153" i="144"/>
  <c r="S153" i="144"/>
  <c r="R153" i="144"/>
  <c r="Q153" i="144"/>
  <c r="P153" i="144"/>
  <c r="O153" i="144"/>
  <c r="N153" i="144"/>
  <c r="M153" i="144"/>
  <c r="L153" i="144"/>
  <c r="K153" i="144"/>
  <c r="J153" i="144"/>
  <c r="I153" i="144"/>
  <c r="H153" i="144"/>
  <c r="G153" i="144"/>
  <c r="F153" i="144"/>
  <c r="E153" i="144"/>
  <c r="B153" i="144"/>
  <c r="V152" i="144"/>
  <c r="U152" i="144"/>
  <c r="T152" i="144"/>
  <c r="S152" i="144"/>
  <c r="R152" i="144"/>
  <c r="Q152" i="144"/>
  <c r="P152" i="144"/>
  <c r="O152" i="144"/>
  <c r="N152" i="144"/>
  <c r="M152" i="144"/>
  <c r="L152" i="144"/>
  <c r="K152" i="144"/>
  <c r="J152" i="144"/>
  <c r="I152" i="144"/>
  <c r="H152" i="144"/>
  <c r="G152" i="144"/>
  <c r="F152" i="144"/>
  <c r="E152" i="144"/>
  <c r="B152" i="144"/>
  <c r="V151" i="144"/>
  <c r="U151" i="144"/>
  <c r="T151" i="144"/>
  <c r="S151" i="144"/>
  <c r="R151" i="144"/>
  <c r="Q151" i="144"/>
  <c r="P151" i="144"/>
  <c r="O151" i="144"/>
  <c r="N151" i="144"/>
  <c r="M151" i="144"/>
  <c r="L151" i="144"/>
  <c r="K151" i="144"/>
  <c r="J151" i="144"/>
  <c r="I151" i="144"/>
  <c r="H151" i="144"/>
  <c r="G151" i="144"/>
  <c r="F151" i="144"/>
  <c r="E151" i="144"/>
  <c r="B151" i="144"/>
  <c r="V150" i="144"/>
  <c r="U150" i="144"/>
  <c r="T150" i="144"/>
  <c r="S150" i="144"/>
  <c r="R150" i="144"/>
  <c r="Q150" i="144"/>
  <c r="P150" i="144"/>
  <c r="O150" i="144"/>
  <c r="N150" i="144"/>
  <c r="M150" i="144"/>
  <c r="L150" i="144"/>
  <c r="K150" i="144"/>
  <c r="J150" i="144"/>
  <c r="I150" i="144"/>
  <c r="H150" i="144"/>
  <c r="G150" i="144"/>
  <c r="F150" i="144"/>
  <c r="E150" i="144"/>
  <c r="B150" i="144"/>
  <c r="V149" i="144"/>
  <c r="U149" i="144"/>
  <c r="T149" i="144"/>
  <c r="S149" i="144"/>
  <c r="R149" i="144"/>
  <c r="Q149" i="144"/>
  <c r="P149" i="144"/>
  <c r="O149" i="144"/>
  <c r="N149" i="144"/>
  <c r="M149" i="144"/>
  <c r="L149" i="144"/>
  <c r="K149" i="144"/>
  <c r="J149" i="144"/>
  <c r="I149" i="144"/>
  <c r="H149" i="144"/>
  <c r="G149" i="144"/>
  <c r="F149" i="144"/>
  <c r="E149" i="144"/>
  <c r="B149" i="144"/>
  <c r="V148" i="144"/>
  <c r="U148" i="144"/>
  <c r="T148" i="144"/>
  <c r="S148" i="144"/>
  <c r="R148" i="144"/>
  <c r="Q148" i="144"/>
  <c r="P148" i="144"/>
  <c r="O148" i="144"/>
  <c r="N148" i="144"/>
  <c r="M148" i="144"/>
  <c r="L148" i="144"/>
  <c r="K148" i="144"/>
  <c r="J148" i="144"/>
  <c r="I148" i="144"/>
  <c r="H148" i="144"/>
  <c r="G148" i="144"/>
  <c r="F148" i="144"/>
  <c r="E148" i="144"/>
  <c r="B148" i="144"/>
  <c r="V147" i="144"/>
  <c r="U147" i="144"/>
  <c r="T147" i="144"/>
  <c r="S147" i="144"/>
  <c r="R147" i="144"/>
  <c r="Q147" i="144"/>
  <c r="P147" i="144"/>
  <c r="O147" i="144"/>
  <c r="N147" i="144"/>
  <c r="M147" i="144"/>
  <c r="L147" i="144"/>
  <c r="K147" i="144"/>
  <c r="J147" i="144"/>
  <c r="I147" i="144"/>
  <c r="H147" i="144"/>
  <c r="G147" i="144"/>
  <c r="F147" i="144"/>
  <c r="E147" i="144"/>
  <c r="B147" i="144"/>
  <c r="V146" i="144"/>
  <c r="U146" i="144"/>
  <c r="T146" i="144"/>
  <c r="S146" i="144"/>
  <c r="R146" i="144"/>
  <c r="Q146" i="144"/>
  <c r="P146" i="144"/>
  <c r="O146" i="144"/>
  <c r="N146" i="144"/>
  <c r="M146" i="144"/>
  <c r="L146" i="144"/>
  <c r="K146" i="144"/>
  <c r="J146" i="144"/>
  <c r="I146" i="144"/>
  <c r="H146" i="144"/>
  <c r="G146" i="144"/>
  <c r="F146" i="144"/>
  <c r="E146" i="144"/>
  <c r="B146" i="144"/>
  <c r="V145" i="144"/>
  <c r="U145" i="144"/>
  <c r="T145" i="144"/>
  <c r="S145" i="144"/>
  <c r="R145" i="144"/>
  <c r="Q145" i="144"/>
  <c r="P145" i="144"/>
  <c r="O145" i="144"/>
  <c r="N145" i="144"/>
  <c r="M145" i="144"/>
  <c r="L145" i="144"/>
  <c r="K145" i="144"/>
  <c r="J145" i="144"/>
  <c r="I145" i="144"/>
  <c r="H145" i="144"/>
  <c r="G145" i="144"/>
  <c r="F145" i="144"/>
  <c r="E145" i="144"/>
  <c r="B145" i="144"/>
  <c r="V144" i="144"/>
  <c r="U144" i="144"/>
  <c r="T144" i="144"/>
  <c r="S144" i="144"/>
  <c r="R144" i="144"/>
  <c r="Q144" i="144"/>
  <c r="P144" i="144"/>
  <c r="O144" i="144"/>
  <c r="N144" i="144"/>
  <c r="M144" i="144"/>
  <c r="L144" i="144"/>
  <c r="K144" i="144"/>
  <c r="J144" i="144"/>
  <c r="I144" i="144"/>
  <c r="H144" i="144"/>
  <c r="G144" i="144"/>
  <c r="F144" i="144"/>
  <c r="E144" i="144"/>
  <c r="B144" i="144"/>
  <c r="V143" i="144"/>
  <c r="U143" i="144"/>
  <c r="T143" i="144"/>
  <c r="S143" i="144"/>
  <c r="R143" i="144"/>
  <c r="Q143" i="144"/>
  <c r="P143" i="144"/>
  <c r="O143" i="144"/>
  <c r="N143" i="144"/>
  <c r="M143" i="144"/>
  <c r="L143" i="144"/>
  <c r="K143" i="144"/>
  <c r="J143" i="144"/>
  <c r="I143" i="144"/>
  <c r="H143" i="144"/>
  <c r="G143" i="144"/>
  <c r="F143" i="144"/>
  <c r="E143" i="144"/>
  <c r="B143" i="144"/>
  <c r="V142" i="144"/>
  <c r="U142" i="144"/>
  <c r="T142" i="144"/>
  <c r="S142" i="144"/>
  <c r="R142" i="144"/>
  <c r="Q142" i="144"/>
  <c r="P142" i="144"/>
  <c r="O142" i="144"/>
  <c r="N142" i="144"/>
  <c r="M142" i="144"/>
  <c r="L142" i="144"/>
  <c r="K142" i="144"/>
  <c r="J142" i="144"/>
  <c r="I142" i="144"/>
  <c r="H142" i="144"/>
  <c r="G142" i="144"/>
  <c r="F142" i="144"/>
  <c r="E142" i="144"/>
  <c r="B142" i="144"/>
  <c r="V141" i="144"/>
  <c r="U141" i="144"/>
  <c r="T141" i="144"/>
  <c r="S141" i="144"/>
  <c r="R141" i="144"/>
  <c r="Q141" i="144"/>
  <c r="P141" i="144"/>
  <c r="O141" i="144"/>
  <c r="N141" i="144"/>
  <c r="M141" i="144"/>
  <c r="L141" i="144"/>
  <c r="K141" i="144"/>
  <c r="J141" i="144"/>
  <c r="I141" i="144"/>
  <c r="H141" i="144"/>
  <c r="G141" i="144"/>
  <c r="F141" i="144"/>
  <c r="E141" i="144"/>
  <c r="B141" i="144"/>
  <c r="V140" i="144"/>
  <c r="U140" i="144"/>
  <c r="T140" i="144"/>
  <c r="S140" i="144"/>
  <c r="R140" i="144"/>
  <c r="Q140" i="144"/>
  <c r="P140" i="144"/>
  <c r="O140" i="144"/>
  <c r="N140" i="144"/>
  <c r="M140" i="144"/>
  <c r="L140" i="144"/>
  <c r="K140" i="144"/>
  <c r="J140" i="144"/>
  <c r="I140" i="144"/>
  <c r="H140" i="144"/>
  <c r="G140" i="144"/>
  <c r="F140" i="144"/>
  <c r="E140" i="144"/>
  <c r="B140" i="144"/>
  <c r="V139" i="144"/>
  <c r="U139" i="144"/>
  <c r="T139" i="144"/>
  <c r="S139" i="144"/>
  <c r="R139" i="144"/>
  <c r="Q139" i="144"/>
  <c r="P139" i="144"/>
  <c r="O139" i="144"/>
  <c r="N139" i="144"/>
  <c r="M139" i="144"/>
  <c r="L139" i="144"/>
  <c r="K139" i="144"/>
  <c r="J139" i="144"/>
  <c r="I139" i="144"/>
  <c r="H139" i="144"/>
  <c r="G139" i="144"/>
  <c r="F139" i="144"/>
  <c r="E139" i="144"/>
  <c r="B139" i="144"/>
  <c r="V138" i="144"/>
  <c r="U138" i="144"/>
  <c r="T138" i="144"/>
  <c r="S138" i="144"/>
  <c r="R138" i="144"/>
  <c r="Q138" i="144"/>
  <c r="P138" i="144"/>
  <c r="O138" i="144"/>
  <c r="N138" i="144"/>
  <c r="M138" i="144"/>
  <c r="L138" i="144"/>
  <c r="K138" i="144"/>
  <c r="J138" i="144"/>
  <c r="I138" i="144"/>
  <c r="H138" i="144"/>
  <c r="G138" i="144"/>
  <c r="F138" i="144"/>
  <c r="E138" i="144"/>
  <c r="B138" i="144"/>
  <c r="V137" i="144"/>
  <c r="U137" i="144"/>
  <c r="T137" i="144"/>
  <c r="S137" i="144"/>
  <c r="R137" i="144"/>
  <c r="Q137" i="144"/>
  <c r="P137" i="144"/>
  <c r="O137" i="144"/>
  <c r="N137" i="144"/>
  <c r="M137" i="144"/>
  <c r="L137" i="144"/>
  <c r="K137" i="144"/>
  <c r="J137" i="144"/>
  <c r="I137" i="144"/>
  <c r="H137" i="144"/>
  <c r="G137" i="144"/>
  <c r="F137" i="144"/>
  <c r="E137" i="144"/>
  <c r="B137" i="144"/>
  <c r="V136" i="144"/>
  <c r="U136" i="144"/>
  <c r="T136" i="144"/>
  <c r="S136" i="144"/>
  <c r="R136" i="144"/>
  <c r="Q136" i="144"/>
  <c r="P136" i="144"/>
  <c r="O136" i="144"/>
  <c r="N136" i="144"/>
  <c r="M136" i="144"/>
  <c r="L136" i="144"/>
  <c r="K136" i="144"/>
  <c r="J136" i="144"/>
  <c r="I136" i="144"/>
  <c r="H136" i="144"/>
  <c r="G136" i="144"/>
  <c r="F136" i="144"/>
  <c r="E136" i="144"/>
  <c r="B136" i="144"/>
  <c r="V135" i="144"/>
  <c r="U135" i="144"/>
  <c r="T135" i="144"/>
  <c r="S135" i="144"/>
  <c r="R135" i="144"/>
  <c r="Q135" i="144"/>
  <c r="P135" i="144"/>
  <c r="O135" i="144"/>
  <c r="N135" i="144"/>
  <c r="M135" i="144"/>
  <c r="L135" i="144"/>
  <c r="K135" i="144"/>
  <c r="J135" i="144"/>
  <c r="I135" i="144"/>
  <c r="H135" i="144"/>
  <c r="G135" i="144"/>
  <c r="F135" i="144"/>
  <c r="E135" i="144"/>
  <c r="B135" i="144"/>
  <c r="V134" i="144"/>
  <c r="U134" i="144"/>
  <c r="T134" i="144"/>
  <c r="S134" i="144"/>
  <c r="R134" i="144"/>
  <c r="Q134" i="144"/>
  <c r="P134" i="144"/>
  <c r="O134" i="144"/>
  <c r="N134" i="144"/>
  <c r="M134" i="144"/>
  <c r="L134" i="144"/>
  <c r="K134" i="144"/>
  <c r="J134" i="144"/>
  <c r="I134" i="144"/>
  <c r="H134" i="144"/>
  <c r="G134" i="144"/>
  <c r="F134" i="144"/>
  <c r="E134" i="144"/>
  <c r="B134" i="144"/>
  <c r="V133" i="144"/>
  <c r="U133" i="144"/>
  <c r="T133" i="144"/>
  <c r="S133" i="144"/>
  <c r="R133" i="144"/>
  <c r="Q133" i="144"/>
  <c r="P133" i="144"/>
  <c r="O133" i="144"/>
  <c r="N133" i="144"/>
  <c r="M133" i="144"/>
  <c r="L133" i="144"/>
  <c r="K133" i="144"/>
  <c r="J133" i="144"/>
  <c r="I133" i="144"/>
  <c r="H133" i="144"/>
  <c r="G133" i="144"/>
  <c r="F133" i="144"/>
  <c r="E133" i="144"/>
  <c r="B133" i="144"/>
  <c r="V132" i="144"/>
  <c r="U132" i="144"/>
  <c r="T132" i="144"/>
  <c r="S132" i="144"/>
  <c r="R132" i="144"/>
  <c r="Q132" i="144"/>
  <c r="P132" i="144"/>
  <c r="O132" i="144"/>
  <c r="N132" i="144"/>
  <c r="M132" i="144"/>
  <c r="L132" i="144"/>
  <c r="K132" i="144"/>
  <c r="J132" i="144"/>
  <c r="I132" i="144"/>
  <c r="H132" i="144"/>
  <c r="G132" i="144"/>
  <c r="F132" i="144"/>
  <c r="E132" i="144"/>
  <c r="B132" i="144"/>
  <c r="V131" i="144"/>
  <c r="U131" i="144"/>
  <c r="T131" i="144"/>
  <c r="S131" i="144"/>
  <c r="R131" i="144"/>
  <c r="Q131" i="144"/>
  <c r="P131" i="144"/>
  <c r="O131" i="144"/>
  <c r="N131" i="144"/>
  <c r="M131" i="144"/>
  <c r="L131" i="144"/>
  <c r="K131" i="144"/>
  <c r="J131" i="144"/>
  <c r="I131" i="144"/>
  <c r="H131" i="144"/>
  <c r="G131" i="144"/>
  <c r="F131" i="144"/>
  <c r="E131" i="144"/>
  <c r="B131" i="144"/>
  <c r="V130" i="144"/>
  <c r="U130" i="144"/>
  <c r="T130" i="144"/>
  <c r="S130" i="144"/>
  <c r="R130" i="144"/>
  <c r="Q130" i="144"/>
  <c r="P130" i="144"/>
  <c r="O130" i="144"/>
  <c r="N130" i="144"/>
  <c r="M130" i="144"/>
  <c r="L130" i="144"/>
  <c r="K130" i="144"/>
  <c r="J130" i="144"/>
  <c r="I130" i="144"/>
  <c r="H130" i="144"/>
  <c r="G130" i="144"/>
  <c r="F130" i="144"/>
  <c r="E130" i="144"/>
  <c r="B130" i="144"/>
  <c r="V129" i="144"/>
  <c r="U129" i="144"/>
  <c r="T129" i="144"/>
  <c r="S129" i="144"/>
  <c r="R129" i="144"/>
  <c r="Q129" i="144"/>
  <c r="P129" i="144"/>
  <c r="O129" i="144"/>
  <c r="N129" i="144"/>
  <c r="M129" i="144"/>
  <c r="L129" i="144"/>
  <c r="K129" i="144"/>
  <c r="J129" i="144"/>
  <c r="I129" i="144"/>
  <c r="H129" i="144"/>
  <c r="G129" i="144"/>
  <c r="F129" i="144"/>
  <c r="E129" i="144"/>
  <c r="B129" i="144"/>
  <c r="V128" i="144"/>
  <c r="U128" i="144"/>
  <c r="T128" i="144"/>
  <c r="S128" i="144"/>
  <c r="R128" i="144"/>
  <c r="Q128" i="144"/>
  <c r="P128" i="144"/>
  <c r="O128" i="144"/>
  <c r="N128" i="144"/>
  <c r="M128" i="144"/>
  <c r="L128" i="144"/>
  <c r="K128" i="144"/>
  <c r="J128" i="144"/>
  <c r="I128" i="144"/>
  <c r="H128" i="144"/>
  <c r="G128" i="144"/>
  <c r="F128" i="144"/>
  <c r="E128" i="144"/>
  <c r="B128" i="144"/>
  <c r="V127" i="144"/>
  <c r="U127" i="144"/>
  <c r="T127" i="144"/>
  <c r="S127" i="144"/>
  <c r="R127" i="144"/>
  <c r="Q127" i="144"/>
  <c r="P127" i="144"/>
  <c r="O127" i="144"/>
  <c r="N127" i="144"/>
  <c r="M127" i="144"/>
  <c r="L127" i="144"/>
  <c r="K127" i="144"/>
  <c r="J127" i="144"/>
  <c r="I127" i="144"/>
  <c r="H127" i="144"/>
  <c r="G127" i="144"/>
  <c r="F127" i="144"/>
  <c r="E127" i="144"/>
  <c r="B127" i="144"/>
  <c r="V126" i="144"/>
  <c r="U126" i="144"/>
  <c r="T126" i="144"/>
  <c r="S126" i="144"/>
  <c r="R126" i="144"/>
  <c r="Q126" i="144"/>
  <c r="P126" i="144"/>
  <c r="O126" i="144"/>
  <c r="N126" i="144"/>
  <c r="M126" i="144"/>
  <c r="L126" i="144"/>
  <c r="K126" i="144"/>
  <c r="J126" i="144"/>
  <c r="I126" i="144"/>
  <c r="H126" i="144"/>
  <c r="G126" i="144"/>
  <c r="F126" i="144"/>
  <c r="E126" i="144"/>
  <c r="B126" i="144"/>
  <c r="V125" i="144"/>
  <c r="U125" i="144"/>
  <c r="T125" i="144"/>
  <c r="S125" i="144"/>
  <c r="R125" i="144"/>
  <c r="Q125" i="144"/>
  <c r="P125" i="144"/>
  <c r="O125" i="144"/>
  <c r="N125" i="144"/>
  <c r="M125" i="144"/>
  <c r="L125" i="144"/>
  <c r="K125" i="144"/>
  <c r="J125" i="144"/>
  <c r="I125" i="144"/>
  <c r="H125" i="144"/>
  <c r="G125" i="144"/>
  <c r="F125" i="144"/>
  <c r="E125" i="144"/>
  <c r="B125" i="144"/>
  <c r="V124" i="144"/>
  <c r="U124" i="144"/>
  <c r="T124" i="144"/>
  <c r="S124" i="144"/>
  <c r="R124" i="144"/>
  <c r="Q124" i="144"/>
  <c r="P124" i="144"/>
  <c r="O124" i="144"/>
  <c r="N124" i="144"/>
  <c r="M124" i="144"/>
  <c r="L124" i="144"/>
  <c r="K124" i="144"/>
  <c r="J124" i="144"/>
  <c r="I124" i="144"/>
  <c r="H124" i="144"/>
  <c r="G124" i="144"/>
  <c r="F124" i="144"/>
  <c r="E124" i="144"/>
  <c r="B124" i="144"/>
  <c r="V123" i="144"/>
  <c r="U123" i="144"/>
  <c r="T123" i="144"/>
  <c r="S123" i="144"/>
  <c r="R123" i="144"/>
  <c r="Q123" i="144"/>
  <c r="P123" i="144"/>
  <c r="O123" i="144"/>
  <c r="N123" i="144"/>
  <c r="M123" i="144"/>
  <c r="L123" i="144"/>
  <c r="K123" i="144"/>
  <c r="J123" i="144"/>
  <c r="I123" i="144"/>
  <c r="H123" i="144"/>
  <c r="G123" i="144"/>
  <c r="F123" i="144"/>
  <c r="E123" i="144"/>
  <c r="B123" i="144"/>
  <c r="V122" i="144"/>
  <c r="U122" i="144"/>
  <c r="T122" i="144"/>
  <c r="S122" i="144"/>
  <c r="R122" i="144"/>
  <c r="Q122" i="144"/>
  <c r="P122" i="144"/>
  <c r="O122" i="144"/>
  <c r="N122" i="144"/>
  <c r="M122" i="144"/>
  <c r="L122" i="144"/>
  <c r="K122" i="144"/>
  <c r="J122" i="144"/>
  <c r="I122" i="144"/>
  <c r="H122" i="144"/>
  <c r="G122" i="144"/>
  <c r="F122" i="144"/>
  <c r="E122" i="144"/>
  <c r="B122" i="144"/>
  <c r="V121" i="144"/>
  <c r="U121" i="144"/>
  <c r="T121" i="144"/>
  <c r="S121" i="144"/>
  <c r="R121" i="144"/>
  <c r="Q121" i="144"/>
  <c r="P121" i="144"/>
  <c r="O121" i="144"/>
  <c r="N121" i="144"/>
  <c r="M121" i="144"/>
  <c r="L121" i="144"/>
  <c r="K121" i="144"/>
  <c r="J121" i="144"/>
  <c r="I121" i="144"/>
  <c r="H121" i="144"/>
  <c r="G121" i="144"/>
  <c r="F121" i="144"/>
  <c r="E121" i="144"/>
  <c r="B121" i="144"/>
  <c r="V120" i="144"/>
  <c r="U120" i="144"/>
  <c r="T120" i="144"/>
  <c r="S120" i="144"/>
  <c r="R120" i="144"/>
  <c r="Q120" i="144"/>
  <c r="P120" i="144"/>
  <c r="O120" i="144"/>
  <c r="N120" i="144"/>
  <c r="M120" i="144"/>
  <c r="L120" i="144"/>
  <c r="K120" i="144"/>
  <c r="J120" i="144"/>
  <c r="I120" i="144"/>
  <c r="H120" i="144"/>
  <c r="G120" i="144"/>
  <c r="F120" i="144"/>
  <c r="E120" i="144"/>
  <c r="B120" i="144"/>
  <c r="V119" i="144"/>
  <c r="U119" i="144"/>
  <c r="T119" i="144"/>
  <c r="S119" i="144"/>
  <c r="R119" i="144"/>
  <c r="Q119" i="144"/>
  <c r="P119" i="144"/>
  <c r="O119" i="144"/>
  <c r="N119" i="144"/>
  <c r="M119" i="144"/>
  <c r="L119" i="144"/>
  <c r="K119" i="144"/>
  <c r="J119" i="144"/>
  <c r="I119" i="144"/>
  <c r="H119" i="144"/>
  <c r="G119" i="144"/>
  <c r="F119" i="144"/>
  <c r="E119" i="144"/>
  <c r="B119" i="144"/>
  <c r="V118" i="144"/>
  <c r="U118" i="144"/>
  <c r="T118" i="144"/>
  <c r="S118" i="144"/>
  <c r="R118" i="144"/>
  <c r="Q118" i="144"/>
  <c r="P118" i="144"/>
  <c r="O118" i="144"/>
  <c r="N118" i="144"/>
  <c r="M118" i="144"/>
  <c r="L118" i="144"/>
  <c r="K118" i="144"/>
  <c r="J118" i="144"/>
  <c r="I118" i="144"/>
  <c r="H118" i="144"/>
  <c r="G118" i="144"/>
  <c r="F118" i="144"/>
  <c r="E118" i="144"/>
  <c r="B118" i="144"/>
  <c r="V117" i="144"/>
  <c r="U117" i="144"/>
  <c r="T117" i="144"/>
  <c r="S117" i="144"/>
  <c r="R117" i="144"/>
  <c r="Q117" i="144"/>
  <c r="P117" i="144"/>
  <c r="O117" i="144"/>
  <c r="N117" i="144"/>
  <c r="M117" i="144"/>
  <c r="L117" i="144"/>
  <c r="K117" i="144"/>
  <c r="J117" i="144"/>
  <c r="I117" i="144"/>
  <c r="H117" i="144"/>
  <c r="G117" i="144"/>
  <c r="F117" i="144"/>
  <c r="E117" i="144"/>
  <c r="B117" i="144"/>
  <c r="V116" i="144"/>
  <c r="U116" i="144"/>
  <c r="T116" i="144"/>
  <c r="S116" i="144"/>
  <c r="R116" i="144"/>
  <c r="Q116" i="144"/>
  <c r="P116" i="144"/>
  <c r="O116" i="144"/>
  <c r="N116" i="144"/>
  <c r="M116" i="144"/>
  <c r="L116" i="144"/>
  <c r="K116" i="144"/>
  <c r="J116" i="144"/>
  <c r="I116" i="144"/>
  <c r="H116" i="144"/>
  <c r="G116" i="144"/>
  <c r="F116" i="144"/>
  <c r="E116" i="144"/>
  <c r="B116" i="144"/>
  <c r="V115" i="144"/>
  <c r="U115" i="144"/>
  <c r="T115" i="144"/>
  <c r="S115" i="144"/>
  <c r="R115" i="144"/>
  <c r="Q115" i="144"/>
  <c r="P115" i="144"/>
  <c r="O115" i="144"/>
  <c r="N115" i="144"/>
  <c r="M115" i="144"/>
  <c r="L115" i="144"/>
  <c r="K115" i="144"/>
  <c r="J115" i="144"/>
  <c r="I115" i="144"/>
  <c r="H115" i="144"/>
  <c r="G115" i="144"/>
  <c r="F115" i="144"/>
  <c r="E115" i="144"/>
  <c r="B115" i="144"/>
  <c r="V114" i="144"/>
  <c r="U114" i="144"/>
  <c r="T114" i="144"/>
  <c r="S114" i="144"/>
  <c r="R114" i="144"/>
  <c r="Q114" i="144"/>
  <c r="P114" i="144"/>
  <c r="O114" i="144"/>
  <c r="N114" i="144"/>
  <c r="M114" i="144"/>
  <c r="L114" i="144"/>
  <c r="K114" i="144"/>
  <c r="J114" i="144"/>
  <c r="I114" i="144"/>
  <c r="H114" i="144"/>
  <c r="G114" i="144"/>
  <c r="F114" i="144"/>
  <c r="E114" i="144"/>
  <c r="B114" i="144"/>
  <c r="V113" i="144"/>
  <c r="U113" i="144"/>
  <c r="T113" i="144"/>
  <c r="S113" i="144"/>
  <c r="R113" i="144"/>
  <c r="Q113" i="144"/>
  <c r="P113" i="144"/>
  <c r="O113" i="144"/>
  <c r="N113" i="144"/>
  <c r="M113" i="144"/>
  <c r="L113" i="144"/>
  <c r="K113" i="144"/>
  <c r="J113" i="144"/>
  <c r="I113" i="144"/>
  <c r="H113" i="144"/>
  <c r="G113" i="144"/>
  <c r="F113" i="144"/>
  <c r="E113" i="144"/>
  <c r="B113" i="144"/>
  <c r="V112" i="144"/>
  <c r="U112" i="144"/>
  <c r="T112" i="144"/>
  <c r="S112" i="144"/>
  <c r="R112" i="144"/>
  <c r="Q112" i="144"/>
  <c r="P112" i="144"/>
  <c r="O112" i="144"/>
  <c r="N112" i="144"/>
  <c r="M112" i="144"/>
  <c r="L112" i="144"/>
  <c r="K112" i="144"/>
  <c r="J112" i="144"/>
  <c r="I112" i="144"/>
  <c r="H112" i="144"/>
  <c r="G112" i="144"/>
  <c r="F112" i="144"/>
  <c r="E112" i="144"/>
  <c r="B112" i="144"/>
  <c r="V111" i="144"/>
  <c r="U111" i="144"/>
  <c r="T111" i="144"/>
  <c r="S111" i="144"/>
  <c r="R111" i="144"/>
  <c r="Q111" i="144"/>
  <c r="P111" i="144"/>
  <c r="O111" i="144"/>
  <c r="N111" i="144"/>
  <c r="M111" i="144"/>
  <c r="L111" i="144"/>
  <c r="K111" i="144"/>
  <c r="J111" i="144"/>
  <c r="I111" i="144"/>
  <c r="H111" i="144"/>
  <c r="G111" i="144"/>
  <c r="F111" i="144"/>
  <c r="E111" i="144"/>
  <c r="B111" i="144"/>
  <c r="V110" i="144"/>
  <c r="U110" i="144"/>
  <c r="T110" i="144"/>
  <c r="S110" i="144"/>
  <c r="R110" i="144"/>
  <c r="Q110" i="144"/>
  <c r="P110" i="144"/>
  <c r="O110" i="144"/>
  <c r="N110" i="144"/>
  <c r="M110" i="144"/>
  <c r="L110" i="144"/>
  <c r="K110" i="144"/>
  <c r="J110" i="144"/>
  <c r="I110" i="144"/>
  <c r="H110" i="144"/>
  <c r="G110" i="144"/>
  <c r="F110" i="144"/>
  <c r="E110" i="144"/>
  <c r="B110" i="144"/>
  <c r="V109" i="144"/>
  <c r="U109" i="144"/>
  <c r="T109" i="144"/>
  <c r="S109" i="144"/>
  <c r="R109" i="144"/>
  <c r="Q109" i="144"/>
  <c r="P109" i="144"/>
  <c r="O109" i="144"/>
  <c r="N109" i="144"/>
  <c r="M109" i="144"/>
  <c r="L109" i="144"/>
  <c r="K109" i="144"/>
  <c r="J109" i="144"/>
  <c r="I109" i="144"/>
  <c r="H109" i="144"/>
  <c r="G109" i="144"/>
  <c r="F109" i="144"/>
  <c r="E109" i="144"/>
  <c r="B109" i="144"/>
  <c r="V108" i="144"/>
  <c r="U108" i="144"/>
  <c r="T108" i="144"/>
  <c r="S108" i="144"/>
  <c r="R108" i="144"/>
  <c r="Q108" i="144"/>
  <c r="P108" i="144"/>
  <c r="O108" i="144"/>
  <c r="N108" i="144"/>
  <c r="M108" i="144"/>
  <c r="L108" i="144"/>
  <c r="K108" i="144"/>
  <c r="J108" i="144"/>
  <c r="I108" i="144"/>
  <c r="H108" i="144"/>
  <c r="G108" i="144"/>
  <c r="F108" i="144"/>
  <c r="E108" i="144"/>
  <c r="B108" i="144"/>
  <c r="V107" i="144"/>
  <c r="U107" i="144"/>
  <c r="T107" i="144"/>
  <c r="S107" i="144"/>
  <c r="R107" i="144"/>
  <c r="Q107" i="144"/>
  <c r="P107" i="144"/>
  <c r="O107" i="144"/>
  <c r="N107" i="144"/>
  <c r="M107" i="144"/>
  <c r="L107" i="144"/>
  <c r="K107" i="144"/>
  <c r="J107" i="144"/>
  <c r="I107" i="144"/>
  <c r="H107" i="144"/>
  <c r="G107" i="144"/>
  <c r="F107" i="144"/>
  <c r="E107" i="144"/>
  <c r="B107" i="144"/>
  <c r="V106" i="144"/>
  <c r="U106" i="144"/>
  <c r="T106" i="144"/>
  <c r="S106" i="144"/>
  <c r="R106" i="144"/>
  <c r="Q106" i="144"/>
  <c r="P106" i="144"/>
  <c r="O106" i="144"/>
  <c r="N106" i="144"/>
  <c r="M106" i="144"/>
  <c r="L106" i="144"/>
  <c r="K106" i="144"/>
  <c r="J106" i="144"/>
  <c r="I106" i="144"/>
  <c r="H106" i="144"/>
  <c r="G106" i="144"/>
  <c r="F106" i="144"/>
  <c r="E106" i="144"/>
  <c r="B106" i="144"/>
  <c r="V105" i="144"/>
  <c r="U105" i="144"/>
  <c r="T105" i="144"/>
  <c r="S105" i="144"/>
  <c r="R105" i="144"/>
  <c r="Q105" i="144"/>
  <c r="P105" i="144"/>
  <c r="O105" i="144"/>
  <c r="N105" i="144"/>
  <c r="M105" i="144"/>
  <c r="L105" i="144"/>
  <c r="K105" i="144"/>
  <c r="J105" i="144"/>
  <c r="I105" i="144"/>
  <c r="H105" i="144"/>
  <c r="G105" i="144"/>
  <c r="F105" i="144"/>
  <c r="E105" i="144"/>
  <c r="B105" i="144"/>
  <c r="V104" i="144"/>
  <c r="U104" i="144"/>
  <c r="T104" i="144"/>
  <c r="S104" i="144"/>
  <c r="R104" i="144"/>
  <c r="Q104" i="144"/>
  <c r="P104" i="144"/>
  <c r="O104" i="144"/>
  <c r="N104" i="144"/>
  <c r="M104" i="144"/>
  <c r="L104" i="144"/>
  <c r="K104" i="144"/>
  <c r="J104" i="144"/>
  <c r="I104" i="144"/>
  <c r="H104" i="144"/>
  <c r="G104" i="144"/>
  <c r="F104" i="144"/>
  <c r="E104" i="144"/>
  <c r="B104" i="144"/>
  <c r="V103" i="144"/>
  <c r="U103" i="144"/>
  <c r="T103" i="144"/>
  <c r="S103" i="144"/>
  <c r="R103" i="144"/>
  <c r="Q103" i="144"/>
  <c r="P103" i="144"/>
  <c r="O103" i="144"/>
  <c r="N103" i="144"/>
  <c r="M103" i="144"/>
  <c r="L103" i="144"/>
  <c r="K103" i="144"/>
  <c r="J103" i="144"/>
  <c r="I103" i="144"/>
  <c r="H103" i="144"/>
  <c r="G103" i="144"/>
  <c r="F103" i="144"/>
  <c r="E103" i="144"/>
  <c r="B103" i="144"/>
  <c r="V102" i="144"/>
  <c r="U102" i="144"/>
  <c r="T102" i="144"/>
  <c r="S102" i="144"/>
  <c r="R102" i="144"/>
  <c r="Q102" i="144"/>
  <c r="P102" i="144"/>
  <c r="O102" i="144"/>
  <c r="N102" i="144"/>
  <c r="M102" i="144"/>
  <c r="L102" i="144"/>
  <c r="K102" i="144"/>
  <c r="J102" i="144"/>
  <c r="I102" i="144"/>
  <c r="H102" i="144"/>
  <c r="G102" i="144"/>
  <c r="F102" i="144"/>
  <c r="E102" i="144"/>
  <c r="B102" i="144"/>
  <c r="V101" i="144"/>
  <c r="U101" i="144"/>
  <c r="T101" i="144"/>
  <c r="S101" i="144"/>
  <c r="R101" i="144"/>
  <c r="Q101" i="144"/>
  <c r="P101" i="144"/>
  <c r="O101" i="144"/>
  <c r="N101" i="144"/>
  <c r="M101" i="144"/>
  <c r="L101" i="144"/>
  <c r="K101" i="144"/>
  <c r="J101" i="144"/>
  <c r="I101" i="144"/>
  <c r="H101" i="144"/>
  <c r="G101" i="144"/>
  <c r="F101" i="144"/>
  <c r="E101" i="144"/>
  <c r="B101" i="144"/>
  <c r="V100" i="144"/>
  <c r="U100" i="144"/>
  <c r="T100" i="144"/>
  <c r="S100" i="144"/>
  <c r="R100" i="144"/>
  <c r="Q100" i="144"/>
  <c r="P100" i="144"/>
  <c r="O100" i="144"/>
  <c r="N100" i="144"/>
  <c r="M100" i="144"/>
  <c r="L100" i="144"/>
  <c r="K100" i="144"/>
  <c r="J100" i="144"/>
  <c r="I100" i="144"/>
  <c r="H100" i="144"/>
  <c r="G100" i="144"/>
  <c r="F100" i="144"/>
  <c r="E100" i="144"/>
  <c r="B100" i="144"/>
  <c r="V99" i="144"/>
  <c r="U99" i="144"/>
  <c r="T99" i="144"/>
  <c r="S99" i="144"/>
  <c r="R99" i="144"/>
  <c r="Q99" i="144"/>
  <c r="P99" i="144"/>
  <c r="O99" i="144"/>
  <c r="N99" i="144"/>
  <c r="M99" i="144"/>
  <c r="L99" i="144"/>
  <c r="K99" i="144"/>
  <c r="J99" i="144"/>
  <c r="I99" i="144"/>
  <c r="H99" i="144"/>
  <c r="G99" i="144"/>
  <c r="F99" i="144"/>
  <c r="E99" i="144"/>
  <c r="B99" i="144"/>
  <c r="V98" i="144"/>
  <c r="U98" i="144"/>
  <c r="T98" i="144"/>
  <c r="S98" i="144"/>
  <c r="R98" i="144"/>
  <c r="Q98" i="144"/>
  <c r="P98" i="144"/>
  <c r="O98" i="144"/>
  <c r="N98" i="144"/>
  <c r="M98" i="144"/>
  <c r="L98" i="144"/>
  <c r="K98" i="144"/>
  <c r="J98" i="144"/>
  <c r="I98" i="144"/>
  <c r="H98" i="144"/>
  <c r="G98" i="144"/>
  <c r="F98" i="144"/>
  <c r="E98" i="144"/>
  <c r="B98" i="144"/>
  <c r="V97" i="144"/>
  <c r="U97" i="144"/>
  <c r="T97" i="144"/>
  <c r="S97" i="144"/>
  <c r="R97" i="144"/>
  <c r="Q97" i="144"/>
  <c r="P97" i="144"/>
  <c r="O97" i="144"/>
  <c r="N97" i="144"/>
  <c r="M97" i="144"/>
  <c r="L97" i="144"/>
  <c r="K97" i="144"/>
  <c r="J97" i="144"/>
  <c r="I97" i="144"/>
  <c r="H97" i="144"/>
  <c r="G97" i="144"/>
  <c r="F97" i="144"/>
  <c r="E97" i="144"/>
  <c r="B97" i="144"/>
  <c r="V96" i="144"/>
  <c r="U96" i="144"/>
  <c r="T96" i="144"/>
  <c r="S96" i="144"/>
  <c r="R96" i="144"/>
  <c r="Q96" i="144"/>
  <c r="P96" i="144"/>
  <c r="O96" i="144"/>
  <c r="N96" i="144"/>
  <c r="M96" i="144"/>
  <c r="L96" i="144"/>
  <c r="K96" i="144"/>
  <c r="J96" i="144"/>
  <c r="I96" i="144"/>
  <c r="H96" i="144"/>
  <c r="G96" i="144"/>
  <c r="F96" i="144"/>
  <c r="E96" i="144"/>
  <c r="B96" i="144"/>
  <c r="V95" i="144"/>
  <c r="U95" i="144"/>
  <c r="T95" i="144"/>
  <c r="S95" i="144"/>
  <c r="R95" i="144"/>
  <c r="Q95" i="144"/>
  <c r="P95" i="144"/>
  <c r="O95" i="144"/>
  <c r="N95" i="144"/>
  <c r="M95" i="144"/>
  <c r="L95" i="144"/>
  <c r="K95" i="144"/>
  <c r="J95" i="144"/>
  <c r="I95" i="144"/>
  <c r="H95" i="144"/>
  <c r="G95" i="144"/>
  <c r="F95" i="144"/>
  <c r="E95" i="144"/>
  <c r="B95" i="144"/>
  <c r="V94" i="144"/>
  <c r="U94" i="144"/>
  <c r="T94" i="144"/>
  <c r="S94" i="144"/>
  <c r="R94" i="144"/>
  <c r="Q94" i="144"/>
  <c r="P94" i="144"/>
  <c r="O94" i="144"/>
  <c r="N94" i="144"/>
  <c r="M94" i="144"/>
  <c r="L94" i="144"/>
  <c r="K94" i="144"/>
  <c r="J94" i="144"/>
  <c r="I94" i="144"/>
  <c r="H94" i="144"/>
  <c r="G94" i="144"/>
  <c r="F94" i="144"/>
  <c r="E94" i="144"/>
  <c r="B94" i="144"/>
  <c r="V93" i="144"/>
  <c r="U93" i="144"/>
  <c r="T93" i="144"/>
  <c r="S93" i="144"/>
  <c r="R93" i="144"/>
  <c r="Q93" i="144"/>
  <c r="P93" i="144"/>
  <c r="O93" i="144"/>
  <c r="N93" i="144"/>
  <c r="M93" i="144"/>
  <c r="L93" i="144"/>
  <c r="K93" i="144"/>
  <c r="J93" i="144"/>
  <c r="I93" i="144"/>
  <c r="H93" i="144"/>
  <c r="G93" i="144"/>
  <c r="F93" i="144"/>
  <c r="E93" i="144"/>
  <c r="B93" i="144"/>
  <c r="V92" i="144"/>
  <c r="U92" i="144"/>
  <c r="T92" i="144"/>
  <c r="S92" i="144"/>
  <c r="R92" i="144"/>
  <c r="Q92" i="144"/>
  <c r="P92" i="144"/>
  <c r="O92" i="144"/>
  <c r="N92" i="144"/>
  <c r="M92" i="144"/>
  <c r="L92" i="144"/>
  <c r="K92" i="144"/>
  <c r="J92" i="144"/>
  <c r="I92" i="144"/>
  <c r="H92" i="144"/>
  <c r="G92" i="144"/>
  <c r="F92" i="144"/>
  <c r="E92" i="144"/>
  <c r="B92" i="144"/>
  <c r="V91" i="144"/>
  <c r="U91" i="144"/>
  <c r="T91" i="144"/>
  <c r="S91" i="144"/>
  <c r="R91" i="144"/>
  <c r="Q91" i="144"/>
  <c r="P91" i="144"/>
  <c r="O91" i="144"/>
  <c r="N91" i="144"/>
  <c r="M91" i="144"/>
  <c r="L91" i="144"/>
  <c r="K91" i="144"/>
  <c r="J91" i="144"/>
  <c r="I91" i="144"/>
  <c r="H91" i="144"/>
  <c r="G91" i="144"/>
  <c r="F91" i="144"/>
  <c r="E91" i="144"/>
  <c r="B91" i="144"/>
  <c r="V90" i="144"/>
  <c r="U90" i="144"/>
  <c r="T90" i="144"/>
  <c r="S90" i="144"/>
  <c r="R90" i="144"/>
  <c r="Q90" i="144"/>
  <c r="P90" i="144"/>
  <c r="O90" i="144"/>
  <c r="N90" i="144"/>
  <c r="M90" i="144"/>
  <c r="L90" i="144"/>
  <c r="K90" i="144"/>
  <c r="J90" i="144"/>
  <c r="I90" i="144"/>
  <c r="H90" i="144"/>
  <c r="G90" i="144"/>
  <c r="F90" i="144"/>
  <c r="E90" i="144"/>
  <c r="B90" i="144"/>
  <c r="V89" i="144"/>
  <c r="U89" i="144"/>
  <c r="T89" i="144"/>
  <c r="S89" i="144"/>
  <c r="R89" i="144"/>
  <c r="Q89" i="144"/>
  <c r="P89" i="144"/>
  <c r="O89" i="144"/>
  <c r="N89" i="144"/>
  <c r="M89" i="144"/>
  <c r="L89" i="144"/>
  <c r="K89" i="144"/>
  <c r="J89" i="144"/>
  <c r="I89" i="144"/>
  <c r="H89" i="144"/>
  <c r="G89" i="144"/>
  <c r="F89" i="144"/>
  <c r="E89" i="144"/>
  <c r="B89" i="144"/>
  <c r="V88" i="144"/>
  <c r="U88" i="144"/>
  <c r="T88" i="144"/>
  <c r="S88" i="144"/>
  <c r="R88" i="144"/>
  <c r="Q88" i="144"/>
  <c r="P88" i="144"/>
  <c r="O88" i="144"/>
  <c r="N88" i="144"/>
  <c r="M88" i="144"/>
  <c r="L88" i="144"/>
  <c r="K88" i="144"/>
  <c r="J88" i="144"/>
  <c r="I88" i="144"/>
  <c r="H88" i="144"/>
  <c r="G88" i="144"/>
  <c r="F88" i="144"/>
  <c r="E88" i="144"/>
  <c r="B88" i="144"/>
  <c r="V87" i="144"/>
  <c r="U87" i="144"/>
  <c r="T87" i="144"/>
  <c r="S87" i="144"/>
  <c r="R87" i="144"/>
  <c r="Q87" i="144"/>
  <c r="P87" i="144"/>
  <c r="O87" i="144"/>
  <c r="N87" i="144"/>
  <c r="M87" i="144"/>
  <c r="L87" i="144"/>
  <c r="K87" i="144"/>
  <c r="J87" i="144"/>
  <c r="I87" i="144"/>
  <c r="H87" i="144"/>
  <c r="G87" i="144"/>
  <c r="F87" i="144"/>
  <c r="E87" i="144"/>
  <c r="B87" i="144"/>
  <c r="V86" i="144"/>
  <c r="U86" i="144"/>
  <c r="T86" i="144"/>
  <c r="S86" i="144"/>
  <c r="R86" i="144"/>
  <c r="Q86" i="144"/>
  <c r="P86" i="144"/>
  <c r="O86" i="144"/>
  <c r="N86" i="144"/>
  <c r="M86" i="144"/>
  <c r="L86" i="144"/>
  <c r="K86" i="144"/>
  <c r="J86" i="144"/>
  <c r="I86" i="144"/>
  <c r="H86" i="144"/>
  <c r="G86" i="144"/>
  <c r="F86" i="144"/>
  <c r="E86" i="144"/>
  <c r="B86" i="144"/>
  <c r="V85" i="144"/>
  <c r="U85" i="144"/>
  <c r="T85" i="144"/>
  <c r="S85" i="144"/>
  <c r="R85" i="144"/>
  <c r="Q85" i="144"/>
  <c r="P85" i="144"/>
  <c r="O85" i="144"/>
  <c r="N85" i="144"/>
  <c r="M85" i="144"/>
  <c r="L85" i="144"/>
  <c r="K85" i="144"/>
  <c r="J85" i="144"/>
  <c r="I85" i="144"/>
  <c r="H85" i="144"/>
  <c r="G85" i="144"/>
  <c r="F85" i="144"/>
  <c r="E85" i="144"/>
  <c r="B85" i="144"/>
  <c r="V84" i="144"/>
  <c r="U84" i="144"/>
  <c r="T84" i="144"/>
  <c r="S84" i="144"/>
  <c r="R84" i="144"/>
  <c r="Q84" i="144"/>
  <c r="P84" i="144"/>
  <c r="O84" i="144"/>
  <c r="N84" i="144"/>
  <c r="M84" i="144"/>
  <c r="L84" i="144"/>
  <c r="K84" i="144"/>
  <c r="J84" i="144"/>
  <c r="I84" i="144"/>
  <c r="H84" i="144"/>
  <c r="G84" i="144"/>
  <c r="F84" i="144"/>
  <c r="E84" i="144"/>
  <c r="B84" i="144"/>
  <c r="V83" i="144"/>
  <c r="U83" i="144"/>
  <c r="T83" i="144"/>
  <c r="S83" i="144"/>
  <c r="R83" i="144"/>
  <c r="Q83" i="144"/>
  <c r="P83" i="144"/>
  <c r="O83" i="144"/>
  <c r="N83" i="144"/>
  <c r="M83" i="144"/>
  <c r="L83" i="144"/>
  <c r="K83" i="144"/>
  <c r="J83" i="144"/>
  <c r="I83" i="144"/>
  <c r="H83" i="144"/>
  <c r="G83" i="144"/>
  <c r="F83" i="144"/>
  <c r="E83" i="144"/>
  <c r="B83" i="144"/>
  <c r="V82" i="144"/>
  <c r="U82" i="144"/>
  <c r="T82" i="144"/>
  <c r="S82" i="144"/>
  <c r="R82" i="144"/>
  <c r="Q82" i="144"/>
  <c r="P82" i="144"/>
  <c r="O82" i="144"/>
  <c r="N82" i="144"/>
  <c r="M82" i="144"/>
  <c r="L82" i="144"/>
  <c r="K82" i="144"/>
  <c r="J82" i="144"/>
  <c r="I82" i="144"/>
  <c r="H82" i="144"/>
  <c r="G82" i="144"/>
  <c r="F82" i="144"/>
  <c r="E82" i="144"/>
  <c r="B82" i="144"/>
  <c r="V81" i="144"/>
  <c r="U81" i="144"/>
  <c r="T81" i="144"/>
  <c r="S81" i="144"/>
  <c r="R81" i="144"/>
  <c r="Q81" i="144"/>
  <c r="P81" i="144"/>
  <c r="O81" i="144"/>
  <c r="N81" i="144"/>
  <c r="M81" i="144"/>
  <c r="L81" i="144"/>
  <c r="K81" i="144"/>
  <c r="J81" i="144"/>
  <c r="I81" i="144"/>
  <c r="H81" i="144"/>
  <c r="G81" i="144"/>
  <c r="F81" i="144"/>
  <c r="E81" i="144"/>
  <c r="B81" i="144"/>
  <c r="V80" i="144"/>
  <c r="U80" i="144"/>
  <c r="T80" i="144"/>
  <c r="S80" i="144"/>
  <c r="R80" i="144"/>
  <c r="Q80" i="144"/>
  <c r="P80" i="144"/>
  <c r="O80" i="144"/>
  <c r="N80" i="144"/>
  <c r="M80" i="144"/>
  <c r="L80" i="144"/>
  <c r="K80" i="144"/>
  <c r="J80" i="144"/>
  <c r="I80" i="144"/>
  <c r="H80" i="144"/>
  <c r="G80" i="144"/>
  <c r="F80" i="144"/>
  <c r="E80" i="144"/>
  <c r="B80" i="144"/>
  <c r="V79" i="144"/>
  <c r="U79" i="144"/>
  <c r="T79" i="144"/>
  <c r="S79" i="144"/>
  <c r="R79" i="144"/>
  <c r="Q79" i="144"/>
  <c r="P79" i="144"/>
  <c r="O79" i="144"/>
  <c r="N79" i="144"/>
  <c r="M79" i="144"/>
  <c r="L79" i="144"/>
  <c r="K79" i="144"/>
  <c r="J79" i="144"/>
  <c r="I79" i="144"/>
  <c r="H79" i="144"/>
  <c r="G79" i="144"/>
  <c r="F79" i="144"/>
  <c r="E79" i="144"/>
  <c r="B79" i="144"/>
  <c r="V78" i="144"/>
  <c r="U78" i="144"/>
  <c r="T78" i="144"/>
  <c r="S78" i="144"/>
  <c r="R78" i="144"/>
  <c r="Q78" i="144"/>
  <c r="P78" i="144"/>
  <c r="O78" i="144"/>
  <c r="N78" i="144"/>
  <c r="M78" i="144"/>
  <c r="L78" i="144"/>
  <c r="K78" i="144"/>
  <c r="J78" i="144"/>
  <c r="I78" i="144"/>
  <c r="H78" i="144"/>
  <c r="G78" i="144"/>
  <c r="F78" i="144"/>
  <c r="E78" i="144"/>
  <c r="B78" i="144"/>
  <c r="V77" i="144"/>
  <c r="U77" i="144"/>
  <c r="T77" i="144"/>
  <c r="S77" i="144"/>
  <c r="R77" i="144"/>
  <c r="Q77" i="144"/>
  <c r="P77" i="144"/>
  <c r="O77" i="144"/>
  <c r="N77" i="144"/>
  <c r="M77" i="144"/>
  <c r="L77" i="144"/>
  <c r="K77" i="144"/>
  <c r="J77" i="144"/>
  <c r="I77" i="144"/>
  <c r="H77" i="144"/>
  <c r="G77" i="144"/>
  <c r="F77" i="144"/>
  <c r="E77" i="144"/>
  <c r="B77" i="144"/>
  <c r="V76" i="144"/>
  <c r="U76" i="144"/>
  <c r="T76" i="144"/>
  <c r="S76" i="144"/>
  <c r="R76" i="144"/>
  <c r="Q76" i="144"/>
  <c r="P76" i="144"/>
  <c r="O76" i="144"/>
  <c r="N76" i="144"/>
  <c r="M76" i="144"/>
  <c r="L76" i="144"/>
  <c r="K76" i="144"/>
  <c r="J76" i="144"/>
  <c r="I76" i="144"/>
  <c r="H76" i="144"/>
  <c r="G76" i="144"/>
  <c r="F76" i="144"/>
  <c r="E76" i="144"/>
  <c r="B76" i="144"/>
  <c r="V75" i="144"/>
  <c r="U75" i="144"/>
  <c r="T75" i="144"/>
  <c r="S75" i="144"/>
  <c r="R75" i="144"/>
  <c r="Q75" i="144"/>
  <c r="P75" i="144"/>
  <c r="O75" i="144"/>
  <c r="N75" i="144"/>
  <c r="M75" i="144"/>
  <c r="L75" i="144"/>
  <c r="K75" i="144"/>
  <c r="J75" i="144"/>
  <c r="I75" i="144"/>
  <c r="H75" i="144"/>
  <c r="G75" i="144"/>
  <c r="F75" i="144"/>
  <c r="E75" i="144"/>
  <c r="B75" i="144"/>
  <c r="V74" i="144"/>
  <c r="U74" i="144"/>
  <c r="T74" i="144"/>
  <c r="S74" i="144"/>
  <c r="R74" i="144"/>
  <c r="Q74" i="144"/>
  <c r="P74" i="144"/>
  <c r="O74" i="144"/>
  <c r="N74" i="144"/>
  <c r="M74" i="144"/>
  <c r="L74" i="144"/>
  <c r="K74" i="144"/>
  <c r="J74" i="144"/>
  <c r="I74" i="144"/>
  <c r="H74" i="144"/>
  <c r="G74" i="144"/>
  <c r="F74" i="144"/>
  <c r="E74" i="144"/>
  <c r="B74" i="144"/>
  <c r="V73" i="144"/>
  <c r="U73" i="144"/>
  <c r="T73" i="144"/>
  <c r="S73" i="144"/>
  <c r="R73" i="144"/>
  <c r="Q73" i="144"/>
  <c r="P73" i="144"/>
  <c r="O73" i="144"/>
  <c r="N73" i="144"/>
  <c r="M73" i="144"/>
  <c r="L73" i="144"/>
  <c r="K73" i="144"/>
  <c r="J73" i="144"/>
  <c r="I73" i="144"/>
  <c r="H73" i="144"/>
  <c r="G73" i="144"/>
  <c r="F73" i="144"/>
  <c r="E73" i="144"/>
  <c r="B73" i="144"/>
  <c r="V72" i="144"/>
  <c r="U72" i="144"/>
  <c r="T72" i="144"/>
  <c r="S72" i="144"/>
  <c r="R72" i="144"/>
  <c r="Q72" i="144"/>
  <c r="P72" i="144"/>
  <c r="O72" i="144"/>
  <c r="N72" i="144"/>
  <c r="M72" i="144"/>
  <c r="L72" i="144"/>
  <c r="K72" i="144"/>
  <c r="J72" i="144"/>
  <c r="I72" i="144"/>
  <c r="H72" i="144"/>
  <c r="G72" i="144"/>
  <c r="F72" i="144"/>
  <c r="E72" i="144"/>
  <c r="B72" i="144"/>
  <c r="V71" i="144"/>
  <c r="U71" i="144"/>
  <c r="T71" i="144"/>
  <c r="S71" i="144"/>
  <c r="R71" i="144"/>
  <c r="Q71" i="144"/>
  <c r="P71" i="144"/>
  <c r="O71" i="144"/>
  <c r="N71" i="144"/>
  <c r="M71" i="144"/>
  <c r="L71" i="144"/>
  <c r="K71" i="144"/>
  <c r="J71" i="144"/>
  <c r="I71" i="144"/>
  <c r="H71" i="144"/>
  <c r="G71" i="144"/>
  <c r="F71" i="144"/>
  <c r="E71" i="144"/>
  <c r="B71" i="144"/>
  <c r="V70" i="144"/>
  <c r="U70" i="144"/>
  <c r="T70" i="144"/>
  <c r="S70" i="144"/>
  <c r="R70" i="144"/>
  <c r="Q70" i="144"/>
  <c r="P70" i="144"/>
  <c r="O70" i="144"/>
  <c r="N70" i="144"/>
  <c r="M70" i="144"/>
  <c r="L70" i="144"/>
  <c r="K70" i="144"/>
  <c r="J70" i="144"/>
  <c r="I70" i="144"/>
  <c r="H70" i="144"/>
  <c r="G70" i="144"/>
  <c r="F70" i="144"/>
  <c r="E70" i="144"/>
  <c r="B70" i="144"/>
  <c r="V69" i="144"/>
  <c r="U69" i="144"/>
  <c r="T69" i="144"/>
  <c r="S69" i="144"/>
  <c r="R69" i="144"/>
  <c r="Q69" i="144"/>
  <c r="P69" i="144"/>
  <c r="O69" i="144"/>
  <c r="N69" i="144"/>
  <c r="M69" i="144"/>
  <c r="L69" i="144"/>
  <c r="K69" i="144"/>
  <c r="J69" i="144"/>
  <c r="I69" i="144"/>
  <c r="H69" i="144"/>
  <c r="G69" i="144"/>
  <c r="F69" i="144"/>
  <c r="E69" i="144"/>
  <c r="B69" i="144"/>
  <c r="V68" i="144"/>
  <c r="U68" i="144"/>
  <c r="T68" i="144"/>
  <c r="S68" i="144"/>
  <c r="R68" i="144"/>
  <c r="Q68" i="144"/>
  <c r="P68" i="144"/>
  <c r="O68" i="144"/>
  <c r="N68" i="144"/>
  <c r="M68" i="144"/>
  <c r="L68" i="144"/>
  <c r="K68" i="144"/>
  <c r="J68" i="144"/>
  <c r="I68" i="144"/>
  <c r="H68" i="144"/>
  <c r="G68" i="144"/>
  <c r="F68" i="144"/>
  <c r="E68" i="144"/>
  <c r="B68" i="144"/>
  <c r="V67" i="144"/>
  <c r="U67" i="144"/>
  <c r="T67" i="144"/>
  <c r="S67" i="144"/>
  <c r="R67" i="144"/>
  <c r="Q67" i="144"/>
  <c r="P67" i="144"/>
  <c r="O67" i="144"/>
  <c r="N67" i="144"/>
  <c r="M67" i="144"/>
  <c r="L67" i="144"/>
  <c r="K67" i="144"/>
  <c r="J67" i="144"/>
  <c r="I67" i="144"/>
  <c r="H67" i="144"/>
  <c r="G67" i="144"/>
  <c r="F67" i="144"/>
  <c r="E67" i="144"/>
  <c r="B67" i="144"/>
  <c r="V66" i="144"/>
  <c r="U66" i="144"/>
  <c r="T66" i="144"/>
  <c r="S66" i="144"/>
  <c r="R66" i="144"/>
  <c r="Q66" i="144"/>
  <c r="P66" i="144"/>
  <c r="O66" i="144"/>
  <c r="N66" i="144"/>
  <c r="M66" i="144"/>
  <c r="L66" i="144"/>
  <c r="K66" i="144"/>
  <c r="J66" i="144"/>
  <c r="I66" i="144"/>
  <c r="H66" i="144"/>
  <c r="G66" i="144"/>
  <c r="F66" i="144"/>
  <c r="E66" i="144"/>
  <c r="B66" i="144"/>
  <c r="V65" i="144"/>
  <c r="U65" i="144"/>
  <c r="T65" i="144"/>
  <c r="S65" i="144"/>
  <c r="R65" i="144"/>
  <c r="Q65" i="144"/>
  <c r="P65" i="144"/>
  <c r="O65" i="144"/>
  <c r="N65" i="144"/>
  <c r="M65" i="144"/>
  <c r="L65" i="144"/>
  <c r="K65" i="144"/>
  <c r="J65" i="144"/>
  <c r="I65" i="144"/>
  <c r="H65" i="144"/>
  <c r="G65" i="144"/>
  <c r="F65" i="144"/>
  <c r="E65" i="144"/>
  <c r="B65" i="144"/>
  <c r="V64" i="144"/>
  <c r="U64" i="144"/>
  <c r="T64" i="144"/>
  <c r="S64" i="144"/>
  <c r="R64" i="144"/>
  <c r="Q64" i="144"/>
  <c r="P64" i="144"/>
  <c r="O64" i="144"/>
  <c r="N64" i="144"/>
  <c r="M64" i="144"/>
  <c r="L64" i="144"/>
  <c r="K64" i="144"/>
  <c r="J64" i="144"/>
  <c r="I64" i="144"/>
  <c r="H64" i="144"/>
  <c r="G64" i="144"/>
  <c r="F64" i="144"/>
  <c r="E64" i="144"/>
  <c r="B64" i="144"/>
  <c r="V63" i="144"/>
  <c r="U63" i="144"/>
  <c r="T63" i="144"/>
  <c r="S63" i="144"/>
  <c r="R63" i="144"/>
  <c r="Q63" i="144"/>
  <c r="P63" i="144"/>
  <c r="O63" i="144"/>
  <c r="N63" i="144"/>
  <c r="M63" i="144"/>
  <c r="L63" i="144"/>
  <c r="K63" i="144"/>
  <c r="J63" i="144"/>
  <c r="I63" i="144"/>
  <c r="H63" i="144"/>
  <c r="G63" i="144"/>
  <c r="F63" i="144"/>
  <c r="E63" i="144"/>
  <c r="B63" i="144"/>
  <c r="V62" i="144"/>
  <c r="U62" i="144"/>
  <c r="T62" i="144"/>
  <c r="S62" i="144"/>
  <c r="R62" i="144"/>
  <c r="Q62" i="144"/>
  <c r="P62" i="144"/>
  <c r="O62" i="144"/>
  <c r="N62" i="144"/>
  <c r="M62" i="144"/>
  <c r="L62" i="144"/>
  <c r="K62" i="144"/>
  <c r="J62" i="144"/>
  <c r="I62" i="144"/>
  <c r="H62" i="144"/>
  <c r="G62" i="144"/>
  <c r="F62" i="144"/>
  <c r="E62" i="144"/>
  <c r="B62" i="144"/>
  <c r="V61" i="144"/>
  <c r="U61" i="144"/>
  <c r="T61" i="144"/>
  <c r="S61" i="144"/>
  <c r="R61" i="144"/>
  <c r="Q61" i="144"/>
  <c r="P61" i="144"/>
  <c r="O61" i="144"/>
  <c r="N61" i="144"/>
  <c r="M61" i="144"/>
  <c r="L61" i="144"/>
  <c r="K61" i="144"/>
  <c r="J61" i="144"/>
  <c r="I61" i="144"/>
  <c r="H61" i="144"/>
  <c r="G61" i="144"/>
  <c r="F61" i="144"/>
  <c r="E61" i="144"/>
  <c r="B61" i="144"/>
  <c r="V60" i="144"/>
  <c r="U60" i="144"/>
  <c r="T60" i="144"/>
  <c r="S60" i="144"/>
  <c r="R60" i="144"/>
  <c r="Q60" i="144"/>
  <c r="P60" i="144"/>
  <c r="O60" i="144"/>
  <c r="N60" i="144"/>
  <c r="M60" i="144"/>
  <c r="L60" i="144"/>
  <c r="K60" i="144"/>
  <c r="J60" i="144"/>
  <c r="I60" i="144"/>
  <c r="H60" i="144"/>
  <c r="G60" i="144"/>
  <c r="F60" i="144"/>
  <c r="E60" i="144"/>
  <c r="B60" i="144"/>
  <c r="V59" i="144"/>
  <c r="U59" i="144"/>
  <c r="T59" i="144"/>
  <c r="S59" i="144"/>
  <c r="R59" i="144"/>
  <c r="Q59" i="144"/>
  <c r="P59" i="144"/>
  <c r="O59" i="144"/>
  <c r="N59" i="144"/>
  <c r="M59" i="144"/>
  <c r="L59" i="144"/>
  <c r="K59" i="144"/>
  <c r="J59" i="144"/>
  <c r="I59" i="144"/>
  <c r="H59" i="144"/>
  <c r="G59" i="144"/>
  <c r="F59" i="144"/>
  <c r="E59" i="144"/>
  <c r="B59" i="144"/>
  <c r="V58" i="144"/>
  <c r="U58" i="144"/>
  <c r="T58" i="144"/>
  <c r="S58" i="144"/>
  <c r="R58" i="144"/>
  <c r="Q58" i="144"/>
  <c r="P58" i="144"/>
  <c r="O58" i="144"/>
  <c r="N58" i="144"/>
  <c r="M58" i="144"/>
  <c r="L58" i="144"/>
  <c r="K58" i="144"/>
  <c r="J58" i="144"/>
  <c r="I58" i="144"/>
  <c r="H58" i="144"/>
  <c r="G58" i="144"/>
  <c r="F58" i="144"/>
  <c r="E58" i="144"/>
  <c r="B58" i="144"/>
  <c r="V57" i="144"/>
  <c r="U57" i="144"/>
  <c r="T57" i="144"/>
  <c r="S57" i="144"/>
  <c r="R57" i="144"/>
  <c r="Q57" i="144"/>
  <c r="P57" i="144"/>
  <c r="O57" i="144"/>
  <c r="N57" i="144"/>
  <c r="M57" i="144"/>
  <c r="L57" i="144"/>
  <c r="K57" i="144"/>
  <c r="J57" i="144"/>
  <c r="I57" i="144"/>
  <c r="H57" i="144"/>
  <c r="G57" i="144"/>
  <c r="F57" i="144"/>
  <c r="E57" i="144"/>
  <c r="B57" i="144"/>
  <c r="V56" i="144"/>
  <c r="U56" i="144"/>
  <c r="T56" i="144"/>
  <c r="S56" i="144"/>
  <c r="R56" i="144"/>
  <c r="Q56" i="144"/>
  <c r="P56" i="144"/>
  <c r="O56" i="144"/>
  <c r="N56" i="144"/>
  <c r="M56" i="144"/>
  <c r="L56" i="144"/>
  <c r="K56" i="144"/>
  <c r="J56" i="144"/>
  <c r="I56" i="144"/>
  <c r="H56" i="144"/>
  <c r="G56" i="144"/>
  <c r="F56" i="144"/>
  <c r="E56" i="144"/>
  <c r="B56" i="144"/>
  <c r="V55" i="144"/>
  <c r="U55" i="144"/>
  <c r="T55" i="144"/>
  <c r="S55" i="144"/>
  <c r="R55" i="144"/>
  <c r="Q55" i="144"/>
  <c r="P55" i="144"/>
  <c r="O55" i="144"/>
  <c r="N55" i="144"/>
  <c r="M55" i="144"/>
  <c r="L55" i="144"/>
  <c r="K55" i="144"/>
  <c r="J55" i="144"/>
  <c r="I55" i="144"/>
  <c r="H55" i="144"/>
  <c r="G55" i="144"/>
  <c r="F55" i="144"/>
  <c r="E55" i="144"/>
  <c r="B55" i="144"/>
  <c r="V54" i="144"/>
  <c r="U54" i="144"/>
  <c r="T54" i="144"/>
  <c r="S54" i="144"/>
  <c r="R54" i="144"/>
  <c r="Q54" i="144"/>
  <c r="P54" i="144"/>
  <c r="O54" i="144"/>
  <c r="N54" i="144"/>
  <c r="L54" i="144"/>
  <c r="K54" i="144"/>
  <c r="J54" i="144"/>
  <c r="I54" i="144"/>
  <c r="H54" i="144"/>
  <c r="M54" i="144" s="1"/>
  <c r="G54" i="144"/>
  <c r="F54" i="144"/>
  <c r="E54" i="144"/>
  <c r="B54" i="144"/>
  <c r="V53" i="144"/>
  <c r="U53" i="144"/>
  <c r="T53" i="144"/>
  <c r="S53" i="144"/>
  <c r="R53" i="144"/>
  <c r="Q53" i="144"/>
  <c r="P53" i="144"/>
  <c r="O53" i="144"/>
  <c r="N53" i="144"/>
  <c r="L53" i="144"/>
  <c r="K53" i="144"/>
  <c r="J53" i="144"/>
  <c r="I53" i="144"/>
  <c r="H53" i="144"/>
  <c r="M53" i="144" s="1"/>
  <c r="G53" i="144"/>
  <c r="F53" i="144"/>
  <c r="E53" i="144"/>
  <c r="B53" i="144"/>
  <c r="V52" i="144"/>
  <c r="U52" i="144"/>
  <c r="T52" i="144"/>
  <c r="S52" i="144"/>
  <c r="R52" i="144"/>
  <c r="Q52" i="144"/>
  <c r="P52" i="144"/>
  <c r="O52" i="144"/>
  <c r="N52" i="144"/>
  <c r="L52" i="144"/>
  <c r="K52" i="144"/>
  <c r="J52" i="144"/>
  <c r="I52" i="144"/>
  <c r="H52" i="144"/>
  <c r="M52" i="144" s="1"/>
  <c r="G52" i="144"/>
  <c r="F52" i="144"/>
  <c r="B52" i="144"/>
  <c r="V51" i="144"/>
  <c r="U51" i="144"/>
  <c r="T51" i="144"/>
  <c r="S51" i="144"/>
  <c r="R51" i="144"/>
  <c r="Q51" i="144"/>
  <c r="P51" i="144"/>
  <c r="O51" i="144"/>
  <c r="N51" i="144"/>
  <c r="L51" i="144"/>
  <c r="K51" i="144"/>
  <c r="J51" i="144"/>
  <c r="I51" i="144"/>
  <c r="H51" i="144"/>
  <c r="M51" i="144" s="1"/>
  <c r="G51" i="144"/>
  <c r="F51" i="144"/>
  <c r="B51" i="144"/>
  <c r="V50" i="144"/>
  <c r="U50" i="144"/>
  <c r="T50" i="144"/>
  <c r="S50" i="144"/>
  <c r="R50" i="144"/>
  <c r="Q50" i="144"/>
  <c r="P50" i="144"/>
  <c r="O50" i="144"/>
  <c r="N50" i="144"/>
  <c r="L50" i="144"/>
  <c r="K50" i="144"/>
  <c r="J50" i="144"/>
  <c r="I50" i="144"/>
  <c r="H50" i="144"/>
  <c r="M50" i="144" s="1"/>
  <c r="G50" i="144"/>
  <c r="F50" i="144"/>
  <c r="B50" i="144"/>
  <c r="V49" i="144"/>
  <c r="U49" i="144"/>
  <c r="T49" i="144"/>
  <c r="S49" i="144"/>
  <c r="R49" i="144"/>
  <c r="Q49" i="144"/>
  <c r="P49" i="144"/>
  <c r="O49" i="144"/>
  <c r="N49" i="144"/>
  <c r="L49" i="144"/>
  <c r="K49" i="144"/>
  <c r="J49" i="144"/>
  <c r="I49" i="144"/>
  <c r="H49" i="144"/>
  <c r="M49" i="144" s="1"/>
  <c r="G49" i="144"/>
  <c r="F49" i="144"/>
  <c r="B49" i="144"/>
  <c r="H14" i="144"/>
  <c r="F14" i="144"/>
  <c r="F13" i="144"/>
  <c r="H13" i="144" s="1"/>
  <c r="F12" i="144"/>
  <c r="H12" i="144"/>
  <c r="E12" i="144"/>
  <c r="F11" i="144"/>
  <c r="H11" i="144"/>
  <c r="E11" i="144"/>
  <c r="F10" i="144"/>
  <c r="H10" i="144"/>
  <c r="E10" i="144"/>
  <c r="H9" i="144"/>
  <c r="H15" i="144" s="1"/>
  <c r="F9" i="144"/>
  <c r="E9" i="144"/>
  <c r="E15" i="144" s="1"/>
  <c r="E49" i="144"/>
  <c r="E52" i="144"/>
  <c r="E51" i="144"/>
  <c r="E50" i="144"/>
  <c r="R47" i="144" l="1"/>
  <c r="M28" i="144" s="1"/>
  <c r="U47" i="144"/>
  <c r="L28" i="144" s="1"/>
  <c r="I47" i="144"/>
  <c r="I28" i="144" s="1"/>
  <c r="S47" i="144"/>
  <c r="J28" i="144" s="1"/>
  <c r="J47" i="144"/>
  <c r="G28" i="144" s="1"/>
  <c r="Q47" i="144"/>
  <c r="T47" i="144"/>
  <c r="K28" i="144" s="1"/>
  <c r="N47" i="144"/>
  <c r="P47" i="144"/>
  <c r="V47" i="144"/>
  <c r="N28" i="144" s="1"/>
  <c r="K47" i="144"/>
  <c r="H28" i="144" s="1"/>
  <c r="O47" i="144"/>
  <c r="L47" i="144"/>
  <c r="F47" i="144"/>
  <c r="G47" i="144"/>
  <c r="H47" i="144"/>
  <c r="F28" i="144" s="1"/>
  <c r="M47" i="144"/>
  <c r="E47" i="144"/>
  <c r="E28" i="144" s="1"/>
  <c r="T46" i="144" l="1"/>
  <c r="U46" i="144"/>
  <c r="W47" i="144"/>
  <c r="H46" i="144"/>
  <c r="S46" i="144"/>
  <c r="J46" i="144"/>
  <c r="K46" i="144"/>
  <c r="I46" i="144"/>
</calcChain>
</file>

<file path=xl/sharedStrings.xml><?xml version="1.0" encoding="utf-8"?>
<sst xmlns="http://schemas.openxmlformats.org/spreadsheetml/2006/main" count="104" uniqueCount="99">
  <si>
    <t>Proteína (g)</t>
  </si>
  <si>
    <t>Energia (kcal)</t>
  </si>
  <si>
    <t>Energia (kJ)</t>
  </si>
  <si>
    <t>Leite Humano</t>
  </si>
  <si>
    <t>Sal</t>
  </si>
  <si>
    <t>Leites e Produtos Lácteos</t>
  </si>
  <si>
    <t>IS585</t>
  </si>
  <si>
    <t>IS597</t>
  </si>
  <si>
    <t>IS562</t>
  </si>
  <si>
    <t>IS609</t>
  </si>
  <si>
    <t>IS395</t>
  </si>
  <si>
    <t>IS972</t>
  </si>
  <si>
    <t>Amido (g)</t>
  </si>
  <si>
    <t>Álcool (g)</t>
  </si>
  <si>
    <t>Água (g)</t>
  </si>
  <si>
    <t>Na (mg)</t>
  </si>
  <si>
    <t>Código</t>
  </si>
  <si>
    <t>PRODUTO</t>
  </si>
  <si>
    <t>Leite humano, colostro</t>
  </si>
  <si>
    <t>Leite humano, transição</t>
  </si>
  <si>
    <r>
      <t>Gordura -</t>
    </r>
    <r>
      <rPr>
        <sz val="10"/>
        <rFont val="Arial"/>
        <family val="2"/>
      </rPr>
      <t xml:space="preserve"> A gordura total inclui o teor de ácidos gordos, triglicéridos, fosfolípidos, esteróis e compostos relacionados. É avaliada até ao decigrama.</t>
    </r>
  </si>
  <si>
    <r>
      <t>Água -</t>
    </r>
    <r>
      <rPr>
        <sz val="10"/>
        <rFont val="Arial"/>
        <family val="2"/>
      </rPr>
      <t xml:space="preserve"> Corresponde à perda de peso que sofrem os produtos quando aquecidos a temperatura conveniente até peso constante. Inclui a água e uma pequena quantidade de substâncias que se volatilizam nestas condições. É avaliada até ao decigrama.</t>
    </r>
  </si>
  <si>
    <r>
      <t xml:space="preserve">Hidratos de Carbono (HC) </t>
    </r>
    <r>
      <rPr>
        <sz val="10"/>
        <rFont val="Arial"/>
      </rPr>
      <t xml:space="preserve">- São expressos em grama e avaliados até ao decigrama.
São apresentados em cinco colunas na Tabela: total de HC disponíveis, total de HC expresso em monossacáridos, mono+dissacáridos, amido e oligossacáridos. </t>
    </r>
  </si>
  <si>
    <r>
      <t>Total de HC disponíveis</t>
    </r>
    <r>
      <rPr>
        <sz val="10"/>
        <rFont val="Arial"/>
        <family val="2"/>
      </rPr>
      <t xml:space="preserve">
O total de HC disponíveis inclui os monossacáridos ou açúcares simples (glucose, frutose e galactose), dissacáridos (sacarose, lactose e maltose), oligossacáridos (rafinose, estaquiose e verbascose) e polissacáridos (amido, glicogénio e dextrinas), não estando incluída a fibra alimentar.</t>
    </r>
  </si>
  <si>
    <r>
      <t>Fibra alimentar -</t>
    </r>
    <r>
      <rPr>
        <sz val="10"/>
        <rFont val="Arial"/>
      </rPr>
      <t xml:space="preserve"> Substâncias de origem vegetal resistentes à digestão e absorção no intestino delgado, com fermentação completa ou parcial no intestino grosso. Incluem polissacáridos não amiláceos solúveis e insolúveis (celulose, pectina e hidrocolóides), lenhina e amido resistente.
A fibra alimentar foi considerada em separado e não está incluída no total dos HC.
É avaliada até ao decigrama.</t>
    </r>
  </si>
  <si>
    <r>
      <t>Vitamina A total (equivalentes de retinol)</t>
    </r>
    <r>
      <rPr>
        <sz val="10"/>
        <rFont val="Arial"/>
      </rPr>
      <t xml:space="preserve"> - Corresponde à soma de retinóides e carotenóides com actividade vitamínica, expressos em  µg de retinol. A vitamina A total corresponde à soma do retinol total mais um sexto dos carotenóides expressos em caroteno. Considera-se que 6 µg de ß-caroteno é equivalente a 1  µg de retinol.</t>
    </r>
  </si>
  <si>
    <r>
      <t>Equivalentes de niacina -</t>
    </r>
    <r>
      <rPr>
        <sz val="10"/>
        <rFont val="Arial"/>
      </rPr>
      <t xml:space="preserve"> Corresponde à soma dos teores de niacina e de aminoácido triptofano/60.</t>
    </r>
  </si>
  <si>
    <r>
      <t xml:space="preserve">Niacina </t>
    </r>
    <r>
      <rPr>
        <sz val="10"/>
        <rFont val="Arial"/>
      </rPr>
      <t>– Corresponde à soma dos teores de ácido nicotínico e de nicotinamida. Encontra-se expressa em mg de ácido nicotínico.</t>
    </r>
  </si>
  <si>
    <r>
      <t>Vitamina B6 -</t>
    </r>
    <r>
      <rPr>
        <sz val="10"/>
        <rFont val="Arial"/>
      </rPr>
      <t xml:space="preserve"> Inclui a soma de piridoxal, piridoxina e piridoxamina e dos seus derivados com fosfato. Encontra-se expressa em mg de piridoxina.</t>
    </r>
  </si>
  <si>
    <r>
      <t>Cinza -</t>
    </r>
    <r>
      <rPr>
        <sz val="10"/>
        <rFont val="Arial"/>
      </rPr>
      <t xml:space="preserve"> É o resíduo mineral obtido por incineração, correspondente ao teor de matéria inorgânica presente no alimento. 
É avaliada até ao centigrama.</t>
    </r>
  </si>
  <si>
    <r>
      <t>Parte edível -</t>
    </r>
    <r>
      <rPr>
        <sz val="10"/>
        <rFont val="Arial"/>
      </rPr>
      <t xml:space="preserve"> corresponde ao peso do produto que pode ser integralmente utilizado como alimento, isto é, desprovido dos materiais que se rejeitam por inutilizáveis, quer em cru, quer no momento da preparação, antes ou durante as operações culinárias, quer no prato, ao ser consumido. O valor da parte edível para muitos alimentos depende acentuadamente do modo de aproveitamento ou de hábitos e gostos alimentares e, por isso, o apresentado deve ser considerado uma estimativa média com possibilidade de grande variação na prática, sendo apenas indicativo. 
É expressa em percentagem.</t>
    </r>
  </si>
  <si>
    <r>
      <t xml:space="preserve">Energia - </t>
    </r>
    <r>
      <rPr>
        <sz val="10"/>
        <rFont val="Arial"/>
      </rPr>
      <t>É expressa em kcal e em kJ/100 g de parte edível.</t>
    </r>
  </si>
  <si>
    <t>Leite Vaca Pasteurizado gordo</t>
  </si>
  <si>
    <t>Leite Vaca Pasteurizado gordo especial</t>
  </si>
  <si>
    <t>Leite Vaca UHT gordo</t>
  </si>
  <si>
    <t>Leite Vaca UHT magro</t>
  </si>
  <si>
    <t>Leite Vaca UHT meio gordo</t>
  </si>
  <si>
    <t>Leite Vaca UHT aromatizado meio gordo</t>
  </si>
  <si>
    <t>Leite Vaca Condensado</t>
  </si>
  <si>
    <t>Leite Vaca evaporado</t>
  </si>
  <si>
    <t>Leite Vaca em pó gordo</t>
  </si>
  <si>
    <t>Leite Vaca em pó magro</t>
  </si>
  <si>
    <t>Leite Vaca em pó meio gordo</t>
  </si>
  <si>
    <r>
      <t>Caroteno -</t>
    </r>
    <r>
      <rPr>
        <sz val="10"/>
        <rFont val="Arial"/>
      </rPr>
      <t xml:space="preserve"> O teor de caroteno corresponde ao total dos carotenóides com actividade vitamínica A, expressos em µg de caroteno.</t>
    </r>
  </si>
  <si>
    <t>Quantidade(gr)</t>
  </si>
  <si>
    <t>TOTAL</t>
  </si>
  <si>
    <t>%</t>
  </si>
  <si>
    <t>Lípidos (g)</t>
  </si>
  <si>
    <t>HC (g)</t>
  </si>
  <si>
    <t>Mono+di(g)</t>
  </si>
  <si>
    <t>Total HC mono (g)</t>
  </si>
  <si>
    <t>Ác. orgânicos (g)</t>
  </si>
  <si>
    <t>Oligo (g)</t>
  </si>
  <si>
    <t>Fibra (g)</t>
  </si>
  <si>
    <t>SFA (g)</t>
  </si>
  <si>
    <t>MUFA (g)</t>
  </si>
  <si>
    <t>PUFA (g)</t>
  </si>
  <si>
    <t>Açúcar (g)</t>
  </si>
  <si>
    <t xml:space="preserve">Familia: </t>
  </si>
  <si>
    <t>Confeção:</t>
  </si>
  <si>
    <t>FICHA TÉCNICA</t>
  </si>
  <si>
    <t xml:space="preserve">Composição Nutricional (por DOSE): </t>
  </si>
  <si>
    <t>Energia (Kcal)</t>
  </si>
  <si>
    <t>Proteinas (g)</t>
  </si>
  <si>
    <t>Lipidos total (g)</t>
  </si>
  <si>
    <t>Lipidos saturados (g)</t>
  </si>
  <si>
    <t>Lipidos Monoinsaturados (g)</t>
  </si>
  <si>
    <t>Lipidos Poliinsaturados (g)</t>
  </si>
  <si>
    <t>Sódio (mg) /Sal (g)</t>
  </si>
  <si>
    <t xml:space="preserve">Designação do prato: </t>
  </si>
  <si>
    <t xml:space="preserve">Tempo de preparação e confecção: </t>
  </si>
  <si>
    <t>EMPRATAMENTO/ APRESENTAÇÃO</t>
  </si>
  <si>
    <t xml:space="preserve">Alergénios alimentares: </t>
  </si>
  <si>
    <t>Quantidade total (kg)</t>
  </si>
  <si>
    <t>Custo final (€)</t>
  </si>
  <si>
    <t>Cozido</t>
  </si>
  <si>
    <t>Batata</t>
  </si>
  <si>
    <t>Cebola</t>
  </si>
  <si>
    <t>Azeite</t>
  </si>
  <si>
    <t>Total:</t>
  </si>
  <si>
    <t>Sem alergénios alimentares presentes.</t>
  </si>
  <si>
    <t xml:space="preserve">PREPARAÇÃO E CONFEÇÃO
</t>
  </si>
  <si>
    <t>Custo /kg</t>
  </si>
  <si>
    <t>Capitação (g) /dose</t>
  </si>
  <si>
    <r>
      <rPr>
        <b/>
        <sz val="10"/>
        <color indexed="56"/>
        <rFont val="Berlin Sans FB"/>
        <family val="2"/>
      </rPr>
      <t>Descrição dos Ingrediente:</t>
    </r>
    <r>
      <rPr>
        <sz val="10"/>
        <color indexed="56"/>
        <rFont val="Berlin Sans FB"/>
        <family val="2"/>
      </rPr>
      <t xml:space="preserve">
</t>
    </r>
  </si>
  <si>
    <t>30 minutos (total)</t>
  </si>
  <si>
    <t xml:space="preserve">SOPAS </t>
  </si>
  <si>
    <t>sal</t>
  </si>
  <si>
    <t>Coluna1</t>
  </si>
  <si>
    <t xml:space="preserve">Peso Bruto (g)/ dose </t>
  </si>
  <si>
    <t xml:space="preserve">Nabo </t>
  </si>
  <si>
    <t>Caldo verde (s/chouriço)</t>
  </si>
  <si>
    <t>Caldo Verde</t>
  </si>
  <si>
    <t>A</t>
  </si>
  <si>
    <t>B</t>
  </si>
  <si>
    <t>C</t>
  </si>
  <si>
    <t>D</t>
  </si>
  <si>
    <t>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</si>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</sst>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0]0;0.00"/>
    <numFmt numFmtId="167" formatCode="[=0]0;0.0"/>
  </numFmts>
  <fonts count="32" x14ac:knownFonts="1">
    <font>
      <sz val="10"/>
      <name val="Arial"/>
    </font>
    <font>
      <sz val="10"/>
      <name val="Arial"/>
    </font>
    <font>
      <b/>
      <sz val="10"/>
      <name val="Arial"/>
      <family val="2"/>
    </font>
    <font>
      <sz val="8"/>
      <name val="Arial"/>
      <family val="2"/>
    </font>
    <font>
      <sz val="10"/>
      <name val="Arial"/>
      <family val="2"/>
    </font>
    <font>
      <b/>
      <u/>
      <sz val="12"/>
      <color indexed="52"/>
      <name val="Arial"/>
      <family val="2"/>
    </font>
    <font>
      <b/>
      <sz val="12"/>
      <name val="Times New Roman"/>
      <family val="1"/>
    </font>
    <font>
      <u/>
      <sz val="10"/>
      <name val="Arial"/>
      <family val="2"/>
    </font>
    <font>
      <sz val="12"/>
      <name val="Arial"/>
      <family val="2"/>
    </font>
    <font>
      <b/>
      <sz val="10"/>
      <color indexed="53"/>
      <name val="Arial"/>
      <family val="2"/>
    </font>
    <font>
      <b/>
      <sz val="8"/>
      <name val="Arial"/>
      <family val="2"/>
    </font>
    <font>
      <sz val="8"/>
      <name val="Arial"/>
      <family val="2"/>
    </font>
    <font>
      <b/>
      <sz val="7"/>
      <name val="Arial"/>
      <family val="2"/>
    </font>
    <font>
      <sz val="7"/>
      <name val="Arial"/>
      <family val="2"/>
    </font>
    <font>
      <sz val="18"/>
      <name val="Berlin Sans FB"/>
      <family val="2"/>
    </font>
    <font>
      <b/>
      <sz val="9"/>
      <name val="Berlin Sans FB"/>
      <family val="2"/>
    </font>
    <font>
      <sz val="9"/>
      <name val="Berlin Sans FB"/>
      <family val="2"/>
    </font>
    <font>
      <b/>
      <sz val="10"/>
      <color indexed="56"/>
      <name val="Berlin Sans FB"/>
      <family val="2"/>
    </font>
    <font>
      <sz val="10"/>
      <color indexed="56"/>
      <name val="Berlin Sans FB"/>
      <family val="2"/>
    </font>
    <font>
      <sz val="20"/>
      <name val="Calibri"/>
      <family val="2"/>
      <scheme val="minor"/>
    </font>
    <font>
      <sz val="8"/>
      <name val="Calibri"/>
      <family val="2"/>
      <scheme val="minor"/>
    </font>
    <font>
      <b/>
      <sz val="12"/>
      <name val="Calibri"/>
      <family val="2"/>
      <scheme val="minor"/>
    </font>
    <font>
      <b/>
      <sz val="11"/>
      <name val="Calibri"/>
      <family val="2"/>
      <scheme val="minor"/>
    </font>
    <font>
      <sz val="12"/>
      <name val="Calibri"/>
      <family val="2"/>
      <scheme val="minor"/>
    </font>
    <font>
      <sz val="12"/>
      <color theme="3"/>
      <name val="Berlin Sans FB"/>
      <family val="2"/>
    </font>
    <font>
      <sz val="14"/>
      <color theme="3"/>
      <name val="Berlin Sans FB"/>
      <family val="2"/>
    </font>
    <font>
      <b/>
      <sz val="18"/>
      <color theme="3"/>
      <name val="Berlin Sans FB"/>
      <family val="2"/>
    </font>
    <font>
      <sz val="8"/>
      <color theme="3"/>
      <name val="Berlin Sans FB"/>
      <family val="2"/>
    </font>
    <font>
      <b/>
      <sz val="9"/>
      <color theme="3"/>
      <name val="Berlin Sans FB"/>
      <family val="2"/>
    </font>
    <font>
      <sz val="9"/>
      <color theme="3"/>
      <name val="Berlin Sans FB"/>
      <family val="2"/>
    </font>
    <font>
      <b/>
      <sz val="10"/>
      <color theme="3"/>
      <name val="Berlin Sans FB"/>
      <family val="2"/>
    </font>
    <font>
      <b/>
      <sz val="20"/>
      <color theme="3" tint="0.39997558519241921"/>
      <name val="Arial Rounded MT Bold"/>
      <family val="2"/>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dashDotDot">
        <color theme="0" tint="-0.34998626667073579"/>
      </left>
      <right style="dashDotDot">
        <color theme="0" tint="-0.34998626667073579"/>
      </right>
      <top style="dashDotDot">
        <color theme="0" tint="-0.34998626667073579"/>
      </top>
      <bottom style="dashDotDot">
        <color theme="0" tint="-0.34998626667073579"/>
      </bottom>
      <diagonal/>
    </border>
    <border>
      <left/>
      <right style="dashDotDot">
        <color theme="0" tint="-0.34998626667073579"/>
      </right>
      <top style="dashDotDot">
        <color theme="0" tint="-0.34998626667073579"/>
      </top>
      <bottom style="dashDotDot">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0" tint="-0.499984740745262"/>
      </bottom>
      <diagonal/>
    </border>
    <border>
      <left/>
      <right style="thin">
        <color theme="0" tint="-0.499984740745262"/>
      </right>
      <top style="medium">
        <color theme="0" tint="-0.499984740745262"/>
      </top>
      <bottom style="medium">
        <color theme="0" tint="-0.499984740745262"/>
      </bottom>
      <diagonal/>
    </border>
    <border>
      <left style="dashDotDot">
        <color theme="0" tint="-0.34998626667073579"/>
      </left>
      <right/>
      <top style="dashDotDot">
        <color theme="0" tint="-0.34998626667073579"/>
      </top>
      <bottom style="dashDotDot">
        <color theme="0" tint="-0.34998626667073579"/>
      </bottom>
      <diagonal/>
    </border>
    <border>
      <left/>
      <right/>
      <top style="dashDotDot">
        <color theme="0" tint="-0.34998626667073579"/>
      </top>
      <bottom style="dashDotDot">
        <color theme="0" tint="-0.34998626667073579"/>
      </bottom>
      <diagonal/>
    </border>
    <border>
      <left style="thin">
        <color theme="0" tint="-0.499984740745262"/>
      </left>
      <right/>
      <top/>
      <bottom/>
      <diagonal/>
    </border>
    <border>
      <left/>
      <right style="medium">
        <color theme="0" tint="-0.499984740745262"/>
      </right>
      <top/>
      <bottom/>
      <diagonal/>
    </border>
    <border>
      <left style="thin">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style="dotted">
        <color theme="0" tint="-0.34998626667073579"/>
      </bottom>
      <diagonal/>
    </border>
    <border>
      <left/>
      <right/>
      <top style="medium">
        <color theme="0" tint="-0.499984740745262"/>
      </top>
      <bottom/>
      <diagonal/>
    </border>
    <border>
      <left/>
      <right style="medium">
        <color theme="0" tint="-0.499984740745262"/>
      </right>
      <top style="medium">
        <color theme="0" tint="-0.499984740745262"/>
      </top>
      <bottom/>
      <diagonal/>
    </border>
    <border>
      <left/>
      <right/>
      <top/>
      <bottom style="hair">
        <color theme="0" tint="-0.499984740745262"/>
      </bottom>
      <diagonal/>
    </border>
    <border>
      <left/>
      <right style="medium">
        <color theme="0" tint="-0.499984740745262"/>
      </right>
      <top/>
      <bottom style="hair">
        <color theme="0" tint="-0.499984740745262"/>
      </bottom>
      <diagonal/>
    </border>
    <border>
      <left style="thin">
        <color theme="0" tint="-0.499984740745262"/>
      </left>
      <right/>
      <top style="hair">
        <color theme="0" tint="-0.499984740745262"/>
      </top>
      <bottom/>
      <diagonal/>
    </border>
    <border>
      <left/>
      <right/>
      <top style="hair">
        <color theme="0" tint="-0.499984740745262"/>
      </top>
      <bottom/>
      <diagonal/>
    </border>
    <border>
      <left/>
      <right style="medium">
        <color theme="0" tint="-0.499984740745262"/>
      </right>
      <top style="hair">
        <color theme="0" tint="-0.499984740745262"/>
      </top>
      <bottom/>
      <diagonal/>
    </border>
  </borders>
  <cellStyleXfs count="2">
    <xf numFmtId="0" fontId="0" fillId="0" borderId="0"/>
    <xf numFmtId="164" fontId="1" fillId="0" borderId="0" applyFont="0" applyFill="0" applyBorder="0" applyAlignment="0" applyProtection="0"/>
  </cellStyleXfs>
  <cellXfs count="129">
    <xf numFmtId="0" fontId="0" fillId="0" borderId="0" xfId="0"/>
    <xf numFmtId="1" fontId="2" fillId="0" borderId="0" xfId="0" applyNumberFormat="1" applyFont="1" applyAlignment="1">
      <alignment horizontal="center" vertical="center" wrapText="1"/>
    </xf>
    <xf numFmtId="0" fontId="2" fillId="0" borderId="0" xfId="0" applyFont="1" applyAlignment="1">
      <alignment horizontal="justify" vertical="center" wrapText="1"/>
    </xf>
    <xf numFmtId="0" fontId="4" fillId="0" borderId="0" xfId="0" applyFont="1" applyAlignment="1">
      <alignment horizontal="center" vertical="center" wrapText="1"/>
    </xf>
    <xf numFmtId="1" fontId="4" fillId="0" borderId="0" xfId="0" applyNumberFormat="1" applyFont="1" applyAlignment="1">
      <alignment horizontal="center"/>
    </xf>
    <xf numFmtId="0" fontId="6" fillId="0" borderId="0" xfId="0" applyFont="1" applyAlignment="1">
      <alignment horizontal="justify"/>
    </xf>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horizontal="justify" vertical="center" wrapText="1"/>
    </xf>
    <xf numFmtId="0" fontId="7" fillId="0" borderId="0" xfId="0" applyFont="1"/>
    <xf numFmtId="0" fontId="8" fillId="0" borderId="0" xfId="0" applyFont="1"/>
    <xf numFmtId="0" fontId="2" fillId="0" borderId="0" xfId="0" applyFont="1" applyAlignment="1">
      <alignment horizontal="justify"/>
    </xf>
    <xf numFmtId="0" fontId="7" fillId="0" borderId="0" xfId="0" applyFont="1" applyAlignment="1">
      <alignment horizontal="justify" vertical="center" wrapText="1"/>
    </xf>
    <xf numFmtId="0" fontId="2" fillId="0" borderId="0" xfId="0" applyFont="1" applyAlignment="1">
      <alignment horizontal="justify" vertical="center"/>
    </xf>
    <xf numFmtId="0" fontId="0" fillId="0" borderId="0" xfId="0" applyAlignment="1">
      <alignment horizontal="justify" vertical="center"/>
    </xf>
    <xf numFmtId="167" fontId="9" fillId="0" borderId="0" xfId="0" applyNumberFormat="1" applyFont="1" applyAlignment="1">
      <alignment horizontal="left" vertical="center"/>
    </xf>
    <xf numFmtId="1" fontId="1" fillId="0" borderId="0" xfId="0" applyNumberFormat="1" applyFont="1" applyAlignment="1">
      <alignment horizontal="center"/>
    </xf>
    <xf numFmtId="0" fontId="5" fillId="0" borderId="0" xfId="0" applyFont="1" applyAlignment="1">
      <alignment horizontal="justify" vertical="center"/>
    </xf>
    <xf numFmtId="1" fontId="4" fillId="0" borderId="0" xfId="0" applyNumberFormat="1" applyFont="1" applyAlignment="1">
      <alignment horizontal="center" vertical="center" wrapText="1"/>
    </xf>
    <xf numFmtId="0" fontId="4" fillId="0" borderId="0" xfId="0" applyFont="1"/>
    <xf numFmtId="0" fontId="4" fillId="0" borderId="0" xfId="0" applyFont="1" applyAlignment="1">
      <alignment horizontal="justify" vertical="center"/>
    </xf>
    <xf numFmtId="0" fontId="4" fillId="0" borderId="0" xfId="0" applyFont="1" applyAlignment="1">
      <alignment horizontal="left"/>
    </xf>
    <xf numFmtId="1" fontId="4" fillId="0" borderId="0" xfId="0" applyNumberFormat="1" applyFont="1" applyAlignment="1">
      <alignment horizontal="center" vertical="center"/>
    </xf>
    <xf numFmtId="0" fontId="3" fillId="0" borderId="0" xfId="0" applyFont="1"/>
    <xf numFmtId="2" fontId="3" fillId="0" borderId="0" xfId="0" applyNumberFormat="1" applyFont="1"/>
    <xf numFmtId="0" fontId="10" fillId="0" borderId="0" xfId="0" applyFont="1"/>
    <xf numFmtId="2"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11" fillId="0" borderId="0" xfId="0" applyFont="1" applyProtection="1">
      <protection locked="0"/>
    </xf>
    <xf numFmtId="0" fontId="11" fillId="0" borderId="0" xfId="0" applyFont="1" applyAlignment="1" applyProtection="1">
      <alignment horizontal="center" vertical="top"/>
      <protection locked="0"/>
    </xf>
    <xf numFmtId="2" fontId="11" fillId="0" borderId="0" xfId="0" applyNumberFormat="1" applyFont="1" applyAlignment="1">
      <alignment horizontal="center"/>
    </xf>
    <xf numFmtId="0" fontId="11" fillId="0" borderId="0" xfId="0" applyFont="1" applyAlignment="1">
      <alignment horizontal="center"/>
    </xf>
    <xf numFmtId="0" fontId="2" fillId="0" borderId="1" xfId="0" applyFont="1" applyBorder="1" applyAlignment="1">
      <alignment horizontal="center" vertical="center"/>
    </xf>
    <xf numFmtId="0" fontId="10" fillId="0" borderId="2" xfId="0" applyFont="1" applyBorder="1" applyAlignment="1">
      <alignment horizontal="center"/>
    </xf>
    <xf numFmtId="2" fontId="3" fillId="0" borderId="3" xfId="0" applyNumberFormat="1" applyFont="1" applyBorder="1"/>
    <xf numFmtId="2" fontId="3" fillId="0" borderId="4" xfId="0" applyNumberFormat="1" applyFont="1" applyBorder="1"/>
    <xf numFmtId="0" fontId="12" fillId="0" borderId="0" xfId="0" applyFont="1" applyAlignment="1">
      <alignment horizontal="center" vertical="center" wrapText="1"/>
    </xf>
    <xf numFmtId="0" fontId="12" fillId="0" borderId="0" xfId="0" applyFont="1" applyAlignment="1">
      <alignment horizontal="justify" vertical="center" wrapText="1"/>
    </xf>
    <xf numFmtId="1" fontId="12" fillId="0" borderId="0" xfId="0" applyNumberFormat="1" applyFont="1" applyAlignment="1">
      <alignment horizontal="center" vertical="center" wrapText="1"/>
    </xf>
    <xf numFmtId="167" fontId="12" fillId="0" borderId="0" xfId="0" applyNumberFormat="1" applyFont="1" applyAlignment="1">
      <alignment horizontal="center" vertical="center" wrapText="1"/>
    </xf>
    <xf numFmtId="166" fontId="12" fillId="0" borderId="0" xfId="0" applyNumberFormat="1" applyFont="1" applyAlignment="1">
      <alignment horizontal="center" vertical="center" wrapText="1"/>
    </xf>
    <xf numFmtId="1" fontId="13" fillId="0" borderId="0" xfId="0" applyNumberFormat="1" applyFont="1"/>
    <xf numFmtId="0" fontId="13" fillId="0" borderId="0" xfId="0" applyFont="1"/>
    <xf numFmtId="0" fontId="3" fillId="0" borderId="0" xfId="0" applyFont="1" applyAlignment="1" applyProtection="1">
      <alignment horizontal="center" vertical="top"/>
      <protection locked="0"/>
    </xf>
    <xf numFmtId="0" fontId="3" fillId="0" borderId="0" xfId="0" applyFont="1" applyProtection="1">
      <protection locked="0"/>
    </xf>
    <xf numFmtId="165" fontId="10" fillId="0" borderId="0" xfId="0" applyNumberFormat="1" applyFont="1" applyAlignment="1">
      <alignment horizontal="center"/>
    </xf>
    <xf numFmtId="2" fontId="3" fillId="0" borderId="0" xfId="0" applyNumberFormat="1" applyFont="1" applyAlignment="1">
      <alignment wrapText="1"/>
    </xf>
    <xf numFmtId="0" fontId="8" fillId="0" borderId="0" xfId="0" applyFont="1" applyAlignment="1">
      <alignment horizontal="center"/>
    </xf>
    <xf numFmtId="0" fontId="19" fillId="0" borderId="0" xfId="0" applyFont="1"/>
    <xf numFmtId="0" fontId="20" fillId="0" borderId="0" xfId="0" applyFont="1"/>
    <xf numFmtId="0" fontId="21" fillId="0" borderId="0" xfId="0" applyFont="1"/>
    <xf numFmtId="0" fontId="21" fillId="0" borderId="0" xfId="0" applyFont="1" applyAlignment="1">
      <alignment horizontal="center"/>
    </xf>
    <xf numFmtId="0" fontId="21" fillId="0" borderId="0" xfId="0" applyFont="1" applyAlignment="1">
      <alignment horizontal="left"/>
    </xf>
    <xf numFmtId="0" fontId="20" fillId="0" borderId="0" xfId="0" applyFont="1" applyAlignment="1">
      <alignment horizontal="center"/>
    </xf>
    <xf numFmtId="2" fontId="20" fillId="0" borderId="0" xfId="0" applyNumberFormat="1" applyFont="1"/>
    <xf numFmtId="0" fontId="22" fillId="0" borderId="0" xfId="0" applyFont="1"/>
    <xf numFmtId="0" fontId="23" fillId="0" borderId="0" xfId="0" applyFont="1"/>
    <xf numFmtId="0" fontId="23" fillId="0" borderId="0" xfId="0" applyFont="1" applyAlignment="1">
      <alignment horizontal="center"/>
    </xf>
    <xf numFmtId="0" fontId="24" fillId="0" borderId="0" xfId="0" applyFont="1" applyAlignment="1">
      <alignment horizontal="right"/>
    </xf>
    <xf numFmtId="0" fontId="25" fillId="0" borderId="0" xfId="0" applyFont="1"/>
    <xf numFmtId="0" fontId="26" fillId="0" borderId="0" xfId="0" applyFont="1" applyAlignment="1">
      <alignment horizontal="right"/>
    </xf>
    <xf numFmtId="0" fontId="27" fillId="0" borderId="8" xfId="0" applyFont="1" applyBorder="1" applyAlignment="1">
      <alignment horizontal="center" vertical="center" wrapText="1"/>
    </xf>
    <xf numFmtId="0" fontId="27" fillId="0" borderId="9" xfId="0" applyFont="1" applyBorder="1" applyAlignment="1">
      <alignment horizontal="center" vertical="center" wrapText="1"/>
    </xf>
    <xf numFmtId="0" fontId="10" fillId="0" borderId="0" xfId="0" applyFont="1" applyProtection="1">
      <protection locked="0"/>
    </xf>
    <xf numFmtId="0" fontId="10" fillId="0" borderId="0" xfId="0" applyFont="1" applyAlignment="1">
      <alignment horizontal="center"/>
    </xf>
    <xf numFmtId="2" fontId="10" fillId="0" borderId="0" xfId="0" applyNumberFormat="1" applyFont="1" applyAlignment="1">
      <alignment horizontal="center"/>
    </xf>
    <xf numFmtId="2" fontId="28" fillId="0" borderId="10" xfId="0" applyNumberFormat="1" applyFont="1" applyBorder="1" applyAlignment="1">
      <alignment vertical="top"/>
    </xf>
    <xf numFmtId="0" fontId="3" fillId="0" borderId="10" xfId="0" applyFont="1" applyBorder="1"/>
    <xf numFmtId="0" fontId="29" fillId="0" borderId="11" xfId="0" applyFont="1" applyBorder="1"/>
    <xf numFmtId="0" fontId="29" fillId="0" borderId="10" xfId="0" applyFont="1" applyBorder="1" applyAlignment="1">
      <alignment horizontal="center"/>
    </xf>
    <xf numFmtId="0" fontId="29" fillId="0" borderId="10" xfId="0" applyFont="1" applyBorder="1"/>
    <xf numFmtId="2" fontId="29" fillId="0" borderId="10" xfId="0" applyNumberFormat="1" applyFont="1" applyBorder="1" applyAlignment="1">
      <alignment horizontal="center"/>
    </xf>
    <xf numFmtId="0" fontId="29" fillId="0" borderId="12" xfId="0" applyFont="1" applyBorder="1"/>
    <xf numFmtId="0" fontId="29" fillId="0" borderId="13" xfId="0" applyFont="1" applyBorder="1" applyAlignment="1">
      <alignment horizontal="center"/>
    </xf>
    <xf numFmtId="0" fontId="29" fillId="0" borderId="13" xfId="0" applyFont="1" applyBorder="1"/>
    <xf numFmtId="2" fontId="29" fillId="0" borderId="13" xfId="0" applyNumberFormat="1" applyFont="1" applyBorder="1" applyAlignment="1">
      <alignment horizontal="center"/>
    </xf>
    <xf numFmtId="2" fontId="28" fillId="0" borderId="13" xfId="0" applyNumberFormat="1" applyFont="1" applyBorder="1" applyAlignment="1">
      <alignment vertical="top"/>
    </xf>
    <xf numFmtId="0" fontId="30" fillId="0" borderId="0" xfId="0" applyFont="1" applyAlignment="1">
      <alignment horizontal="center" vertical="center"/>
    </xf>
    <xf numFmtId="2" fontId="16" fillId="0" borderId="14" xfId="0" applyNumberFormat="1" applyFont="1" applyBorder="1" applyAlignment="1">
      <alignment horizontal="center"/>
    </xf>
    <xf numFmtId="2" fontId="16" fillId="0" borderId="10" xfId="0" applyNumberFormat="1" applyFont="1" applyBorder="1" applyAlignment="1">
      <alignment horizontal="center"/>
    </xf>
    <xf numFmtId="1" fontId="16" fillId="0" borderId="10" xfId="0" applyNumberFormat="1" applyFont="1" applyBorder="1" applyAlignment="1">
      <alignment horizontal="center"/>
    </xf>
    <xf numFmtId="165" fontId="16" fillId="0" borderId="8" xfId="0" applyNumberFormat="1" applyFont="1" applyBorder="1" applyAlignment="1">
      <alignment horizontal="center" vertical="center"/>
    </xf>
    <xf numFmtId="0" fontId="3" fillId="0" borderId="5" xfId="0" applyFont="1" applyBorder="1"/>
    <xf numFmtId="0" fontId="18" fillId="0" borderId="15"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16" fillId="0" borderId="11" xfId="0" applyFont="1" applyBorder="1" applyAlignment="1">
      <alignment horizontal="center" vertical="center"/>
    </xf>
    <xf numFmtId="0" fontId="15" fillId="0" borderId="11" xfId="0" applyFont="1" applyBorder="1" applyAlignment="1">
      <alignment horizontal="center"/>
    </xf>
    <xf numFmtId="1" fontId="16" fillId="0" borderId="9" xfId="0" applyNumberFormat="1" applyFont="1" applyBorder="1" applyAlignment="1">
      <alignment horizontal="center" vertical="center"/>
    </xf>
    <xf numFmtId="0" fontId="10" fillId="0" borderId="5" xfId="0" applyFont="1" applyBorder="1"/>
    <xf numFmtId="165" fontId="3" fillId="0" borderId="3" xfId="0" applyNumberFormat="1" applyFont="1" applyBorder="1"/>
    <xf numFmtId="165" fontId="3" fillId="0" borderId="4" xfId="0" applyNumberFormat="1" applyFont="1" applyBorder="1"/>
    <xf numFmtId="2" fontId="10" fillId="0" borderId="1" xfId="0" applyNumberFormat="1" applyFont="1" applyBorder="1"/>
    <xf numFmtId="2" fontId="10" fillId="0" borderId="0" xfId="0" applyNumberFormat="1" applyFont="1"/>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5" fillId="0" borderId="19" xfId="0" applyFont="1" applyBorder="1" applyAlignment="1">
      <alignment horizontal="center"/>
    </xf>
    <xf numFmtId="0" fontId="29" fillId="0" borderId="19" xfId="0" applyFont="1" applyBorder="1"/>
    <xf numFmtId="0" fontId="29" fillId="0" borderId="20" xfId="0" applyFont="1" applyBorder="1"/>
    <xf numFmtId="0" fontId="16" fillId="0" borderId="0" xfId="0" applyFont="1" applyAlignment="1">
      <alignment horizontal="center" vertical="center" wrapText="1"/>
    </xf>
    <xf numFmtId="0" fontId="10" fillId="0" borderId="6" xfId="0" applyFont="1" applyBorder="1" applyAlignment="1">
      <alignment horizontal="center"/>
    </xf>
    <xf numFmtId="0" fontId="17" fillId="0" borderId="21" xfId="0" applyFont="1" applyBorder="1" applyAlignment="1">
      <alignment horizontal="center" vertical="center" wrapText="1"/>
    </xf>
    <xf numFmtId="0" fontId="16" fillId="0" borderId="14" xfId="1" applyNumberFormat="1" applyFont="1" applyFill="1" applyBorder="1" applyAlignment="1">
      <alignment horizontal="center"/>
    </xf>
    <xf numFmtId="0" fontId="16" fillId="0" borderId="10" xfId="1" applyNumberFormat="1" applyFont="1" applyFill="1" applyBorder="1" applyAlignment="1">
      <alignment horizontal="center"/>
    </xf>
    <xf numFmtId="2" fontId="15" fillId="0" borderId="24" xfId="0" applyNumberFormat="1" applyFont="1" applyBorder="1" applyAlignment="1">
      <alignment horizontal="center" vertical="top"/>
    </xf>
    <xf numFmtId="2" fontId="15" fillId="0" borderId="0" xfId="0" applyNumberFormat="1" applyFont="1" applyAlignment="1">
      <alignment horizontal="center" vertical="top"/>
    </xf>
    <xf numFmtId="2" fontId="15" fillId="0" borderId="25" xfId="0" applyNumberFormat="1" applyFont="1" applyBorder="1" applyAlignment="1">
      <alignment horizontal="center" vertical="top"/>
    </xf>
    <xf numFmtId="2" fontId="15" fillId="0" borderId="26" xfId="0" applyNumberFormat="1" applyFont="1" applyBorder="1" applyAlignment="1">
      <alignment horizontal="center" vertical="top"/>
    </xf>
    <xf numFmtId="2" fontId="15" fillId="0" borderId="27" xfId="0" applyNumberFormat="1" applyFont="1" applyBorder="1" applyAlignment="1">
      <alignment horizontal="center" vertical="top"/>
    </xf>
    <xf numFmtId="2" fontId="15" fillId="0" borderId="28" xfId="0" applyNumberFormat="1" applyFont="1" applyBorder="1" applyAlignment="1">
      <alignment horizontal="center" vertical="top"/>
    </xf>
    <xf numFmtId="0" fontId="30" fillId="0" borderId="22" xfId="0" applyFont="1" applyBorder="1" applyAlignment="1">
      <alignment horizontal="center"/>
    </xf>
    <xf numFmtId="0" fontId="30" fillId="0" borderId="23" xfId="0" applyFont="1" applyBorder="1" applyAlignment="1">
      <alignment horizontal="center"/>
    </xf>
    <xf numFmtId="0" fontId="30" fillId="0" borderId="9" xfId="0" applyFont="1" applyBorder="1" applyAlignment="1">
      <alignment horizontal="center"/>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31" fillId="0" borderId="0" xfId="0" applyFont="1" applyAlignment="1">
      <alignment horizontal="center"/>
    </xf>
    <xf numFmtId="0" fontId="14" fillId="0" borderId="5" xfId="0" applyFont="1" applyBorder="1" applyAlignment="1">
      <alignment horizontal="left"/>
    </xf>
    <xf numFmtId="0" fontId="16" fillId="0" borderId="7" xfId="0" applyFont="1" applyBorder="1" applyAlignment="1">
      <alignment horizontal="center"/>
    </xf>
    <xf numFmtId="2" fontId="30" fillId="0" borderId="31" xfId="0" applyNumberFormat="1" applyFont="1" applyBorder="1" applyAlignment="1">
      <alignment horizontal="center" vertical="top" wrapText="1"/>
    </xf>
    <xf numFmtId="2" fontId="30" fillId="0" borderId="32" xfId="0" applyNumberFormat="1" applyFont="1" applyBorder="1" applyAlignment="1">
      <alignment horizontal="center" vertical="top" wrapText="1"/>
    </xf>
    <xf numFmtId="2" fontId="30" fillId="0" borderId="0" xfId="0" applyNumberFormat="1" applyFont="1" applyAlignment="1">
      <alignment horizontal="center" vertical="top" wrapText="1"/>
    </xf>
    <xf numFmtId="2" fontId="30" fillId="0" borderId="25" xfId="0" applyNumberFormat="1" applyFont="1" applyBorder="1" applyAlignment="1">
      <alignment horizontal="center" vertical="top" wrapText="1"/>
    </xf>
    <xf numFmtId="2" fontId="30" fillId="0" borderId="33" xfId="0" applyNumberFormat="1" applyFont="1" applyBorder="1" applyAlignment="1">
      <alignment horizontal="center" vertical="top" wrapText="1"/>
    </xf>
    <xf numFmtId="2" fontId="30" fillId="0" borderId="34" xfId="0" applyNumberFormat="1" applyFont="1" applyBorder="1" applyAlignment="1">
      <alignment horizontal="center" vertical="top" wrapText="1"/>
    </xf>
    <xf numFmtId="2" fontId="30" fillId="0" borderId="35" xfId="0" applyNumberFormat="1" applyFont="1" applyBorder="1" applyAlignment="1">
      <alignment horizontal="center" vertical="top"/>
    </xf>
    <xf numFmtId="2" fontId="30" fillId="0" borderId="36" xfId="0" applyNumberFormat="1" applyFont="1" applyBorder="1" applyAlignment="1">
      <alignment horizontal="center" vertical="top"/>
    </xf>
    <xf numFmtId="2" fontId="30" fillId="0" borderId="37" xfId="0" applyNumberFormat="1" applyFont="1" applyBorder="1" applyAlignment="1">
      <alignment horizontal="center" vertical="top"/>
    </xf>
  </cellXfs>
  <cellStyles count="2">
    <cellStyle name="Comma" xfId="1" builtinId="3"/>
    <cellStyle name="Normal" xfId="0" builtinId="0"/>
  </cellStyles>
  <dxfs count="50">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2" formatCode="0.00"/>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0" formatCode="Genera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center" vertical="top" textRotation="0" wrapText="0" indent="0" justifyLastLine="0" shrinkToFit="0" readingOrder="0"/>
      <protection locked="0" hidden="0"/>
    </dxf>
    <dxf>
      <font>
        <b/>
        <i val="0"/>
        <strike val="0"/>
        <condense val="0"/>
        <extend val="0"/>
        <outline val="0"/>
        <shadow val="0"/>
        <u val="none"/>
        <vertAlign val="baseline"/>
        <sz val="8"/>
        <color auto="1"/>
        <name val="Arial"/>
        <family val="2"/>
        <scheme val="none"/>
      </font>
      <numFmt numFmtId="0" formatCode="Genera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alignment horizontal="center" vertical="top" textRotation="0" wrapText="0" indent="0" justifyLastLine="0" shrinkToFit="0" readingOrder="0"/>
      <protection locked="0" hidden="0"/>
    </dxf>
    <dxf>
      <font>
        <b/>
        <i val="0"/>
        <strike val="0"/>
        <condense val="0"/>
        <extend val="0"/>
        <outline val="0"/>
        <shadow val="0"/>
        <u val="none"/>
        <vertAlign val="baseline"/>
        <sz val="8"/>
        <color auto="1"/>
        <name val="Arial"/>
        <family val="2"/>
        <scheme val="none"/>
      </font>
      <numFmt numFmtId="0" formatCode="General"/>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protection locked="1" hidden="0"/>
    </dxf>
    <dxf>
      <font>
        <b/>
        <i val="0"/>
        <strike val="0"/>
        <condense val="0"/>
        <extend val="0"/>
        <outline val="0"/>
        <shadow val="0"/>
        <u val="none"/>
        <vertAlign val="baseline"/>
        <sz val="8"/>
        <color auto="1"/>
        <name val="Arial"/>
        <family val="2"/>
        <scheme val="none"/>
      </font>
      <border diagonalUp="0" diagonalDown="0" outline="0">
        <left/>
        <right/>
        <top/>
        <bottom/>
      </border>
      <protection locked="0" hidden="0"/>
    </dxf>
    <dxf>
      <font>
        <b val="0"/>
        <i val="0"/>
        <strike val="0"/>
        <condense val="0"/>
        <extend val="0"/>
        <outline val="0"/>
        <shadow val="0"/>
        <u val="none"/>
        <vertAlign val="baseline"/>
        <sz val="8"/>
        <color auto="1"/>
        <name val="Arial"/>
        <scheme val="none"/>
      </font>
      <protection locked="0" hidden="0"/>
    </dxf>
    <dxf>
      <font>
        <b/>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7"/>
        <color auto="1"/>
        <name val="Arial"/>
        <scheme val="none"/>
      </font>
      <numFmt numFmtId="1" formatCode="0"/>
      <fill>
        <patternFill patternType="none">
          <fgColor indexed="64"/>
          <bgColor indexed="65"/>
        </patternFill>
      </fill>
      <alignment horizontal="center" vertical="center" textRotation="0" wrapText="1" relative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19050</xdr:colOff>
      <xdr:row>43</xdr:row>
      <xdr:rowOff>53976</xdr:rowOff>
    </xdr:from>
    <xdr:to>
      <xdr:col>2</xdr:col>
      <xdr:colOff>1691</xdr:colOff>
      <xdr:row>45</xdr:row>
      <xdr:rowOff>134260</xdr:rowOff>
    </xdr:to>
    <xdr:sp macro="[0]!LIMPAR" textlink="">
      <xdr:nvSpPr>
        <xdr:cNvPr id="2" name="Bisel 1">
          <a:extLst>
            <a:ext uri="{FF2B5EF4-FFF2-40B4-BE49-F238E27FC236}">
              <a16:creationId xmlns:a16="http://schemas.microsoft.com/office/drawing/2014/main" id="{E9D79000-D04F-CA74-3926-C850F458FED3}"/>
            </a:ext>
          </a:extLst>
        </xdr:cNvPr>
        <xdr:cNvSpPr/>
      </xdr:nvSpPr>
      <xdr:spPr>
        <a:xfrm>
          <a:off x="19050" y="8823326"/>
          <a:ext cx="1249466" cy="359629"/>
        </a:xfrm>
        <a:prstGeom prst="bevel">
          <a:avLst/>
        </a:prstGeom>
        <a:effectLst>
          <a:innerShdw blurRad="114300">
            <a:prstClr val="black"/>
          </a:innerShdw>
        </a:effectLst>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Limpar</a:t>
          </a:r>
        </a:p>
      </xdr:txBody>
    </xdr:sp>
    <xdr:clientData/>
  </xdr:twoCellAnchor>
  <xdr:twoCellAnchor>
    <xdr:from>
      <xdr:col>8</xdr:col>
      <xdr:colOff>37711</xdr:colOff>
      <xdr:row>7</xdr:row>
      <xdr:rowOff>331107</xdr:rowOff>
    </xdr:from>
    <xdr:to>
      <xdr:col>12</xdr:col>
      <xdr:colOff>555218</xdr:colOff>
      <xdr:row>13</xdr:row>
      <xdr:rowOff>184685</xdr:rowOff>
    </xdr:to>
    <xdr:sp macro="" textlink="">
      <xdr:nvSpPr>
        <xdr:cNvPr id="3" name="CaixaDeTexto 2">
          <a:extLst>
            <a:ext uri="{FF2B5EF4-FFF2-40B4-BE49-F238E27FC236}">
              <a16:creationId xmlns:a16="http://schemas.microsoft.com/office/drawing/2014/main" id="{C7DBCAF3-0846-EE38-38EF-7698F7CCBD9D}"/>
            </a:ext>
          </a:extLst>
        </xdr:cNvPr>
        <xdr:cNvSpPr txBox="1"/>
      </xdr:nvSpPr>
      <xdr:spPr>
        <a:xfrm>
          <a:off x="7419586" y="1994807"/>
          <a:ext cx="3416319" cy="1342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ts val="800"/>
            </a:lnSpc>
          </a:pPr>
          <a:r>
            <a:rPr lang="pt-PT" sz="900">
              <a:latin typeface="Berlin Sans FB" panose="020E0602020502020306" pitchFamily="34" charset="0"/>
            </a:rPr>
            <a:t>1)Arranajr</a:t>
          </a:r>
          <a:r>
            <a:rPr lang="pt-PT" sz="900" baseline="0">
              <a:latin typeface="Berlin Sans FB" panose="020E0602020502020306" pitchFamily="34" charset="0"/>
            </a:rPr>
            <a:t> e </a:t>
          </a:r>
          <a:r>
            <a:rPr lang="pt-PT" sz="900">
              <a:latin typeface="Berlin Sans FB" panose="020E0602020502020306" pitchFamily="34" charset="0"/>
            </a:rPr>
            <a:t>higienizar os</a:t>
          </a:r>
          <a:r>
            <a:rPr lang="pt-PT" sz="900" baseline="0">
              <a:latin typeface="Berlin Sans FB" panose="020E0602020502020306" pitchFamily="34" charset="0"/>
            </a:rPr>
            <a:t> legumes;</a:t>
          </a:r>
          <a:endParaRPr lang="pt-PT" sz="900">
            <a:latin typeface="Berlin Sans FB" panose="020E0602020502020306" pitchFamily="34" charset="0"/>
          </a:endParaRPr>
        </a:p>
        <a:p>
          <a:pPr algn="l">
            <a:lnSpc>
              <a:spcPts val="800"/>
            </a:lnSpc>
          </a:pPr>
          <a:r>
            <a:rPr lang="pt-PT" sz="900">
              <a:latin typeface="Berlin Sans FB" panose="020E0602020502020306" pitchFamily="34" charset="0"/>
            </a:rPr>
            <a:t>2) </a:t>
          </a:r>
          <a:r>
            <a:rPr lang="pt-PT" sz="900" baseline="0">
              <a:latin typeface="Berlin Sans FB" panose="020E0602020502020306" pitchFamily="34" charset="0"/>
            </a:rPr>
            <a:t>Cortar em partes mais pequenas a cenoura, a batata e a cebola e  reservao caldo verde;</a:t>
          </a:r>
        </a:p>
        <a:p>
          <a:pPr algn="l">
            <a:lnSpc>
              <a:spcPts val="900"/>
            </a:lnSpc>
          </a:pPr>
          <a:r>
            <a:rPr lang="pt-PT" sz="900">
              <a:latin typeface="Berlin Sans FB" panose="020E0602020502020306" pitchFamily="34" charset="0"/>
            </a:rPr>
            <a:t>3) Num</a:t>
          </a:r>
          <a:r>
            <a:rPr lang="pt-PT" sz="900" baseline="0">
              <a:latin typeface="Berlin Sans FB" panose="020E0602020502020306" pitchFamily="34" charset="0"/>
            </a:rPr>
            <a:t> tacho com</a:t>
          </a:r>
          <a:r>
            <a:rPr lang="pt-PT" sz="900">
              <a:latin typeface="Berlin Sans FB" panose="020E0602020502020306" pitchFamily="34" charset="0"/>
            </a:rPr>
            <a:t> água fervente temperada</a:t>
          </a:r>
          <a:r>
            <a:rPr lang="pt-PT" sz="900" baseline="0">
              <a:latin typeface="Berlin Sans FB" panose="020E0602020502020306" pitchFamily="34" charset="0"/>
            </a:rPr>
            <a:t> com sal</a:t>
          </a:r>
          <a:r>
            <a:rPr lang="pt-PT" sz="900">
              <a:latin typeface="Berlin Sans FB" panose="020E0602020502020306" pitchFamily="34" charset="0"/>
            </a:rPr>
            <a:t> colocar a cenoura, a batata</a:t>
          </a:r>
          <a:r>
            <a:rPr lang="pt-PT" sz="900" baseline="0">
              <a:latin typeface="Berlin Sans FB" panose="020E0602020502020306" pitchFamily="34" charset="0"/>
            </a:rPr>
            <a:t> e </a:t>
          </a:r>
          <a:r>
            <a:rPr lang="pt-PT" sz="900">
              <a:latin typeface="Berlin Sans FB" panose="020E0602020502020306" pitchFamily="34" charset="0"/>
            </a:rPr>
            <a:t>a cebola e deixar cozer; </a:t>
          </a:r>
        </a:p>
        <a:p>
          <a:pPr algn="l">
            <a:lnSpc>
              <a:spcPts val="1100"/>
            </a:lnSpc>
          </a:pPr>
          <a:r>
            <a:rPr lang="pt-PT" sz="900">
              <a:latin typeface="Berlin Sans FB" panose="020E0602020502020306" pitchFamily="34" charset="0"/>
            </a:rPr>
            <a:t>4) Com a varinha</a:t>
          </a:r>
          <a:r>
            <a:rPr lang="pt-PT" sz="900" baseline="0">
              <a:latin typeface="Berlin Sans FB" panose="020E0602020502020306" pitchFamily="34" charset="0"/>
            </a:rPr>
            <a:t> mágica r</a:t>
          </a:r>
          <a:r>
            <a:rPr lang="pt-PT" sz="900">
              <a:solidFill>
                <a:sysClr val="windowText" lastClr="000000"/>
              </a:solidFill>
              <a:latin typeface="Berlin Sans FB" panose="020E0602020502020306" pitchFamily="34" charset="0"/>
            </a:rPr>
            <a:t>eduzir os</a:t>
          </a:r>
          <a:r>
            <a:rPr lang="pt-PT" sz="900" baseline="0">
              <a:solidFill>
                <a:sysClr val="windowText" lastClr="000000"/>
              </a:solidFill>
              <a:latin typeface="Berlin Sans FB" panose="020E0602020502020306" pitchFamily="34" charset="0"/>
            </a:rPr>
            <a:t> </a:t>
          </a:r>
          <a:r>
            <a:rPr lang="pt-PT" sz="900">
              <a:solidFill>
                <a:sysClr val="windowText" lastClr="000000"/>
              </a:solidFill>
              <a:latin typeface="Berlin Sans FB" panose="020E0602020502020306" pitchFamily="34" charset="0"/>
            </a:rPr>
            <a:t>legumes cozidos a creme  e adicionar</a:t>
          </a:r>
          <a:r>
            <a:rPr lang="pt-PT" sz="900" baseline="0">
              <a:solidFill>
                <a:sysClr val="windowText" lastClr="000000"/>
              </a:solidFill>
              <a:latin typeface="Berlin Sans FB" panose="020E0602020502020306" pitchFamily="34" charset="0"/>
            </a:rPr>
            <a:t> </a:t>
          </a:r>
          <a:r>
            <a:rPr lang="pt-PT" sz="900">
              <a:solidFill>
                <a:sysClr val="windowText" lastClr="000000"/>
              </a:solidFill>
              <a:latin typeface="Berlin Sans FB" panose="020E0602020502020306" pitchFamily="34" charset="0"/>
            </a:rPr>
            <a:t>o azeite; </a:t>
          </a:r>
        </a:p>
        <a:p>
          <a:pPr algn="l">
            <a:lnSpc>
              <a:spcPts val="1100"/>
            </a:lnSpc>
          </a:pPr>
          <a:r>
            <a:rPr lang="pt-PT" sz="900">
              <a:latin typeface="Berlin Sans FB" panose="020E0602020502020306" pitchFamily="34" charset="0"/>
            </a:rPr>
            <a:t>5) Adicionar</a:t>
          </a:r>
          <a:r>
            <a:rPr lang="pt-PT" sz="900" baseline="0">
              <a:latin typeface="Berlin Sans FB" panose="020E0602020502020306" pitchFamily="34" charset="0"/>
            </a:rPr>
            <a:t> o caldo verde ao creme anterior e  cozer por 5-10 minutos. </a:t>
          </a:r>
          <a:r>
            <a:rPr lang="pt-PT" sz="900">
              <a:latin typeface="Berlin Sans FB" panose="020E0602020502020306" pitchFamily="34" charset="0"/>
            </a:rPr>
            <a:t> </a:t>
          </a:r>
        </a:p>
        <a:p>
          <a:pPr algn="l">
            <a:lnSpc>
              <a:spcPts val="1200"/>
            </a:lnSpc>
          </a:pPr>
          <a:endParaRPr lang="pt-PT" sz="900">
            <a:latin typeface="Berlin Sans FB" panose="020E0602020502020306" pitchFamily="34" charset="0"/>
          </a:endParaRPr>
        </a:p>
        <a:p>
          <a:pPr algn="l">
            <a:lnSpc>
              <a:spcPts val="1200"/>
            </a:lnSpc>
          </a:pPr>
          <a:endParaRPr lang="pt-PT" sz="900">
            <a:latin typeface="Berlin Sans FB" panose="020E0602020502020306" pitchFamily="34" charset="0"/>
          </a:endParaRPr>
        </a:p>
        <a:p>
          <a:pPr algn="l">
            <a:lnSpc>
              <a:spcPts val="700"/>
            </a:lnSpc>
          </a:pPr>
          <a:r>
            <a:rPr lang="pt-PT" sz="900">
              <a:latin typeface="Berlin Sans FB" panose="020E0602020502020306" pitchFamily="34" charset="0"/>
            </a:rPr>
            <a:t> </a:t>
          </a:r>
        </a:p>
      </xdr:txBody>
    </xdr:sp>
    <xdr:clientData/>
  </xdr:twoCellAnchor>
  <xdr:twoCellAnchor>
    <xdr:from>
      <xdr:col>8</xdr:col>
      <xdr:colOff>57150</xdr:colOff>
      <xdr:row>20</xdr:row>
      <xdr:rowOff>57150</xdr:rowOff>
    </xdr:from>
    <xdr:to>
      <xdr:col>12</xdr:col>
      <xdr:colOff>619094</xdr:colOff>
      <xdr:row>22</xdr:row>
      <xdr:rowOff>152400</xdr:rowOff>
    </xdr:to>
    <xdr:sp macro="" textlink="">
      <xdr:nvSpPr>
        <xdr:cNvPr id="4" name="CaixaDeTexto 3">
          <a:extLst>
            <a:ext uri="{FF2B5EF4-FFF2-40B4-BE49-F238E27FC236}">
              <a16:creationId xmlns:a16="http://schemas.microsoft.com/office/drawing/2014/main" id="{BBC45F0B-6885-CDA1-D698-C5CBC64D2B8B}"/>
            </a:ext>
          </a:extLst>
        </xdr:cNvPr>
        <xdr:cNvSpPr txBox="1"/>
      </xdr:nvSpPr>
      <xdr:spPr>
        <a:xfrm>
          <a:off x="7439025" y="4610100"/>
          <a:ext cx="3460712"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900">
              <a:latin typeface="Berlin Sans FB" panose="020E0602020502020306" pitchFamily="34" charset="0"/>
            </a:rPr>
            <a:t>Esta</a:t>
          </a:r>
          <a:r>
            <a:rPr lang="pt-PT" sz="900" baseline="0">
              <a:latin typeface="Berlin Sans FB" panose="020E0602020502020306" pitchFamily="34" charset="0"/>
            </a:rPr>
            <a:t> sopa deverá ser servida quente, numa dose individual de 250ml por utente. </a:t>
          </a:r>
          <a:endParaRPr lang="pt-PT" sz="900">
            <a:latin typeface="Berlin Sans FB" panose="020E0602020502020306"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6" xr:uid="{00000000-000C-0000-FFFF-FFFF00000000}" name="Tabela196678125512581262130413051317" displayName="Tabela196678125512581262130413051317" ref="A48:W244" totalsRowCount="1" headerRowDxfId="49" dataDxfId="48" totalsRowDxfId="46" tableBorderDxfId="47">
  <tableColumns count="23">
    <tableColumn id="1" xr3:uid="{00000000-0010-0000-0000-000001000000}" name="Código" dataDxfId="45" totalsRowDxfId="44"/>
    <tableColumn id="2" xr3:uid="{00000000-0010-0000-0000-000002000000}" name="PRODUTO" dataDxfId="43" totalsRowDxfId="42">
      <calculatedColumnFormula>IF(A49&lt;&gt;"",VLOOKUP(A49,'TABELA '!A3:B23,2,0),"")</calculatedColumnFormula>
    </tableColumn>
    <tableColumn id="44" xr3:uid="{00000000-0010-0000-0000-00002C000000}" name="Quantidade(gr)" dataDxfId="41" totalsRowDxfId="40"/>
    <tableColumn id="53" xr3:uid="{00000000-0010-0000-0000-000035000000}" name="Coluna1" dataDxfId="39" totalsRowDxfId="38"/>
    <tableColumn id="3" xr3:uid="{00000000-0010-0000-0000-000003000000}" name="Energia (kcal)" dataDxfId="37" totalsRowDxfId="36">
      <calculatedColumnFormula>IF($A49&lt;&gt;"",IF($A49&lt;&gt;"",VLOOKUP($A49,'TABELA '!$A$4:$B$23,3,0),"")/100*C49,"")</calculatedColumnFormula>
    </tableColumn>
    <tableColumn id="4" xr3:uid="{00000000-0010-0000-0000-000004000000}" name="Energia (kJ)" dataDxfId="35" totalsRowDxfId="34">
      <calculatedColumnFormula>IF($A49&lt;&gt;"",IF($A49&lt;&gt;"",VLOOKUP($A49,'TABELA '!$A$4:$B$23,4,0),"")/100*C49/100*C49,"")</calculatedColumnFormula>
    </tableColumn>
    <tableColumn id="5" xr3:uid="{00000000-0010-0000-0000-000005000000}" name="Água (g)" dataDxfId="33" totalsRowDxfId="32">
      <calculatedColumnFormula>IF($A49&lt;&gt;"",IF($A49&lt;&gt;"",VLOOKUP($A49,'TABELA '!$A$4:$B$23,5,0),"")/100*C49,"")</calculatedColumnFormula>
    </tableColumn>
    <tableColumn id="6" xr3:uid="{00000000-0010-0000-0000-000006000000}" name="Proteína (g)" dataDxfId="31" totalsRowDxfId="30">
      <calculatedColumnFormula>IF($A49&lt;&gt;"",IF($A49&lt;&gt;"",VLOOKUP($A49,'TABELA '!$A$4:$B$23,6,0),"")/100*C49,"")</calculatedColumnFormula>
    </tableColumn>
    <tableColumn id="7" xr3:uid="{00000000-0010-0000-0000-000007000000}" name="Lípidos (g)" dataDxfId="29" totalsRowDxfId="28">
      <calculatedColumnFormula>IF($A49&lt;&gt;"",IF($A49&lt;&gt;"",VLOOKUP($A49,'TABELA '!$A$4:$B$23,7,0),"")/100*C49,"")</calculatedColumnFormula>
    </tableColumn>
    <tableColumn id="8" xr3:uid="{00000000-0010-0000-0000-000008000000}" name="HC (g)" dataDxfId="27" totalsRowDxfId="26">
      <calculatedColumnFormula>IF($A49&lt;&gt;"",IF($A49&lt;&gt;"",VLOOKUP($A49,'TABELA '!$A$4:$B$23,8,0),"")/100*C49,"")</calculatedColumnFormula>
    </tableColumn>
    <tableColumn id="47" xr3:uid="{00000000-0010-0000-0000-00002F000000}" name="Açúcar (g)" dataDxfId="25" totalsRowDxfId="24">
      <calculatedColumnFormula>IF($A49&lt;&gt;"",IF($A49&lt;&gt;"",VLOOKUP($A49,'TABELA '!$A$4:$B$23,11,0),"")/100*C49,"")</calculatedColumnFormula>
    </tableColumn>
    <tableColumn id="9" xr3:uid="{00000000-0010-0000-0000-000009000000}" name="Total HC mono (g)" dataDxfId="23" totalsRowDxfId="22">
      <calculatedColumnFormula>IF($A49&lt;&gt;"",IF($A49&lt;&gt;"",VLOOKUP($A49,'TABELA '!$A$4:$B$23,10,0),"")/100*C49,"")</calculatedColumnFormula>
    </tableColumn>
    <tableColumn id="10" xr3:uid="{00000000-0010-0000-0000-00000A000000}" name="Mono+di(g)" dataDxfId="21" totalsRowDxfId="20">
      <calculatedColumnFormula>IF($A49&lt;&gt;"",IF($A49&lt;&gt;"",VLOOKUP($A49,'TABELA '!$A$4:$B$23,11,0),"")/100*H49,"")</calculatedColumnFormula>
    </tableColumn>
    <tableColumn id="11" xr3:uid="{00000000-0010-0000-0000-00000B000000}" name="Ác. orgânicos (g)" dataDxfId="19" totalsRowDxfId="18">
      <calculatedColumnFormula>IF($A49&lt;&gt;"",IF($A49&lt;&gt;"",VLOOKUP($A49,'TABELA '!$A$4:$B$23,12,0),"")/100*C49,"")</calculatedColumnFormula>
    </tableColumn>
    <tableColumn id="12" xr3:uid="{00000000-0010-0000-0000-00000C000000}" name="Álcool (g)" dataDxfId="17" totalsRowDxfId="16">
      <calculatedColumnFormula>IF($A49&lt;&gt;"",IF($A49&lt;&gt;"",VLOOKUP($A49,'TABELA '!$A$4:$B$23,13,0),"")/100*C49,"")</calculatedColumnFormula>
    </tableColumn>
    <tableColumn id="13" xr3:uid="{00000000-0010-0000-0000-00000D000000}" name="Amido (g)" dataDxfId="15" totalsRowDxfId="14">
      <calculatedColumnFormula>IF($A49&lt;&gt;"",IF($A49&lt;&gt;"",VLOOKUP($A49,'TABELA '!$A$4:$B$23,14,0),"")/100*C49,"")</calculatedColumnFormula>
    </tableColumn>
    <tableColumn id="14" xr3:uid="{00000000-0010-0000-0000-00000E000000}" name="Oligo (g)" dataDxfId="13" totalsRowDxfId="12">
      <calculatedColumnFormula>IF($A49&lt;&gt;"",IF($A49&lt;&gt;"",VLOOKUP($A49,'TABELA '!$A$4:$B$23,15,0),"")/100*C49,"")</calculatedColumnFormula>
    </tableColumn>
    <tableColumn id="15" xr3:uid="{00000000-0010-0000-0000-00000F000000}" name="Fibra (g)" dataDxfId="11" totalsRowDxfId="10">
      <calculatedColumnFormula>IF($A49&lt;&gt;"",IF($A49&lt;&gt;"",VLOOKUP($A49,'TABELA '!$A$4:$B$23,16,0),"")/100*C49,"")</calculatedColumnFormula>
    </tableColumn>
    <tableColumn id="16" xr3:uid="{00000000-0010-0000-0000-000010000000}" name="SFA (g)" dataDxfId="9" totalsRowDxfId="8">
      <calculatedColumnFormula>IF($A49&lt;&gt;"",IF($A49&lt;&gt;"",VLOOKUP($A49,'TABELA '!$A$4:$B$23,17,0),"")/100*C49,"")</calculatedColumnFormula>
    </tableColumn>
    <tableColumn id="17" xr3:uid="{00000000-0010-0000-0000-000011000000}" name="MUFA (g)" dataDxfId="7" totalsRowDxfId="6">
      <calculatedColumnFormula>IF($A49&lt;&gt;"",IF($A49&lt;&gt;"",VLOOKUP($A49,'TABELA '!$A$4:$B$23,18,0),"")/100*C49,"")</calculatedColumnFormula>
    </tableColumn>
    <tableColumn id="18" xr3:uid="{00000000-0010-0000-0000-000012000000}" name="PUFA (g)" dataDxfId="5" totalsRowDxfId="4">
      <calculatedColumnFormula>IF($A49&lt;&gt;"",IF($A49&lt;&gt;"",VLOOKUP($A49,'TABELA '!$A$4:$B$23,19,0),"")/100*C49,"")</calculatedColumnFormula>
    </tableColumn>
    <tableColumn id="37" xr3:uid="{00000000-0010-0000-0000-000025000000}" name="Na (mg)" dataDxfId="3" totalsRowDxfId="2">
      <calculatedColumnFormula>IF($A49&lt;&gt;"",IF($A49&lt;&gt;"",VLOOKUP($A49,'TABELA '!$A$4:$B$23,38,0),"")/100*C49,"")</calculatedColumnFormula>
    </tableColumn>
    <tableColumn id="52" xr3:uid="{00000000-0010-0000-0000-000034000000}" name="sal" dataDxfId="1" totalsRowDxfId="0"/>
  </tableColumns>
  <tableStyleInfo name="TableStyleMedium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2"/>
  <dimension ref="A2:A27"/>
  <sheetViews>
    <sheetView workbookViewId="0"/>
  </sheetViews>
  <sheetFormatPr defaultRowHeight="12.5" x14ac:dyDescent="0.25"/>
  <cols>
    <col min="1" max="1" width="123.453125" customWidth="1"/>
  </cols>
  <sheetData>
    <row r="2" spans="1:1" ht="33.75" customHeight="1" x14ac:dyDescent="0.25">
      <c r="A2" s="12" t="s">
        <v>21</v>
      </c>
    </row>
    <row r="3" spans="1:1" ht="15.5" x14ac:dyDescent="0.35">
      <c r="A3" s="11"/>
    </row>
    <row r="4" spans="1:1" ht="13" x14ac:dyDescent="0.3">
      <c r="A4" s="6" t="s">
        <v>20</v>
      </c>
    </row>
    <row r="6" spans="1:1" ht="38" x14ac:dyDescent="0.25">
      <c r="A6" s="8" t="s">
        <v>22</v>
      </c>
    </row>
    <row r="7" spans="1:1" ht="15" x14ac:dyDescent="0.3">
      <c r="A7" s="5"/>
    </row>
    <row r="8" spans="1:1" ht="46.5" customHeight="1" x14ac:dyDescent="0.25">
      <c r="A8" s="13" t="s">
        <v>23</v>
      </c>
    </row>
    <row r="9" spans="1:1" x14ac:dyDescent="0.25">
      <c r="A9" s="9"/>
    </row>
    <row r="10" spans="1:1" ht="50.5" x14ac:dyDescent="0.25">
      <c r="A10" s="8" t="s">
        <v>24</v>
      </c>
    </row>
    <row r="11" spans="1:1" x14ac:dyDescent="0.25">
      <c r="A11" s="7"/>
    </row>
    <row r="12" spans="1:1" x14ac:dyDescent="0.25">
      <c r="A12" s="10"/>
    </row>
    <row r="13" spans="1:1" ht="38" x14ac:dyDescent="0.25">
      <c r="A13" s="14" t="s">
        <v>25</v>
      </c>
    </row>
    <row r="15" spans="1:1" ht="13" x14ac:dyDescent="0.3">
      <c r="A15" s="6" t="s">
        <v>43</v>
      </c>
    </row>
    <row r="17" spans="1:1" ht="13" x14ac:dyDescent="0.3">
      <c r="A17" s="6" t="s">
        <v>26</v>
      </c>
    </row>
    <row r="19" spans="1:1" ht="13" x14ac:dyDescent="0.3">
      <c r="A19" s="6" t="s">
        <v>27</v>
      </c>
    </row>
    <row r="21" spans="1:1" ht="13" x14ac:dyDescent="0.3">
      <c r="A21" s="6" t="s">
        <v>28</v>
      </c>
    </row>
    <row r="23" spans="1:1" ht="25.5" x14ac:dyDescent="0.25">
      <c r="A23" s="8" t="s">
        <v>29</v>
      </c>
    </row>
    <row r="25" spans="1:1" ht="72" customHeight="1" x14ac:dyDescent="0.25">
      <c r="A25" s="8" t="s">
        <v>30</v>
      </c>
    </row>
    <row r="27" spans="1:1" ht="13" x14ac:dyDescent="0.3">
      <c r="A27" s="6" t="s">
        <v>31</v>
      </c>
    </row>
  </sheetData>
  <sheetProtection password="8A3B" sheet="1" objects="1" scenarios="1"/>
  <phoneticPr fontId="3" type="noConversion"/>
  <pageMargins left="0.45" right="0.75" top="0.6" bottom="0.78" header="0" footer="0"/>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1"/>
  <dimension ref="A1:B23"/>
  <sheetViews>
    <sheetView tabSelected="1" workbookViewId="0">
      <selection activeCell="D7" sqref="D7"/>
    </sheetView>
  </sheetViews>
  <sheetFormatPr defaultColWidth="9.1796875" defaultRowHeight="12.5" x14ac:dyDescent="0.25"/>
  <cols>
    <col min="1" max="1" width="47.7265625" style="15" bestFit="1" customWidth="1"/>
    <col min="2" max="2" width="8.453125" style="17" customWidth="1"/>
  </cols>
  <sheetData>
    <row r="1" spans="1:2" ht="22.5" customHeight="1" x14ac:dyDescent="0.25">
      <c r="B1" s="16"/>
    </row>
    <row r="2" spans="1:2" s="3" customFormat="1" ht="26" x14ac:dyDescent="0.25">
      <c r="A2" s="2" t="s">
        <v>17</v>
      </c>
      <c r="B2" s="1" t="s">
        <v>1</v>
      </c>
    </row>
    <row r="3" spans="1:2" s="3" customFormat="1" ht="15.5" x14ac:dyDescent="0.25">
      <c r="A3" s="18" t="s">
        <v>5</v>
      </c>
      <c r="B3" s="19"/>
    </row>
    <row r="4" spans="1:2" s="22" customFormat="1" x14ac:dyDescent="0.25">
      <c r="A4" s="21" t="s">
        <v>93</v>
      </c>
      <c r="B4" s="4">
        <v>69.302172319999997</v>
      </c>
    </row>
    <row r="5" spans="1:2" s="22" customFormat="1" x14ac:dyDescent="0.25">
      <c r="A5" s="21" t="s">
        <v>94</v>
      </c>
      <c r="B5" s="4">
        <v>92.687306169254398</v>
      </c>
    </row>
    <row r="6" spans="1:2" s="22" customFormat="1" x14ac:dyDescent="0.25">
      <c r="A6" s="15" t="s">
        <v>95</v>
      </c>
      <c r="B6" s="4">
        <v>61.116629876975999</v>
      </c>
    </row>
    <row r="7" spans="1:2" s="22" customFormat="1" x14ac:dyDescent="0.25">
      <c r="A7" s="15" t="s">
        <v>96</v>
      </c>
      <c r="B7" s="4">
        <v>32.070607825014406</v>
      </c>
    </row>
    <row r="8" spans="1:2" s="22" customFormat="1" x14ac:dyDescent="0.25">
      <c r="A8" s="15" t="s">
        <v>97</v>
      </c>
      <c r="B8" s="4">
        <v>44.668882449961593</v>
      </c>
    </row>
    <row r="9" spans="1:2" s="22" customFormat="1" x14ac:dyDescent="0.25">
      <c r="A9" s="15" t="s">
        <v>98</v>
      </c>
      <c r="B9" s="4">
        <v>62.091496365811203</v>
      </c>
    </row>
    <row r="10" spans="1:2" s="22" customFormat="1" x14ac:dyDescent="0.25">
      <c r="A10" s="15" t="s">
        <v>32</v>
      </c>
      <c r="B10" s="4">
        <v>61.894009071999996</v>
      </c>
    </row>
    <row r="11" spans="1:2" s="22" customFormat="1" x14ac:dyDescent="0.25">
      <c r="A11" s="15" t="s">
        <v>33</v>
      </c>
      <c r="B11" s="4">
        <v>61.655036063999994</v>
      </c>
    </row>
    <row r="12" spans="1:2" s="22" customFormat="1" x14ac:dyDescent="0.25">
      <c r="A12" s="15" t="s">
        <v>34</v>
      </c>
      <c r="B12" s="4">
        <v>61.894009071999996</v>
      </c>
    </row>
    <row r="13" spans="1:2" s="22" customFormat="1" x14ac:dyDescent="0.25">
      <c r="A13" s="15" t="s">
        <v>35</v>
      </c>
      <c r="B13" s="4">
        <v>34</v>
      </c>
    </row>
    <row r="14" spans="1:2" s="22" customFormat="1" x14ac:dyDescent="0.25">
      <c r="A14" s="15" t="s">
        <v>36</v>
      </c>
      <c r="B14" s="4">
        <v>46.838709567999999</v>
      </c>
    </row>
    <row r="15" spans="1:2" s="22" customFormat="1" x14ac:dyDescent="0.25">
      <c r="A15" s="15" t="s">
        <v>37</v>
      </c>
      <c r="B15" s="4">
        <v>59.265305983999994</v>
      </c>
    </row>
    <row r="16" spans="1:2" s="22" customFormat="1" x14ac:dyDescent="0.25">
      <c r="A16" s="15" t="s">
        <v>38</v>
      </c>
      <c r="B16" s="4">
        <v>334.084265184</v>
      </c>
    </row>
    <row r="17" spans="1:2" s="22" customFormat="1" x14ac:dyDescent="0.25">
      <c r="A17" s="15" t="s">
        <v>40</v>
      </c>
      <c r="B17" s="4">
        <v>492.52336948799996</v>
      </c>
    </row>
    <row r="18" spans="1:2" s="22" customFormat="1" x14ac:dyDescent="0.25">
      <c r="A18" s="15" t="s">
        <v>41</v>
      </c>
      <c r="B18" s="4">
        <v>355.83080891199995</v>
      </c>
    </row>
    <row r="19" spans="1:2" s="22" customFormat="1" x14ac:dyDescent="0.25">
      <c r="A19" s="15" t="s">
        <v>42</v>
      </c>
      <c r="B19" s="4">
        <v>423.938116192</v>
      </c>
    </row>
    <row r="20" spans="1:2" s="22" customFormat="1" x14ac:dyDescent="0.25">
      <c r="A20" s="15" t="s">
        <v>39</v>
      </c>
      <c r="B20" s="4">
        <v>135.25872252799999</v>
      </c>
    </row>
    <row r="21" spans="1:2" s="22" customFormat="1" x14ac:dyDescent="0.25">
      <c r="A21" s="21" t="s">
        <v>3</v>
      </c>
      <c r="B21" s="4">
        <v>65.717577199999994</v>
      </c>
    </row>
    <row r="22" spans="1:2" s="22" customFormat="1" x14ac:dyDescent="0.25">
      <c r="A22" s="15" t="s">
        <v>18</v>
      </c>
      <c r="B22" s="4">
        <v>59.026332975999999</v>
      </c>
    </row>
    <row r="23" spans="1:2" s="22" customFormat="1" x14ac:dyDescent="0.25">
      <c r="A23" s="15" t="s">
        <v>19</v>
      </c>
      <c r="B23" s="23">
        <v>65.575000000000003</v>
      </c>
    </row>
  </sheetData>
  <phoneticPr fontId="3" type="noConversion"/>
  <pageMargins left="0.55000000000000004" right="0.54" top="0.59055118110236227" bottom="0.56000000000000005" header="0" footer="0"/>
  <pageSetup paperSize="9" scale="71" orientation="landscape" horizontalDpi="4294967295" verticalDpi="1200" r:id="rId1"/>
  <headerFooter alignWithMargins="0">
    <oddFooter>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40">
    <tabColor theme="5" tint="0.39997558519241921"/>
  </sheetPr>
  <dimension ref="A1:Y244"/>
  <sheetViews>
    <sheetView showGridLines="0" zoomScale="98" zoomScaleNormal="98" zoomScaleSheetLayoutView="90" workbookViewId="0">
      <selection activeCell="E12" sqref="E12"/>
    </sheetView>
  </sheetViews>
  <sheetFormatPr defaultColWidth="9.1796875" defaultRowHeight="10" x14ac:dyDescent="0.2"/>
  <cols>
    <col min="1" max="1" width="10.453125" style="24" customWidth="1"/>
    <col min="2" max="2" width="8.54296875" style="24" customWidth="1"/>
    <col min="3" max="3" width="37.81640625" style="28" bestFit="1" customWidth="1"/>
    <col min="4" max="4" width="11.453125" style="28" customWidth="1"/>
    <col min="5" max="5" width="11.453125" style="25" customWidth="1"/>
    <col min="6" max="6" width="12.26953125" style="24" customWidth="1"/>
    <col min="7" max="7" width="8.26953125" style="24" bestFit="1" customWidth="1"/>
    <col min="8" max="10" width="10.453125" style="24" bestFit="1" customWidth="1"/>
    <col min="11" max="11" width="11.81640625" style="24" bestFit="1" customWidth="1"/>
    <col min="12" max="12" width="11.1796875" style="24" bestFit="1" customWidth="1"/>
    <col min="13" max="13" width="9.54296875" style="24" bestFit="1" customWidth="1"/>
    <col min="14" max="14" width="9.1796875" style="24"/>
    <col min="15" max="15" width="8.453125" style="24" hidden="1" customWidth="1"/>
    <col min="16" max="16" width="8.7265625" style="24" hidden="1" customWidth="1"/>
    <col min="17" max="17" width="18.54296875" style="24" customWidth="1"/>
    <col min="18" max="18" width="7.453125" style="24" bestFit="1" customWidth="1"/>
    <col min="19" max="19" width="5.26953125" style="24" bestFit="1" customWidth="1"/>
    <col min="20" max="20" width="5.81640625" style="24" bestFit="1" customWidth="1"/>
    <col min="21" max="21" width="5.54296875" style="24" bestFit="1" customWidth="1"/>
    <col min="22" max="22" width="7" style="24" bestFit="1" customWidth="1"/>
    <col min="23" max="16384" width="9.1796875" style="24"/>
  </cols>
  <sheetData>
    <row r="1" spans="2:14" ht="17.5" x14ac:dyDescent="0.35">
      <c r="C1" s="24"/>
      <c r="D1" s="24"/>
      <c r="E1" s="28"/>
      <c r="F1" s="25"/>
      <c r="K1" s="61" t="s">
        <v>58</v>
      </c>
      <c r="L1" s="91" t="s">
        <v>86</v>
      </c>
      <c r="M1" s="84"/>
    </row>
    <row r="2" spans="2:14" ht="24.5" x14ac:dyDescent="0.45">
      <c r="B2" s="117" t="s">
        <v>60</v>
      </c>
      <c r="C2" s="117"/>
      <c r="D2" s="117"/>
      <c r="E2" s="117"/>
      <c r="F2" s="117"/>
      <c r="G2" s="117"/>
      <c r="H2" s="117"/>
      <c r="I2" s="117"/>
      <c r="J2" s="117"/>
      <c r="K2" s="117"/>
      <c r="L2" s="117"/>
      <c r="M2" s="117"/>
    </row>
    <row r="3" spans="2:14" ht="27" x14ac:dyDescent="0.7">
      <c r="B3" s="50"/>
      <c r="C3" s="62" t="s">
        <v>69</v>
      </c>
      <c r="D3" s="62"/>
      <c r="E3" s="118" t="s">
        <v>91</v>
      </c>
      <c r="F3" s="118"/>
      <c r="G3" s="118"/>
      <c r="H3" s="118"/>
      <c r="I3" s="118"/>
      <c r="J3" s="118"/>
      <c r="K3" s="118"/>
      <c r="L3" s="118"/>
      <c r="M3" s="118"/>
    </row>
    <row r="4" spans="2:14" ht="15.5" x14ac:dyDescent="0.35">
      <c r="B4" s="52"/>
      <c r="C4" s="60" t="s">
        <v>59</v>
      </c>
      <c r="D4" s="60"/>
      <c r="E4" s="119" t="s">
        <v>75</v>
      </c>
      <c r="F4" s="119"/>
      <c r="G4" s="119"/>
      <c r="H4" s="51"/>
      <c r="I4" s="51"/>
      <c r="J4" s="51"/>
      <c r="K4" s="51"/>
      <c r="L4" s="51"/>
      <c r="M4" s="51"/>
    </row>
    <row r="5" spans="2:14" ht="15.5" x14ac:dyDescent="0.35">
      <c r="B5" s="52"/>
      <c r="C5" s="60" t="s">
        <v>70</v>
      </c>
      <c r="D5" s="60"/>
      <c r="E5" s="119" t="s">
        <v>85</v>
      </c>
      <c r="F5" s="119"/>
      <c r="G5" s="119"/>
      <c r="H5" s="51"/>
      <c r="I5" s="55"/>
      <c r="J5" s="51"/>
      <c r="K5" s="51"/>
      <c r="L5" s="51"/>
      <c r="M5" s="51"/>
    </row>
    <row r="6" spans="2:14" ht="15.5" x14ac:dyDescent="0.35">
      <c r="B6" s="53"/>
      <c r="C6" s="54"/>
      <c r="D6" s="54"/>
      <c r="E6" s="55"/>
      <c r="F6" s="56"/>
      <c r="G6" s="51"/>
      <c r="H6" s="51"/>
      <c r="I6" s="51"/>
      <c r="J6" s="51"/>
      <c r="K6" s="51"/>
      <c r="L6" s="51"/>
      <c r="M6" s="51"/>
    </row>
    <row r="7" spans="2:14" ht="11" thickBot="1" x14ac:dyDescent="0.3">
      <c r="B7" s="51"/>
      <c r="C7" s="51"/>
      <c r="D7" s="51"/>
      <c r="E7" s="55"/>
      <c r="F7" s="56"/>
      <c r="G7" s="51"/>
      <c r="H7" s="51"/>
      <c r="I7" s="51"/>
      <c r="J7" s="51"/>
      <c r="K7" s="51"/>
      <c r="L7" s="51"/>
      <c r="M7" s="51"/>
    </row>
    <row r="8" spans="2:14" ht="39" customHeight="1" thickBot="1" x14ac:dyDescent="0.4">
      <c r="B8" s="57"/>
      <c r="C8" s="85" t="s">
        <v>84</v>
      </c>
      <c r="D8" s="103" t="s">
        <v>89</v>
      </c>
      <c r="E8" s="86" t="s">
        <v>83</v>
      </c>
      <c r="F8" s="86" t="s">
        <v>73</v>
      </c>
      <c r="G8" s="86" t="s">
        <v>82</v>
      </c>
      <c r="H8" s="87" t="s">
        <v>74</v>
      </c>
      <c r="I8" s="120" t="s">
        <v>81</v>
      </c>
      <c r="J8" s="120"/>
      <c r="K8" s="120"/>
      <c r="L8" s="120"/>
      <c r="M8" s="121"/>
      <c r="N8" s="48"/>
    </row>
    <row r="9" spans="2:14" ht="15.5" x14ac:dyDescent="0.35">
      <c r="B9" s="58"/>
      <c r="C9" s="88" t="s">
        <v>76</v>
      </c>
      <c r="D9" s="96">
        <v>120</v>
      </c>
      <c r="E9" s="104">
        <f>D9*0.87</f>
        <v>104.4</v>
      </c>
      <c r="F9" s="80">
        <f t="shared" ref="F9:F14" si="0">D9/1000</f>
        <v>0.12</v>
      </c>
      <c r="G9" s="80">
        <v>1.18</v>
      </c>
      <c r="H9" s="80">
        <f t="shared" ref="H9:H14" si="1">G9*F9</f>
        <v>0.14159999999999998</v>
      </c>
      <c r="I9" s="122"/>
      <c r="J9" s="122"/>
      <c r="K9" s="122"/>
      <c r="L9" s="122"/>
      <c r="M9" s="123"/>
      <c r="N9" s="48"/>
    </row>
    <row r="10" spans="2:14" ht="15.5" x14ac:dyDescent="0.35">
      <c r="B10" s="58"/>
      <c r="C10" s="88" t="s">
        <v>90</v>
      </c>
      <c r="D10" s="97">
        <v>40</v>
      </c>
      <c r="E10" s="105">
        <f>D10*0.82</f>
        <v>32.799999999999997</v>
      </c>
      <c r="F10" s="80">
        <f t="shared" si="0"/>
        <v>0.04</v>
      </c>
      <c r="G10" s="81">
        <v>2.25</v>
      </c>
      <c r="H10" s="81">
        <f t="shared" si="1"/>
        <v>0.09</v>
      </c>
      <c r="I10" s="122"/>
      <c r="J10" s="122"/>
      <c r="K10" s="122"/>
      <c r="L10" s="122"/>
      <c r="M10" s="123"/>
      <c r="N10" s="48"/>
    </row>
    <row r="11" spans="2:14" ht="15.5" x14ac:dyDescent="0.35">
      <c r="B11" s="59"/>
      <c r="C11" s="88" t="s">
        <v>77</v>
      </c>
      <c r="D11" s="97">
        <v>15</v>
      </c>
      <c r="E11" s="105">
        <f>D11*0.89</f>
        <v>13.35</v>
      </c>
      <c r="F11" s="80">
        <f t="shared" si="0"/>
        <v>1.4999999999999999E-2</v>
      </c>
      <c r="G11" s="81">
        <v>1.46</v>
      </c>
      <c r="H11" s="81">
        <f t="shared" si="1"/>
        <v>2.1899999999999999E-2</v>
      </c>
      <c r="I11" s="122"/>
      <c r="J11" s="122"/>
      <c r="K11" s="122"/>
      <c r="L11" s="122"/>
      <c r="M11" s="123"/>
      <c r="N11" s="48"/>
    </row>
    <row r="12" spans="2:14" ht="15.5" x14ac:dyDescent="0.35">
      <c r="B12" s="59"/>
      <c r="C12" s="88" t="s">
        <v>92</v>
      </c>
      <c r="D12" s="97">
        <v>40</v>
      </c>
      <c r="E12" s="105">
        <f>D12*0.75</f>
        <v>30</v>
      </c>
      <c r="F12" s="80">
        <f t="shared" si="0"/>
        <v>0.04</v>
      </c>
      <c r="G12" s="81">
        <v>4.3600000000000003</v>
      </c>
      <c r="H12" s="81">
        <f t="shared" si="1"/>
        <v>0.17440000000000003</v>
      </c>
      <c r="I12" s="122"/>
      <c r="J12" s="122"/>
      <c r="K12" s="122"/>
      <c r="L12" s="122"/>
      <c r="M12" s="123"/>
      <c r="N12" s="48"/>
    </row>
    <row r="13" spans="2:14" ht="15.5" x14ac:dyDescent="0.35">
      <c r="B13" s="59"/>
      <c r="C13" s="88" t="s">
        <v>4</v>
      </c>
      <c r="D13" s="97">
        <v>0.5</v>
      </c>
      <c r="E13" s="105">
        <v>0.5</v>
      </c>
      <c r="F13" s="80">
        <f t="shared" si="0"/>
        <v>5.0000000000000001E-4</v>
      </c>
      <c r="G13" s="81">
        <v>0.25</v>
      </c>
      <c r="H13" s="81">
        <f t="shared" si="1"/>
        <v>1.25E-4</v>
      </c>
      <c r="I13" s="122"/>
      <c r="J13" s="122"/>
      <c r="K13" s="122"/>
      <c r="L13" s="122"/>
      <c r="M13" s="123"/>
      <c r="N13" s="48"/>
    </row>
    <row r="14" spans="2:14" ht="15.5" x14ac:dyDescent="0.35">
      <c r="B14" s="59"/>
      <c r="C14" s="88" t="s">
        <v>78</v>
      </c>
      <c r="D14" s="97">
        <v>5</v>
      </c>
      <c r="E14" s="105">
        <v>5</v>
      </c>
      <c r="F14" s="80">
        <f t="shared" si="0"/>
        <v>5.0000000000000001E-3</v>
      </c>
      <c r="G14" s="81">
        <v>7.32</v>
      </c>
      <c r="H14" s="81">
        <f t="shared" si="1"/>
        <v>3.6600000000000001E-2</v>
      </c>
      <c r="I14" s="122"/>
      <c r="J14" s="122"/>
      <c r="K14" s="122"/>
      <c r="L14" s="122"/>
      <c r="M14" s="123"/>
      <c r="N14" s="48"/>
    </row>
    <row r="15" spans="2:14" ht="15.5" x14ac:dyDescent="0.35">
      <c r="B15" s="59"/>
      <c r="C15" s="89" t="s">
        <v>79</v>
      </c>
      <c r="D15" s="98"/>
      <c r="E15" s="82">
        <f>SUM(E9:E14)</f>
        <v>186.04999999999998</v>
      </c>
      <c r="F15" s="71"/>
      <c r="G15" s="73"/>
      <c r="H15" s="81">
        <f>SUM(H9:H14) + (SUM(H9:H14)*0.06)</f>
        <v>0.49250249999999995</v>
      </c>
      <c r="I15" s="122"/>
      <c r="J15" s="122"/>
      <c r="K15" s="122"/>
      <c r="L15" s="122"/>
      <c r="M15" s="123"/>
      <c r="N15" s="48"/>
    </row>
    <row r="16" spans="2:14" ht="15.5" x14ac:dyDescent="0.35">
      <c r="B16" s="59"/>
      <c r="C16" s="70"/>
      <c r="D16" s="99"/>
      <c r="E16" s="71"/>
      <c r="F16" s="72"/>
      <c r="G16" s="73"/>
      <c r="H16" s="68"/>
      <c r="I16" s="122"/>
      <c r="J16" s="122"/>
      <c r="K16" s="122"/>
      <c r="L16" s="122"/>
      <c r="M16" s="123"/>
      <c r="N16" s="48"/>
    </row>
    <row r="17" spans="2:14" ht="15.5" x14ac:dyDescent="0.35">
      <c r="B17" s="59"/>
      <c r="C17" s="70"/>
      <c r="D17" s="99"/>
      <c r="E17" s="71"/>
      <c r="F17" s="72"/>
      <c r="G17" s="73"/>
      <c r="H17" s="68"/>
      <c r="I17" s="122"/>
      <c r="J17" s="122"/>
      <c r="K17" s="122"/>
      <c r="L17" s="122"/>
      <c r="M17" s="123"/>
      <c r="N17" s="48"/>
    </row>
    <row r="18" spans="2:14" ht="15.5" x14ac:dyDescent="0.35">
      <c r="B18" s="59"/>
      <c r="C18" s="70"/>
      <c r="D18" s="99"/>
      <c r="E18" s="71"/>
      <c r="F18" s="72"/>
      <c r="G18" s="73"/>
      <c r="H18" s="68"/>
      <c r="I18" s="122"/>
      <c r="J18" s="122"/>
      <c r="K18" s="122"/>
      <c r="L18" s="122"/>
      <c r="M18" s="123"/>
      <c r="N18" s="48"/>
    </row>
    <row r="19" spans="2:14" ht="15.5" x14ac:dyDescent="0.35">
      <c r="B19" s="59"/>
      <c r="C19" s="70"/>
      <c r="D19" s="99"/>
      <c r="E19" s="71"/>
      <c r="F19" s="72"/>
      <c r="G19" s="73"/>
      <c r="H19" s="68"/>
      <c r="I19" s="124"/>
      <c r="J19" s="124"/>
      <c r="K19" s="124"/>
      <c r="L19" s="124"/>
      <c r="M19" s="125"/>
      <c r="N19" s="48"/>
    </row>
    <row r="20" spans="2:14" ht="15.5" x14ac:dyDescent="0.35">
      <c r="B20" s="59"/>
      <c r="C20" s="70"/>
      <c r="D20" s="99"/>
      <c r="E20" s="71"/>
      <c r="F20" s="72"/>
      <c r="G20" s="73"/>
      <c r="H20" s="69"/>
      <c r="I20" s="126" t="s">
        <v>71</v>
      </c>
      <c r="J20" s="127"/>
      <c r="K20" s="127"/>
      <c r="L20" s="127"/>
      <c r="M20" s="128"/>
      <c r="N20" s="48"/>
    </row>
    <row r="21" spans="2:14" ht="15.5" x14ac:dyDescent="0.35">
      <c r="B21" s="59"/>
      <c r="C21" s="70"/>
      <c r="D21" s="99"/>
      <c r="E21" s="71"/>
      <c r="F21" s="72"/>
      <c r="G21" s="73"/>
      <c r="H21" s="68"/>
      <c r="I21" s="106"/>
      <c r="J21" s="107"/>
      <c r="K21" s="107"/>
      <c r="L21" s="107"/>
      <c r="M21" s="108"/>
      <c r="N21" s="48"/>
    </row>
    <row r="22" spans="2:14" ht="15.5" x14ac:dyDescent="0.35">
      <c r="B22" s="59"/>
      <c r="C22" s="70"/>
      <c r="D22" s="99"/>
      <c r="E22" s="71"/>
      <c r="F22" s="72"/>
      <c r="G22" s="73"/>
      <c r="H22" s="68"/>
      <c r="I22" s="106"/>
      <c r="J22" s="107"/>
      <c r="K22" s="107"/>
      <c r="L22" s="107"/>
      <c r="M22" s="108"/>
      <c r="N22" s="48"/>
    </row>
    <row r="23" spans="2:14" ht="15.5" x14ac:dyDescent="0.35">
      <c r="B23" s="59"/>
      <c r="C23" s="70"/>
      <c r="D23" s="99"/>
      <c r="E23" s="71"/>
      <c r="F23" s="72"/>
      <c r="G23" s="73"/>
      <c r="H23" s="68"/>
      <c r="I23" s="106"/>
      <c r="J23" s="107"/>
      <c r="K23" s="107"/>
      <c r="L23" s="107"/>
      <c r="M23" s="108"/>
      <c r="N23" s="48"/>
    </row>
    <row r="24" spans="2:14" ht="16" thickBot="1" x14ac:dyDescent="0.4">
      <c r="B24" s="59"/>
      <c r="C24" s="74"/>
      <c r="D24" s="100"/>
      <c r="E24" s="75"/>
      <c r="F24" s="76"/>
      <c r="G24" s="77"/>
      <c r="H24" s="78"/>
      <c r="I24" s="109"/>
      <c r="J24" s="110"/>
      <c r="K24" s="110"/>
      <c r="L24" s="110"/>
      <c r="M24" s="111"/>
      <c r="N24" s="48"/>
    </row>
    <row r="25" spans="2:14" ht="15.5" x14ac:dyDescent="0.35">
      <c r="B25" s="49"/>
      <c r="C25" s="11"/>
      <c r="D25" s="11"/>
      <c r="E25" s="49"/>
      <c r="F25" s="11"/>
      <c r="G25" s="49"/>
      <c r="H25" s="48"/>
      <c r="I25" s="48"/>
      <c r="J25" s="48"/>
      <c r="K25" s="48"/>
      <c r="L25" s="48"/>
      <c r="M25" s="48"/>
      <c r="N25" s="48"/>
    </row>
    <row r="26" spans="2:14" ht="16" x14ac:dyDescent="0.4">
      <c r="B26" s="49"/>
      <c r="C26" s="79" t="s">
        <v>72</v>
      </c>
      <c r="D26" s="79"/>
      <c r="E26" s="112" t="s">
        <v>61</v>
      </c>
      <c r="F26" s="113"/>
      <c r="G26" s="113"/>
      <c r="H26" s="113"/>
      <c r="I26" s="113"/>
      <c r="J26" s="113"/>
      <c r="K26" s="113"/>
      <c r="L26" s="113"/>
      <c r="M26" s="113"/>
      <c r="N26" s="114"/>
    </row>
    <row r="27" spans="2:14" ht="31.5" customHeight="1" x14ac:dyDescent="0.35">
      <c r="B27" s="49"/>
      <c r="C27" s="115" t="s">
        <v>80</v>
      </c>
      <c r="D27" s="101"/>
      <c r="E27" s="64" t="s">
        <v>62</v>
      </c>
      <c r="F27" s="63" t="s">
        <v>63</v>
      </c>
      <c r="G27" s="63" t="s">
        <v>48</v>
      </c>
      <c r="H27" s="63" t="s">
        <v>57</v>
      </c>
      <c r="I27" s="63" t="s">
        <v>64</v>
      </c>
      <c r="J27" s="63" t="s">
        <v>65</v>
      </c>
      <c r="K27" s="63" t="s">
        <v>66</v>
      </c>
      <c r="L27" s="63" t="s">
        <v>67</v>
      </c>
      <c r="M27" s="63" t="s">
        <v>53</v>
      </c>
      <c r="N27" s="63" t="s">
        <v>68</v>
      </c>
    </row>
    <row r="28" spans="2:14" ht="16.5" customHeight="1" x14ac:dyDescent="0.2">
      <c r="C28" s="116"/>
      <c r="D28" s="101"/>
      <c r="E28" s="90" t="e">
        <f>E47</f>
        <v>#N/A</v>
      </c>
      <c r="F28" s="83" t="e">
        <f>H47</f>
        <v>#N/A</v>
      </c>
      <c r="G28" s="83" t="e">
        <f>J47</f>
        <v>#N/A</v>
      </c>
      <c r="H28" s="83" t="e">
        <f>K47</f>
        <v>#N/A</v>
      </c>
      <c r="I28" s="83" t="e">
        <f>I47</f>
        <v>#N/A</v>
      </c>
      <c r="J28" s="83" t="e">
        <f>S47</f>
        <v>#N/A</v>
      </c>
      <c r="K28" s="83" t="e">
        <f>T47</f>
        <v>#N/A</v>
      </c>
      <c r="L28" s="83" t="e">
        <f>U47</f>
        <v>#N/A</v>
      </c>
      <c r="M28" s="83" t="e">
        <f>R47</f>
        <v>#N/A</v>
      </c>
      <c r="N28" s="83" t="e">
        <f>V47</f>
        <v>#N/A</v>
      </c>
    </row>
    <row r="43" spans="1:25" ht="31.5" customHeight="1" x14ac:dyDescent="0.2"/>
    <row r="46" spans="1:25" ht="13.5" thickBot="1" x14ac:dyDescent="0.3">
      <c r="G46" s="34" t="s">
        <v>46</v>
      </c>
      <c r="H46" s="94" t="e">
        <f>H47*4/E47*100</f>
        <v>#N/A</v>
      </c>
      <c r="I46" s="94" t="e">
        <f>I47*9/E47*100</f>
        <v>#N/A</v>
      </c>
      <c r="J46" s="94" t="e">
        <f>J47*4/E47*100</f>
        <v>#N/A</v>
      </c>
      <c r="K46" s="95" t="e">
        <f>K47*4/E47*100</f>
        <v>#N/A</v>
      </c>
      <c r="S46" s="47" t="e">
        <f>S47*9/E47*100</f>
        <v>#N/A</v>
      </c>
      <c r="T46" s="47" t="e">
        <f>T47*9/F47*100</f>
        <v>#N/A</v>
      </c>
      <c r="U46" s="47" t="e">
        <f>U47*9/G47*100</f>
        <v>#N/A</v>
      </c>
    </row>
    <row r="47" spans="1:25" ht="11" thickBot="1" x14ac:dyDescent="0.3">
      <c r="C47" s="35" t="s">
        <v>45</v>
      </c>
      <c r="D47" s="102"/>
      <c r="E47" s="36" t="e">
        <f>SUM(E49:E243)</f>
        <v>#N/A</v>
      </c>
      <c r="F47" s="36" t="e">
        <f t="shared" ref="F47:V47" si="2">SUM(F49:F243)</f>
        <v>#N/A</v>
      </c>
      <c r="G47" s="36" t="e">
        <f t="shared" si="2"/>
        <v>#N/A</v>
      </c>
      <c r="H47" s="92" t="e">
        <f t="shared" si="2"/>
        <v>#N/A</v>
      </c>
      <c r="I47" s="92" t="e">
        <f t="shared" si="2"/>
        <v>#N/A</v>
      </c>
      <c r="J47" s="93" t="e">
        <f t="shared" si="2"/>
        <v>#N/A</v>
      </c>
      <c r="K47" s="37" t="e">
        <f t="shared" si="2"/>
        <v>#N/A</v>
      </c>
      <c r="L47" s="37" t="e">
        <f t="shared" si="2"/>
        <v>#N/A</v>
      </c>
      <c r="M47" s="37" t="e">
        <f t="shared" si="2"/>
        <v>#N/A</v>
      </c>
      <c r="N47" s="37" t="e">
        <f t="shared" si="2"/>
        <v>#N/A</v>
      </c>
      <c r="O47" s="37" t="e">
        <f t="shared" si="2"/>
        <v>#N/A</v>
      </c>
      <c r="P47" s="37" t="e">
        <f t="shared" si="2"/>
        <v>#N/A</v>
      </c>
      <c r="Q47" s="37" t="e">
        <f t="shared" si="2"/>
        <v>#N/A</v>
      </c>
      <c r="R47" s="25" t="e">
        <f t="shared" si="2"/>
        <v>#N/A</v>
      </c>
      <c r="S47" s="25" t="e">
        <f t="shared" si="2"/>
        <v>#N/A</v>
      </c>
      <c r="T47" s="25" t="e">
        <f t="shared" si="2"/>
        <v>#N/A</v>
      </c>
      <c r="U47" s="25" t="e">
        <f t="shared" si="2"/>
        <v>#N/A</v>
      </c>
      <c r="V47" s="25" t="e">
        <f t="shared" si="2"/>
        <v>#N/A</v>
      </c>
      <c r="W47" s="25" t="e">
        <f>V47/400</f>
        <v>#N/A</v>
      </c>
    </row>
    <row r="48" spans="1:25" s="44" customFormat="1" ht="18" x14ac:dyDescent="0.2">
      <c r="A48" s="38" t="s">
        <v>16</v>
      </c>
      <c r="B48" s="39" t="s">
        <v>17</v>
      </c>
      <c r="C48" s="38" t="s">
        <v>44</v>
      </c>
      <c r="D48" s="38" t="s">
        <v>88</v>
      </c>
      <c r="E48" s="40" t="s">
        <v>1</v>
      </c>
      <c r="F48" s="40" t="s">
        <v>2</v>
      </c>
      <c r="G48" s="41" t="s">
        <v>14</v>
      </c>
      <c r="H48" s="41" t="s">
        <v>0</v>
      </c>
      <c r="I48" s="41" t="s">
        <v>47</v>
      </c>
      <c r="J48" s="41" t="s">
        <v>48</v>
      </c>
      <c r="K48" s="41" t="s">
        <v>57</v>
      </c>
      <c r="L48" s="41" t="s">
        <v>50</v>
      </c>
      <c r="M48" s="41" t="s">
        <v>49</v>
      </c>
      <c r="N48" s="42" t="s">
        <v>51</v>
      </c>
      <c r="O48" s="41" t="s">
        <v>13</v>
      </c>
      <c r="P48" s="41" t="s">
        <v>12</v>
      </c>
      <c r="Q48" s="41" t="s">
        <v>52</v>
      </c>
      <c r="R48" s="41" t="s">
        <v>53</v>
      </c>
      <c r="S48" s="41" t="s">
        <v>54</v>
      </c>
      <c r="T48" s="41" t="s">
        <v>55</v>
      </c>
      <c r="U48" s="41" t="s">
        <v>56</v>
      </c>
      <c r="V48" s="40" t="s">
        <v>15</v>
      </c>
      <c r="W48" s="40" t="s">
        <v>87</v>
      </c>
      <c r="X48" s="43"/>
      <c r="Y48" s="43"/>
    </row>
    <row r="49" spans="1:23" ht="12.5" x14ac:dyDescent="0.25">
      <c r="A49" s="20" t="s">
        <v>6</v>
      </c>
      <c r="B49" s="24" t="e">
        <f>IF(A49&lt;&gt;"",VLOOKUP(A49,'TABELA '!A3:B23,2,0),"")</f>
        <v>#N/A</v>
      </c>
      <c r="C49" s="29">
        <v>120</v>
      </c>
      <c r="D49" s="29"/>
      <c r="E49" s="27" t="e">
        <f>IF($A49&lt;&gt;"",IF($A49&lt;&gt;"",VLOOKUP($A49,'TABELA '!$A$4:$B$23,3,0),"")/100*C49,"")</f>
        <v>#N/A</v>
      </c>
      <c r="F49" s="28" t="e">
        <f>IF($A49&lt;&gt;"",IF($A49&lt;&gt;"",VLOOKUP($A49,'TABELA '!$A$4:$B$23,4,0),"")/100*C49/100*C49,"")</f>
        <v>#N/A</v>
      </c>
      <c r="G49" s="28" t="e">
        <f>IF($A49&lt;&gt;"",IF($A49&lt;&gt;"",VLOOKUP($A49,'TABELA '!$A$4:$B$23,5,0),"")/100*C49,"")</f>
        <v>#N/A</v>
      </c>
      <c r="H49" s="28" t="e">
        <f>IF($A49&lt;&gt;"",IF($A49&lt;&gt;"",VLOOKUP($A49,'TABELA '!$A$4:$B$23,6,0),"")/100*C49,"")</f>
        <v>#N/A</v>
      </c>
      <c r="I49" s="28" t="e">
        <f>IF($A49&lt;&gt;"",IF($A49&lt;&gt;"",VLOOKUP($A49,'TABELA '!$A$4:$B$23,7,0),"")/100*C49,"")</f>
        <v>#N/A</v>
      </c>
      <c r="J49" s="28" t="e">
        <f>IF($A49&lt;&gt;"",IF($A49&lt;&gt;"",VLOOKUP($A49,'TABELA '!$A$4:$B$23,8,0),"")/100*C49,"")</f>
        <v>#N/A</v>
      </c>
      <c r="K49" s="28" t="e">
        <f>IF($A49&lt;&gt;"",IF($A49&lt;&gt;"",VLOOKUP($A49,'TABELA '!$A$4:$B$23,11,0),"")/100*C49,"")</f>
        <v>#N/A</v>
      </c>
      <c r="L49" s="28" t="e">
        <f>IF($A49&lt;&gt;"",IF($A49&lt;&gt;"",VLOOKUP($A49,'TABELA '!$A$4:$B$23,10,0),"")/100*C49,"")</f>
        <v>#N/A</v>
      </c>
      <c r="M49" s="28" t="e">
        <f>IF($A49&lt;&gt;"",IF($A49&lt;&gt;"",VLOOKUP($A49,'TABELA '!$A$4:$B$23,11,0),"")/100*H49,"")</f>
        <v>#N/A</v>
      </c>
      <c r="N49" s="28" t="e">
        <f>IF($A49&lt;&gt;"",IF($A49&lt;&gt;"",VLOOKUP($A49,'TABELA '!$A$4:$B$23,12,0),"")/100*C49,"")</f>
        <v>#N/A</v>
      </c>
      <c r="O49" s="28" t="e">
        <f>IF($A49&lt;&gt;"",IF($A49&lt;&gt;"",VLOOKUP($A49,'TABELA '!$A$4:$B$23,13,0),"")/100*C49,"")</f>
        <v>#N/A</v>
      </c>
      <c r="P49" s="28" t="e">
        <f>IF($A49&lt;&gt;"",IF($A49&lt;&gt;"",VLOOKUP($A49,'TABELA '!$A$4:$B$23,14,0),"")/100*C49,"")</f>
        <v>#N/A</v>
      </c>
      <c r="Q49" s="28" t="e">
        <f>IF($A49&lt;&gt;"",IF($A49&lt;&gt;"",VLOOKUP($A49,'TABELA '!$A$4:$B$23,15,0),"")/100*C49,"")</f>
        <v>#N/A</v>
      </c>
      <c r="R49" s="28" t="e">
        <f>IF($A49&lt;&gt;"",IF($A49&lt;&gt;"",VLOOKUP($A49,'TABELA '!$A$4:$B$23,16,0),"")/100*C49,"")</f>
        <v>#N/A</v>
      </c>
      <c r="S49" s="28" t="e">
        <f>IF($A49&lt;&gt;"",IF($A49&lt;&gt;"",VLOOKUP($A49,'TABELA '!$A$4:$B$23,17,0),"")/100*C49,"")</f>
        <v>#N/A</v>
      </c>
      <c r="T49" s="28" t="e">
        <f>IF($A49&lt;&gt;"",IF($A49&lt;&gt;"",VLOOKUP($A49,'TABELA '!$A$4:$B$23,18,0),"")/100*C49,"")</f>
        <v>#N/A</v>
      </c>
      <c r="U49" s="28" t="e">
        <f>IF($A49&lt;&gt;"",IF($A49&lt;&gt;"",VLOOKUP($A49,'TABELA '!$A$4:$B$23,19,0),"")/100*C49,"")</f>
        <v>#N/A</v>
      </c>
      <c r="V49" s="28" t="e">
        <f>IF($A49&lt;&gt;"",IF($A49&lt;&gt;"",VLOOKUP($A49,'TABELA '!$A$4:$B$23,38,0),"")/100*C49,"")</f>
        <v>#N/A</v>
      </c>
      <c r="W49" s="28"/>
    </row>
    <row r="50" spans="1:23" ht="12.5" x14ac:dyDescent="0.25">
      <c r="A50" s="20" t="s">
        <v>9</v>
      </c>
      <c r="B50" s="24" t="e">
        <f>IF(A50&lt;&gt;"",VLOOKUP(A50,'TABELA '!A4:B23,2,0),"")</f>
        <v>#N/A</v>
      </c>
      <c r="C50" s="29">
        <v>40</v>
      </c>
      <c r="D50" s="29"/>
      <c r="E50" s="27" t="e">
        <f>IF($A50&lt;&gt;"",IF($A50&lt;&gt;"",VLOOKUP($A50,'TABELA '!$A$4:$B$23,3,0),"")/100*C50,"")</f>
        <v>#N/A</v>
      </c>
      <c r="F50" s="28" t="e">
        <f>IF($A50&lt;&gt;"",IF($A50&lt;&gt;"",VLOOKUP($A50,'TABELA '!$A$4:$B$23,4,0),"")/100*C50/100*C50,"")</f>
        <v>#N/A</v>
      </c>
      <c r="G50" s="28" t="e">
        <f>IF($A50&lt;&gt;"",IF($A50&lt;&gt;"",VLOOKUP($A50,'TABELA '!$A$4:$B$23,5,0),"")/100*C50,"")</f>
        <v>#N/A</v>
      </c>
      <c r="H50" s="28" t="e">
        <f>IF($A50&lt;&gt;"",IF($A50&lt;&gt;"",VLOOKUP($A50,'TABELA '!$A$4:$B$23,6,0),"")/100*C50,"")</f>
        <v>#N/A</v>
      </c>
      <c r="I50" s="28" t="e">
        <f>IF($A50&lt;&gt;"",IF($A50&lt;&gt;"",VLOOKUP($A50,'TABELA '!$A$4:$B$23,7,0),"")/100*C50,"")</f>
        <v>#N/A</v>
      </c>
      <c r="J50" s="28" t="e">
        <f>IF($A50&lt;&gt;"",IF($A50&lt;&gt;"",VLOOKUP($A50,'TABELA '!$A$4:$B$23,8,0),"")/100*C50,"")</f>
        <v>#N/A</v>
      </c>
      <c r="K50" s="28" t="e">
        <f>IF($A50&lt;&gt;"",IF($A50&lt;&gt;"",VLOOKUP($A50,'TABELA '!$A$4:$B$23,11,0),"")/100*C50,"")</f>
        <v>#N/A</v>
      </c>
      <c r="L50" s="28" t="e">
        <f>IF($A50&lt;&gt;"",IF($A50&lt;&gt;"",VLOOKUP($A50,'TABELA '!$A$4:$B$23,10,0),"")/100*C50,"")</f>
        <v>#N/A</v>
      </c>
      <c r="M50" s="28" t="e">
        <f>IF($A50&lt;&gt;"",IF($A50&lt;&gt;"",VLOOKUP($A50,'TABELA '!$A$4:$B$23,11,0),"")/100*H50,"")</f>
        <v>#N/A</v>
      </c>
      <c r="N50" s="28" t="e">
        <f>IF($A50&lt;&gt;"",IF($A50&lt;&gt;"",VLOOKUP($A50,'TABELA '!$A$4:$B$23,12,0),"")/100*C50,"")</f>
        <v>#N/A</v>
      </c>
      <c r="O50" s="28" t="e">
        <f>IF($A50&lt;&gt;"",IF($A50&lt;&gt;"",VLOOKUP($A50,'TABELA '!$A$4:$B$23,13,0),"")/100*C50,"")</f>
        <v>#N/A</v>
      </c>
      <c r="P50" s="28" t="e">
        <f>IF($A50&lt;&gt;"",IF($A50&lt;&gt;"",VLOOKUP($A50,'TABELA '!$A$4:$B$23,14,0),"")/100*C50,"")</f>
        <v>#N/A</v>
      </c>
      <c r="Q50" s="28" t="e">
        <f>IF($A50&lt;&gt;"",IF($A50&lt;&gt;"",VLOOKUP($A50,'TABELA '!$A$4:$B$23,15,0),"")/100*C50,"")</f>
        <v>#N/A</v>
      </c>
      <c r="R50" s="28" t="e">
        <f>IF($A50&lt;&gt;"",IF($A50&lt;&gt;"",VLOOKUP($A50,'TABELA '!$A$4:$B$23,16,0),"")/100*C50,"")</f>
        <v>#N/A</v>
      </c>
      <c r="S50" s="28" t="e">
        <f>IF($A50&lt;&gt;"",IF($A50&lt;&gt;"",VLOOKUP($A50,'TABELA '!$A$4:$B$23,17,0),"")/100*C50,"")</f>
        <v>#N/A</v>
      </c>
      <c r="T50" s="28" t="e">
        <f>IF($A50&lt;&gt;"",IF($A50&lt;&gt;"",VLOOKUP($A50,'TABELA '!$A$4:$B$23,18,0),"")/100*C50,"")</f>
        <v>#N/A</v>
      </c>
      <c r="U50" s="28" t="e">
        <f>IF($A50&lt;&gt;"",IF($A50&lt;&gt;"",VLOOKUP($A50,'TABELA '!$A$4:$B$23,19,0),"")/100*C50,"")</f>
        <v>#N/A</v>
      </c>
      <c r="V50" s="28" t="e">
        <f>IF($A50&lt;&gt;"",IF($A50&lt;&gt;"",VLOOKUP($A50,'TABELA '!$A$4:$B$23,38,0),"")/100*C50,"")</f>
        <v>#N/A</v>
      </c>
      <c r="W50" s="28"/>
    </row>
    <row r="51" spans="1:23" ht="12.5" x14ac:dyDescent="0.25">
      <c r="A51" t="s">
        <v>8</v>
      </c>
      <c r="B51" s="24" t="e">
        <f>IF(A51&lt;&gt;"",VLOOKUP(A51,'TABELA '!A5:B23,2,0),"")</f>
        <v>#N/A</v>
      </c>
      <c r="C51" s="29">
        <v>40</v>
      </c>
      <c r="D51" s="29"/>
      <c r="E51" s="27" t="e">
        <f>IF($A51&lt;&gt;"",IF($A51&lt;&gt;"",VLOOKUP($A51,'TABELA '!$A$4:$B$23,3,0),"")/100*C51,"")</f>
        <v>#N/A</v>
      </c>
      <c r="F51" s="28" t="e">
        <f>IF($A51&lt;&gt;"",IF($A51&lt;&gt;"",VLOOKUP($A51,'TABELA '!$A$4:$B$23,4,0),"")/100*C51/100*C51,"")</f>
        <v>#N/A</v>
      </c>
      <c r="G51" s="28" t="e">
        <f>IF($A51&lt;&gt;"",IF($A51&lt;&gt;"",VLOOKUP($A51,'TABELA '!$A$4:$B$23,5,0),"")/100*C51,"")</f>
        <v>#N/A</v>
      </c>
      <c r="H51" s="28" t="e">
        <f>IF($A51&lt;&gt;"",IF($A51&lt;&gt;"",VLOOKUP($A51,'TABELA '!$A$4:$B$23,6,0),"")/100*C51,"")</f>
        <v>#N/A</v>
      </c>
      <c r="I51" s="28" t="e">
        <f>IF($A51&lt;&gt;"",IF($A51&lt;&gt;"",VLOOKUP($A51,'TABELA '!$A$4:$B$23,7,0),"")/100*C51,"")</f>
        <v>#N/A</v>
      </c>
      <c r="J51" s="28" t="e">
        <f>IF($A51&lt;&gt;"",IF($A51&lt;&gt;"",VLOOKUP($A51,'TABELA '!$A$4:$B$23,8,0),"")/100*C51,"")</f>
        <v>#N/A</v>
      </c>
      <c r="K51" s="28" t="e">
        <f>IF($A51&lt;&gt;"",IF($A51&lt;&gt;"",VLOOKUP($A51,'TABELA '!$A$4:$B$23,11,0),"")/100*C51,"")</f>
        <v>#N/A</v>
      </c>
      <c r="L51" s="28" t="e">
        <f>IF($A51&lt;&gt;"",IF($A51&lt;&gt;"",VLOOKUP($A51,'TABELA '!$A$4:$B$23,10,0),"")/100*C51,"")</f>
        <v>#N/A</v>
      </c>
      <c r="M51" s="28" t="e">
        <f>IF($A51&lt;&gt;"",IF($A51&lt;&gt;"",VLOOKUP($A51,'TABELA '!$A$4:$B$23,11,0),"")/100*H51,"")</f>
        <v>#N/A</v>
      </c>
      <c r="N51" s="28" t="e">
        <f>IF($A51&lt;&gt;"",IF($A51&lt;&gt;"",VLOOKUP($A51,'TABELA '!$A$4:$B$23,12,0),"")/100*C51,"")</f>
        <v>#N/A</v>
      </c>
      <c r="O51" s="28" t="e">
        <f>IF($A51&lt;&gt;"",IF($A51&lt;&gt;"",VLOOKUP($A51,'TABELA '!$A$4:$B$23,13,0),"")/100*C51,"")</f>
        <v>#N/A</v>
      </c>
      <c r="P51" s="28" t="e">
        <f>IF($A51&lt;&gt;"",IF($A51&lt;&gt;"",VLOOKUP($A51,'TABELA '!$A$4:$B$23,14,0),"")/100*C51,"")</f>
        <v>#N/A</v>
      </c>
      <c r="Q51" s="28" t="e">
        <f>IF($A51&lt;&gt;"",IF($A51&lt;&gt;"",VLOOKUP($A51,'TABELA '!$A$4:$B$23,15,0),"")/100*C51,"")</f>
        <v>#N/A</v>
      </c>
      <c r="R51" s="28" t="e">
        <f>IF($A51&lt;&gt;"",IF($A51&lt;&gt;"",VLOOKUP($A51,'TABELA '!$A$4:$B$23,16,0),"")/100*C51,"")</f>
        <v>#N/A</v>
      </c>
      <c r="S51" s="28" t="e">
        <f>IF($A51&lt;&gt;"",IF($A51&lt;&gt;"",VLOOKUP($A51,'TABELA '!$A$4:$B$23,17,0),"")/100*C51,"")</f>
        <v>#N/A</v>
      </c>
      <c r="T51" s="28" t="e">
        <f>IF($A51&lt;&gt;"",IF($A51&lt;&gt;"",VLOOKUP($A51,'TABELA '!$A$4:$B$23,18,0),"")/100*C51,"")</f>
        <v>#N/A</v>
      </c>
      <c r="U51" s="28" t="e">
        <f>IF($A51&lt;&gt;"",IF($A51&lt;&gt;"",VLOOKUP($A51,'TABELA '!$A$4:$B$23,19,0),"")/100*C51,"")</f>
        <v>#N/A</v>
      </c>
      <c r="V51" s="28" t="e">
        <f>IF($A51&lt;&gt;"",IF($A51&lt;&gt;"",VLOOKUP($A51,'TABELA '!$A$4:$B$23,38,0),"")/100*C51,"")</f>
        <v>#N/A</v>
      </c>
      <c r="W51" s="28"/>
    </row>
    <row r="52" spans="1:23" ht="12.5" x14ac:dyDescent="0.25">
      <c r="A52" t="s">
        <v>7</v>
      </c>
      <c r="B52" s="24" t="e">
        <f>IF(A52&lt;&gt;"",VLOOKUP(A52,'TABELA '!A6:B23,2,0),"")</f>
        <v>#N/A</v>
      </c>
      <c r="C52" s="29">
        <v>15</v>
      </c>
      <c r="D52" s="29"/>
      <c r="E52" s="27" t="e">
        <f>IF($A52&lt;&gt;"",IF($A52&lt;&gt;"",VLOOKUP($A52,'TABELA '!$A$4:$B$23,3,0),"")/100*C52,"")</f>
        <v>#N/A</v>
      </c>
      <c r="F52" s="28" t="e">
        <f>IF($A52&lt;&gt;"",IF($A52&lt;&gt;"",VLOOKUP($A52,'TABELA '!$A$4:$B$23,4,0),"")/100*C52/100*C52,"")</f>
        <v>#N/A</v>
      </c>
      <c r="G52" s="28" t="e">
        <f>IF($A52&lt;&gt;"",IF($A52&lt;&gt;"",VLOOKUP($A52,'TABELA '!$A$4:$B$23,5,0),"")/100*C52,"")</f>
        <v>#N/A</v>
      </c>
      <c r="H52" s="28" t="e">
        <f>IF($A52&lt;&gt;"",IF($A52&lt;&gt;"",VLOOKUP($A52,'TABELA '!$A$4:$B$23,6,0),"")/100*C52,"")</f>
        <v>#N/A</v>
      </c>
      <c r="I52" s="28" t="e">
        <f>IF($A52&lt;&gt;"",IF($A52&lt;&gt;"",VLOOKUP($A52,'TABELA '!$A$4:$B$23,7,0),"")/100*C52,"")</f>
        <v>#N/A</v>
      </c>
      <c r="J52" s="28" t="e">
        <f>IF($A52&lt;&gt;"",IF($A52&lt;&gt;"",VLOOKUP($A52,'TABELA '!$A$4:$B$23,8,0),"")/100*C52,"")</f>
        <v>#N/A</v>
      </c>
      <c r="K52" s="28" t="e">
        <f>IF($A52&lt;&gt;"",IF($A52&lt;&gt;"",VLOOKUP($A52,'TABELA '!$A$4:$B$23,11,0),"")/100*C52,"")</f>
        <v>#N/A</v>
      </c>
      <c r="L52" s="28" t="e">
        <f>IF($A52&lt;&gt;"",IF($A52&lt;&gt;"",VLOOKUP($A52,'TABELA '!$A$4:$B$23,10,0),"")/100*C52,"")</f>
        <v>#N/A</v>
      </c>
      <c r="M52" s="28" t="e">
        <f>IF($A52&lt;&gt;"",IF($A52&lt;&gt;"",VLOOKUP($A52,'TABELA '!$A$4:$B$23,11,0),"")/100*H52,"")</f>
        <v>#N/A</v>
      </c>
      <c r="N52" s="28" t="e">
        <f>IF($A52&lt;&gt;"",IF($A52&lt;&gt;"",VLOOKUP($A52,'TABELA '!$A$4:$B$23,12,0),"")/100*C52,"")</f>
        <v>#N/A</v>
      </c>
      <c r="O52" s="28" t="e">
        <f>IF($A52&lt;&gt;"",IF($A52&lt;&gt;"",VLOOKUP($A52,'TABELA '!$A$4:$B$23,13,0),"")/100*C52,"")</f>
        <v>#N/A</v>
      </c>
      <c r="P52" s="28" t="e">
        <f>IF($A52&lt;&gt;"",IF($A52&lt;&gt;"",VLOOKUP($A52,'TABELA '!$A$4:$B$23,14,0),"")/100*C52,"")</f>
        <v>#N/A</v>
      </c>
      <c r="Q52" s="28" t="e">
        <f>IF($A52&lt;&gt;"",IF($A52&lt;&gt;"",VLOOKUP($A52,'TABELA '!$A$4:$B$23,15,0),"")/100*C52,"")</f>
        <v>#N/A</v>
      </c>
      <c r="R52" s="28" t="e">
        <f>IF($A52&lt;&gt;"",IF($A52&lt;&gt;"",VLOOKUP($A52,'TABELA '!$A$4:$B$23,16,0),"")/100*C52,"")</f>
        <v>#N/A</v>
      </c>
      <c r="S52" s="28" t="e">
        <f>IF($A52&lt;&gt;"",IF($A52&lt;&gt;"",VLOOKUP($A52,'TABELA '!$A$4:$B$23,17,0),"")/100*C52,"")</f>
        <v>#N/A</v>
      </c>
      <c r="T52" s="28" t="e">
        <f>IF($A52&lt;&gt;"",IF($A52&lt;&gt;"",VLOOKUP($A52,'TABELA '!$A$4:$B$23,18,0),"")/100*C52,"")</f>
        <v>#N/A</v>
      </c>
      <c r="U52" s="28" t="e">
        <f>IF($A52&lt;&gt;"",IF($A52&lt;&gt;"",VLOOKUP($A52,'TABELA '!$A$4:$B$23,19,0),"")/100*C52,"")</f>
        <v>#N/A</v>
      </c>
      <c r="V52" s="28" t="e">
        <f>IF($A52&lt;&gt;"",IF($A52&lt;&gt;"",VLOOKUP($A52,'TABELA '!$A$4:$B$23,38,0),"")/100*C52,"")</f>
        <v>#N/A</v>
      </c>
      <c r="W52" s="28"/>
    </row>
    <row r="53" spans="1:23" ht="12.5" x14ac:dyDescent="0.25">
      <c r="A53" t="s">
        <v>10</v>
      </c>
      <c r="B53" s="24" t="e">
        <f>IF(A53&lt;&gt;"",VLOOKUP(A53,'TABELA '!A7:B23,2,0),"")</f>
        <v>#N/A</v>
      </c>
      <c r="C53" s="29">
        <v>5</v>
      </c>
      <c r="D53" s="29"/>
      <c r="E53" s="27" t="e">
        <f>IF($A53&lt;&gt;"",IF($A53&lt;&gt;"",VLOOKUP($A53,'TABELA '!$A$4:$B$23,3,0),"")/100*C53,"")</f>
        <v>#N/A</v>
      </c>
      <c r="F53" s="28" t="e">
        <f>IF($A53&lt;&gt;"",IF($A53&lt;&gt;"",VLOOKUP($A53,'TABELA '!$A$4:$B$23,4,0),"")/100*C53/100*C53,"")</f>
        <v>#N/A</v>
      </c>
      <c r="G53" s="28" t="e">
        <f>IF($A53&lt;&gt;"",IF($A53&lt;&gt;"",VLOOKUP($A53,'TABELA '!$A$4:$B$23,5,0),"")/100*C53,"")</f>
        <v>#N/A</v>
      </c>
      <c r="H53" s="28" t="e">
        <f>IF($A53&lt;&gt;"",IF($A53&lt;&gt;"",VLOOKUP($A53,'TABELA '!$A$4:$B$23,6,0),"")/100*C53,"")</f>
        <v>#N/A</v>
      </c>
      <c r="I53" s="28" t="e">
        <f>IF($A53&lt;&gt;"",IF($A53&lt;&gt;"",VLOOKUP($A53,'TABELA '!$A$4:$B$23,7,0),"")/100*C53,"")</f>
        <v>#N/A</v>
      </c>
      <c r="J53" s="28" t="e">
        <f>IF($A53&lt;&gt;"",IF($A53&lt;&gt;"",VLOOKUP($A53,'TABELA '!$A$4:$B$23,8,0),"")/100*C53,"")</f>
        <v>#N/A</v>
      </c>
      <c r="K53" s="28" t="e">
        <f>IF($A53&lt;&gt;"",IF($A53&lt;&gt;"",VLOOKUP($A53,'TABELA '!$A$4:$B$23,11,0),"")/100*C53,"")</f>
        <v>#N/A</v>
      </c>
      <c r="L53" s="28" t="e">
        <f>IF($A53&lt;&gt;"",IF($A53&lt;&gt;"",VLOOKUP($A53,'TABELA '!$A$4:$B$23,10,0),"")/100*C53,"")</f>
        <v>#N/A</v>
      </c>
      <c r="M53" s="28" t="e">
        <f>IF($A53&lt;&gt;"",IF($A53&lt;&gt;"",VLOOKUP($A53,'TABELA '!$A$4:$B$23,11,0),"")/100*H53,"")</f>
        <v>#N/A</v>
      </c>
      <c r="N53" s="28" t="e">
        <f>IF($A53&lt;&gt;"",IF($A53&lt;&gt;"",VLOOKUP($A53,'TABELA '!$A$4:$B$23,12,0),"")/100*C53,"")</f>
        <v>#N/A</v>
      </c>
      <c r="O53" s="28" t="e">
        <f>IF($A53&lt;&gt;"",IF($A53&lt;&gt;"",VLOOKUP($A53,'TABELA '!$A$4:$B$23,13,0),"")/100*C53,"")</f>
        <v>#N/A</v>
      </c>
      <c r="P53" s="28" t="e">
        <f>IF($A53&lt;&gt;"",IF($A53&lt;&gt;"",VLOOKUP($A53,'TABELA '!$A$4:$B$23,14,0),"")/100*C53,"")</f>
        <v>#N/A</v>
      </c>
      <c r="Q53" s="28" t="e">
        <f>IF($A53&lt;&gt;"",IF($A53&lt;&gt;"",VLOOKUP($A53,'TABELA '!$A$4:$B$23,15,0),"")/100*C53,"")</f>
        <v>#N/A</v>
      </c>
      <c r="R53" s="28" t="e">
        <f>IF($A53&lt;&gt;"",IF($A53&lt;&gt;"",VLOOKUP($A53,'TABELA '!$A$4:$B$23,16,0),"")/100*C53,"")</f>
        <v>#N/A</v>
      </c>
      <c r="S53" s="28" t="e">
        <f>IF($A53&lt;&gt;"",IF($A53&lt;&gt;"",VLOOKUP($A53,'TABELA '!$A$4:$B$23,17,0),"")/100*C53,"")</f>
        <v>#N/A</v>
      </c>
      <c r="T53" s="28" t="e">
        <f>IF($A53&lt;&gt;"",IF($A53&lt;&gt;"",VLOOKUP($A53,'TABELA '!$A$4:$B$23,18,0),"")/100*C53,"")</f>
        <v>#N/A</v>
      </c>
      <c r="U53" s="28" t="e">
        <f>IF($A53&lt;&gt;"",IF($A53&lt;&gt;"",VLOOKUP($A53,'TABELA '!$A$4:$B$23,19,0),"")/100*C53,"")</f>
        <v>#N/A</v>
      </c>
      <c r="V53" s="28" t="e">
        <f>IF($A53&lt;&gt;"",IF($A53&lt;&gt;"",VLOOKUP($A53,'TABELA '!$A$4:$B$23,38,0),"")/100*C53,"")</f>
        <v>#N/A</v>
      </c>
      <c r="W53" s="28"/>
    </row>
    <row r="54" spans="1:23" ht="12.5" x14ac:dyDescent="0.25">
      <c r="A54" s="22" t="s">
        <v>11</v>
      </c>
      <c r="B54" s="24" t="e">
        <f>IF(A54&lt;&gt;"",VLOOKUP(A54,'TABELA '!A8:B23,2,0),"")</f>
        <v>#N/A</v>
      </c>
      <c r="C54" s="29">
        <v>0.5</v>
      </c>
      <c r="D54" s="29"/>
      <c r="E54" s="27" t="e">
        <f>IF($A54&lt;&gt;"",IF($A54&lt;&gt;"",VLOOKUP($A54,'TABELA '!$A$4:$B$23,3,0),"")/100*C54,"")</f>
        <v>#N/A</v>
      </c>
      <c r="F54" s="28" t="e">
        <f>IF($A54&lt;&gt;"",IF($A54&lt;&gt;"",VLOOKUP($A54,'TABELA '!$A$4:$B$23,4,0),"")/100*C54/100*C54,"")</f>
        <v>#N/A</v>
      </c>
      <c r="G54" s="28" t="e">
        <f>IF($A54&lt;&gt;"",IF($A54&lt;&gt;"",VLOOKUP($A54,'TABELA '!$A$4:$B$23,5,0),"")/100*C54,"")</f>
        <v>#N/A</v>
      </c>
      <c r="H54" s="28" t="e">
        <f>IF($A54&lt;&gt;"",IF($A54&lt;&gt;"",VLOOKUP($A54,'TABELA '!$A$4:$B$23,6,0),"")/100*C54,"")</f>
        <v>#N/A</v>
      </c>
      <c r="I54" s="28" t="e">
        <f>IF($A54&lt;&gt;"",IF($A54&lt;&gt;"",VLOOKUP($A54,'TABELA '!$A$4:$B$23,7,0),"")/100*C54,"")</f>
        <v>#N/A</v>
      </c>
      <c r="J54" s="28" t="e">
        <f>IF($A54&lt;&gt;"",IF($A54&lt;&gt;"",VLOOKUP($A54,'TABELA '!$A$4:$B$23,8,0),"")/100*C54,"")</f>
        <v>#N/A</v>
      </c>
      <c r="K54" s="28" t="e">
        <f>IF($A54&lt;&gt;"",IF($A54&lt;&gt;"",VLOOKUP($A54,'TABELA '!$A$4:$B$23,11,0),"")/100*C54,"")</f>
        <v>#N/A</v>
      </c>
      <c r="L54" s="28" t="e">
        <f>IF($A54&lt;&gt;"",IF($A54&lt;&gt;"",VLOOKUP($A54,'TABELA '!$A$4:$B$23,10,0),"")/100*C54,"")</f>
        <v>#N/A</v>
      </c>
      <c r="M54" s="28" t="e">
        <f>IF($A54&lt;&gt;"",IF($A54&lt;&gt;"",VLOOKUP($A54,'TABELA '!$A$4:$B$23,11,0),"")/100*H54,"")</f>
        <v>#N/A</v>
      </c>
      <c r="N54" s="28" t="e">
        <f>IF($A54&lt;&gt;"",IF($A54&lt;&gt;"",VLOOKUP($A54,'TABELA '!$A$4:$B$23,12,0),"")/100*C54,"")</f>
        <v>#N/A</v>
      </c>
      <c r="O54" s="28" t="e">
        <f>IF($A54&lt;&gt;"",IF($A54&lt;&gt;"",VLOOKUP($A54,'TABELA '!$A$4:$B$23,13,0),"")/100*C54,"")</f>
        <v>#N/A</v>
      </c>
      <c r="P54" s="28" t="e">
        <f>IF($A54&lt;&gt;"",IF($A54&lt;&gt;"",VLOOKUP($A54,'TABELA '!$A$4:$B$23,14,0),"")/100*C54,"")</f>
        <v>#N/A</v>
      </c>
      <c r="Q54" s="28" t="e">
        <f>IF($A54&lt;&gt;"",IF($A54&lt;&gt;"",VLOOKUP($A54,'TABELA '!$A$4:$B$23,15,0),"")/100*C54,"")</f>
        <v>#N/A</v>
      </c>
      <c r="R54" s="28" t="e">
        <f>IF($A54&lt;&gt;"",IF($A54&lt;&gt;"",VLOOKUP($A54,'TABELA '!$A$4:$B$23,16,0),"")/100*C54,"")</f>
        <v>#N/A</v>
      </c>
      <c r="S54" s="28" t="e">
        <f>IF($A54&lt;&gt;"",IF($A54&lt;&gt;"",VLOOKUP($A54,'TABELA '!$A$4:$B$23,17,0),"")/100*C54,"")</f>
        <v>#N/A</v>
      </c>
      <c r="T54" s="28" t="e">
        <f>IF($A54&lt;&gt;"",IF($A54&lt;&gt;"",VLOOKUP($A54,'TABELA '!$A$4:$B$23,18,0),"")/100*C54,"")</f>
        <v>#N/A</v>
      </c>
      <c r="U54" s="28" t="e">
        <f>IF($A54&lt;&gt;"",IF($A54&lt;&gt;"",VLOOKUP($A54,'TABELA '!$A$4:$B$23,19,0),"")/100*C54,"")</f>
        <v>#N/A</v>
      </c>
      <c r="V54" s="28" t="e">
        <f>IF($A54&lt;&gt;"",IF($A54&lt;&gt;"",VLOOKUP($A54,'TABELA '!$A$4:$B$23,38,0),"")/100*C54,"")</f>
        <v>#N/A</v>
      </c>
      <c r="W54" s="28"/>
    </row>
    <row r="55" spans="1:23" ht="12.5" x14ac:dyDescent="0.25">
      <c r="A55"/>
      <c r="B55" s="24" t="str">
        <f>IF(A55&lt;&gt;"",VLOOKUP(A55,'TABELA '!A9:B23,2,0),"")</f>
        <v/>
      </c>
      <c r="C55" s="29"/>
      <c r="D55" s="29"/>
      <c r="E55" s="27" t="str">
        <f>IF($A55&lt;&gt;"",IF($A55&lt;&gt;"",VLOOKUP($A55,'TABELA '!$A$4:$B$23,3,0),"")/100*C55,"")</f>
        <v/>
      </c>
      <c r="F55" s="28" t="str">
        <f>IF($A55&lt;&gt;"",IF($A55&lt;&gt;"",VLOOKUP($A55,'TABELA '!$A$4:$B$23,4,0),"")/100*C55/100*C55,"")</f>
        <v/>
      </c>
      <c r="G55" s="28" t="str">
        <f>IF($A55&lt;&gt;"",IF($A55&lt;&gt;"",VLOOKUP($A55,'TABELA '!$A$4:$B$23,5,0),"")/100*C55,"")</f>
        <v/>
      </c>
      <c r="H55" s="28" t="str">
        <f>IF($A55&lt;&gt;"",IF($A55&lt;&gt;"",VLOOKUP($A55,'TABELA '!$A$4:$B$23,6,0),"")/100*C55,"")</f>
        <v/>
      </c>
      <c r="I55" s="28" t="str">
        <f>IF($A55&lt;&gt;"",IF($A55&lt;&gt;"",VLOOKUP($A55,'TABELA '!$A$4:$B$23,7,0),"")/100*C55,"")</f>
        <v/>
      </c>
      <c r="J55" s="28" t="str">
        <f>IF($A55&lt;&gt;"",IF($A55&lt;&gt;"",VLOOKUP($A55,'TABELA '!$A$4:$B$23,8,0),"")/100*C55,"")</f>
        <v/>
      </c>
      <c r="K55" s="28" t="str">
        <f>IF($A55&lt;&gt;"",IF($A55&lt;&gt;"",VLOOKUP($A55,'TABELA '!$A$4:$B$23,11,0),"")/100*C55,"")</f>
        <v/>
      </c>
      <c r="L55" s="28" t="str">
        <f>IF($A55&lt;&gt;"",IF($A55&lt;&gt;"",VLOOKUP($A55,'TABELA '!$A$4:$B$23,10,0),"")/100*C55,"")</f>
        <v/>
      </c>
      <c r="M55" s="28" t="str">
        <f>IF($A55&lt;&gt;"",IF($A55&lt;&gt;"",VLOOKUP($A55,'TABELA '!$A$4:$B$23,11,0),"")/100*H55,"")</f>
        <v/>
      </c>
      <c r="N55" s="28" t="str">
        <f>IF($A55&lt;&gt;"",IF($A55&lt;&gt;"",VLOOKUP($A55,'TABELA '!$A$4:$B$23,12,0),"")/100*C55,"")</f>
        <v/>
      </c>
      <c r="O55" s="28" t="str">
        <f>IF($A55&lt;&gt;"",IF($A55&lt;&gt;"",VLOOKUP($A55,'TABELA '!$A$4:$B$23,13,0),"")/100*C55,"")</f>
        <v/>
      </c>
      <c r="P55" s="28" t="str">
        <f>IF($A55&lt;&gt;"",IF($A55&lt;&gt;"",VLOOKUP($A55,'TABELA '!$A$4:$B$23,14,0),"")/100*C55,"")</f>
        <v/>
      </c>
      <c r="Q55" s="28" t="str">
        <f>IF($A55&lt;&gt;"",IF($A55&lt;&gt;"",VLOOKUP($A55,'TABELA '!$A$4:$B$23,15,0),"")/100*C55,"")</f>
        <v/>
      </c>
      <c r="R55" s="28" t="str">
        <f>IF($A55&lt;&gt;"",IF($A55&lt;&gt;"",VLOOKUP($A55,'TABELA '!$A$4:$B$23,16,0),"")/100*C55,"")</f>
        <v/>
      </c>
      <c r="S55" s="28" t="str">
        <f>IF($A55&lt;&gt;"",IF($A55&lt;&gt;"",VLOOKUP($A55,'TABELA '!$A$4:$B$23,17,0),"")/100*C55,"")</f>
        <v/>
      </c>
      <c r="T55" s="28" t="str">
        <f>IF($A55&lt;&gt;"",IF($A55&lt;&gt;"",VLOOKUP($A55,'TABELA '!$A$4:$B$23,18,0),"")/100*C55,"")</f>
        <v/>
      </c>
      <c r="U55" s="28" t="str">
        <f>IF($A55&lt;&gt;"",IF($A55&lt;&gt;"",VLOOKUP($A55,'TABELA '!$A$4:$B$23,19,0),"")/100*C55,"")</f>
        <v/>
      </c>
      <c r="V55" s="28" t="str">
        <f>IF($A55&lt;&gt;"",IF($A55&lt;&gt;"",VLOOKUP($A55,'TABELA '!$A$4:$B$23,38,0),"")/100*C55,"")</f>
        <v/>
      </c>
      <c r="W55" s="28"/>
    </row>
    <row r="56" spans="1:23" ht="13.5" customHeight="1" x14ac:dyDescent="0.25">
      <c r="A56"/>
      <c r="B56" s="24" t="str">
        <f>IF(A56&lt;&gt;"",VLOOKUP(A56,'TABELA '!A10:B23,2,0),"")</f>
        <v/>
      </c>
      <c r="C56" s="29"/>
      <c r="D56" s="29"/>
      <c r="E56" s="27" t="str">
        <f>IF($A56&lt;&gt;"",IF($A56&lt;&gt;"",VLOOKUP($A56,'TABELA '!$A$4:$B$23,3,0),"")/100*C56,"")</f>
        <v/>
      </c>
      <c r="F56" s="28" t="str">
        <f>IF($A56&lt;&gt;"",IF($A56&lt;&gt;"",VLOOKUP($A56,'TABELA '!$A$4:$B$23,4,0),"")/100*C56/100*C56,"")</f>
        <v/>
      </c>
      <c r="G56" s="28" t="str">
        <f>IF($A56&lt;&gt;"",IF($A56&lt;&gt;"",VLOOKUP($A56,'TABELA '!$A$4:$B$23,5,0),"")/100*C56,"")</f>
        <v/>
      </c>
      <c r="H56" s="28" t="str">
        <f>IF($A56&lt;&gt;"",IF($A56&lt;&gt;"",VLOOKUP($A56,'TABELA '!$A$4:$B$23,6,0),"")/100*C56,"")</f>
        <v/>
      </c>
      <c r="I56" s="28" t="str">
        <f>IF($A56&lt;&gt;"",IF($A56&lt;&gt;"",VLOOKUP($A56,'TABELA '!$A$4:$B$23,7,0),"")/100*C56,"")</f>
        <v/>
      </c>
      <c r="J56" s="28" t="str">
        <f>IF($A56&lt;&gt;"",IF($A56&lt;&gt;"",VLOOKUP($A56,'TABELA '!$A$4:$B$23,8,0),"")/100*C56,"")</f>
        <v/>
      </c>
      <c r="K56" s="28" t="str">
        <f>IF($A56&lt;&gt;"",IF($A56&lt;&gt;"",VLOOKUP($A56,'TABELA '!$A$4:$B$23,11,0),"")/100*C56,"")</f>
        <v/>
      </c>
      <c r="L56" s="28" t="str">
        <f>IF($A56&lt;&gt;"",IF($A56&lt;&gt;"",VLOOKUP($A56,'TABELA '!$A$4:$B$23,10,0),"")/100*C56,"")</f>
        <v/>
      </c>
      <c r="M56" s="28" t="str">
        <f>IF($A56&lt;&gt;"",IF($A56&lt;&gt;"",VLOOKUP($A56,'TABELA '!$A$4:$B$23,11,0),"")/100*H56,"")</f>
        <v/>
      </c>
      <c r="N56" s="28" t="str">
        <f>IF($A56&lt;&gt;"",IF($A56&lt;&gt;"",VLOOKUP($A56,'TABELA '!$A$4:$B$23,12,0),"")/100*C56,"")</f>
        <v/>
      </c>
      <c r="O56" s="28" t="str">
        <f>IF($A56&lt;&gt;"",IF($A56&lt;&gt;"",VLOOKUP($A56,'TABELA '!$A$4:$B$23,13,0),"")/100*C56,"")</f>
        <v/>
      </c>
      <c r="P56" s="28" t="str">
        <f>IF($A56&lt;&gt;"",IF($A56&lt;&gt;"",VLOOKUP($A56,'TABELA '!$A$4:$B$23,14,0),"")/100*C56,"")</f>
        <v/>
      </c>
      <c r="Q56" s="28" t="str">
        <f>IF($A56&lt;&gt;"",IF($A56&lt;&gt;"",VLOOKUP($A56,'TABELA '!$A$4:$B$23,15,0),"")/100*C56,"")</f>
        <v/>
      </c>
      <c r="R56" s="28" t="str">
        <f>IF($A56&lt;&gt;"",IF($A56&lt;&gt;"",VLOOKUP($A56,'TABELA '!$A$4:$B$23,16,0),"")/100*C56,"")</f>
        <v/>
      </c>
      <c r="S56" s="28" t="str">
        <f>IF($A56&lt;&gt;"",IF($A56&lt;&gt;"",VLOOKUP($A56,'TABELA '!$A$4:$B$23,17,0),"")/100*C56,"")</f>
        <v/>
      </c>
      <c r="T56" s="28" t="str">
        <f>IF($A56&lt;&gt;"",IF($A56&lt;&gt;"",VLOOKUP($A56,'TABELA '!$A$4:$B$23,18,0),"")/100*C56,"")</f>
        <v/>
      </c>
      <c r="U56" s="28" t="str">
        <f>IF($A56&lt;&gt;"",IF($A56&lt;&gt;"",VLOOKUP($A56,'TABELA '!$A$4:$B$23,19,0),"")/100*C56,"")</f>
        <v/>
      </c>
      <c r="V56" s="28" t="str">
        <f>IF($A56&lt;&gt;"",IF($A56&lt;&gt;"",VLOOKUP($A56,'TABELA '!$A$4:$B$23,38,0),"")/100*C56,"")</f>
        <v/>
      </c>
      <c r="W56" s="28"/>
    </row>
    <row r="57" spans="1:23" ht="12.5" x14ac:dyDescent="0.25">
      <c r="A57"/>
      <c r="B57" s="24" t="str">
        <f>IF(A57&lt;&gt;"",VLOOKUP(A57,'TABELA '!A11:B23,2,0),"")</f>
        <v/>
      </c>
      <c r="C57" s="29"/>
      <c r="D57" s="29"/>
      <c r="E57" s="27" t="str">
        <f>IF($A57&lt;&gt;"",IF($A57&lt;&gt;"",VLOOKUP($A57,'TABELA '!$A$4:$B$23,3,0),"")/100*C57,"")</f>
        <v/>
      </c>
      <c r="F57" s="28" t="str">
        <f>IF($A57&lt;&gt;"",IF($A57&lt;&gt;"",VLOOKUP($A57,'TABELA '!$A$4:$B$23,4,0),"")/100*C57/100*C57,"")</f>
        <v/>
      </c>
      <c r="G57" s="28" t="str">
        <f>IF($A57&lt;&gt;"",IF($A57&lt;&gt;"",VLOOKUP($A57,'TABELA '!$A$4:$B$23,5,0),"")/100*C57,"")</f>
        <v/>
      </c>
      <c r="H57" s="28" t="str">
        <f>IF($A57&lt;&gt;"",IF($A57&lt;&gt;"",VLOOKUP($A57,'TABELA '!$A$4:$B$23,6,0),"")/100*C57,"")</f>
        <v/>
      </c>
      <c r="I57" s="28" t="str">
        <f>IF($A57&lt;&gt;"",IF($A57&lt;&gt;"",VLOOKUP($A57,'TABELA '!$A$4:$B$23,7,0),"")/100*C57,"")</f>
        <v/>
      </c>
      <c r="J57" s="28" t="str">
        <f>IF($A57&lt;&gt;"",IF($A57&lt;&gt;"",VLOOKUP($A57,'TABELA '!$A$4:$B$23,8,0),"")/100*C57,"")</f>
        <v/>
      </c>
      <c r="K57" s="28" t="str">
        <f>IF($A57&lt;&gt;"",IF($A57&lt;&gt;"",VLOOKUP($A57,'TABELA '!$A$4:$B$23,11,0),"")/100*C57,"")</f>
        <v/>
      </c>
      <c r="L57" s="28" t="str">
        <f>IF($A57&lt;&gt;"",IF($A57&lt;&gt;"",VLOOKUP($A57,'TABELA '!$A$4:$B$23,10,0),"")/100*C57,"")</f>
        <v/>
      </c>
      <c r="M57" s="28" t="str">
        <f>IF($A57&lt;&gt;"",IF($A57&lt;&gt;"",VLOOKUP($A57,'TABELA '!$A$4:$B$23,11,0),"")/100*H57,"")</f>
        <v/>
      </c>
      <c r="N57" s="28" t="str">
        <f>IF($A57&lt;&gt;"",IF($A57&lt;&gt;"",VLOOKUP($A57,'TABELA '!$A$4:$B$23,12,0),"")/100*C57,"")</f>
        <v/>
      </c>
      <c r="O57" s="28" t="str">
        <f>IF($A57&lt;&gt;"",IF($A57&lt;&gt;"",VLOOKUP($A57,'TABELA '!$A$4:$B$23,13,0),"")/100*C57,"")</f>
        <v/>
      </c>
      <c r="P57" s="28" t="str">
        <f>IF($A57&lt;&gt;"",IF($A57&lt;&gt;"",VLOOKUP($A57,'TABELA '!$A$4:$B$23,14,0),"")/100*C57,"")</f>
        <v/>
      </c>
      <c r="Q57" s="28" t="str">
        <f>IF($A57&lt;&gt;"",IF($A57&lt;&gt;"",VLOOKUP($A57,'TABELA '!$A$4:$B$23,15,0),"")/100*C57,"")</f>
        <v/>
      </c>
      <c r="R57" s="28" t="str">
        <f>IF($A57&lt;&gt;"",IF($A57&lt;&gt;"",VLOOKUP($A57,'TABELA '!$A$4:$B$23,16,0),"")/100*C57,"")</f>
        <v/>
      </c>
      <c r="S57" s="28" t="str">
        <f>IF($A57&lt;&gt;"",IF($A57&lt;&gt;"",VLOOKUP($A57,'TABELA '!$A$4:$B$23,17,0),"")/100*C57,"")</f>
        <v/>
      </c>
      <c r="T57" s="28" t="str">
        <f>IF($A57&lt;&gt;"",IF($A57&lt;&gt;"",VLOOKUP($A57,'TABELA '!$A$4:$B$23,18,0),"")/100*C57,"")</f>
        <v/>
      </c>
      <c r="U57" s="28" t="str">
        <f>IF($A57&lt;&gt;"",IF($A57&lt;&gt;"",VLOOKUP($A57,'TABELA '!$A$4:$B$23,19,0),"")/100*C57,"")</f>
        <v/>
      </c>
      <c r="V57" s="28" t="str">
        <f>IF($A57&lt;&gt;"",IF($A57&lt;&gt;"",VLOOKUP($A57,'TABELA '!$A$4:$B$23,38,0),"")/100*C57,"")</f>
        <v/>
      </c>
      <c r="W57" s="28"/>
    </row>
    <row r="58" spans="1:23" ht="12.5" x14ac:dyDescent="0.25">
      <c r="A58"/>
      <c r="B58" s="24" t="str">
        <f>IF(A58&lt;&gt;"",VLOOKUP(A58,'TABELA '!A12:B23,2,0),"")</f>
        <v/>
      </c>
      <c r="C58" s="29"/>
      <c r="D58" s="29"/>
      <c r="E58" s="27" t="str">
        <f>IF($A58&lt;&gt;"",IF($A58&lt;&gt;"",VLOOKUP($A58,'TABELA '!$A$4:$B$23,3,0),"")/100*C58,"")</f>
        <v/>
      </c>
      <c r="F58" s="28" t="str">
        <f>IF($A58&lt;&gt;"",IF($A58&lt;&gt;"",VLOOKUP($A58,'TABELA '!$A$4:$B$23,4,0),"")/100*C58/100*C58,"")</f>
        <v/>
      </c>
      <c r="G58" s="28" t="str">
        <f>IF($A58&lt;&gt;"",IF($A58&lt;&gt;"",VLOOKUP($A58,'TABELA '!$A$4:$B$23,5,0),"")/100*C58,"")</f>
        <v/>
      </c>
      <c r="H58" s="28" t="str">
        <f>IF($A58&lt;&gt;"",IF($A58&lt;&gt;"",VLOOKUP($A58,'TABELA '!$A$4:$B$23,6,0),"")/100*C58,"")</f>
        <v/>
      </c>
      <c r="I58" s="28" t="str">
        <f>IF($A58&lt;&gt;"",IF($A58&lt;&gt;"",VLOOKUP($A58,'TABELA '!$A$4:$B$23,7,0),"")/100*C58,"")</f>
        <v/>
      </c>
      <c r="J58" s="28" t="str">
        <f>IF($A58&lt;&gt;"",IF($A58&lt;&gt;"",VLOOKUP($A58,'TABELA '!$A$4:$B$23,8,0),"")/100*C58,"")</f>
        <v/>
      </c>
      <c r="K58" s="28" t="str">
        <f>IF($A58&lt;&gt;"",IF($A58&lt;&gt;"",VLOOKUP($A58,'TABELA '!$A$4:$B$23,11,0),"")/100*C58,"")</f>
        <v/>
      </c>
      <c r="L58" s="28" t="str">
        <f>IF($A58&lt;&gt;"",IF($A58&lt;&gt;"",VLOOKUP($A58,'TABELA '!$A$4:$B$23,10,0),"")/100*C58,"")</f>
        <v/>
      </c>
      <c r="M58" s="28" t="str">
        <f>IF($A58&lt;&gt;"",IF($A58&lt;&gt;"",VLOOKUP($A58,'TABELA '!$A$4:$B$23,11,0),"")/100*H58,"")</f>
        <v/>
      </c>
      <c r="N58" s="28" t="str">
        <f>IF($A58&lt;&gt;"",IF($A58&lt;&gt;"",VLOOKUP($A58,'TABELA '!$A$4:$B$23,12,0),"")/100*C58,"")</f>
        <v/>
      </c>
      <c r="O58" s="28" t="str">
        <f>IF($A58&lt;&gt;"",IF($A58&lt;&gt;"",VLOOKUP($A58,'TABELA '!$A$4:$B$23,13,0),"")/100*C58,"")</f>
        <v/>
      </c>
      <c r="P58" s="28" t="str">
        <f>IF($A58&lt;&gt;"",IF($A58&lt;&gt;"",VLOOKUP($A58,'TABELA '!$A$4:$B$23,14,0),"")/100*C58,"")</f>
        <v/>
      </c>
      <c r="Q58" s="28" t="str">
        <f>IF($A58&lt;&gt;"",IF($A58&lt;&gt;"",VLOOKUP($A58,'TABELA '!$A$4:$B$23,15,0),"")/100*C58,"")</f>
        <v/>
      </c>
      <c r="R58" s="28" t="str">
        <f>IF($A58&lt;&gt;"",IF($A58&lt;&gt;"",VLOOKUP($A58,'TABELA '!$A$4:$B$23,16,0),"")/100*C58,"")</f>
        <v/>
      </c>
      <c r="S58" s="28" t="str">
        <f>IF($A58&lt;&gt;"",IF($A58&lt;&gt;"",VLOOKUP($A58,'TABELA '!$A$4:$B$23,17,0),"")/100*C58,"")</f>
        <v/>
      </c>
      <c r="T58" s="28" t="str">
        <f>IF($A58&lt;&gt;"",IF($A58&lt;&gt;"",VLOOKUP($A58,'TABELA '!$A$4:$B$23,18,0),"")/100*C58,"")</f>
        <v/>
      </c>
      <c r="U58" s="28" t="str">
        <f>IF($A58&lt;&gt;"",IF($A58&lt;&gt;"",VLOOKUP($A58,'TABELA '!$A$4:$B$23,19,0),"")/100*C58,"")</f>
        <v/>
      </c>
      <c r="V58" s="28" t="str">
        <f>IF($A58&lt;&gt;"",IF($A58&lt;&gt;"",VLOOKUP($A58,'TABELA '!$A$4:$B$23,38,0),"")/100*C58,"")</f>
        <v/>
      </c>
      <c r="W58" s="28"/>
    </row>
    <row r="59" spans="1:23" ht="12.5" x14ac:dyDescent="0.25">
      <c r="A59"/>
      <c r="B59" s="24" t="str">
        <f>IF(A59&lt;&gt;"",VLOOKUP(A59,'TABELA '!A13:B23,2,0),"")</f>
        <v/>
      </c>
      <c r="C59" s="29"/>
      <c r="D59" s="29"/>
      <c r="E59" s="27" t="str">
        <f>IF($A59&lt;&gt;"",IF($A59&lt;&gt;"",VLOOKUP($A59,'TABELA '!$A$4:$B$23,3,0),"")/100*C59,"")</f>
        <v/>
      </c>
      <c r="F59" s="28" t="str">
        <f>IF($A59&lt;&gt;"",IF($A59&lt;&gt;"",VLOOKUP($A59,'TABELA '!$A$4:$B$23,4,0),"")/100*C59/100*C59,"")</f>
        <v/>
      </c>
      <c r="G59" s="28" t="str">
        <f>IF($A59&lt;&gt;"",IF($A59&lt;&gt;"",VLOOKUP($A59,'TABELA '!$A$4:$B$23,5,0),"")/100*C59,"")</f>
        <v/>
      </c>
      <c r="H59" s="28" t="str">
        <f>IF($A59&lt;&gt;"",IF($A59&lt;&gt;"",VLOOKUP($A59,'TABELA '!$A$4:$B$23,6,0),"")/100*C59,"")</f>
        <v/>
      </c>
      <c r="I59" s="28" t="str">
        <f>IF($A59&lt;&gt;"",IF($A59&lt;&gt;"",VLOOKUP($A59,'TABELA '!$A$4:$B$23,7,0),"")/100*C59,"")</f>
        <v/>
      </c>
      <c r="J59" s="28" t="str">
        <f>IF($A59&lt;&gt;"",IF($A59&lt;&gt;"",VLOOKUP($A59,'TABELA '!$A$4:$B$23,8,0),"")/100*C59,"")</f>
        <v/>
      </c>
      <c r="K59" s="28" t="str">
        <f>IF($A59&lt;&gt;"",IF($A59&lt;&gt;"",VLOOKUP($A59,'TABELA '!$A$4:$B$23,11,0),"")/100*C59,"")</f>
        <v/>
      </c>
      <c r="L59" s="28" t="str">
        <f>IF($A59&lt;&gt;"",IF($A59&lt;&gt;"",VLOOKUP($A59,'TABELA '!$A$4:$B$23,10,0),"")/100*C59,"")</f>
        <v/>
      </c>
      <c r="M59" s="28" t="str">
        <f>IF($A59&lt;&gt;"",IF($A59&lt;&gt;"",VLOOKUP($A59,'TABELA '!$A$4:$B$23,11,0),"")/100*H59,"")</f>
        <v/>
      </c>
      <c r="N59" s="28" t="str">
        <f>IF($A59&lt;&gt;"",IF($A59&lt;&gt;"",VLOOKUP($A59,'TABELA '!$A$4:$B$23,12,0),"")/100*C59,"")</f>
        <v/>
      </c>
      <c r="O59" s="28" t="str">
        <f>IF($A59&lt;&gt;"",IF($A59&lt;&gt;"",VLOOKUP($A59,'TABELA '!$A$4:$B$23,13,0),"")/100*C59,"")</f>
        <v/>
      </c>
      <c r="P59" s="28" t="str">
        <f>IF($A59&lt;&gt;"",IF($A59&lt;&gt;"",VLOOKUP($A59,'TABELA '!$A$4:$B$23,14,0),"")/100*C59,"")</f>
        <v/>
      </c>
      <c r="Q59" s="28" t="str">
        <f>IF($A59&lt;&gt;"",IF($A59&lt;&gt;"",VLOOKUP($A59,'TABELA '!$A$4:$B$23,15,0),"")/100*C59,"")</f>
        <v/>
      </c>
      <c r="R59" s="28" t="str">
        <f>IF($A59&lt;&gt;"",IF($A59&lt;&gt;"",VLOOKUP($A59,'TABELA '!$A$4:$B$23,16,0),"")/100*C59,"")</f>
        <v/>
      </c>
      <c r="S59" s="28" t="str">
        <f>IF($A59&lt;&gt;"",IF($A59&lt;&gt;"",VLOOKUP($A59,'TABELA '!$A$4:$B$23,17,0),"")/100*C59,"")</f>
        <v/>
      </c>
      <c r="T59" s="28" t="str">
        <f>IF($A59&lt;&gt;"",IF($A59&lt;&gt;"",VLOOKUP($A59,'TABELA '!$A$4:$B$23,18,0),"")/100*C59,"")</f>
        <v/>
      </c>
      <c r="U59" s="28" t="str">
        <f>IF($A59&lt;&gt;"",IF($A59&lt;&gt;"",VLOOKUP($A59,'TABELA '!$A$4:$B$23,19,0),"")/100*C59,"")</f>
        <v/>
      </c>
      <c r="V59" s="28" t="str">
        <f>IF($A59&lt;&gt;"",IF($A59&lt;&gt;"",VLOOKUP($A59,'TABELA '!$A$4:$B$23,38,0),"")/100*C59,"")</f>
        <v/>
      </c>
      <c r="W59" s="28"/>
    </row>
    <row r="60" spans="1:23" ht="12.5" x14ac:dyDescent="0.25">
      <c r="A60"/>
      <c r="B60" s="24" t="str">
        <f>IF(A60&lt;&gt;"",VLOOKUP(A60,'TABELA '!A14:B23,2,0),"")</f>
        <v/>
      </c>
      <c r="C60" s="29"/>
      <c r="D60" s="29"/>
      <c r="E60" s="27" t="str">
        <f>IF($A60&lt;&gt;"",IF($A60&lt;&gt;"",VLOOKUP($A60,'TABELA '!$A$4:$B$23,3,0),"")/100*C60,"")</f>
        <v/>
      </c>
      <c r="F60" s="28" t="str">
        <f>IF($A60&lt;&gt;"",IF($A60&lt;&gt;"",VLOOKUP($A60,'TABELA '!$A$4:$B$23,4,0),"")/100*C60/100*C60,"")</f>
        <v/>
      </c>
      <c r="G60" s="28" t="str">
        <f>IF($A60&lt;&gt;"",IF($A60&lt;&gt;"",VLOOKUP($A60,'TABELA '!$A$4:$B$23,5,0),"")/100*C60,"")</f>
        <v/>
      </c>
      <c r="H60" s="28" t="str">
        <f>IF($A60&lt;&gt;"",IF($A60&lt;&gt;"",VLOOKUP($A60,'TABELA '!$A$4:$B$23,6,0),"")/100*C60,"")</f>
        <v/>
      </c>
      <c r="I60" s="28" t="str">
        <f>IF($A60&lt;&gt;"",IF($A60&lt;&gt;"",VLOOKUP($A60,'TABELA '!$A$4:$B$23,7,0),"")/100*C60,"")</f>
        <v/>
      </c>
      <c r="J60" s="28" t="str">
        <f>IF($A60&lt;&gt;"",IF($A60&lt;&gt;"",VLOOKUP($A60,'TABELA '!$A$4:$B$23,8,0),"")/100*C60,"")</f>
        <v/>
      </c>
      <c r="K60" s="28" t="str">
        <f>IF($A60&lt;&gt;"",IF($A60&lt;&gt;"",VLOOKUP($A60,'TABELA '!$A$4:$B$23,11,0),"")/100*C60,"")</f>
        <v/>
      </c>
      <c r="L60" s="28" t="str">
        <f>IF($A60&lt;&gt;"",IF($A60&lt;&gt;"",VLOOKUP($A60,'TABELA '!$A$4:$B$23,10,0),"")/100*C60,"")</f>
        <v/>
      </c>
      <c r="M60" s="28" t="str">
        <f>IF($A60&lt;&gt;"",IF($A60&lt;&gt;"",VLOOKUP($A60,'TABELA '!$A$4:$B$23,11,0),"")/100*H60,"")</f>
        <v/>
      </c>
      <c r="N60" s="28" t="str">
        <f>IF($A60&lt;&gt;"",IF($A60&lt;&gt;"",VLOOKUP($A60,'TABELA '!$A$4:$B$23,12,0),"")/100*C60,"")</f>
        <v/>
      </c>
      <c r="O60" s="28" t="str">
        <f>IF($A60&lt;&gt;"",IF($A60&lt;&gt;"",VLOOKUP($A60,'TABELA '!$A$4:$B$23,13,0),"")/100*C60,"")</f>
        <v/>
      </c>
      <c r="P60" s="28" t="str">
        <f>IF($A60&lt;&gt;"",IF($A60&lt;&gt;"",VLOOKUP($A60,'TABELA '!$A$4:$B$23,14,0),"")/100*C60,"")</f>
        <v/>
      </c>
      <c r="Q60" s="28" t="str">
        <f>IF($A60&lt;&gt;"",IF($A60&lt;&gt;"",VLOOKUP($A60,'TABELA '!$A$4:$B$23,15,0),"")/100*C60,"")</f>
        <v/>
      </c>
      <c r="R60" s="28" t="str">
        <f>IF($A60&lt;&gt;"",IF($A60&lt;&gt;"",VLOOKUP($A60,'TABELA '!$A$4:$B$23,16,0),"")/100*C60,"")</f>
        <v/>
      </c>
      <c r="S60" s="28" t="str">
        <f>IF($A60&lt;&gt;"",IF($A60&lt;&gt;"",VLOOKUP($A60,'TABELA '!$A$4:$B$23,17,0),"")/100*C60,"")</f>
        <v/>
      </c>
      <c r="T60" s="28" t="str">
        <f>IF($A60&lt;&gt;"",IF($A60&lt;&gt;"",VLOOKUP($A60,'TABELA '!$A$4:$B$23,18,0),"")/100*C60,"")</f>
        <v/>
      </c>
      <c r="U60" s="28" t="str">
        <f>IF($A60&lt;&gt;"",IF($A60&lt;&gt;"",VLOOKUP($A60,'TABELA '!$A$4:$B$23,19,0),"")/100*C60,"")</f>
        <v/>
      </c>
      <c r="V60" s="28" t="str">
        <f>IF($A60&lt;&gt;"",IF($A60&lt;&gt;"",VLOOKUP($A60,'TABELA '!$A$4:$B$23,38,0),"")/100*C60,"")</f>
        <v/>
      </c>
      <c r="W60" s="28"/>
    </row>
    <row r="61" spans="1:23" ht="12.5" x14ac:dyDescent="0.25">
      <c r="A61"/>
      <c r="B61" s="24" t="str">
        <f>IF(A61&lt;&gt;"",VLOOKUP(A61,'TABELA '!A15:B23,2,0),"")</f>
        <v/>
      </c>
      <c r="C61" s="29"/>
      <c r="D61" s="29"/>
      <c r="E61" s="27" t="str">
        <f>IF($A61&lt;&gt;"",IF($A61&lt;&gt;"",VLOOKUP($A61,'TABELA '!$A$4:$B$23,3,0),"")/100*C61,"")</f>
        <v/>
      </c>
      <c r="F61" s="28" t="str">
        <f>IF($A61&lt;&gt;"",IF($A61&lt;&gt;"",VLOOKUP($A61,'TABELA '!$A$4:$B$23,4,0),"")/100*C61/100*C61,"")</f>
        <v/>
      </c>
      <c r="G61" s="28" t="str">
        <f>IF($A61&lt;&gt;"",IF($A61&lt;&gt;"",VLOOKUP($A61,'TABELA '!$A$4:$B$23,5,0),"")/100*C61,"")</f>
        <v/>
      </c>
      <c r="H61" s="28" t="str">
        <f>IF($A61&lt;&gt;"",IF($A61&lt;&gt;"",VLOOKUP($A61,'TABELA '!$A$4:$B$23,6,0),"")/100*C61,"")</f>
        <v/>
      </c>
      <c r="I61" s="28" t="str">
        <f>IF($A61&lt;&gt;"",IF($A61&lt;&gt;"",VLOOKUP($A61,'TABELA '!$A$4:$B$23,7,0),"")/100*C61,"")</f>
        <v/>
      </c>
      <c r="J61" s="28" t="str">
        <f>IF($A61&lt;&gt;"",IF($A61&lt;&gt;"",VLOOKUP($A61,'TABELA '!$A$4:$B$23,8,0),"")/100*C61,"")</f>
        <v/>
      </c>
      <c r="K61" s="28" t="str">
        <f>IF($A61&lt;&gt;"",IF($A61&lt;&gt;"",VLOOKUP($A61,'TABELA '!$A$4:$B$23,11,0),"")/100*C61,"")</f>
        <v/>
      </c>
      <c r="L61" s="28" t="str">
        <f>IF($A61&lt;&gt;"",IF($A61&lt;&gt;"",VLOOKUP($A61,'TABELA '!$A$4:$B$23,10,0),"")/100*C61,"")</f>
        <v/>
      </c>
      <c r="M61" s="28" t="str">
        <f>IF($A61&lt;&gt;"",IF($A61&lt;&gt;"",VLOOKUP($A61,'TABELA '!$A$4:$B$23,11,0),"")/100*H61,"")</f>
        <v/>
      </c>
      <c r="N61" s="28" t="str">
        <f>IF($A61&lt;&gt;"",IF($A61&lt;&gt;"",VLOOKUP($A61,'TABELA '!$A$4:$B$23,12,0),"")/100*C61,"")</f>
        <v/>
      </c>
      <c r="O61" s="28" t="str">
        <f>IF($A61&lt;&gt;"",IF($A61&lt;&gt;"",VLOOKUP($A61,'TABELA '!$A$4:$B$23,13,0),"")/100*C61,"")</f>
        <v/>
      </c>
      <c r="P61" s="28" t="str">
        <f>IF($A61&lt;&gt;"",IF($A61&lt;&gt;"",VLOOKUP($A61,'TABELA '!$A$4:$B$23,14,0),"")/100*C61,"")</f>
        <v/>
      </c>
      <c r="Q61" s="28" t="str">
        <f>IF($A61&lt;&gt;"",IF($A61&lt;&gt;"",VLOOKUP($A61,'TABELA '!$A$4:$B$23,15,0),"")/100*C61,"")</f>
        <v/>
      </c>
      <c r="R61" s="28" t="str">
        <f>IF($A61&lt;&gt;"",IF($A61&lt;&gt;"",VLOOKUP($A61,'TABELA '!$A$4:$B$23,16,0),"")/100*C61,"")</f>
        <v/>
      </c>
      <c r="S61" s="28" t="str">
        <f>IF($A61&lt;&gt;"",IF($A61&lt;&gt;"",VLOOKUP($A61,'TABELA '!$A$4:$B$23,17,0),"")/100*C61,"")</f>
        <v/>
      </c>
      <c r="T61" s="28" t="str">
        <f>IF($A61&lt;&gt;"",IF($A61&lt;&gt;"",VLOOKUP($A61,'TABELA '!$A$4:$B$23,18,0),"")/100*C61,"")</f>
        <v/>
      </c>
      <c r="U61" s="28" t="str">
        <f>IF($A61&lt;&gt;"",IF($A61&lt;&gt;"",VLOOKUP($A61,'TABELA '!$A$4:$B$23,19,0),"")/100*C61,"")</f>
        <v/>
      </c>
      <c r="V61" s="28" t="str">
        <f>IF($A61&lt;&gt;"",IF($A61&lt;&gt;"",VLOOKUP($A61,'TABELA '!$A$4:$B$23,38,0),"")/100*C61,"")</f>
        <v/>
      </c>
      <c r="W61" s="28"/>
    </row>
    <row r="62" spans="1:23" ht="12.5" x14ac:dyDescent="0.25">
      <c r="A62"/>
      <c r="B62" s="24" t="str">
        <f>IF(A62&lt;&gt;"",VLOOKUP(A62,'TABELA '!A16:B23,2,0),"")</f>
        <v/>
      </c>
      <c r="C62" s="29"/>
      <c r="D62" s="29"/>
      <c r="E62" s="27" t="str">
        <f>IF($A62&lt;&gt;"",IF($A62&lt;&gt;"",VLOOKUP($A62,'TABELA '!$A$4:$B$23,3,0),"")/100*C62,"")</f>
        <v/>
      </c>
      <c r="F62" s="28" t="str">
        <f>IF($A62&lt;&gt;"",IF($A62&lt;&gt;"",VLOOKUP($A62,'TABELA '!$A$4:$B$23,4,0),"")/100*C62/100*C62,"")</f>
        <v/>
      </c>
      <c r="G62" s="28" t="str">
        <f>IF($A62&lt;&gt;"",IF($A62&lt;&gt;"",VLOOKUP($A62,'TABELA '!$A$4:$B$23,5,0),"")/100*C62,"")</f>
        <v/>
      </c>
      <c r="H62" s="28" t="str">
        <f>IF($A62&lt;&gt;"",IF($A62&lt;&gt;"",VLOOKUP($A62,'TABELA '!$A$4:$B$23,6,0),"")/100*C62,"")</f>
        <v/>
      </c>
      <c r="I62" s="28" t="str">
        <f>IF($A62&lt;&gt;"",IF($A62&lt;&gt;"",VLOOKUP($A62,'TABELA '!$A$4:$B$23,7,0),"")/100*C62,"")</f>
        <v/>
      </c>
      <c r="J62" s="28" t="str">
        <f>IF($A62&lt;&gt;"",IF($A62&lt;&gt;"",VLOOKUP($A62,'TABELA '!$A$4:$B$23,8,0),"")/100*C62,"")</f>
        <v/>
      </c>
      <c r="K62" s="28" t="str">
        <f>IF($A62&lt;&gt;"",IF($A62&lt;&gt;"",VLOOKUP($A62,'TABELA '!$A$4:$B$23,11,0),"")/100*C62,"")</f>
        <v/>
      </c>
      <c r="L62" s="28" t="str">
        <f>IF($A62&lt;&gt;"",IF($A62&lt;&gt;"",VLOOKUP($A62,'TABELA '!$A$4:$B$23,10,0),"")/100*C62,"")</f>
        <v/>
      </c>
      <c r="M62" s="28" t="str">
        <f>IF($A62&lt;&gt;"",IF($A62&lt;&gt;"",VLOOKUP($A62,'TABELA '!$A$4:$B$23,11,0),"")/100*H62,"")</f>
        <v/>
      </c>
      <c r="N62" s="28" t="str">
        <f>IF($A62&lt;&gt;"",IF($A62&lt;&gt;"",VLOOKUP($A62,'TABELA '!$A$4:$B$23,12,0),"")/100*C62,"")</f>
        <v/>
      </c>
      <c r="O62" s="28" t="str">
        <f>IF($A62&lt;&gt;"",IF($A62&lt;&gt;"",VLOOKUP($A62,'TABELA '!$A$4:$B$23,13,0),"")/100*C62,"")</f>
        <v/>
      </c>
      <c r="P62" s="28" t="str">
        <f>IF($A62&lt;&gt;"",IF($A62&lt;&gt;"",VLOOKUP($A62,'TABELA '!$A$4:$B$23,14,0),"")/100*C62,"")</f>
        <v/>
      </c>
      <c r="Q62" s="28" t="str">
        <f>IF($A62&lt;&gt;"",IF($A62&lt;&gt;"",VLOOKUP($A62,'TABELA '!$A$4:$B$23,15,0),"")/100*C62,"")</f>
        <v/>
      </c>
      <c r="R62" s="28" t="str">
        <f>IF($A62&lt;&gt;"",IF($A62&lt;&gt;"",VLOOKUP($A62,'TABELA '!$A$4:$B$23,16,0),"")/100*C62,"")</f>
        <v/>
      </c>
      <c r="S62" s="28" t="str">
        <f>IF($A62&lt;&gt;"",IF($A62&lt;&gt;"",VLOOKUP($A62,'TABELA '!$A$4:$B$23,17,0),"")/100*C62,"")</f>
        <v/>
      </c>
      <c r="T62" s="28" t="str">
        <f>IF($A62&lt;&gt;"",IF($A62&lt;&gt;"",VLOOKUP($A62,'TABELA '!$A$4:$B$23,18,0),"")/100*C62,"")</f>
        <v/>
      </c>
      <c r="U62" s="28" t="str">
        <f>IF($A62&lt;&gt;"",IF($A62&lt;&gt;"",VLOOKUP($A62,'TABELA '!$A$4:$B$23,19,0),"")/100*C62,"")</f>
        <v/>
      </c>
      <c r="V62" s="28" t="str">
        <f>IF($A62&lt;&gt;"",IF($A62&lt;&gt;"",VLOOKUP($A62,'TABELA '!$A$4:$B$23,38,0),"")/100*C62,"")</f>
        <v/>
      </c>
      <c r="W62" s="28"/>
    </row>
    <row r="63" spans="1:23" ht="12.5" x14ac:dyDescent="0.25">
      <c r="A63"/>
      <c r="B63" s="24" t="str">
        <f>IF(A63&lt;&gt;"",VLOOKUP(A63,'TABELA '!A17:B23,2,0),"")</f>
        <v/>
      </c>
      <c r="C63" s="29"/>
      <c r="D63" s="29"/>
      <c r="E63" s="27" t="str">
        <f>IF($A63&lt;&gt;"",IF($A63&lt;&gt;"",VLOOKUP($A63,'TABELA '!$A$4:$B$23,3,0),"")/100*C63,"")</f>
        <v/>
      </c>
      <c r="F63" s="28" t="str">
        <f>IF($A63&lt;&gt;"",IF($A63&lt;&gt;"",VLOOKUP($A63,'TABELA '!$A$4:$B$23,4,0),"")/100*C63/100*C63,"")</f>
        <v/>
      </c>
      <c r="G63" s="28" t="str">
        <f>IF($A63&lt;&gt;"",IF($A63&lt;&gt;"",VLOOKUP($A63,'TABELA '!$A$4:$B$23,5,0),"")/100*C63,"")</f>
        <v/>
      </c>
      <c r="H63" s="28" t="str">
        <f>IF($A63&lt;&gt;"",IF($A63&lt;&gt;"",VLOOKUP($A63,'TABELA '!$A$4:$B$23,6,0),"")/100*C63,"")</f>
        <v/>
      </c>
      <c r="I63" s="28" t="str">
        <f>IF($A63&lt;&gt;"",IF($A63&lt;&gt;"",VLOOKUP($A63,'TABELA '!$A$4:$B$23,7,0),"")/100*C63,"")</f>
        <v/>
      </c>
      <c r="J63" s="28" t="str">
        <f>IF($A63&lt;&gt;"",IF($A63&lt;&gt;"",VLOOKUP($A63,'TABELA '!$A$4:$B$23,8,0),"")/100*C63,"")</f>
        <v/>
      </c>
      <c r="K63" s="28" t="str">
        <f>IF($A63&lt;&gt;"",IF($A63&lt;&gt;"",VLOOKUP($A63,'TABELA '!$A$4:$B$23,11,0),"")/100*C63,"")</f>
        <v/>
      </c>
      <c r="L63" s="28" t="str">
        <f>IF($A63&lt;&gt;"",IF($A63&lt;&gt;"",VLOOKUP($A63,'TABELA '!$A$4:$B$23,10,0),"")/100*C63,"")</f>
        <v/>
      </c>
      <c r="M63" s="28" t="str">
        <f>IF($A63&lt;&gt;"",IF($A63&lt;&gt;"",VLOOKUP($A63,'TABELA '!$A$4:$B$23,11,0),"")/100*H63,"")</f>
        <v/>
      </c>
      <c r="N63" s="28" t="str">
        <f>IF($A63&lt;&gt;"",IF($A63&lt;&gt;"",VLOOKUP($A63,'TABELA '!$A$4:$B$23,12,0),"")/100*C63,"")</f>
        <v/>
      </c>
      <c r="O63" s="28" t="str">
        <f>IF($A63&lt;&gt;"",IF($A63&lt;&gt;"",VLOOKUP($A63,'TABELA '!$A$4:$B$23,13,0),"")/100*C63,"")</f>
        <v/>
      </c>
      <c r="P63" s="28" t="str">
        <f>IF($A63&lt;&gt;"",IF($A63&lt;&gt;"",VLOOKUP($A63,'TABELA '!$A$4:$B$23,14,0),"")/100*C63,"")</f>
        <v/>
      </c>
      <c r="Q63" s="28" t="str">
        <f>IF($A63&lt;&gt;"",IF($A63&lt;&gt;"",VLOOKUP($A63,'TABELA '!$A$4:$B$23,15,0),"")/100*C63,"")</f>
        <v/>
      </c>
      <c r="R63" s="28" t="str">
        <f>IF($A63&lt;&gt;"",IF($A63&lt;&gt;"",VLOOKUP($A63,'TABELA '!$A$4:$B$23,16,0),"")/100*C63,"")</f>
        <v/>
      </c>
      <c r="S63" s="28" t="str">
        <f>IF($A63&lt;&gt;"",IF($A63&lt;&gt;"",VLOOKUP($A63,'TABELA '!$A$4:$B$23,17,0),"")/100*C63,"")</f>
        <v/>
      </c>
      <c r="T63" s="28" t="str">
        <f>IF($A63&lt;&gt;"",IF($A63&lt;&gt;"",VLOOKUP($A63,'TABELA '!$A$4:$B$23,18,0),"")/100*C63,"")</f>
        <v/>
      </c>
      <c r="U63" s="28" t="str">
        <f>IF($A63&lt;&gt;"",IF($A63&lt;&gt;"",VLOOKUP($A63,'TABELA '!$A$4:$B$23,19,0),"")/100*C63,"")</f>
        <v/>
      </c>
      <c r="V63" s="28" t="str">
        <f>IF($A63&lt;&gt;"",IF($A63&lt;&gt;"",VLOOKUP($A63,'TABELA '!$A$4:$B$23,38,0),"")/100*C63,"")</f>
        <v/>
      </c>
      <c r="W63" s="28"/>
    </row>
    <row r="64" spans="1:23" ht="12.5" x14ac:dyDescent="0.25">
      <c r="A64"/>
      <c r="B64" s="24" t="str">
        <f>IF(A64&lt;&gt;"",VLOOKUP(A64,'TABELA '!A18:B23,2,0),"")</f>
        <v/>
      </c>
      <c r="C64" s="29"/>
      <c r="D64" s="29"/>
      <c r="E64" s="27" t="str">
        <f>IF($A64&lt;&gt;"",IF($A64&lt;&gt;"",VLOOKUP($A64,'TABELA '!$A$4:$B$23,3,0),"")/100*C64,"")</f>
        <v/>
      </c>
      <c r="F64" s="28" t="str">
        <f>IF($A64&lt;&gt;"",IF($A64&lt;&gt;"",VLOOKUP($A64,'TABELA '!$A$4:$B$23,4,0),"")/100*C64/100*C64,"")</f>
        <v/>
      </c>
      <c r="G64" s="28" t="str">
        <f>IF($A64&lt;&gt;"",IF($A64&lt;&gt;"",VLOOKUP($A64,'TABELA '!$A$4:$B$23,5,0),"")/100*C64,"")</f>
        <v/>
      </c>
      <c r="H64" s="28" t="str">
        <f>IF($A64&lt;&gt;"",IF($A64&lt;&gt;"",VLOOKUP($A64,'TABELA '!$A$4:$B$23,6,0),"")/100*C64,"")</f>
        <v/>
      </c>
      <c r="I64" s="28" t="str">
        <f>IF($A64&lt;&gt;"",IF($A64&lt;&gt;"",VLOOKUP($A64,'TABELA '!$A$4:$B$23,7,0),"")/100*C64,"")</f>
        <v/>
      </c>
      <c r="J64" s="28" t="str">
        <f>IF($A64&lt;&gt;"",IF($A64&lt;&gt;"",VLOOKUP($A64,'TABELA '!$A$4:$B$23,8,0),"")/100*C64,"")</f>
        <v/>
      </c>
      <c r="K64" s="28" t="str">
        <f>IF($A64&lt;&gt;"",IF($A64&lt;&gt;"",VLOOKUP($A64,'TABELA '!$A$4:$B$23,11,0),"")/100*C64,"")</f>
        <v/>
      </c>
      <c r="L64" s="28" t="str">
        <f>IF($A64&lt;&gt;"",IF($A64&lt;&gt;"",VLOOKUP($A64,'TABELA '!$A$4:$B$23,10,0),"")/100*C64,"")</f>
        <v/>
      </c>
      <c r="M64" s="28" t="str">
        <f>IF($A64&lt;&gt;"",IF($A64&lt;&gt;"",VLOOKUP($A64,'TABELA '!$A$4:$B$23,11,0),"")/100*H64,"")</f>
        <v/>
      </c>
      <c r="N64" s="28" t="str">
        <f>IF($A64&lt;&gt;"",IF($A64&lt;&gt;"",VLOOKUP($A64,'TABELA '!$A$4:$B$23,12,0),"")/100*C64,"")</f>
        <v/>
      </c>
      <c r="O64" s="28" t="str">
        <f>IF($A64&lt;&gt;"",IF($A64&lt;&gt;"",VLOOKUP($A64,'TABELA '!$A$4:$B$23,13,0),"")/100*C64,"")</f>
        <v/>
      </c>
      <c r="P64" s="28" t="str">
        <f>IF($A64&lt;&gt;"",IF($A64&lt;&gt;"",VLOOKUP($A64,'TABELA '!$A$4:$B$23,14,0),"")/100*C64,"")</f>
        <v/>
      </c>
      <c r="Q64" s="28" t="str">
        <f>IF($A64&lt;&gt;"",IF($A64&lt;&gt;"",VLOOKUP($A64,'TABELA '!$A$4:$B$23,15,0),"")/100*C64,"")</f>
        <v/>
      </c>
      <c r="R64" s="28" t="str">
        <f>IF($A64&lt;&gt;"",IF($A64&lt;&gt;"",VLOOKUP($A64,'TABELA '!$A$4:$B$23,16,0),"")/100*C64,"")</f>
        <v/>
      </c>
      <c r="S64" s="28" t="str">
        <f>IF($A64&lt;&gt;"",IF($A64&lt;&gt;"",VLOOKUP($A64,'TABELA '!$A$4:$B$23,17,0),"")/100*C64,"")</f>
        <v/>
      </c>
      <c r="T64" s="28" t="str">
        <f>IF($A64&lt;&gt;"",IF($A64&lt;&gt;"",VLOOKUP($A64,'TABELA '!$A$4:$B$23,18,0),"")/100*C64,"")</f>
        <v/>
      </c>
      <c r="U64" s="28" t="str">
        <f>IF($A64&lt;&gt;"",IF($A64&lt;&gt;"",VLOOKUP($A64,'TABELA '!$A$4:$B$23,19,0),"")/100*C64,"")</f>
        <v/>
      </c>
      <c r="V64" s="28" t="str">
        <f>IF($A64&lt;&gt;"",IF($A64&lt;&gt;"",VLOOKUP($A64,'TABELA '!$A$4:$B$23,38,0),"")/100*C64,"")</f>
        <v/>
      </c>
      <c r="W64" s="28"/>
    </row>
    <row r="65" spans="1:23" ht="12.5" x14ac:dyDescent="0.25">
      <c r="A65"/>
      <c r="B65" s="24" t="str">
        <f>IF(A65&lt;&gt;"",VLOOKUP(A65,'TABELA '!A19:B23,2,0),"")</f>
        <v/>
      </c>
      <c r="C65" s="45"/>
      <c r="D65" s="45"/>
      <c r="E65" s="27" t="str">
        <f>IF($A65&lt;&gt;"",IF($A65&lt;&gt;"",VLOOKUP($A65,'TABELA '!$A$4:$B$23,3,0),"")/100*C65,"")</f>
        <v/>
      </c>
      <c r="F65" s="28" t="str">
        <f>IF($A65&lt;&gt;"",IF($A65&lt;&gt;"",VLOOKUP($A65,'TABELA '!$A$4:$B$23,4,0),"")/100*C65/100*C65,"")</f>
        <v/>
      </c>
      <c r="G65" s="28" t="str">
        <f>IF($A65&lt;&gt;"",IF($A65&lt;&gt;"",VLOOKUP($A65,'TABELA '!$A$4:$B$23,5,0),"")/100*C65,"")</f>
        <v/>
      </c>
      <c r="H65" s="28" t="str">
        <f>IF($A65&lt;&gt;"",IF($A65&lt;&gt;"",VLOOKUP($A65,'TABELA '!$A$4:$B$23,6,0),"")/100*C65,"")</f>
        <v/>
      </c>
      <c r="I65" s="28" t="str">
        <f>IF($A65&lt;&gt;"",IF($A65&lt;&gt;"",VLOOKUP($A65,'TABELA '!$A$4:$B$23,7,0),"")/100*C65,"")</f>
        <v/>
      </c>
      <c r="J65" s="28" t="str">
        <f>IF($A65&lt;&gt;"",IF($A65&lt;&gt;"",VLOOKUP($A65,'TABELA '!$A$4:$B$23,8,0),"")/100*C65,"")</f>
        <v/>
      </c>
      <c r="K65" s="28" t="str">
        <f>IF($A65&lt;&gt;"",IF($A65&lt;&gt;"",VLOOKUP($A65,'TABELA '!$A$4:$B$23,11,0),"")/100*C65,"")</f>
        <v/>
      </c>
      <c r="L65" s="28" t="str">
        <f>IF($A65&lt;&gt;"",IF($A65&lt;&gt;"",VLOOKUP($A65,'TABELA '!$A$4:$B$23,10,0),"")/100*C65,"")</f>
        <v/>
      </c>
      <c r="M65" s="28" t="str">
        <f>IF($A65&lt;&gt;"",IF($A65&lt;&gt;"",VLOOKUP($A65,'TABELA '!$A$4:$B$23,11,0),"")/100*H65,"")</f>
        <v/>
      </c>
      <c r="N65" s="28" t="str">
        <f>IF($A65&lt;&gt;"",IF($A65&lt;&gt;"",VLOOKUP($A65,'TABELA '!$A$4:$B$23,12,0),"")/100*C65,"")</f>
        <v/>
      </c>
      <c r="O65" s="28" t="str">
        <f>IF($A65&lt;&gt;"",IF($A65&lt;&gt;"",VLOOKUP($A65,'TABELA '!$A$4:$B$23,13,0),"")/100*C65,"")</f>
        <v/>
      </c>
      <c r="P65" s="28" t="str">
        <f>IF($A65&lt;&gt;"",IF($A65&lt;&gt;"",VLOOKUP($A65,'TABELA '!$A$4:$B$23,14,0),"")/100*C65,"")</f>
        <v/>
      </c>
      <c r="Q65" s="28" t="str">
        <f>IF($A65&lt;&gt;"",IF($A65&lt;&gt;"",VLOOKUP($A65,'TABELA '!$A$4:$B$23,15,0),"")/100*C65,"")</f>
        <v/>
      </c>
      <c r="R65" s="28" t="str">
        <f>IF($A65&lt;&gt;"",IF($A65&lt;&gt;"",VLOOKUP($A65,'TABELA '!$A$4:$B$23,16,0),"")/100*C65,"")</f>
        <v/>
      </c>
      <c r="S65" s="28" t="str">
        <f>IF($A65&lt;&gt;"",IF($A65&lt;&gt;"",VLOOKUP($A65,'TABELA '!$A$4:$B$23,17,0),"")/100*C65,"")</f>
        <v/>
      </c>
      <c r="T65" s="28" t="str">
        <f>IF($A65&lt;&gt;"",IF($A65&lt;&gt;"",VLOOKUP($A65,'TABELA '!$A$4:$B$23,18,0),"")/100*C65,"")</f>
        <v/>
      </c>
      <c r="U65" s="28" t="str">
        <f>IF($A65&lt;&gt;"",IF($A65&lt;&gt;"",VLOOKUP($A65,'TABELA '!$A$4:$B$23,19,0),"")/100*C65,"")</f>
        <v/>
      </c>
      <c r="V65" s="28" t="str">
        <f>IF($A65&lt;&gt;"",IF($A65&lt;&gt;"",VLOOKUP($A65,'TABELA '!$A$4:$B$23,38,0),"")/100*C65,"")</f>
        <v/>
      </c>
      <c r="W65" s="28"/>
    </row>
    <row r="66" spans="1:23" ht="12.5" x14ac:dyDescent="0.25">
      <c r="A66"/>
      <c r="B66" s="24" t="str">
        <f>IF(A66&lt;&gt;"",VLOOKUP(A66,'TABELA '!A20:B23,2,0),"")</f>
        <v/>
      </c>
      <c r="C66" s="29"/>
      <c r="D66" s="29"/>
      <c r="E66" s="27" t="str">
        <f>IF($A66&lt;&gt;"",IF($A66&lt;&gt;"",VLOOKUP($A66,'TABELA '!$A$4:$B$23,3,0),"")/100*C66,"")</f>
        <v/>
      </c>
      <c r="F66" s="28" t="str">
        <f>IF($A66&lt;&gt;"",IF($A66&lt;&gt;"",VLOOKUP($A66,'TABELA '!$A$4:$B$23,4,0),"")/100*C66/100*C66,"")</f>
        <v/>
      </c>
      <c r="G66" s="28" t="str">
        <f>IF($A66&lt;&gt;"",IF($A66&lt;&gt;"",VLOOKUP($A66,'TABELA '!$A$4:$B$23,5,0),"")/100*C66,"")</f>
        <v/>
      </c>
      <c r="H66" s="28" t="str">
        <f>IF($A66&lt;&gt;"",IF($A66&lt;&gt;"",VLOOKUP($A66,'TABELA '!$A$4:$B$23,6,0),"")/100*C66,"")</f>
        <v/>
      </c>
      <c r="I66" s="28" t="str">
        <f>IF($A66&lt;&gt;"",IF($A66&lt;&gt;"",VLOOKUP($A66,'TABELA '!$A$4:$B$23,7,0),"")/100*C66,"")</f>
        <v/>
      </c>
      <c r="J66" s="28" t="str">
        <f>IF($A66&lt;&gt;"",IF($A66&lt;&gt;"",VLOOKUP($A66,'TABELA '!$A$4:$B$23,8,0),"")/100*C66,"")</f>
        <v/>
      </c>
      <c r="K66" s="28" t="str">
        <f>IF($A66&lt;&gt;"",IF($A66&lt;&gt;"",VLOOKUP($A66,'TABELA '!$A$4:$B$23,11,0),"")/100*C66,"")</f>
        <v/>
      </c>
      <c r="L66" s="28" t="str">
        <f>IF($A66&lt;&gt;"",IF($A66&lt;&gt;"",VLOOKUP($A66,'TABELA '!$A$4:$B$23,10,0),"")/100*C66,"")</f>
        <v/>
      </c>
      <c r="M66" s="28" t="str">
        <f>IF($A66&lt;&gt;"",IF($A66&lt;&gt;"",VLOOKUP($A66,'TABELA '!$A$4:$B$23,11,0),"")/100*H66,"")</f>
        <v/>
      </c>
      <c r="N66" s="28" t="str">
        <f>IF($A66&lt;&gt;"",IF($A66&lt;&gt;"",VLOOKUP($A66,'TABELA '!$A$4:$B$23,12,0),"")/100*C66,"")</f>
        <v/>
      </c>
      <c r="O66" s="28" t="str">
        <f>IF($A66&lt;&gt;"",IF($A66&lt;&gt;"",VLOOKUP($A66,'TABELA '!$A$4:$B$23,13,0),"")/100*C66,"")</f>
        <v/>
      </c>
      <c r="P66" s="28" t="str">
        <f>IF($A66&lt;&gt;"",IF($A66&lt;&gt;"",VLOOKUP($A66,'TABELA '!$A$4:$B$23,14,0),"")/100*C66,"")</f>
        <v/>
      </c>
      <c r="Q66" s="28" t="str">
        <f>IF($A66&lt;&gt;"",IF($A66&lt;&gt;"",VLOOKUP($A66,'TABELA '!$A$4:$B$23,15,0),"")/100*C66,"")</f>
        <v/>
      </c>
      <c r="R66" s="28" t="str">
        <f>IF($A66&lt;&gt;"",IF($A66&lt;&gt;"",VLOOKUP($A66,'TABELA '!$A$4:$B$23,16,0),"")/100*C66,"")</f>
        <v/>
      </c>
      <c r="S66" s="28" t="str">
        <f>IF($A66&lt;&gt;"",IF($A66&lt;&gt;"",VLOOKUP($A66,'TABELA '!$A$4:$B$23,17,0),"")/100*C66,"")</f>
        <v/>
      </c>
      <c r="T66" s="28" t="str">
        <f>IF($A66&lt;&gt;"",IF($A66&lt;&gt;"",VLOOKUP($A66,'TABELA '!$A$4:$B$23,18,0),"")/100*C66,"")</f>
        <v/>
      </c>
      <c r="U66" s="28" t="str">
        <f>IF($A66&lt;&gt;"",IF($A66&lt;&gt;"",VLOOKUP($A66,'TABELA '!$A$4:$B$23,19,0),"")/100*C66,"")</f>
        <v/>
      </c>
      <c r="V66" s="28" t="str">
        <f>IF($A66&lt;&gt;"",IF($A66&lt;&gt;"",VLOOKUP($A66,'TABELA '!$A$4:$B$23,38,0),"")/100*C66,"")</f>
        <v/>
      </c>
      <c r="W66" s="28"/>
    </row>
    <row r="67" spans="1:23" ht="12.5" x14ac:dyDescent="0.25">
      <c r="A67"/>
      <c r="B67" s="24" t="str">
        <f>IF(A67&lt;&gt;"",VLOOKUP(A67,'TABELA '!A21:B23,2,0),"")</f>
        <v/>
      </c>
      <c r="C67" s="29"/>
      <c r="D67" s="29"/>
      <c r="E67" s="27" t="str">
        <f>IF($A67&lt;&gt;"",IF($A67&lt;&gt;"",VLOOKUP($A67,'TABELA '!$A$4:$B$23,3,0),"")/100*C67,"")</f>
        <v/>
      </c>
      <c r="F67" s="28" t="str">
        <f>IF($A67&lt;&gt;"",IF($A67&lt;&gt;"",VLOOKUP($A67,'TABELA '!$A$4:$B$23,4,0),"")/100*C67/100*C67,"")</f>
        <v/>
      </c>
      <c r="G67" s="28" t="str">
        <f>IF($A67&lt;&gt;"",IF($A67&lt;&gt;"",VLOOKUP($A67,'TABELA '!$A$4:$B$23,5,0),"")/100*C67,"")</f>
        <v/>
      </c>
      <c r="H67" s="28" t="str">
        <f>IF($A67&lt;&gt;"",IF($A67&lt;&gt;"",VLOOKUP($A67,'TABELA '!$A$4:$B$23,6,0),"")/100*C67,"")</f>
        <v/>
      </c>
      <c r="I67" s="28" t="str">
        <f>IF($A67&lt;&gt;"",IF($A67&lt;&gt;"",VLOOKUP($A67,'TABELA '!$A$4:$B$23,7,0),"")/100*C67,"")</f>
        <v/>
      </c>
      <c r="J67" s="28" t="str">
        <f>IF($A67&lt;&gt;"",IF($A67&lt;&gt;"",VLOOKUP($A67,'TABELA '!$A$4:$B$23,8,0),"")/100*C67,"")</f>
        <v/>
      </c>
      <c r="K67" s="28" t="str">
        <f>IF($A67&lt;&gt;"",IF($A67&lt;&gt;"",VLOOKUP($A67,'TABELA '!$A$4:$B$23,11,0),"")/100*C67,"")</f>
        <v/>
      </c>
      <c r="L67" s="28" t="str">
        <f>IF($A67&lt;&gt;"",IF($A67&lt;&gt;"",VLOOKUP($A67,'TABELA '!$A$4:$B$23,10,0),"")/100*C67,"")</f>
        <v/>
      </c>
      <c r="M67" s="28" t="str">
        <f>IF($A67&lt;&gt;"",IF($A67&lt;&gt;"",VLOOKUP($A67,'TABELA '!$A$4:$B$23,11,0),"")/100*H67,"")</f>
        <v/>
      </c>
      <c r="N67" s="28" t="str">
        <f>IF($A67&lt;&gt;"",IF($A67&lt;&gt;"",VLOOKUP($A67,'TABELA '!$A$4:$B$23,12,0),"")/100*C67,"")</f>
        <v/>
      </c>
      <c r="O67" s="28" t="str">
        <f>IF($A67&lt;&gt;"",IF($A67&lt;&gt;"",VLOOKUP($A67,'TABELA '!$A$4:$B$23,13,0),"")/100*C67,"")</f>
        <v/>
      </c>
      <c r="P67" s="28" t="str">
        <f>IF($A67&lt;&gt;"",IF($A67&lt;&gt;"",VLOOKUP($A67,'TABELA '!$A$4:$B$23,14,0),"")/100*C67,"")</f>
        <v/>
      </c>
      <c r="Q67" s="28" t="str">
        <f>IF($A67&lt;&gt;"",IF($A67&lt;&gt;"",VLOOKUP($A67,'TABELA '!$A$4:$B$23,15,0),"")/100*C67,"")</f>
        <v/>
      </c>
      <c r="R67" s="28" t="str">
        <f>IF($A67&lt;&gt;"",IF($A67&lt;&gt;"",VLOOKUP($A67,'TABELA '!$A$4:$B$23,16,0),"")/100*C67,"")</f>
        <v/>
      </c>
      <c r="S67" s="28" t="str">
        <f>IF($A67&lt;&gt;"",IF($A67&lt;&gt;"",VLOOKUP($A67,'TABELA '!$A$4:$B$23,17,0),"")/100*C67,"")</f>
        <v/>
      </c>
      <c r="T67" s="28" t="str">
        <f>IF($A67&lt;&gt;"",IF($A67&lt;&gt;"",VLOOKUP($A67,'TABELA '!$A$4:$B$23,18,0),"")/100*C67,"")</f>
        <v/>
      </c>
      <c r="U67" s="28" t="str">
        <f>IF($A67&lt;&gt;"",IF($A67&lt;&gt;"",VLOOKUP($A67,'TABELA '!$A$4:$B$23,19,0),"")/100*C67,"")</f>
        <v/>
      </c>
      <c r="V67" s="28" t="str">
        <f>IF($A67&lt;&gt;"",IF($A67&lt;&gt;"",VLOOKUP($A67,'TABELA '!$A$4:$B$23,38,0),"")/100*C67,"")</f>
        <v/>
      </c>
      <c r="W67" s="28"/>
    </row>
    <row r="68" spans="1:23" ht="12.5" x14ac:dyDescent="0.25">
      <c r="A68"/>
      <c r="B68" s="24" t="str">
        <f>IF(A68&lt;&gt;"",VLOOKUP(A68,'TABELA '!A22:B23,2,0),"")</f>
        <v/>
      </c>
      <c r="C68" s="29"/>
      <c r="D68" s="29"/>
      <c r="E68" s="27" t="str">
        <f>IF($A68&lt;&gt;"",IF($A68&lt;&gt;"",VLOOKUP($A68,'TABELA '!$A$4:$B$23,3,0),"")/100*C68,"")</f>
        <v/>
      </c>
      <c r="F68" s="28" t="str">
        <f>IF($A68&lt;&gt;"",IF($A68&lt;&gt;"",VLOOKUP($A68,'TABELA '!$A$4:$B$23,4,0),"")/100*C68/100*C68,"")</f>
        <v/>
      </c>
      <c r="G68" s="28" t="str">
        <f>IF($A68&lt;&gt;"",IF($A68&lt;&gt;"",VLOOKUP($A68,'TABELA '!$A$4:$B$23,5,0),"")/100*C68,"")</f>
        <v/>
      </c>
      <c r="H68" s="28" t="str">
        <f>IF($A68&lt;&gt;"",IF($A68&lt;&gt;"",VLOOKUP($A68,'TABELA '!$A$4:$B$23,6,0),"")/100*C68,"")</f>
        <v/>
      </c>
      <c r="I68" s="28" t="str">
        <f>IF($A68&lt;&gt;"",IF($A68&lt;&gt;"",VLOOKUP($A68,'TABELA '!$A$4:$B$23,7,0),"")/100*C68,"")</f>
        <v/>
      </c>
      <c r="J68" s="28" t="str">
        <f>IF($A68&lt;&gt;"",IF($A68&lt;&gt;"",VLOOKUP($A68,'TABELA '!$A$4:$B$23,8,0),"")/100*C68,"")</f>
        <v/>
      </c>
      <c r="K68" s="28" t="str">
        <f>IF($A68&lt;&gt;"",IF($A68&lt;&gt;"",VLOOKUP($A68,'TABELA '!$A$4:$B$23,11,0),"")/100*C68,"")</f>
        <v/>
      </c>
      <c r="L68" s="28" t="str">
        <f>IF($A68&lt;&gt;"",IF($A68&lt;&gt;"",VLOOKUP($A68,'TABELA '!$A$4:$B$23,10,0),"")/100*C68,"")</f>
        <v/>
      </c>
      <c r="M68" s="28" t="str">
        <f>IF($A68&lt;&gt;"",IF($A68&lt;&gt;"",VLOOKUP($A68,'TABELA '!$A$4:$B$23,11,0),"")/100*H68,"")</f>
        <v/>
      </c>
      <c r="N68" s="28" t="str">
        <f>IF($A68&lt;&gt;"",IF($A68&lt;&gt;"",VLOOKUP($A68,'TABELA '!$A$4:$B$23,12,0),"")/100*C68,"")</f>
        <v/>
      </c>
      <c r="O68" s="28" t="str">
        <f>IF($A68&lt;&gt;"",IF($A68&lt;&gt;"",VLOOKUP($A68,'TABELA '!$A$4:$B$23,13,0),"")/100*C68,"")</f>
        <v/>
      </c>
      <c r="P68" s="28" t="str">
        <f>IF($A68&lt;&gt;"",IF($A68&lt;&gt;"",VLOOKUP($A68,'TABELA '!$A$4:$B$23,14,0),"")/100*C68,"")</f>
        <v/>
      </c>
      <c r="Q68" s="28" t="str">
        <f>IF($A68&lt;&gt;"",IF($A68&lt;&gt;"",VLOOKUP($A68,'TABELA '!$A$4:$B$23,15,0),"")/100*C68,"")</f>
        <v/>
      </c>
      <c r="R68" s="28" t="str">
        <f>IF($A68&lt;&gt;"",IF($A68&lt;&gt;"",VLOOKUP($A68,'TABELA '!$A$4:$B$23,16,0),"")/100*C68,"")</f>
        <v/>
      </c>
      <c r="S68" s="28" t="str">
        <f>IF($A68&lt;&gt;"",IF($A68&lt;&gt;"",VLOOKUP($A68,'TABELA '!$A$4:$B$23,17,0),"")/100*C68,"")</f>
        <v/>
      </c>
      <c r="T68" s="28" t="str">
        <f>IF($A68&lt;&gt;"",IF($A68&lt;&gt;"",VLOOKUP($A68,'TABELA '!$A$4:$B$23,18,0),"")/100*C68,"")</f>
        <v/>
      </c>
      <c r="U68" s="28" t="str">
        <f>IF($A68&lt;&gt;"",IF($A68&lt;&gt;"",VLOOKUP($A68,'TABELA '!$A$4:$B$23,19,0),"")/100*C68,"")</f>
        <v/>
      </c>
      <c r="V68" s="28" t="str">
        <f>IF($A68&lt;&gt;"",IF($A68&lt;&gt;"",VLOOKUP($A68,'TABELA '!$A$4:$B$23,38,0),"")/100*C68,"")</f>
        <v/>
      </c>
      <c r="W68" s="28"/>
    </row>
    <row r="69" spans="1:23" s="26" customFormat="1" ht="12.5" x14ac:dyDescent="0.25">
      <c r="A69"/>
      <c r="B69" s="24" t="str">
        <f>IF(A69&lt;&gt;"",VLOOKUP(A69,'TABELA '!A23:B23,2,0),"")</f>
        <v/>
      </c>
      <c r="C69" s="29"/>
      <c r="D69" s="29"/>
      <c r="E69" s="32" t="str">
        <f>IF($A69&lt;&gt;"",IF($A69&lt;&gt;"",VLOOKUP($A69,'TABELA '!$A$4:$B$23,3,0),"")/100*C69,"")</f>
        <v/>
      </c>
      <c r="F69" s="33" t="str">
        <f>IF($A69&lt;&gt;"",IF($A69&lt;&gt;"",VLOOKUP($A69,'TABELA '!$A$4:$B$23,4,0),"")/100*C69/100*C69,"")</f>
        <v/>
      </c>
      <c r="G69" s="33" t="str">
        <f>IF($A69&lt;&gt;"",IF($A69&lt;&gt;"",VLOOKUP($A69,'TABELA '!$A$4:$B$23,5,0),"")/100*C69,"")</f>
        <v/>
      </c>
      <c r="H69" s="33" t="str">
        <f>IF($A69&lt;&gt;"",IF($A69&lt;&gt;"",VLOOKUP($A69,'TABELA '!$A$4:$B$23,6,0),"")/100*C69,"")</f>
        <v/>
      </c>
      <c r="I69" s="33" t="str">
        <f>IF($A69&lt;&gt;"",IF($A69&lt;&gt;"",VLOOKUP($A69,'TABELA '!$A$4:$B$23,7,0),"")/100*C69,"")</f>
        <v/>
      </c>
      <c r="J69" s="33" t="str">
        <f>IF($A69&lt;&gt;"",IF($A69&lt;&gt;"",VLOOKUP($A69,'TABELA '!$A$4:$B$23,8,0),"")/100*C69,"")</f>
        <v/>
      </c>
      <c r="K69" s="33" t="str">
        <f>IF($A69&lt;&gt;"",IF($A69&lt;&gt;"",VLOOKUP($A69,'TABELA '!$A$4:$B$23,11,0),"")/100*C69,"")</f>
        <v/>
      </c>
      <c r="L69" s="33" t="str">
        <f>IF($A69&lt;&gt;"",IF($A69&lt;&gt;"",VLOOKUP($A69,'TABELA '!$A$4:$B$23,10,0),"")/100*C69,"")</f>
        <v/>
      </c>
      <c r="M69" s="33" t="str">
        <f>IF($A69&lt;&gt;"",IF($A69&lt;&gt;"",VLOOKUP($A69,'TABELA '!$A$4:$B$23,11,0),"")/100*H69,"")</f>
        <v/>
      </c>
      <c r="N69" s="33" t="str">
        <f>IF($A69&lt;&gt;"",IF($A69&lt;&gt;"",VLOOKUP($A69,'TABELA '!$A$4:$B$23,12,0),"")/100*C69,"")</f>
        <v/>
      </c>
      <c r="O69" s="33" t="str">
        <f>IF($A69&lt;&gt;"",IF($A69&lt;&gt;"",VLOOKUP($A69,'TABELA '!$A$4:$B$23,13,0),"")/100*C69,"")</f>
        <v/>
      </c>
      <c r="P69" s="33" t="str">
        <f>IF($A69&lt;&gt;"",IF($A69&lt;&gt;"",VLOOKUP($A69,'TABELA '!$A$4:$B$23,14,0),"")/100*C69,"")</f>
        <v/>
      </c>
      <c r="Q69" s="33" t="str">
        <f>IF($A69&lt;&gt;"",IF($A69&lt;&gt;"",VLOOKUP($A69,'TABELA '!$A$4:$B$23,15,0),"")/100*C69,"")</f>
        <v/>
      </c>
      <c r="R69" s="33" t="str">
        <f>IF($A69&lt;&gt;"",IF($A69&lt;&gt;"",VLOOKUP($A69,'TABELA '!$A$4:$B$23,16,0),"")/100*C69,"")</f>
        <v/>
      </c>
      <c r="S69" s="33" t="str">
        <f>IF($A69&lt;&gt;"",IF($A69&lt;&gt;"",VLOOKUP($A69,'TABELA '!$A$4:$B$23,17,0),"")/100*C69,"")</f>
        <v/>
      </c>
      <c r="T69" s="33" t="str">
        <f>IF($A69&lt;&gt;"",IF($A69&lt;&gt;"",VLOOKUP($A69,'TABELA '!$A$4:$B$23,18,0),"")/100*C69,"")</f>
        <v/>
      </c>
      <c r="U69" s="33" t="str">
        <f>IF($A69&lt;&gt;"",IF($A69&lt;&gt;"",VLOOKUP($A69,'TABELA '!$A$4:$B$23,19,0),"")/100*C69,"")</f>
        <v/>
      </c>
      <c r="V69" s="33" t="str">
        <f>IF($A69&lt;&gt;"",IF($A69&lt;&gt;"",VLOOKUP($A69,'TABELA '!$A$4:$B$23,38,0),"")/100*C69,"")</f>
        <v/>
      </c>
      <c r="W69" s="28"/>
    </row>
    <row r="70" spans="1:23" ht="12.5" x14ac:dyDescent="0.25">
      <c r="A70"/>
      <c r="B70" s="24" t="str">
        <f>IF(A70&lt;&gt;"",VLOOKUP(A70,'TABELA '!#REF!,2,0),"")</f>
        <v/>
      </c>
      <c r="C70" s="29"/>
      <c r="D70" s="29"/>
      <c r="E70" s="32" t="str">
        <f>IF($A70&lt;&gt;"",IF($A70&lt;&gt;"",VLOOKUP($A70,'TABELA '!$A$4:$B$23,3,0),"")/100*C70,"")</f>
        <v/>
      </c>
      <c r="F70" s="33" t="str">
        <f>IF($A70&lt;&gt;"",IF($A70&lt;&gt;"",VLOOKUP($A70,'TABELA '!$A$4:$B$23,4,0),"")/100*C70/100*C70,"")</f>
        <v/>
      </c>
      <c r="G70" s="33" t="str">
        <f>IF($A70&lt;&gt;"",IF($A70&lt;&gt;"",VLOOKUP($A70,'TABELA '!$A$4:$B$23,5,0),"")/100*C70,"")</f>
        <v/>
      </c>
      <c r="H70" s="33" t="str">
        <f>IF($A70&lt;&gt;"",IF($A70&lt;&gt;"",VLOOKUP($A70,'TABELA '!$A$4:$B$23,6,0),"")/100*C70,"")</f>
        <v/>
      </c>
      <c r="I70" s="33" t="str">
        <f>IF($A70&lt;&gt;"",IF($A70&lt;&gt;"",VLOOKUP($A70,'TABELA '!$A$4:$B$23,7,0),"")/100*C70,"")</f>
        <v/>
      </c>
      <c r="J70" s="33" t="str">
        <f>IF($A70&lt;&gt;"",IF($A70&lt;&gt;"",VLOOKUP($A70,'TABELA '!$A$4:$B$23,8,0),"")/100*C70,"")</f>
        <v/>
      </c>
      <c r="K70" s="33" t="str">
        <f>IF($A70&lt;&gt;"",IF($A70&lt;&gt;"",VLOOKUP($A70,'TABELA '!$A$4:$B$23,11,0),"")/100*C70,"")</f>
        <v/>
      </c>
      <c r="L70" s="33" t="str">
        <f>IF($A70&lt;&gt;"",IF($A70&lt;&gt;"",VLOOKUP($A70,'TABELA '!$A$4:$B$23,10,0),"")/100*C70,"")</f>
        <v/>
      </c>
      <c r="M70" s="33" t="str">
        <f>IF($A70&lt;&gt;"",IF($A70&lt;&gt;"",VLOOKUP($A70,'TABELA '!$A$4:$B$23,11,0),"")/100*H70,"")</f>
        <v/>
      </c>
      <c r="N70" s="33" t="str">
        <f>IF($A70&lt;&gt;"",IF($A70&lt;&gt;"",VLOOKUP($A70,'TABELA '!$A$4:$B$23,12,0),"")/100*C70,"")</f>
        <v/>
      </c>
      <c r="O70" s="33" t="str">
        <f>IF($A70&lt;&gt;"",IF($A70&lt;&gt;"",VLOOKUP($A70,'TABELA '!$A$4:$B$23,13,0),"")/100*C70,"")</f>
        <v/>
      </c>
      <c r="P70" s="33" t="str">
        <f>IF($A70&lt;&gt;"",IF($A70&lt;&gt;"",VLOOKUP($A70,'TABELA '!$A$4:$B$23,14,0),"")/100*C70,"")</f>
        <v/>
      </c>
      <c r="Q70" s="33" t="str">
        <f>IF($A70&lt;&gt;"",IF($A70&lt;&gt;"",VLOOKUP($A70,'TABELA '!$A$4:$B$23,15,0),"")/100*C70,"")</f>
        <v/>
      </c>
      <c r="R70" s="33" t="str">
        <f>IF($A70&lt;&gt;"",IF($A70&lt;&gt;"",VLOOKUP($A70,'TABELA '!$A$4:$B$23,16,0),"")/100*C70,"")</f>
        <v/>
      </c>
      <c r="S70" s="33" t="str">
        <f>IF($A70&lt;&gt;"",IF($A70&lt;&gt;"",VLOOKUP($A70,'TABELA '!$A$4:$B$23,17,0),"")/100*C70,"")</f>
        <v/>
      </c>
      <c r="T70" s="33" t="str">
        <f>IF($A70&lt;&gt;"",IF($A70&lt;&gt;"",VLOOKUP($A70,'TABELA '!$A$4:$B$23,18,0),"")/100*C70,"")</f>
        <v/>
      </c>
      <c r="U70" s="33" t="str">
        <f>IF($A70&lt;&gt;"",IF($A70&lt;&gt;"",VLOOKUP($A70,'TABELA '!$A$4:$B$23,19,0),"")/100*C70,"")</f>
        <v/>
      </c>
      <c r="V70" s="33" t="str">
        <f>IF($A70&lt;&gt;"",IF($A70&lt;&gt;"",VLOOKUP($A70,'TABELA '!$A$4:$B$23,38,0),"")/100*C70,"")</f>
        <v/>
      </c>
      <c r="W70" s="28"/>
    </row>
    <row r="71" spans="1:23" ht="12.5" x14ac:dyDescent="0.25">
      <c r="A71"/>
      <c r="B71" s="24" t="str">
        <f>IF(A71&lt;&gt;"",VLOOKUP(A71,'TABELA '!#REF!,2,0),"")</f>
        <v/>
      </c>
      <c r="C71" s="29"/>
      <c r="D71" s="29"/>
      <c r="E71" s="32" t="str">
        <f>IF($A71&lt;&gt;"",IF($A71&lt;&gt;"",VLOOKUP($A71,'TABELA '!$A$4:$B$23,3,0),"")/100*C71,"")</f>
        <v/>
      </c>
      <c r="F71" s="33" t="str">
        <f>IF($A71&lt;&gt;"",IF($A71&lt;&gt;"",VLOOKUP($A71,'TABELA '!$A$4:$B$23,4,0),"")/100*C71/100*C71,"")</f>
        <v/>
      </c>
      <c r="G71" s="33" t="str">
        <f>IF($A71&lt;&gt;"",IF($A71&lt;&gt;"",VLOOKUP($A71,'TABELA '!$A$4:$B$23,5,0),"")/100*C71,"")</f>
        <v/>
      </c>
      <c r="H71" s="33" t="str">
        <f>IF($A71&lt;&gt;"",IF($A71&lt;&gt;"",VLOOKUP($A71,'TABELA '!$A$4:$B$23,6,0),"")/100*C71,"")</f>
        <v/>
      </c>
      <c r="I71" s="33" t="str">
        <f>IF($A71&lt;&gt;"",IF($A71&lt;&gt;"",VLOOKUP($A71,'TABELA '!$A$4:$B$23,7,0),"")/100*C71,"")</f>
        <v/>
      </c>
      <c r="J71" s="33" t="str">
        <f>IF($A71&lt;&gt;"",IF($A71&lt;&gt;"",VLOOKUP($A71,'TABELA '!$A$4:$B$23,8,0),"")/100*C71,"")</f>
        <v/>
      </c>
      <c r="K71" s="33" t="str">
        <f>IF($A71&lt;&gt;"",IF($A71&lt;&gt;"",VLOOKUP($A71,'TABELA '!$A$4:$B$23,11,0),"")/100*C71,"")</f>
        <v/>
      </c>
      <c r="L71" s="33" t="str">
        <f>IF($A71&lt;&gt;"",IF($A71&lt;&gt;"",VLOOKUP($A71,'TABELA '!$A$4:$B$23,10,0),"")/100*C71,"")</f>
        <v/>
      </c>
      <c r="M71" s="33" t="str">
        <f>IF($A71&lt;&gt;"",IF($A71&lt;&gt;"",VLOOKUP($A71,'TABELA '!$A$4:$B$23,11,0),"")/100*H71,"")</f>
        <v/>
      </c>
      <c r="N71" s="33" t="str">
        <f>IF($A71&lt;&gt;"",IF($A71&lt;&gt;"",VLOOKUP($A71,'TABELA '!$A$4:$B$23,12,0),"")/100*C71,"")</f>
        <v/>
      </c>
      <c r="O71" s="33" t="str">
        <f>IF($A71&lt;&gt;"",IF($A71&lt;&gt;"",VLOOKUP($A71,'TABELA '!$A$4:$B$23,13,0),"")/100*C71,"")</f>
        <v/>
      </c>
      <c r="P71" s="33" t="str">
        <f>IF($A71&lt;&gt;"",IF($A71&lt;&gt;"",VLOOKUP($A71,'TABELA '!$A$4:$B$23,14,0),"")/100*C71,"")</f>
        <v/>
      </c>
      <c r="Q71" s="33" t="str">
        <f>IF($A71&lt;&gt;"",IF($A71&lt;&gt;"",VLOOKUP($A71,'TABELA '!$A$4:$B$23,15,0),"")/100*C71,"")</f>
        <v/>
      </c>
      <c r="R71" s="33" t="str">
        <f>IF($A71&lt;&gt;"",IF($A71&lt;&gt;"",VLOOKUP($A71,'TABELA '!$A$4:$B$23,16,0),"")/100*C71,"")</f>
        <v/>
      </c>
      <c r="S71" s="33" t="str">
        <f>IF($A71&lt;&gt;"",IF($A71&lt;&gt;"",VLOOKUP($A71,'TABELA '!$A$4:$B$23,17,0),"")/100*C71,"")</f>
        <v/>
      </c>
      <c r="T71" s="33" t="str">
        <f>IF($A71&lt;&gt;"",IF($A71&lt;&gt;"",VLOOKUP($A71,'TABELA '!$A$4:$B$23,18,0),"")/100*C71,"")</f>
        <v/>
      </c>
      <c r="U71" s="33" t="str">
        <f>IF($A71&lt;&gt;"",IF($A71&lt;&gt;"",VLOOKUP($A71,'TABELA '!$A$4:$B$23,19,0),"")/100*C71,"")</f>
        <v/>
      </c>
      <c r="V71" s="33" t="str">
        <f>IF($A71&lt;&gt;"",IF($A71&lt;&gt;"",VLOOKUP($A71,'TABELA '!$A$4:$B$23,38,0),"")/100*C71,"")</f>
        <v/>
      </c>
      <c r="W71" s="28"/>
    </row>
    <row r="72" spans="1:23" ht="12.5" x14ac:dyDescent="0.25">
      <c r="A72"/>
      <c r="B72" s="24" t="str">
        <f>IF(A72&lt;&gt;"",VLOOKUP(A72,'TABELA '!#REF!,2,0),"")</f>
        <v/>
      </c>
      <c r="C72" s="45"/>
      <c r="D72" s="45"/>
      <c r="E72" s="32" t="str">
        <f>IF($A72&lt;&gt;"",IF($A72&lt;&gt;"",VLOOKUP($A72,'TABELA '!$A$4:$B$23,3,0),"")/100*C72,"")</f>
        <v/>
      </c>
      <c r="F72" s="33" t="str">
        <f>IF($A72&lt;&gt;"",IF($A72&lt;&gt;"",VLOOKUP($A72,'TABELA '!$A$4:$B$23,4,0),"")/100*C72/100*C72,"")</f>
        <v/>
      </c>
      <c r="G72" s="33" t="str">
        <f>IF($A72&lt;&gt;"",IF($A72&lt;&gt;"",VLOOKUP($A72,'TABELA '!$A$4:$B$23,5,0),"")/100*C72,"")</f>
        <v/>
      </c>
      <c r="H72" s="33" t="str">
        <f>IF($A72&lt;&gt;"",IF($A72&lt;&gt;"",VLOOKUP($A72,'TABELA '!$A$4:$B$23,6,0),"")/100*C72,"")</f>
        <v/>
      </c>
      <c r="I72" s="33" t="str">
        <f>IF($A72&lt;&gt;"",IF($A72&lt;&gt;"",VLOOKUP($A72,'TABELA '!$A$4:$B$23,7,0),"")/100*C72,"")</f>
        <v/>
      </c>
      <c r="J72" s="33" t="str">
        <f>IF($A72&lt;&gt;"",IF($A72&lt;&gt;"",VLOOKUP($A72,'TABELA '!$A$4:$B$23,8,0),"")/100*C72,"")</f>
        <v/>
      </c>
      <c r="K72" s="33" t="str">
        <f>IF($A72&lt;&gt;"",IF($A72&lt;&gt;"",VLOOKUP($A72,'TABELA '!$A$4:$B$23,11,0),"")/100*C72,"")</f>
        <v/>
      </c>
      <c r="L72" s="33" t="str">
        <f>IF($A72&lt;&gt;"",IF($A72&lt;&gt;"",VLOOKUP($A72,'TABELA '!$A$4:$B$23,10,0),"")/100*C72,"")</f>
        <v/>
      </c>
      <c r="M72" s="33" t="str">
        <f>IF($A72&lt;&gt;"",IF($A72&lt;&gt;"",VLOOKUP($A72,'TABELA '!$A$4:$B$23,11,0),"")/100*H72,"")</f>
        <v/>
      </c>
      <c r="N72" s="33" t="str">
        <f>IF($A72&lt;&gt;"",IF($A72&lt;&gt;"",VLOOKUP($A72,'TABELA '!$A$4:$B$23,12,0),"")/100*C72,"")</f>
        <v/>
      </c>
      <c r="O72" s="33" t="str">
        <f>IF($A72&lt;&gt;"",IF($A72&lt;&gt;"",VLOOKUP($A72,'TABELA '!$A$4:$B$23,13,0),"")/100*C72,"")</f>
        <v/>
      </c>
      <c r="P72" s="33" t="str">
        <f>IF($A72&lt;&gt;"",IF($A72&lt;&gt;"",VLOOKUP($A72,'TABELA '!$A$4:$B$23,14,0),"")/100*C72,"")</f>
        <v/>
      </c>
      <c r="Q72" s="33" t="str">
        <f>IF($A72&lt;&gt;"",IF($A72&lt;&gt;"",VLOOKUP($A72,'TABELA '!$A$4:$B$23,15,0),"")/100*C72,"")</f>
        <v/>
      </c>
      <c r="R72" s="33" t="str">
        <f>IF($A72&lt;&gt;"",IF($A72&lt;&gt;"",VLOOKUP($A72,'TABELA '!$A$4:$B$23,16,0),"")/100*C72,"")</f>
        <v/>
      </c>
      <c r="S72" s="33" t="str">
        <f>IF($A72&lt;&gt;"",IF($A72&lt;&gt;"",VLOOKUP($A72,'TABELA '!$A$4:$B$23,17,0),"")/100*C72,"")</f>
        <v/>
      </c>
      <c r="T72" s="33" t="str">
        <f>IF($A72&lt;&gt;"",IF($A72&lt;&gt;"",VLOOKUP($A72,'TABELA '!$A$4:$B$23,18,0),"")/100*C72,"")</f>
        <v/>
      </c>
      <c r="U72" s="33" t="str">
        <f>IF($A72&lt;&gt;"",IF($A72&lt;&gt;"",VLOOKUP($A72,'TABELA '!$A$4:$B$23,19,0),"")/100*C72,"")</f>
        <v/>
      </c>
      <c r="V72" s="33" t="str">
        <f>IF($A72&lt;&gt;"",IF($A72&lt;&gt;"",VLOOKUP($A72,'TABELA '!$A$4:$B$23,38,0),"")/100*C72,"")</f>
        <v/>
      </c>
      <c r="W72" s="28"/>
    </row>
    <row r="73" spans="1:23" ht="12.5" x14ac:dyDescent="0.25">
      <c r="A73"/>
      <c r="B73" s="24" t="str">
        <f>IF(A73&lt;&gt;"",VLOOKUP(A73,'TABELA '!#REF!,2,0),"")</f>
        <v/>
      </c>
      <c r="C73" s="45"/>
      <c r="D73" s="45"/>
      <c r="E73" s="32" t="str">
        <f>IF($A73&lt;&gt;"",IF($A73&lt;&gt;"",VLOOKUP($A73,'TABELA '!$A$4:$B$23,3,0),"")/100*C73,"")</f>
        <v/>
      </c>
      <c r="F73" s="33" t="str">
        <f>IF($A73&lt;&gt;"",IF($A73&lt;&gt;"",VLOOKUP($A73,'TABELA '!$A$4:$B$23,4,0),"")/100*C73/100*C73,"")</f>
        <v/>
      </c>
      <c r="G73" s="33" t="str">
        <f>IF($A73&lt;&gt;"",IF($A73&lt;&gt;"",VLOOKUP($A73,'TABELA '!$A$4:$B$23,5,0),"")/100*C73,"")</f>
        <v/>
      </c>
      <c r="H73" s="33" t="str">
        <f>IF($A73&lt;&gt;"",IF($A73&lt;&gt;"",VLOOKUP($A73,'TABELA '!$A$4:$B$23,6,0),"")/100*C73,"")</f>
        <v/>
      </c>
      <c r="I73" s="33" t="str">
        <f>IF($A73&lt;&gt;"",IF($A73&lt;&gt;"",VLOOKUP($A73,'TABELA '!$A$4:$B$23,7,0),"")/100*C73,"")</f>
        <v/>
      </c>
      <c r="J73" s="33" t="str">
        <f>IF($A73&lt;&gt;"",IF($A73&lt;&gt;"",VLOOKUP($A73,'TABELA '!$A$4:$B$23,8,0),"")/100*C73,"")</f>
        <v/>
      </c>
      <c r="K73" s="33" t="str">
        <f>IF($A73&lt;&gt;"",IF($A73&lt;&gt;"",VLOOKUP($A73,'TABELA '!$A$4:$B$23,11,0),"")/100*C73,"")</f>
        <v/>
      </c>
      <c r="L73" s="33" t="str">
        <f>IF($A73&lt;&gt;"",IF($A73&lt;&gt;"",VLOOKUP($A73,'TABELA '!$A$4:$B$23,10,0),"")/100*C73,"")</f>
        <v/>
      </c>
      <c r="M73" s="33" t="str">
        <f>IF($A73&lt;&gt;"",IF($A73&lt;&gt;"",VLOOKUP($A73,'TABELA '!$A$4:$B$23,11,0),"")/100*H73,"")</f>
        <v/>
      </c>
      <c r="N73" s="33" t="str">
        <f>IF($A73&lt;&gt;"",IF($A73&lt;&gt;"",VLOOKUP($A73,'TABELA '!$A$4:$B$23,12,0),"")/100*C73,"")</f>
        <v/>
      </c>
      <c r="O73" s="33" t="str">
        <f>IF($A73&lt;&gt;"",IF($A73&lt;&gt;"",VLOOKUP($A73,'TABELA '!$A$4:$B$23,13,0),"")/100*C73,"")</f>
        <v/>
      </c>
      <c r="P73" s="33" t="str">
        <f>IF($A73&lt;&gt;"",IF($A73&lt;&gt;"",VLOOKUP($A73,'TABELA '!$A$4:$B$23,14,0),"")/100*C73,"")</f>
        <v/>
      </c>
      <c r="Q73" s="33" t="str">
        <f>IF($A73&lt;&gt;"",IF($A73&lt;&gt;"",VLOOKUP($A73,'TABELA '!$A$4:$B$23,15,0),"")/100*C73,"")</f>
        <v/>
      </c>
      <c r="R73" s="33" t="str">
        <f>IF($A73&lt;&gt;"",IF($A73&lt;&gt;"",VLOOKUP($A73,'TABELA '!$A$4:$B$23,16,0),"")/100*C73,"")</f>
        <v/>
      </c>
      <c r="S73" s="33" t="str">
        <f>IF($A73&lt;&gt;"",IF($A73&lt;&gt;"",VLOOKUP($A73,'TABELA '!$A$4:$B$23,17,0),"")/100*C73,"")</f>
        <v/>
      </c>
      <c r="T73" s="33" t="str">
        <f>IF($A73&lt;&gt;"",IF($A73&lt;&gt;"",VLOOKUP($A73,'TABELA '!$A$4:$B$23,18,0),"")/100*C73,"")</f>
        <v/>
      </c>
      <c r="U73" s="33" t="str">
        <f>IF($A73&lt;&gt;"",IF($A73&lt;&gt;"",VLOOKUP($A73,'TABELA '!$A$4:$B$23,19,0),"")/100*C73,"")</f>
        <v/>
      </c>
      <c r="V73" s="33" t="str">
        <f>IF($A73&lt;&gt;"",IF($A73&lt;&gt;"",VLOOKUP($A73,'TABELA '!$A$4:$B$23,38,0),"")/100*C73,"")</f>
        <v/>
      </c>
      <c r="W73" s="28"/>
    </row>
    <row r="74" spans="1:23" ht="12.5" x14ac:dyDescent="0.25">
      <c r="A74"/>
      <c r="B74" s="24" t="str">
        <f>IF(A74&lt;&gt;"",VLOOKUP(A74,'TABELA '!#REF!,2,0),"")</f>
        <v/>
      </c>
      <c r="C74" s="29"/>
      <c r="D74" s="29"/>
      <c r="E74" s="32" t="str">
        <f>IF($A74&lt;&gt;"",IF($A74&lt;&gt;"",VLOOKUP($A74,'TABELA '!$A$4:$B$23,3,0),"")/100*C74,"")</f>
        <v/>
      </c>
      <c r="F74" s="33" t="str">
        <f>IF($A74&lt;&gt;"",IF($A74&lt;&gt;"",VLOOKUP($A74,'TABELA '!$A$4:$B$23,4,0),"")/100*C74/100*C74,"")</f>
        <v/>
      </c>
      <c r="G74" s="33" t="str">
        <f>IF($A74&lt;&gt;"",IF($A74&lt;&gt;"",VLOOKUP($A74,'TABELA '!$A$4:$B$23,5,0),"")/100*C74,"")</f>
        <v/>
      </c>
      <c r="H74" s="33" t="str">
        <f>IF($A74&lt;&gt;"",IF($A74&lt;&gt;"",VLOOKUP($A74,'TABELA '!$A$4:$B$23,6,0),"")/100*C74,"")</f>
        <v/>
      </c>
      <c r="I74" s="33" t="str">
        <f>IF($A74&lt;&gt;"",IF($A74&lt;&gt;"",VLOOKUP($A74,'TABELA '!$A$4:$B$23,7,0),"")/100*C74,"")</f>
        <v/>
      </c>
      <c r="J74" s="33" t="str">
        <f>IF($A74&lt;&gt;"",IF($A74&lt;&gt;"",VLOOKUP($A74,'TABELA '!$A$4:$B$23,8,0),"")/100*C74,"")</f>
        <v/>
      </c>
      <c r="K74" s="33" t="str">
        <f>IF($A74&lt;&gt;"",IF($A74&lt;&gt;"",VLOOKUP($A74,'TABELA '!$A$4:$B$23,11,0),"")/100*C74,"")</f>
        <v/>
      </c>
      <c r="L74" s="33" t="str">
        <f>IF($A74&lt;&gt;"",IF($A74&lt;&gt;"",VLOOKUP($A74,'TABELA '!$A$4:$B$23,10,0),"")/100*C74,"")</f>
        <v/>
      </c>
      <c r="M74" s="33" t="str">
        <f>IF($A74&lt;&gt;"",IF($A74&lt;&gt;"",VLOOKUP($A74,'TABELA '!$A$4:$B$23,11,0),"")/100*H74,"")</f>
        <v/>
      </c>
      <c r="N74" s="33" t="str">
        <f>IF($A74&lt;&gt;"",IF($A74&lt;&gt;"",VLOOKUP($A74,'TABELA '!$A$4:$B$23,12,0),"")/100*C74,"")</f>
        <v/>
      </c>
      <c r="O74" s="33" t="str">
        <f>IF($A74&lt;&gt;"",IF($A74&lt;&gt;"",VLOOKUP($A74,'TABELA '!$A$4:$B$23,13,0),"")/100*C74,"")</f>
        <v/>
      </c>
      <c r="P74" s="33" t="str">
        <f>IF($A74&lt;&gt;"",IF($A74&lt;&gt;"",VLOOKUP($A74,'TABELA '!$A$4:$B$23,14,0),"")/100*C74,"")</f>
        <v/>
      </c>
      <c r="Q74" s="33" t="str">
        <f>IF($A74&lt;&gt;"",IF($A74&lt;&gt;"",VLOOKUP($A74,'TABELA '!$A$4:$B$23,15,0),"")/100*C74,"")</f>
        <v/>
      </c>
      <c r="R74" s="33" t="str">
        <f>IF($A74&lt;&gt;"",IF($A74&lt;&gt;"",VLOOKUP($A74,'TABELA '!$A$4:$B$23,16,0),"")/100*C74,"")</f>
        <v/>
      </c>
      <c r="S74" s="33" t="str">
        <f>IF($A74&lt;&gt;"",IF($A74&lt;&gt;"",VLOOKUP($A74,'TABELA '!$A$4:$B$23,17,0),"")/100*C74,"")</f>
        <v/>
      </c>
      <c r="T74" s="33" t="str">
        <f>IF($A74&lt;&gt;"",IF($A74&lt;&gt;"",VLOOKUP($A74,'TABELA '!$A$4:$B$23,18,0),"")/100*C74,"")</f>
        <v/>
      </c>
      <c r="U74" s="33" t="str">
        <f>IF($A74&lt;&gt;"",IF($A74&lt;&gt;"",VLOOKUP($A74,'TABELA '!$A$4:$B$23,19,0),"")/100*C74,"")</f>
        <v/>
      </c>
      <c r="V74" s="33" t="str">
        <f>IF($A74&lt;&gt;"",IF($A74&lt;&gt;"",VLOOKUP($A74,'TABELA '!$A$4:$B$23,38,0),"")/100*C74,"")</f>
        <v/>
      </c>
      <c r="W74" s="28"/>
    </row>
    <row r="75" spans="1:23" ht="12.5" x14ac:dyDescent="0.25">
      <c r="A75"/>
      <c r="B75" s="24" t="str">
        <f>IF(A75&lt;&gt;"",VLOOKUP(A75,'TABELA '!#REF!,2,0),"")</f>
        <v/>
      </c>
      <c r="C75" s="29"/>
      <c r="D75" s="29"/>
      <c r="E75" s="32" t="str">
        <f>IF($A75&lt;&gt;"",IF($A75&lt;&gt;"",VLOOKUP($A75,'TABELA '!$A$4:$B$23,3,0),"")/100*C75,"")</f>
        <v/>
      </c>
      <c r="F75" s="33" t="str">
        <f>IF($A75&lt;&gt;"",IF($A75&lt;&gt;"",VLOOKUP($A75,'TABELA '!$A$4:$B$23,4,0),"")/100*C75/100*C75,"")</f>
        <v/>
      </c>
      <c r="G75" s="33" t="str">
        <f>IF($A75&lt;&gt;"",IF($A75&lt;&gt;"",VLOOKUP($A75,'TABELA '!$A$4:$B$23,5,0),"")/100*C75,"")</f>
        <v/>
      </c>
      <c r="H75" s="33" t="str">
        <f>IF($A75&lt;&gt;"",IF($A75&lt;&gt;"",VLOOKUP($A75,'TABELA '!$A$4:$B$23,6,0),"")/100*C75,"")</f>
        <v/>
      </c>
      <c r="I75" s="33" t="str">
        <f>IF($A75&lt;&gt;"",IF($A75&lt;&gt;"",VLOOKUP($A75,'TABELA '!$A$4:$B$23,7,0),"")/100*C75,"")</f>
        <v/>
      </c>
      <c r="J75" s="33" t="str">
        <f>IF($A75&lt;&gt;"",IF($A75&lt;&gt;"",VLOOKUP($A75,'TABELA '!$A$4:$B$23,8,0),"")/100*C75,"")</f>
        <v/>
      </c>
      <c r="K75" s="33" t="str">
        <f>IF($A75&lt;&gt;"",IF($A75&lt;&gt;"",VLOOKUP($A75,'TABELA '!$A$4:$B$23,11,0),"")/100*C75,"")</f>
        <v/>
      </c>
      <c r="L75" s="33" t="str">
        <f>IF($A75&lt;&gt;"",IF($A75&lt;&gt;"",VLOOKUP($A75,'TABELA '!$A$4:$B$23,10,0),"")/100*C75,"")</f>
        <v/>
      </c>
      <c r="M75" s="33" t="str">
        <f>IF($A75&lt;&gt;"",IF($A75&lt;&gt;"",VLOOKUP($A75,'TABELA '!$A$4:$B$23,11,0),"")/100*H75,"")</f>
        <v/>
      </c>
      <c r="N75" s="33" t="str">
        <f>IF($A75&lt;&gt;"",IF($A75&lt;&gt;"",VLOOKUP($A75,'TABELA '!$A$4:$B$23,12,0),"")/100*C75,"")</f>
        <v/>
      </c>
      <c r="O75" s="33" t="str">
        <f>IF($A75&lt;&gt;"",IF($A75&lt;&gt;"",VLOOKUP($A75,'TABELA '!$A$4:$B$23,13,0),"")/100*C75,"")</f>
        <v/>
      </c>
      <c r="P75" s="33" t="str">
        <f>IF($A75&lt;&gt;"",IF($A75&lt;&gt;"",VLOOKUP($A75,'TABELA '!$A$4:$B$23,14,0),"")/100*C75,"")</f>
        <v/>
      </c>
      <c r="Q75" s="33" t="str">
        <f>IF($A75&lt;&gt;"",IF($A75&lt;&gt;"",VLOOKUP($A75,'TABELA '!$A$4:$B$23,15,0),"")/100*C75,"")</f>
        <v/>
      </c>
      <c r="R75" s="33" t="str">
        <f>IF($A75&lt;&gt;"",IF($A75&lt;&gt;"",VLOOKUP($A75,'TABELA '!$A$4:$B$23,16,0),"")/100*C75,"")</f>
        <v/>
      </c>
      <c r="S75" s="33" t="str">
        <f>IF($A75&lt;&gt;"",IF($A75&lt;&gt;"",VLOOKUP($A75,'TABELA '!$A$4:$B$23,17,0),"")/100*C75,"")</f>
        <v/>
      </c>
      <c r="T75" s="33" t="str">
        <f>IF($A75&lt;&gt;"",IF($A75&lt;&gt;"",VLOOKUP($A75,'TABELA '!$A$4:$B$23,18,0),"")/100*C75,"")</f>
        <v/>
      </c>
      <c r="U75" s="33" t="str">
        <f>IF($A75&lt;&gt;"",IF($A75&lt;&gt;"",VLOOKUP($A75,'TABELA '!$A$4:$B$23,19,0),"")/100*C75,"")</f>
        <v/>
      </c>
      <c r="V75" s="33" t="str">
        <f>IF($A75&lt;&gt;"",IF($A75&lt;&gt;"",VLOOKUP($A75,'TABELA '!$A$4:$B$23,38,0),"")/100*C75,"")</f>
        <v/>
      </c>
      <c r="W75" s="28"/>
    </row>
    <row r="76" spans="1:23" ht="12.5" x14ac:dyDescent="0.25">
      <c r="A76"/>
      <c r="B76" s="24" t="str">
        <f>IF(A76&lt;&gt;"",VLOOKUP(A76,'TABELA '!#REF!,2,0),"")</f>
        <v/>
      </c>
      <c r="C76" s="29"/>
      <c r="D76" s="29"/>
      <c r="E76" s="32" t="str">
        <f>IF($A76&lt;&gt;"",IF($A76&lt;&gt;"",VLOOKUP($A76,'TABELA '!$A$4:$B$23,3,0),"")/100*C76,"")</f>
        <v/>
      </c>
      <c r="F76" s="33" t="str">
        <f>IF($A76&lt;&gt;"",IF($A76&lt;&gt;"",VLOOKUP($A76,'TABELA '!$A$4:$B$23,4,0),"")/100*C76/100*C76,"")</f>
        <v/>
      </c>
      <c r="G76" s="33" t="str">
        <f>IF($A76&lt;&gt;"",IF($A76&lt;&gt;"",VLOOKUP($A76,'TABELA '!$A$4:$B$23,5,0),"")/100*C76,"")</f>
        <v/>
      </c>
      <c r="H76" s="33" t="str">
        <f>IF($A76&lt;&gt;"",IF($A76&lt;&gt;"",VLOOKUP($A76,'TABELA '!$A$4:$B$23,6,0),"")/100*C76,"")</f>
        <v/>
      </c>
      <c r="I76" s="33" t="str">
        <f>IF($A76&lt;&gt;"",IF($A76&lt;&gt;"",VLOOKUP($A76,'TABELA '!$A$4:$B$23,7,0),"")/100*C76,"")</f>
        <v/>
      </c>
      <c r="J76" s="33" t="str">
        <f>IF($A76&lt;&gt;"",IF($A76&lt;&gt;"",VLOOKUP($A76,'TABELA '!$A$4:$B$23,8,0),"")/100*C76,"")</f>
        <v/>
      </c>
      <c r="K76" s="33" t="str">
        <f>IF($A76&lt;&gt;"",IF($A76&lt;&gt;"",VLOOKUP($A76,'TABELA '!$A$4:$B$23,11,0),"")/100*C76,"")</f>
        <v/>
      </c>
      <c r="L76" s="33" t="str">
        <f>IF($A76&lt;&gt;"",IF($A76&lt;&gt;"",VLOOKUP($A76,'TABELA '!$A$4:$B$23,10,0),"")/100*C76,"")</f>
        <v/>
      </c>
      <c r="M76" s="33" t="str">
        <f>IF($A76&lt;&gt;"",IF($A76&lt;&gt;"",VLOOKUP($A76,'TABELA '!$A$4:$B$23,11,0),"")/100*H76,"")</f>
        <v/>
      </c>
      <c r="N76" s="33" t="str">
        <f>IF($A76&lt;&gt;"",IF($A76&lt;&gt;"",VLOOKUP($A76,'TABELA '!$A$4:$B$23,12,0),"")/100*C76,"")</f>
        <v/>
      </c>
      <c r="O76" s="33" t="str">
        <f>IF($A76&lt;&gt;"",IF($A76&lt;&gt;"",VLOOKUP($A76,'TABELA '!$A$4:$B$23,13,0),"")/100*C76,"")</f>
        <v/>
      </c>
      <c r="P76" s="33" t="str">
        <f>IF($A76&lt;&gt;"",IF($A76&lt;&gt;"",VLOOKUP($A76,'TABELA '!$A$4:$B$23,14,0),"")/100*C76,"")</f>
        <v/>
      </c>
      <c r="Q76" s="33" t="str">
        <f>IF($A76&lt;&gt;"",IF($A76&lt;&gt;"",VLOOKUP($A76,'TABELA '!$A$4:$B$23,15,0),"")/100*C76,"")</f>
        <v/>
      </c>
      <c r="R76" s="33" t="str">
        <f>IF($A76&lt;&gt;"",IF($A76&lt;&gt;"",VLOOKUP($A76,'TABELA '!$A$4:$B$23,16,0),"")/100*C76,"")</f>
        <v/>
      </c>
      <c r="S76" s="33" t="str">
        <f>IF($A76&lt;&gt;"",IF($A76&lt;&gt;"",VLOOKUP($A76,'TABELA '!$A$4:$B$23,17,0),"")/100*C76,"")</f>
        <v/>
      </c>
      <c r="T76" s="33" t="str">
        <f>IF($A76&lt;&gt;"",IF($A76&lt;&gt;"",VLOOKUP($A76,'TABELA '!$A$4:$B$23,18,0),"")/100*C76,"")</f>
        <v/>
      </c>
      <c r="U76" s="33" t="str">
        <f>IF($A76&lt;&gt;"",IF($A76&lt;&gt;"",VLOOKUP($A76,'TABELA '!$A$4:$B$23,19,0),"")/100*C76,"")</f>
        <v/>
      </c>
      <c r="V76" s="33" t="str">
        <f>IF($A76&lt;&gt;"",IF($A76&lt;&gt;"",VLOOKUP($A76,'TABELA '!$A$4:$B$23,38,0),"")/100*C76,"")</f>
        <v/>
      </c>
      <c r="W76" s="28"/>
    </row>
    <row r="77" spans="1:23" ht="12.5" x14ac:dyDescent="0.25">
      <c r="A77"/>
      <c r="B77" s="24" t="str">
        <f>IF(A77&lt;&gt;"",VLOOKUP(A77,'TABELA '!#REF!,2,0),"")</f>
        <v/>
      </c>
      <c r="C77" s="29"/>
      <c r="D77" s="29"/>
      <c r="E77" s="32" t="str">
        <f>IF($A77&lt;&gt;"",IF($A77&lt;&gt;"",VLOOKUP($A77,'TABELA '!$A$4:$B$23,3,0),"")/100*C77,"")</f>
        <v/>
      </c>
      <c r="F77" s="33" t="str">
        <f>IF($A77&lt;&gt;"",IF($A77&lt;&gt;"",VLOOKUP($A77,'TABELA '!$A$4:$B$23,4,0),"")/100*C77/100*C77,"")</f>
        <v/>
      </c>
      <c r="G77" s="33" t="str">
        <f>IF($A77&lt;&gt;"",IF($A77&lt;&gt;"",VLOOKUP($A77,'TABELA '!$A$4:$B$23,5,0),"")/100*C77,"")</f>
        <v/>
      </c>
      <c r="H77" s="33" t="str">
        <f>IF($A77&lt;&gt;"",IF($A77&lt;&gt;"",VLOOKUP($A77,'TABELA '!$A$4:$B$23,6,0),"")/100*C77,"")</f>
        <v/>
      </c>
      <c r="I77" s="33" t="str">
        <f>IF($A77&lt;&gt;"",IF($A77&lt;&gt;"",VLOOKUP($A77,'TABELA '!$A$4:$B$23,7,0),"")/100*C77,"")</f>
        <v/>
      </c>
      <c r="J77" s="33" t="str">
        <f>IF($A77&lt;&gt;"",IF($A77&lt;&gt;"",VLOOKUP($A77,'TABELA '!$A$4:$B$23,8,0),"")/100*C77,"")</f>
        <v/>
      </c>
      <c r="K77" s="33" t="str">
        <f>IF($A77&lt;&gt;"",IF($A77&lt;&gt;"",VLOOKUP($A77,'TABELA '!$A$4:$B$23,11,0),"")/100*C77,"")</f>
        <v/>
      </c>
      <c r="L77" s="33" t="str">
        <f>IF($A77&lt;&gt;"",IF($A77&lt;&gt;"",VLOOKUP($A77,'TABELA '!$A$4:$B$23,10,0),"")/100*C77,"")</f>
        <v/>
      </c>
      <c r="M77" s="33" t="str">
        <f>IF($A77&lt;&gt;"",IF($A77&lt;&gt;"",VLOOKUP($A77,'TABELA '!$A$4:$B$23,11,0),"")/100*H77,"")</f>
        <v/>
      </c>
      <c r="N77" s="33" t="str">
        <f>IF($A77&lt;&gt;"",IF($A77&lt;&gt;"",VLOOKUP($A77,'TABELA '!$A$4:$B$23,12,0),"")/100*C77,"")</f>
        <v/>
      </c>
      <c r="O77" s="33" t="str">
        <f>IF($A77&lt;&gt;"",IF($A77&lt;&gt;"",VLOOKUP($A77,'TABELA '!$A$4:$B$23,13,0),"")/100*C77,"")</f>
        <v/>
      </c>
      <c r="P77" s="33" t="str">
        <f>IF($A77&lt;&gt;"",IF($A77&lt;&gt;"",VLOOKUP($A77,'TABELA '!$A$4:$B$23,14,0),"")/100*C77,"")</f>
        <v/>
      </c>
      <c r="Q77" s="33" t="str">
        <f>IF($A77&lt;&gt;"",IF($A77&lt;&gt;"",VLOOKUP($A77,'TABELA '!$A$4:$B$23,15,0),"")/100*C77,"")</f>
        <v/>
      </c>
      <c r="R77" s="33" t="str">
        <f>IF($A77&lt;&gt;"",IF($A77&lt;&gt;"",VLOOKUP($A77,'TABELA '!$A$4:$B$23,16,0),"")/100*C77,"")</f>
        <v/>
      </c>
      <c r="S77" s="33" t="str">
        <f>IF($A77&lt;&gt;"",IF($A77&lt;&gt;"",VLOOKUP($A77,'TABELA '!$A$4:$B$23,17,0),"")/100*C77,"")</f>
        <v/>
      </c>
      <c r="T77" s="33" t="str">
        <f>IF($A77&lt;&gt;"",IF($A77&lt;&gt;"",VLOOKUP($A77,'TABELA '!$A$4:$B$23,18,0),"")/100*C77,"")</f>
        <v/>
      </c>
      <c r="U77" s="33" t="str">
        <f>IF($A77&lt;&gt;"",IF($A77&lt;&gt;"",VLOOKUP($A77,'TABELA '!$A$4:$B$23,19,0),"")/100*C77,"")</f>
        <v/>
      </c>
      <c r="V77" s="33" t="str">
        <f>IF($A77&lt;&gt;"",IF($A77&lt;&gt;"",VLOOKUP($A77,'TABELA '!$A$4:$B$23,38,0),"")/100*C77,"")</f>
        <v/>
      </c>
      <c r="W77" s="28"/>
    </row>
    <row r="78" spans="1:23" ht="12.5" x14ac:dyDescent="0.25">
      <c r="A78"/>
      <c r="B78" s="24" t="str">
        <f>IF(A78&lt;&gt;"",VLOOKUP(A78,'TABELA '!#REF!,2,0),"")</f>
        <v/>
      </c>
      <c r="C78" s="29"/>
      <c r="D78" s="29"/>
      <c r="E78" s="32" t="str">
        <f>IF($A78&lt;&gt;"",IF($A78&lt;&gt;"",VLOOKUP($A78,'TABELA '!$A$4:$B$23,3,0),"")/100*C78,"")</f>
        <v/>
      </c>
      <c r="F78" s="33" t="str">
        <f>IF($A78&lt;&gt;"",IF($A78&lt;&gt;"",VLOOKUP($A78,'TABELA '!$A$4:$B$23,4,0),"")/100*C78/100*C78,"")</f>
        <v/>
      </c>
      <c r="G78" s="33" t="str">
        <f>IF($A78&lt;&gt;"",IF($A78&lt;&gt;"",VLOOKUP($A78,'TABELA '!$A$4:$B$23,5,0),"")/100*C78,"")</f>
        <v/>
      </c>
      <c r="H78" s="33" t="str">
        <f>IF($A78&lt;&gt;"",IF($A78&lt;&gt;"",VLOOKUP($A78,'TABELA '!$A$4:$B$23,6,0),"")/100*C78,"")</f>
        <v/>
      </c>
      <c r="I78" s="33" t="str">
        <f>IF($A78&lt;&gt;"",IF($A78&lt;&gt;"",VLOOKUP($A78,'TABELA '!$A$4:$B$23,7,0),"")/100*C78,"")</f>
        <v/>
      </c>
      <c r="J78" s="33" t="str">
        <f>IF($A78&lt;&gt;"",IF($A78&lt;&gt;"",VLOOKUP($A78,'TABELA '!$A$4:$B$23,8,0),"")/100*C78,"")</f>
        <v/>
      </c>
      <c r="K78" s="33" t="str">
        <f>IF($A78&lt;&gt;"",IF($A78&lt;&gt;"",VLOOKUP($A78,'TABELA '!$A$4:$B$23,11,0),"")/100*C78,"")</f>
        <v/>
      </c>
      <c r="L78" s="33" t="str">
        <f>IF($A78&lt;&gt;"",IF($A78&lt;&gt;"",VLOOKUP($A78,'TABELA '!$A$4:$B$23,10,0),"")/100*C78,"")</f>
        <v/>
      </c>
      <c r="M78" s="33" t="str">
        <f>IF($A78&lt;&gt;"",IF($A78&lt;&gt;"",VLOOKUP($A78,'TABELA '!$A$4:$B$23,11,0),"")/100*H78,"")</f>
        <v/>
      </c>
      <c r="N78" s="33" t="str">
        <f>IF($A78&lt;&gt;"",IF($A78&lt;&gt;"",VLOOKUP($A78,'TABELA '!$A$4:$B$23,12,0),"")/100*C78,"")</f>
        <v/>
      </c>
      <c r="O78" s="33" t="str">
        <f>IF($A78&lt;&gt;"",IF($A78&lt;&gt;"",VLOOKUP($A78,'TABELA '!$A$4:$B$23,13,0),"")/100*C78,"")</f>
        <v/>
      </c>
      <c r="P78" s="33" t="str">
        <f>IF($A78&lt;&gt;"",IF($A78&lt;&gt;"",VLOOKUP($A78,'TABELA '!$A$4:$B$23,14,0),"")/100*C78,"")</f>
        <v/>
      </c>
      <c r="Q78" s="33" t="str">
        <f>IF($A78&lt;&gt;"",IF($A78&lt;&gt;"",VLOOKUP($A78,'TABELA '!$A$4:$B$23,15,0),"")/100*C78,"")</f>
        <v/>
      </c>
      <c r="R78" s="33" t="str">
        <f>IF($A78&lt;&gt;"",IF($A78&lt;&gt;"",VLOOKUP($A78,'TABELA '!$A$4:$B$23,16,0),"")/100*C78,"")</f>
        <v/>
      </c>
      <c r="S78" s="33" t="str">
        <f>IF($A78&lt;&gt;"",IF($A78&lt;&gt;"",VLOOKUP($A78,'TABELA '!$A$4:$B$23,17,0),"")/100*C78,"")</f>
        <v/>
      </c>
      <c r="T78" s="33" t="str">
        <f>IF($A78&lt;&gt;"",IF($A78&lt;&gt;"",VLOOKUP($A78,'TABELA '!$A$4:$B$23,18,0),"")/100*C78,"")</f>
        <v/>
      </c>
      <c r="U78" s="33" t="str">
        <f>IF($A78&lt;&gt;"",IF($A78&lt;&gt;"",VLOOKUP($A78,'TABELA '!$A$4:$B$23,19,0),"")/100*C78,"")</f>
        <v/>
      </c>
      <c r="V78" s="33" t="str">
        <f>IF($A78&lt;&gt;"",IF($A78&lt;&gt;"",VLOOKUP($A78,'TABELA '!$A$4:$B$23,38,0),"")/100*C78,"")</f>
        <v/>
      </c>
      <c r="W78" s="28"/>
    </row>
    <row r="79" spans="1:23" ht="12.5" x14ac:dyDescent="0.25">
      <c r="A79"/>
      <c r="B79" s="24" t="str">
        <f>IF(A79&lt;&gt;"",VLOOKUP(A79,'TABELA '!#REF!,2,0),"")</f>
        <v/>
      </c>
      <c r="C79" s="29"/>
      <c r="D79" s="29"/>
      <c r="E79" s="32" t="str">
        <f>IF($A79&lt;&gt;"",IF($A79&lt;&gt;"",VLOOKUP($A79,'TABELA '!$A$4:$B$23,3,0),"")/100*C79,"")</f>
        <v/>
      </c>
      <c r="F79" s="33" t="str">
        <f>IF($A79&lt;&gt;"",IF($A79&lt;&gt;"",VLOOKUP($A79,'TABELA '!$A$4:$B$23,4,0),"")/100*C79/100*C79,"")</f>
        <v/>
      </c>
      <c r="G79" s="33" t="str">
        <f>IF($A79&lt;&gt;"",IF($A79&lt;&gt;"",VLOOKUP($A79,'TABELA '!$A$4:$B$23,5,0),"")/100*C79,"")</f>
        <v/>
      </c>
      <c r="H79" s="33" t="str">
        <f>IF($A79&lt;&gt;"",IF($A79&lt;&gt;"",VLOOKUP($A79,'TABELA '!$A$4:$B$23,6,0),"")/100*C79,"")</f>
        <v/>
      </c>
      <c r="I79" s="33" t="str">
        <f>IF($A79&lt;&gt;"",IF($A79&lt;&gt;"",VLOOKUP($A79,'TABELA '!$A$4:$B$23,7,0),"")/100*C79,"")</f>
        <v/>
      </c>
      <c r="J79" s="33" t="str">
        <f>IF($A79&lt;&gt;"",IF($A79&lt;&gt;"",VLOOKUP($A79,'TABELA '!$A$4:$B$23,8,0),"")/100*C79,"")</f>
        <v/>
      </c>
      <c r="K79" s="33" t="str">
        <f>IF($A79&lt;&gt;"",IF($A79&lt;&gt;"",VLOOKUP($A79,'TABELA '!$A$4:$B$23,11,0),"")/100*C79,"")</f>
        <v/>
      </c>
      <c r="L79" s="33" t="str">
        <f>IF($A79&lt;&gt;"",IF($A79&lt;&gt;"",VLOOKUP($A79,'TABELA '!$A$4:$B$23,10,0),"")/100*C79,"")</f>
        <v/>
      </c>
      <c r="M79" s="33" t="str">
        <f>IF($A79&lt;&gt;"",IF($A79&lt;&gt;"",VLOOKUP($A79,'TABELA '!$A$4:$B$23,11,0),"")/100*H79,"")</f>
        <v/>
      </c>
      <c r="N79" s="33" t="str">
        <f>IF($A79&lt;&gt;"",IF($A79&lt;&gt;"",VLOOKUP($A79,'TABELA '!$A$4:$B$23,12,0),"")/100*C79,"")</f>
        <v/>
      </c>
      <c r="O79" s="33" t="str">
        <f>IF($A79&lt;&gt;"",IF($A79&lt;&gt;"",VLOOKUP($A79,'TABELA '!$A$4:$B$23,13,0),"")/100*C79,"")</f>
        <v/>
      </c>
      <c r="P79" s="33" t="str">
        <f>IF($A79&lt;&gt;"",IF($A79&lt;&gt;"",VLOOKUP($A79,'TABELA '!$A$4:$B$23,14,0),"")/100*C79,"")</f>
        <v/>
      </c>
      <c r="Q79" s="33" t="str">
        <f>IF($A79&lt;&gt;"",IF($A79&lt;&gt;"",VLOOKUP($A79,'TABELA '!$A$4:$B$23,15,0),"")/100*C79,"")</f>
        <v/>
      </c>
      <c r="R79" s="33" t="str">
        <f>IF($A79&lt;&gt;"",IF($A79&lt;&gt;"",VLOOKUP($A79,'TABELA '!$A$4:$B$23,16,0),"")/100*C79,"")</f>
        <v/>
      </c>
      <c r="S79" s="33" t="str">
        <f>IF($A79&lt;&gt;"",IF($A79&lt;&gt;"",VLOOKUP($A79,'TABELA '!$A$4:$B$23,17,0),"")/100*C79,"")</f>
        <v/>
      </c>
      <c r="T79" s="33" t="str">
        <f>IF($A79&lt;&gt;"",IF($A79&lt;&gt;"",VLOOKUP($A79,'TABELA '!$A$4:$B$23,18,0),"")/100*C79,"")</f>
        <v/>
      </c>
      <c r="U79" s="33" t="str">
        <f>IF($A79&lt;&gt;"",IF($A79&lt;&gt;"",VLOOKUP($A79,'TABELA '!$A$4:$B$23,19,0),"")/100*C79,"")</f>
        <v/>
      </c>
      <c r="V79" s="33" t="str">
        <f>IF($A79&lt;&gt;"",IF($A79&lt;&gt;"",VLOOKUP($A79,'TABELA '!$A$4:$B$23,38,0),"")/100*C79,"")</f>
        <v/>
      </c>
      <c r="W79" s="28"/>
    </row>
    <row r="80" spans="1:23" ht="12.5" x14ac:dyDescent="0.25">
      <c r="A80"/>
      <c r="B80" s="24" t="str">
        <f>IF(A80&lt;&gt;"",VLOOKUP(A80,'TABELA '!#REF!,2,0),"")</f>
        <v/>
      </c>
      <c r="C80" s="29"/>
      <c r="D80" s="29"/>
      <c r="E80" s="32" t="str">
        <f>IF($A80&lt;&gt;"",IF($A80&lt;&gt;"",VLOOKUP($A80,'TABELA '!$A$4:$B$23,3,0),"")/100*C80,"")</f>
        <v/>
      </c>
      <c r="F80" s="33" t="str">
        <f>IF($A80&lt;&gt;"",IF($A80&lt;&gt;"",VLOOKUP($A80,'TABELA '!$A$4:$B$23,4,0),"")/100*C80/100*C80,"")</f>
        <v/>
      </c>
      <c r="G80" s="33" t="str">
        <f>IF($A80&lt;&gt;"",IF($A80&lt;&gt;"",VLOOKUP($A80,'TABELA '!$A$4:$B$23,5,0),"")/100*C80,"")</f>
        <v/>
      </c>
      <c r="H80" s="33" t="str">
        <f>IF($A80&lt;&gt;"",IF($A80&lt;&gt;"",VLOOKUP($A80,'TABELA '!$A$4:$B$23,6,0),"")/100*C80,"")</f>
        <v/>
      </c>
      <c r="I80" s="33" t="str">
        <f>IF($A80&lt;&gt;"",IF($A80&lt;&gt;"",VLOOKUP($A80,'TABELA '!$A$4:$B$23,7,0),"")/100*C80,"")</f>
        <v/>
      </c>
      <c r="J80" s="33" t="str">
        <f>IF($A80&lt;&gt;"",IF($A80&lt;&gt;"",VLOOKUP($A80,'TABELA '!$A$4:$B$23,8,0),"")/100*C80,"")</f>
        <v/>
      </c>
      <c r="K80" s="33" t="str">
        <f>IF($A80&lt;&gt;"",IF($A80&lt;&gt;"",VLOOKUP($A80,'TABELA '!$A$4:$B$23,11,0),"")/100*C80,"")</f>
        <v/>
      </c>
      <c r="L80" s="33" t="str">
        <f>IF($A80&lt;&gt;"",IF($A80&lt;&gt;"",VLOOKUP($A80,'TABELA '!$A$4:$B$23,10,0),"")/100*C80,"")</f>
        <v/>
      </c>
      <c r="M80" s="33" t="str">
        <f>IF($A80&lt;&gt;"",IF($A80&lt;&gt;"",VLOOKUP($A80,'TABELA '!$A$4:$B$23,11,0),"")/100*H80,"")</f>
        <v/>
      </c>
      <c r="N80" s="33" t="str">
        <f>IF($A80&lt;&gt;"",IF($A80&lt;&gt;"",VLOOKUP($A80,'TABELA '!$A$4:$B$23,12,0),"")/100*C80,"")</f>
        <v/>
      </c>
      <c r="O80" s="33" t="str">
        <f>IF($A80&lt;&gt;"",IF($A80&lt;&gt;"",VLOOKUP($A80,'TABELA '!$A$4:$B$23,13,0),"")/100*C80,"")</f>
        <v/>
      </c>
      <c r="P80" s="33" t="str">
        <f>IF($A80&lt;&gt;"",IF($A80&lt;&gt;"",VLOOKUP($A80,'TABELA '!$A$4:$B$23,14,0),"")/100*C80,"")</f>
        <v/>
      </c>
      <c r="Q80" s="33" t="str">
        <f>IF($A80&lt;&gt;"",IF($A80&lt;&gt;"",VLOOKUP($A80,'TABELA '!$A$4:$B$23,15,0),"")/100*C80,"")</f>
        <v/>
      </c>
      <c r="R80" s="33" t="str">
        <f>IF($A80&lt;&gt;"",IF($A80&lt;&gt;"",VLOOKUP($A80,'TABELA '!$A$4:$B$23,16,0),"")/100*C80,"")</f>
        <v/>
      </c>
      <c r="S80" s="33" t="str">
        <f>IF($A80&lt;&gt;"",IF($A80&lt;&gt;"",VLOOKUP($A80,'TABELA '!$A$4:$B$23,17,0),"")/100*C80,"")</f>
        <v/>
      </c>
      <c r="T80" s="33" t="str">
        <f>IF($A80&lt;&gt;"",IF($A80&lt;&gt;"",VLOOKUP($A80,'TABELA '!$A$4:$B$23,18,0),"")/100*C80,"")</f>
        <v/>
      </c>
      <c r="U80" s="33" t="str">
        <f>IF($A80&lt;&gt;"",IF($A80&lt;&gt;"",VLOOKUP($A80,'TABELA '!$A$4:$B$23,19,0),"")/100*C80,"")</f>
        <v/>
      </c>
      <c r="V80" s="33" t="str">
        <f>IF($A80&lt;&gt;"",IF($A80&lt;&gt;"",VLOOKUP($A80,'TABELA '!$A$4:$B$23,38,0),"")/100*C80,"")</f>
        <v/>
      </c>
      <c r="W80" s="28"/>
    </row>
    <row r="81" spans="1:23" ht="12.5" x14ac:dyDescent="0.25">
      <c r="A81"/>
      <c r="B81" s="24" t="str">
        <f>IF(A81&lt;&gt;"",VLOOKUP(A81,'TABELA '!#REF!,2,0),"")</f>
        <v/>
      </c>
      <c r="C81" s="45"/>
      <c r="D81" s="45"/>
      <c r="E81" s="32" t="str">
        <f>IF($A81&lt;&gt;"",IF($A81&lt;&gt;"",VLOOKUP($A81,'TABELA '!$A$4:$B$23,3,0),"")/100*C81,"")</f>
        <v/>
      </c>
      <c r="F81" s="33" t="str">
        <f>IF($A81&lt;&gt;"",IF($A81&lt;&gt;"",VLOOKUP($A81,'TABELA '!$A$4:$B$23,4,0),"")/100*C81/100*C81,"")</f>
        <v/>
      </c>
      <c r="G81" s="33" t="str">
        <f>IF($A81&lt;&gt;"",IF($A81&lt;&gt;"",VLOOKUP($A81,'TABELA '!$A$4:$B$23,5,0),"")/100*C81,"")</f>
        <v/>
      </c>
      <c r="H81" s="33" t="str">
        <f>IF($A81&lt;&gt;"",IF($A81&lt;&gt;"",VLOOKUP($A81,'TABELA '!$A$4:$B$23,6,0),"")/100*C81,"")</f>
        <v/>
      </c>
      <c r="I81" s="33" t="str">
        <f>IF($A81&lt;&gt;"",IF($A81&lt;&gt;"",VLOOKUP($A81,'TABELA '!$A$4:$B$23,7,0),"")/100*C81,"")</f>
        <v/>
      </c>
      <c r="J81" s="33" t="str">
        <f>IF($A81&lt;&gt;"",IF($A81&lt;&gt;"",VLOOKUP($A81,'TABELA '!$A$4:$B$23,8,0),"")/100*C81,"")</f>
        <v/>
      </c>
      <c r="K81" s="33" t="str">
        <f>IF($A81&lt;&gt;"",IF($A81&lt;&gt;"",VLOOKUP($A81,'TABELA '!$A$4:$B$23,11,0),"")/100*C81,"")</f>
        <v/>
      </c>
      <c r="L81" s="33" t="str">
        <f>IF($A81&lt;&gt;"",IF($A81&lt;&gt;"",VLOOKUP($A81,'TABELA '!$A$4:$B$23,10,0),"")/100*C81,"")</f>
        <v/>
      </c>
      <c r="M81" s="33" t="str">
        <f>IF($A81&lt;&gt;"",IF($A81&lt;&gt;"",VLOOKUP($A81,'TABELA '!$A$4:$B$23,11,0),"")/100*H81,"")</f>
        <v/>
      </c>
      <c r="N81" s="33" t="str">
        <f>IF($A81&lt;&gt;"",IF($A81&lt;&gt;"",VLOOKUP($A81,'TABELA '!$A$4:$B$23,12,0),"")/100*C81,"")</f>
        <v/>
      </c>
      <c r="O81" s="33" t="str">
        <f>IF($A81&lt;&gt;"",IF($A81&lt;&gt;"",VLOOKUP($A81,'TABELA '!$A$4:$B$23,13,0),"")/100*C81,"")</f>
        <v/>
      </c>
      <c r="P81" s="33" t="str">
        <f>IF($A81&lt;&gt;"",IF($A81&lt;&gt;"",VLOOKUP($A81,'TABELA '!$A$4:$B$23,14,0),"")/100*C81,"")</f>
        <v/>
      </c>
      <c r="Q81" s="33" t="str">
        <f>IF($A81&lt;&gt;"",IF($A81&lt;&gt;"",VLOOKUP($A81,'TABELA '!$A$4:$B$23,15,0),"")/100*C81,"")</f>
        <v/>
      </c>
      <c r="R81" s="33" t="str">
        <f>IF($A81&lt;&gt;"",IF($A81&lt;&gt;"",VLOOKUP($A81,'TABELA '!$A$4:$B$23,16,0),"")/100*C81,"")</f>
        <v/>
      </c>
      <c r="S81" s="33" t="str">
        <f>IF($A81&lt;&gt;"",IF($A81&lt;&gt;"",VLOOKUP($A81,'TABELA '!$A$4:$B$23,17,0),"")/100*C81,"")</f>
        <v/>
      </c>
      <c r="T81" s="33" t="str">
        <f>IF($A81&lt;&gt;"",IF($A81&lt;&gt;"",VLOOKUP($A81,'TABELA '!$A$4:$B$23,18,0),"")/100*C81,"")</f>
        <v/>
      </c>
      <c r="U81" s="33" t="str">
        <f>IF($A81&lt;&gt;"",IF($A81&lt;&gt;"",VLOOKUP($A81,'TABELA '!$A$4:$B$23,19,0),"")/100*C81,"")</f>
        <v/>
      </c>
      <c r="V81" s="33" t="str">
        <f>IF($A81&lt;&gt;"",IF($A81&lt;&gt;"",VLOOKUP($A81,'TABELA '!$A$4:$B$23,38,0),"")/100*C81,"")</f>
        <v/>
      </c>
      <c r="W81" s="28"/>
    </row>
    <row r="82" spans="1:23" ht="12.5" x14ac:dyDescent="0.25">
      <c r="A82"/>
      <c r="B82" s="24" t="str">
        <f>IF(A82&lt;&gt;"",VLOOKUP(A82,'TABELA '!#REF!,2,0),"")</f>
        <v/>
      </c>
      <c r="C82" s="45"/>
      <c r="D82" s="45"/>
      <c r="E82" s="32" t="str">
        <f>IF($A82&lt;&gt;"",IF($A82&lt;&gt;"",VLOOKUP($A82,'TABELA '!$A$4:$B$23,3,0),"")/100*C82,"")</f>
        <v/>
      </c>
      <c r="F82" s="33" t="str">
        <f>IF($A82&lt;&gt;"",IF($A82&lt;&gt;"",VLOOKUP($A82,'TABELA '!$A$4:$B$23,4,0),"")/100*C82/100*C82,"")</f>
        <v/>
      </c>
      <c r="G82" s="33" t="str">
        <f>IF($A82&lt;&gt;"",IF($A82&lt;&gt;"",VLOOKUP($A82,'TABELA '!$A$4:$B$23,5,0),"")/100*C82,"")</f>
        <v/>
      </c>
      <c r="H82" s="33" t="str">
        <f>IF($A82&lt;&gt;"",IF($A82&lt;&gt;"",VLOOKUP($A82,'TABELA '!$A$4:$B$23,6,0),"")/100*C82,"")</f>
        <v/>
      </c>
      <c r="I82" s="33" t="str">
        <f>IF($A82&lt;&gt;"",IF($A82&lt;&gt;"",VLOOKUP($A82,'TABELA '!$A$4:$B$23,7,0),"")/100*C82,"")</f>
        <v/>
      </c>
      <c r="J82" s="33" t="str">
        <f>IF($A82&lt;&gt;"",IF($A82&lt;&gt;"",VLOOKUP($A82,'TABELA '!$A$4:$B$23,8,0),"")/100*C82,"")</f>
        <v/>
      </c>
      <c r="K82" s="33" t="str">
        <f>IF($A82&lt;&gt;"",IF($A82&lt;&gt;"",VLOOKUP($A82,'TABELA '!$A$4:$B$23,11,0),"")/100*C82,"")</f>
        <v/>
      </c>
      <c r="L82" s="33" t="str">
        <f>IF($A82&lt;&gt;"",IF($A82&lt;&gt;"",VLOOKUP($A82,'TABELA '!$A$4:$B$23,10,0),"")/100*C82,"")</f>
        <v/>
      </c>
      <c r="M82" s="33" t="str">
        <f>IF($A82&lt;&gt;"",IF($A82&lt;&gt;"",VLOOKUP($A82,'TABELA '!$A$4:$B$23,11,0),"")/100*H82,"")</f>
        <v/>
      </c>
      <c r="N82" s="33" t="str">
        <f>IF($A82&lt;&gt;"",IF($A82&lt;&gt;"",VLOOKUP($A82,'TABELA '!$A$4:$B$23,12,0),"")/100*C82,"")</f>
        <v/>
      </c>
      <c r="O82" s="33" t="str">
        <f>IF($A82&lt;&gt;"",IF($A82&lt;&gt;"",VLOOKUP($A82,'TABELA '!$A$4:$B$23,13,0),"")/100*C82,"")</f>
        <v/>
      </c>
      <c r="P82" s="33" t="str">
        <f>IF($A82&lt;&gt;"",IF($A82&lt;&gt;"",VLOOKUP($A82,'TABELA '!$A$4:$B$23,14,0),"")/100*C82,"")</f>
        <v/>
      </c>
      <c r="Q82" s="33" t="str">
        <f>IF($A82&lt;&gt;"",IF($A82&lt;&gt;"",VLOOKUP($A82,'TABELA '!$A$4:$B$23,15,0),"")/100*C82,"")</f>
        <v/>
      </c>
      <c r="R82" s="33" t="str">
        <f>IF($A82&lt;&gt;"",IF($A82&lt;&gt;"",VLOOKUP($A82,'TABELA '!$A$4:$B$23,16,0),"")/100*C82,"")</f>
        <v/>
      </c>
      <c r="S82" s="33" t="str">
        <f>IF($A82&lt;&gt;"",IF($A82&lt;&gt;"",VLOOKUP($A82,'TABELA '!$A$4:$B$23,17,0),"")/100*C82,"")</f>
        <v/>
      </c>
      <c r="T82" s="33" t="str">
        <f>IF($A82&lt;&gt;"",IF($A82&lt;&gt;"",VLOOKUP($A82,'TABELA '!$A$4:$B$23,18,0),"")/100*C82,"")</f>
        <v/>
      </c>
      <c r="U82" s="33" t="str">
        <f>IF($A82&lt;&gt;"",IF($A82&lt;&gt;"",VLOOKUP($A82,'TABELA '!$A$4:$B$23,19,0),"")/100*C82,"")</f>
        <v/>
      </c>
      <c r="V82" s="33" t="str">
        <f>IF($A82&lt;&gt;"",IF($A82&lt;&gt;"",VLOOKUP($A82,'TABELA '!$A$4:$B$23,38,0),"")/100*C82,"")</f>
        <v/>
      </c>
      <c r="W82" s="28"/>
    </row>
    <row r="83" spans="1:23" ht="12.5" x14ac:dyDescent="0.25">
      <c r="A83"/>
      <c r="B83" s="24" t="str">
        <f>IF(A83&lt;&gt;"",VLOOKUP(A83,'TABELA '!#REF!,2,0),"")</f>
        <v/>
      </c>
      <c r="C83" s="31"/>
      <c r="D83" s="31"/>
      <c r="E83" s="32" t="str">
        <f>IF($A83&lt;&gt;"",IF($A83&lt;&gt;"",VLOOKUP($A83,'TABELA '!$A$4:$B$23,3,0),"")/100*C83,"")</f>
        <v/>
      </c>
      <c r="F83" s="33" t="str">
        <f>IF($A83&lt;&gt;"",IF($A83&lt;&gt;"",VLOOKUP($A83,'TABELA '!$A$4:$B$23,4,0),"")/100*C83/100*C83,"")</f>
        <v/>
      </c>
      <c r="G83" s="33" t="str">
        <f>IF($A83&lt;&gt;"",IF($A83&lt;&gt;"",VLOOKUP($A83,'TABELA '!$A$4:$B$23,5,0),"")/100*C83,"")</f>
        <v/>
      </c>
      <c r="H83" s="33" t="str">
        <f>IF($A83&lt;&gt;"",IF($A83&lt;&gt;"",VLOOKUP($A83,'TABELA '!$A$4:$B$23,6,0),"")/100*C83,"")</f>
        <v/>
      </c>
      <c r="I83" s="33" t="str">
        <f>IF($A83&lt;&gt;"",IF($A83&lt;&gt;"",VLOOKUP($A83,'TABELA '!$A$4:$B$23,7,0),"")/100*C83,"")</f>
        <v/>
      </c>
      <c r="J83" s="33" t="str">
        <f>IF($A83&lt;&gt;"",IF($A83&lt;&gt;"",VLOOKUP($A83,'TABELA '!$A$4:$B$23,8,0),"")/100*C83,"")</f>
        <v/>
      </c>
      <c r="K83" s="33" t="str">
        <f>IF($A83&lt;&gt;"",IF($A83&lt;&gt;"",VLOOKUP($A83,'TABELA '!$A$4:$B$23,11,0),"")/100*C83,"")</f>
        <v/>
      </c>
      <c r="L83" s="33" t="str">
        <f>IF($A83&lt;&gt;"",IF($A83&lt;&gt;"",VLOOKUP($A83,'TABELA '!$A$4:$B$23,10,0),"")/100*C83,"")</f>
        <v/>
      </c>
      <c r="M83" s="33" t="str">
        <f>IF($A83&lt;&gt;"",IF($A83&lt;&gt;"",VLOOKUP($A83,'TABELA '!$A$4:$B$23,11,0),"")/100*H83,"")</f>
        <v/>
      </c>
      <c r="N83" s="33" t="str">
        <f>IF($A83&lt;&gt;"",IF($A83&lt;&gt;"",VLOOKUP($A83,'TABELA '!$A$4:$B$23,12,0),"")/100*C83,"")</f>
        <v/>
      </c>
      <c r="O83" s="33" t="str">
        <f>IF($A83&lt;&gt;"",IF($A83&lt;&gt;"",VLOOKUP($A83,'TABELA '!$A$4:$B$23,13,0),"")/100*C83,"")</f>
        <v/>
      </c>
      <c r="P83" s="33" t="str">
        <f>IF($A83&lt;&gt;"",IF($A83&lt;&gt;"",VLOOKUP($A83,'TABELA '!$A$4:$B$23,14,0),"")/100*C83,"")</f>
        <v/>
      </c>
      <c r="Q83" s="33" t="str">
        <f>IF($A83&lt;&gt;"",IF($A83&lt;&gt;"",VLOOKUP($A83,'TABELA '!$A$4:$B$23,15,0),"")/100*C83,"")</f>
        <v/>
      </c>
      <c r="R83" s="33" t="str">
        <f>IF($A83&lt;&gt;"",IF($A83&lt;&gt;"",VLOOKUP($A83,'TABELA '!$A$4:$B$23,16,0),"")/100*C83,"")</f>
        <v/>
      </c>
      <c r="S83" s="33" t="str">
        <f>IF($A83&lt;&gt;"",IF($A83&lt;&gt;"",VLOOKUP($A83,'TABELA '!$A$4:$B$23,17,0),"")/100*C83,"")</f>
        <v/>
      </c>
      <c r="T83" s="33" t="str">
        <f>IF($A83&lt;&gt;"",IF($A83&lt;&gt;"",VLOOKUP($A83,'TABELA '!$A$4:$B$23,18,0),"")/100*C83,"")</f>
        <v/>
      </c>
      <c r="U83" s="33" t="str">
        <f>IF($A83&lt;&gt;"",IF($A83&lt;&gt;"",VLOOKUP($A83,'TABELA '!$A$4:$B$23,19,0),"")/100*C83,"")</f>
        <v/>
      </c>
      <c r="V83" s="33" t="str">
        <f>IF($A83&lt;&gt;"",IF($A83&lt;&gt;"",VLOOKUP($A83,'TABELA '!$A$4:$B$23,38,0),"")/100*C83,"")</f>
        <v/>
      </c>
      <c r="W83" s="28"/>
    </row>
    <row r="84" spans="1:23" ht="12.5" x14ac:dyDescent="0.25">
      <c r="A84"/>
      <c r="B84" s="24" t="str">
        <f>IF(A84&lt;&gt;"",VLOOKUP(A84,'TABELA '!#REF!,2,0),"")</f>
        <v/>
      </c>
      <c r="C84" s="29"/>
      <c r="D84" s="29"/>
      <c r="E84" s="32" t="str">
        <f>IF($A84&lt;&gt;"",IF($A84&lt;&gt;"",VLOOKUP($A84,'TABELA '!$A$4:$B$23,3,0),"")/100*C84,"")</f>
        <v/>
      </c>
      <c r="F84" s="33" t="str">
        <f>IF($A84&lt;&gt;"",IF($A84&lt;&gt;"",VLOOKUP($A84,'TABELA '!$A$4:$B$23,4,0),"")/100*C84/100*C84,"")</f>
        <v/>
      </c>
      <c r="G84" s="33" t="str">
        <f>IF($A84&lt;&gt;"",IF($A84&lt;&gt;"",VLOOKUP($A84,'TABELA '!$A$4:$B$23,5,0),"")/100*C84,"")</f>
        <v/>
      </c>
      <c r="H84" s="33" t="str">
        <f>IF($A84&lt;&gt;"",IF($A84&lt;&gt;"",VLOOKUP($A84,'TABELA '!$A$4:$B$23,6,0),"")/100*C84,"")</f>
        <v/>
      </c>
      <c r="I84" s="33" t="str">
        <f>IF($A84&lt;&gt;"",IF($A84&lt;&gt;"",VLOOKUP($A84,'TABELA '!$A$4:$B$23,7,0),"")/100*C84,"")</f>
        <v/>
      </c>
      <c r="J84" s="33" t="str">
        <f>IF($A84&lt;&gt;"",IF($A84&lt;&gt;"",VLOOKUP($A84,'TABELA '!$A$4:$B$23,8,0),"")/100*C84,"")</f>
        <v/>
      </c>
      <c r="K84" s="33" t="str">
        <f>IF($A84&lt;&gt;"",IF($A84&lt;&gt;"",VLOOKUP($A84,'TABELA '!$A$4:$B$23,11,0),"")/100*C84,"")</f>
        <v/>
      </c>
      <c r="L84" s="33" t="str">
        <f>IF($A84&lt;&gt;"",IF($A84&lt;&gt;"",VLOOKUP($A84,'TABELA '!$A$4:$B$23,10,0),"")/100*C84,"")</f>
        <v/>
      </c>
      <c r="M84" s="33" t="str">
        <f>IF($A84&lt;&gt;"",IF($A84&lt;&gt;"",VLOOKUP($A84,'TABELA '!$A$4:$B$23,11,0),"")/100*H84,"")</f>
        <v/>
      </c>
      <c r="N84" s="33" t="str">
        <f>IF($A84&lt;&gt;"",IF($A84&lt;&gt;"",VLOOKUP($A84,'TABELA '!$A$4:$B$23,12,0),"")/100*C84,"")</f>
        <v/>
      </c>
      <c r="O84" s="33" t="str">
        <f>IF($A84&lt;&gt;"",IF($A84&lt;&gt;"",VLOOKUP($A84,'TABELA '!$A$4:$B$23,13,0),"")/100*C84,"")</f>
        <v/>
      </c>
      <c r="P84" s="33" t="str">
        <f>IF($A84&lt;&gt;"",IF($A84&lt;&gt;"",VLOOKUP($A84,'TABELA '!$A$4:$B$23,14,0),"")/100*C84,"")</f>
        <v/>
      </c>
      <c r="Q84" s="33" t="str">
        <f>IF($A84&lt;&gt;"",IF($A84&lt;&gt;"",VLOOKUP($A84,'TABELA '!$A$4:$B$23,15,0),"")/100*C84,"")</f>
        <v/>
      </c>
      <c r="R84" s="33" t="str">
        <f>IF($A84&lt;&gt;"",IF($A84&lt;&gt;"",VLOOKUP($A84,'TABELA '!$A$4:$B$23,16,0),"")/100*C84,"")</f>
        <v/>
      </c>
      <c r="S84" s="33" t="str">
        <f>IF($A84&lt;&gt;"",IF($A84&lt;&gt;"",VLOOKUP($A84,'TABELA '!$A$4:$B$23,17,0),"")/100*C84,"")</f>
        <v/>
      </c>
      <c r="T84" s="33" t="str">
        <f>IF($A84&lt;&gt;"",IF($A84&lt;&gt;"",VLOOKUP($A84,'TABELA '!$A$4:$B$23,18,0),"")/100*C84,"")</f>
        <v/>
      </c>
      <c r="U84" s="33" t="str">
        <f>IF($A84&lt;&gt;"",IF($A84&lt;&gt;"",VLOOKUP($A84,'TABELA '!$A$4:$B$23,19,0),"")/100*C84,"")</f>
        <v/>
      </c>
      <c r="V84" s="33" t="str">
        <f>IF($A84&lt;&gt;"",IF($A84&lt;&gt;"",VLOOKUP($A84,'TABELA '!$A$4:$B$23,38,0),"")/100*C84,"")</f>
        <v/>
      </c>
      <c r="W84" s="28"/>
    </row>
    <row r="85" spans="1:23" ht="12.5" x14ac:dyDescent="0.25">
      <c r="A85"/>
      <c r="B85" s="24" t="str">
        <f>IF(A85&lt;&gt;"",VLOOKUP(A85,'TABELA '!#REF!,2,0),"")</f>
        <v/>
      </c>
      <c r="C85" s="29"/>
      <c r="D85" s="29"/>
      <c r="E85" s="32" t="str">
        <f>IF($A85&lt;&gt;"",IF($A85&lt;&gt;"",VLOOKUP($A85,'TABELA '!$A$4:$B$23,3,0),"")/100*C85,"")</f>
        <v/>
      </c>
      <c r="F85" s="33" t="str">
        <f>IF($A85&lt;&gt;"",IF($A85&lt;&gt;"",VLOOKUP($A85,'TABELA '!$A$4:$B$23,4,0),"")/100*C85/100*C85,"")</f>
        <v/>
      </c>
      <c r="G85" s="33" t="str">
        <f>IF($A85&lt;&gt;"",IF($A85&lt;&gt;"",VLOOKUP($A85,'TABELA '!$A$4:$B$23,5,0),"")/100*C85,"")</f>
        <v/>
      </c>
      <c r="H85" s="33" t="str">
        <f>IF($A85&lt;&gt;"",IF($A85&lt;&gt;"",VLOOKUP($A85,'TABELA '!$A$4:$B$23,6,0),"")/100*C85,"")</f>
        <v/>
      </c>
      <c r="I85" s="33" t="str">
        <f>IF($A85&lt;&gt;"",IF($A85&lt;&gt;"",VLOOKUP($A85,'TABELA '!$A$4:$B$23,7,0),"")/100*C85,"")</f>
        <v/>
      </c>
      <c r="J85" s="33" t="str">
        <f>IF($A85&lt;&gt;"",IF($A85&lt;&gt;"",VLOOKUP($A85,'TABELA '!$A$4:$B$23,8,0),"")/100*C85,"")</f>
        <v/>
      </c>
      <c r="K85" s="33" t="str">
        <f>IF($A85&lt;&gt;"",IF($A85&lt;&gt;"",VLOOKUP($A85,'TABELA '!$A$4:$B$23,11,0),"")/100*C85,"")</f>
        <v/>
      </c>
      <c r="L85" s="33" t="str">
        <f>IF($A85&lt;&gt;"",IF($A85&lt;&gt;"",VLOOKUP($A85,'TABELA '!$A$4:$B$23,10,0),"")/100*C85,"")</f>
        <v/>
      </c>
      <c r="M85" s="33" t="str">
        <f>IF($A85&lt;&gt;"",IF($A85&lt;&gt;"",VLOOKUP($A85,'TABELA '!$A$4:$B$23,11,0),"")/100*H85,"")</f>
        <v/>
      </c>
      <c r="N85" s="33" t="str">
        <f>IF($A85&lt;&gt;"",IF($A85&lt;&gt;"",VLOOKUP($A85,'TABELA '!$A$4:$B$23,12,0),"")/100*C85,"")</f>
        <v/>
      </c>
      <c r="O85" s="33" t="str">
        <f>IF($A85&lt;&gt;"",IF($A85&lt;&gt;"",VLOOKUP($A85,'TABELA '!$A$4:$B$23,13,0),"")/100*C85,"")</f>
        <v/>
      </c>
      <c r="P85" s="33" t="str">
        <f>IF($A85&lt;&gt;"",IF($A85&lt;&gt;"",VLOOKUP($A85,'TABELA '!$A$4:$B$23,14,0),"")/100*C85,"")</f>
        <v/>
      </c>
      <c r="Q85" s="33" t="str">
        <f>IF($A85&lt;&gt;"",IF($A85&lt;&gt;"",VLOOKUP($A85,'TABELA '!$A$4:$B$23,15,0),"")/100*C85,"")</f>
        <v/>
      </c>
      <c r="R85" s="33" t="str">
        <f>IF($A85&lt;&gt;"",IF($A85&lt;&gt;"",VLOOKUP($A85,'TABELA '!$A$4:$B$23,16,0),"")/100*C85,"")</f>
        <v/>
      </c>
      <c r="S85" s="33" t="str">
        <f>IF($A85&lt;&gt;"",IF($A85&lt;&gt;"",VLOOKUP($A85,'TABELA '!$A$4:$B$23,17,0),"")/100*C85,"")</f>
        <v/>
      </c>
      <c r="T85" s="33" t="str">
        <f>IF($A85&lt;&gt;"",IF($A85&lt;&gt;"",VLOOKUP($A85,'TABELA '!$A$4:$B$23,18,0),"")/100*C85,"")</f>
        <v/>
      </c>
      <c r="U85" s="33" t="str">
        <f>IF($A85&lt;&gt;"",IF($A85&lt;&gt;"",VLOOKUP($A85,'TABELA '!$A$4:$B$23,19,0),"")/100*C85,"")</f>
        <v/>
      </c>
      <c r="V85" s="33" t="str">
        <f>IF($A85&lt;&gt;"",IF($A85&lt;&gt;"",VLOOKUP($A85,'TABELA '!$A$4:$B$23,38,0),"")/100*C85,"")</f>
        <v/>
      </c>
      <c r="W85" s="28"/>
    </row>
    <row r="86" spans="1:23" ht="12.5" x14ac:dyDescent="0.25">
      <c r="A86"/>
      <c r="B86" s="24" t="str">
        <f>IF(A86&lt;&gt;"",VLOOKUP(A86,'TABELA '!#REF!,2,0),"")</f>
        <v/>
      </c>
      <c r="C86" s="29"/>
      <c r="D86" s="29"/>
      <c r="E86" s="32" t="str">
        <f>IF($A86&lt;&gt;"",IF($A86&lt;&gt;"",VLOOKUP($A86,'TABELA '!$A$4:$B$23,3,0),"")/100*C86,"")</f>
        <v/>
      </c>
      <c r="F86" s="33" t="str">
        <f>IF($A86&lt;&gt;"",IF($A86&lt;&gt;"",VLOOKUP($A86,'TABELA '!$A$4:$B$23,4,0),"")/100*C86/100*C86,"")</f>
        <v/>
      </c>
      <c r="G86" s="33" t="str">
        <f>IF($A86&lt;&gt;"",IF($A86&lt;&gt;"",VLOOKUP($A86,'TABELA '!$A$4:$B$23,5,0),"")/100*C86,"")</f>
        <v/>
      </c>
      <c r="H86" s="33" t="str">
        <f>IF($A86&lt;&gt;"",IF($A86&lt;&gt;"",VLOOKUP($A86,'TABELA '!$A$4:$B$23,6,0),"")/100*C86,"")</f>
        <v/>
      </c>
      <c r="I86" s="33" t="str">
        <f>IF($A86&lt;&gt;"",IF($A86&lt;&gt;"",VLOOKUP($A86,'TABELA '!$A$4:$B$23,7,0),"")/100*C86,"")</f>
        <v/>
      </c>
      <c r="J86" s="33" t="str">
        <f>IF($A86&lt;&gt;"",IF($A86&lt;&gt;"",VLOOKUP($A86,'TABELA '!$A$4:$B$23,8,0),"")/100*C86,"")</f>
        <v/>
      </c>
      <c r="K86" s="33" t="str">
        <f>IF($A86&lt;&gt;"",IF($A86&lt;&gt;"",VLOOKUP($A86,'TABELA '!$A$4:$B$23,11,0),"")/100*C86,"")</f>
        <v/>
      </c>
      <c r="L86" s="33" t="str">
        <f>IF($A86&lt;&gt;"",IF($A86&lt;&gt;"",VLOOKUP($A86,'TABELA '!$A$4:$B$23,10,0),"")/100*C86,"")</f>
        <v/>
      </c>
      <c r="M86" s="33" t="str">
        <f>IF($A86&lt;&gt;"",IF($A86&lt;&gt;"",VLOOKUP($A86,'TABELA '!$A$4:$B$23,11,0),"")/100*H86,"")</f>
        <v/>
      </c>
      <c r="N86" s="33" t="str">
        <f>IF($A86&lt;&gt;"",IF($A86&lt;&gt;"",VLOOKUP($A86,'TABELA '!$A$4:$B$23,12,0),"")/100*C86,"")</f>
        <v/>
      </c>
      <c r="O86" s="33" t="str">
        <f>IF($A86&lt;&gt;"",IF($A86&lt;&gt;"",VLOOKUP($A86,'TABELA '!$A$4:$B$23,13,0),"")/100*C86,"")</f>
        <v/>
      </c>
      <c r="P86" s="33" t="str">
        <f>IF($A86&lt;&gt;"",IF($A86&lt;&gt;"",VLOOKUP($A86,'TABELA '!$A$4:$B$23,14,0),"")/100*C86,"")</f>
        <v/>
      </c>
      <c r="Q86" s="33" t="str">
        <f>IF($A86&lt;&gt;"",IF($A86&lt;&gt;"",VLOOKUP($A86,'TABELA '!$A$4:$B$23,15,0),"")/100*C86,"")</f>
        <v/>
      </c>
      <c r="R86" s="33" t="str">
        <f>IF($A86&lt;&gt;"",IF($A86&lt;&gt;"",VLOOKUP($A86,'TABELA '!$A$4:$B$23,16,0),"")/100*C86,"")</f>
        <v/>
      </c>
      <c r="S86" s="33" t="str">
        <f>IF($A86&lt;&gt;"",IF($A86&lt;&gt;"",VLOOKUP($A86,'TABELA '!$A$4:$B$23,17,0),"")/100*C86,"")</f>
        <v/>
      </c>
      <c r="T86" s="33" t="str">
        <f>IF($A86&lt;&gt;"",IF($A86&lt;&gt;"",VLOOKUP($A86,'TABELA '!$A$4:$B$23,18,0),"")/100*C86,"")</f>
        <v/>
      </c>
      <c r="U86" s="33" t="str">
        <f>IF($A86&lt;&gt;"",IF($A86&lt;&gt;"",VLOOKUP($A86,'TABELA '!$A$4:$B$23,19,0),"")/100*C86,"")</f>
        <v/>
      </c>
      <c r="V86" s="33" t="str">
        <f>IF($A86&lt;&gt;"",IF($A86&lt;&gt;"",VLOOKUP($A86,'TABELA '!$A$4:$B$23,38,0),"")/100*C86,"")</f>
        <v/>
      </c>
      <c r="W86" s="28"/>
    </row>
    <row r="87" spans="1:23" ht="12.5" x14ac:dyDescent="0.25">
      <c r="A87"/>
      <c r="B87" s="24" t="str">
        <f>IF(A87&lt;&gt;"",VLOOKUP(A87,'TABELA '!#REF!,2,0),"")</f>
        <v/>
      </c>
      <c r="C87" s="29"/>
      <c r="D87" s="29"/>
      <c r="E87" s="32" t="str">
        <f>IF($A87&lt;&gt;"",IF($A87&lt;&gt;"",VLOOKUP($A87,'TABELA '!$A$4:$B$23,3,0),"")/100*C87,"")</f>
        <v/>
      </c>
      <c r="F87" s="33" t="str">
        <f>IF($A87&lt;&gt;"",IF($A87&lt;&gt;"",VLOOKUP($A87,'TABELA '!$A$4:$B$23,4,0),"")/100*C87/100*C87,"")</f>
        <v/>
      </c>
      <c r="G87" s="33" t="str">
        <f>IF($A87&lt;&gt;"",IF($A87&lt;&gt;"",VLOOKUP($A87,'TABELA '!$A$4:$B$23,5,0),"")/100*C87,"")</f>
        <v/>
      </c>
      <c r="H87" s="33" t="str">
        <f>IF($A87&lt;&gt;"",IF($A87&lt;&gt;"",VLOOKUP($A87,'TABELA '!$A$4:$B$23,6,0),"")/100*C87,"")</f>
        <v/>
      </c>
      <c r="I87" s="33" t="str">
        <f>IF($A87&lt;&gt;"",IF($A87&lt;&gt;"",VLOOKUP($A87,'TABELA '!$A$4:$B$23,7,0),"")/100*C87,"")</f>
        <v/>
      </c>
      <c r="J87" s="33" t="str">
        <f>IF($A87&lt;&gt;"",IF($A87&lt;&gt;"",VLOOKUP($A87,'TABELA '!$A$4:$B$23,8,0),"")/100*C87,"")</f>
        <v/>
      </c>
      <c r="K87" s="33" t="str">
        <f>IF($A87&lt;&gt;"",IF($A87&lt;&gt;"",VLOOKUP($A87,'TABELA '!$A$4:$B$23,11,0),"")/100*C87,"")</f>
        <v/>
      </c>
      <c r="L87" s="33" t="str">
        <f>IF($A87&lt;&gt;"",IF($A87&lt;&gt;"",VLOOKUP($A87,'TABELA '!$A$4:$B$23,10,0),"")/100*C87,"")</f>
        <v/>
      </c>
      <c r="M87" s="33" t="str">
        <f>IF($A87&lt;&gt;"",IF($A87&lt;&gt;"",VLOOKUP($A87,'TABELA '!$A$4:$B$23,11,0),"")/100*H87,"")</f>
        <v/>
      </c>
      <c r="N87" s="33" t="str">
        <f>IF($A87&lt;&gt;"",IF($A87&lt;&gt;"",VLOOKUP($A87,'TABELA '!$A$4:$B$23,12,0),"")/100*C87,"")</f>
        <v/>
      </c>
      <c r="O87" s="33" t="str">
        <f>IF($A87&lt;&gt;"",IF($A87&lt;&gt;"",VLOOKUP($A87,'TABELA '!$A$4:$B$23,13,0),"")/100*C87,"")</f>
        <v/>
      </c>
      <c r="P87" s="33" t="str">
        <f>IF($A87&lt;&gt;"",IF($A87&lt;&gt;"",VLOOKUP($A87,'TABELA '!$A$4:$B$23,14,0),"")/100*C87,"")</f>
        <v/>
      </c>
      <c r="Q87" s="33" t="str">
        <f>IF($A87&lt;&gt;"",IF($A87&lt;&gt;"",VLOOKUP($A87,'TABELA '!$A$4:$B$23,15,0),"")/100*C87,"")</f>
        <v/>
      </c>
      <c r="R87" s="33" t="str">
        <f>IF($A87&lt;&gt;"",IF($A87&lt;&gt;"",VLOOKUP($A87,'TABELA '!$A$4:$B$23,16,0),"")/100*C87,"")</f>
        <v/>
      </c>
      <c r="S87" s="33" t="str">
        <f>IF($A87&lt;&gt;"",IF($A87&lt;&gt;"",VLOOKUP($A87,'TABELA '!$A$4:$B$23,17,0),"")/100*C87,"")</f>
        <v/>
      </c>
      <c r="T87" s="33" t="str">
        <f>IF($A87&lt;&gt;"",IF($A87&lt;&gt;"",VLOOKUP($A87,'TABELA '!$A$4:$B$23,18,0),"")/100*C87,"")</f>
        <v/>
      </c>
      <c r="U87" s="33" t="str">
        <f>IF($A87&lt;&gt;"",IF($A87&lt;&gt;"",VLOOKUP($A87,'TABELA '!$A$4:$B$23,19,0),"")/100*C87,"")</f>
        <v/>
      </c>
      <c r="V87" s="33" t="str">
        <f>IF($A87&lt;&gt;"",IF($A87&lt;&gt;"",VLOOKUP($A87,'TABELA '!$A$4:$B$23,38,0),"")/100*C87,"")</f>
        <v/>
      </c>
      <c r="W87" s="28"/>
    </row>
    <row r="88" spans="1:23" ht="12.5" x14ac:dyDescent="0.25">
      <c r="A88"/>
      <c r="B88" s="24" t="str">
        <f>IF(A88&lt;&gt;"",VLOOKUP(A88,'TABELA '!#REF!,2,0),"")</f>
        <v/>
      </c>
      <c r="C88" s="29"/>
      <c r="D88" s="29"/>
      <c r="E88" s="32" t="str">
        <f>IF($A88&lt;&gt;"",IF($A88&lt;&gt;"",VLOOKUP($A88,'TABELA '!$A$4:$B$23,3,0),"")/100*C88,"")</f>
        <v/>
      </c>
      <c r="F88" s="33" t="str">
        <f>IF($A88&lt;&gt;"",IF($A88&lt;&gt;"",VLOOKUP($A88,'TABELA '!$A$4:$B$23,4,0),"")/100*C88/100*C88,"")</f>
        <v/>
      </c>
      <c r="G88" s="33" t="str">
        <f>IF($A88&lt;&gt;"",IF($A88&lt;&gt;"",VLOOKUP($A88,'TABELA '!$A$4:$B$23,5,0),"")/100*C88,"")</f>
        <v/>
      </c>
      <c r="H88" s="33" t="str">
        <f>IF($A88&lt;&gt;"",IF($A88&lt;&gt;"",VLOOKUP($A88,'TABELA '!$A$4:$B$23,6,0),"")/100*C88,"")</f>
        <v/>
      </c>
      <c r="I88" s="33" t="str">
        <f>IF($A88&lt;&gt;"",IF($A88&lt;&gt;"",VLOOKUP($A88,'TABELA '!$A$4:$B$23,7,0),"")/100*C88,"")</f>
        <v/>
      </c>
      <c r="J88" s="33" t="str">
        <f>IF($A88&lt;&gt;"",IF($A88&lt;&gt;"",VLOOKUP($A88,'TABELA '!$A$4:$B$23,8,0),"")/100*C88,"")</f>
        <v/>
      </c>
      <c r="K88" s="33" t="str">
        <f>IF($A88&lt;&gt;"",IF($A88&lt;&gt;"",VLOOKUP($A88,'TABELA '!$A$4:$B$23,11,0),"")/100*C88,"")</f>
        <v/>
      </c>
      <c r="L88" s="33" t="str">
        <f>IF($A88&lt;&gt;"",IF($A88&lt;&gt;"",VLOOKUP($A88,'TABELA '!$A$4:$B$23,10,0),"")/100*C88,"")</f>
        <v/>
      </c>
      <c r="M88" s="33" t="str">
        <f>IF($A88&lt;&gt;"",IF($A88&lt;&gt;"",VLOOKUP($A88,'TABELA '!$A$4:$B$23,11,0),"")/100*H88,"")</f>
        <v/>
      </c>
      <c r="N88" s="33" t="str">
        <f>IF($A88&lt;&gt;"",IF($A88&lt;&gt;"",VLOOKUP($A88,'TABELA '!$A$4:$B$23,12,0),"")/100*C88,"")</f>
        <v/>
      </c>
      <c r="O88" s="33" t="str">
        <f>IF($A88&lt;&gt;"",IF($A88&lt;&gt;"",VLOOKUP($A88,'TABELA '!$A$4:$B$23,13,0),"")/100*C88,"")</f>
        <v/>
      </c>
      <c r="P88" s="33" t="str">
        <f>IF($A88&lt;&gt;"",IF($A88&lt;&gt;"",VLOOKUP($A88,'TABELA '!$A$4:$B$23,14,0),"")/100*C88,"")</f>
        <v/>
      </c>
      <c r="Q88" s="33" t="str">
        <f>IF($A88&lt;&gt;"",IF($A88&lt;&gt;"",VLOOKUP($A88,'TABELA '!$A$4:$B$23,15,0),"")/100*C88,"")</f>
        <v/>
      </c>
      <c r="R88" s="33" t="str">
        <f>IF($A88&lt;&gt;"",IF($A88&lt;&gt;"",VLOOKUP($A88,'TABELA '!$A$4:$B$23,16,0),"")/100*C88,"")</f>
        <v/>
      </c>
      <c r="S88" s="33" t="str">
        <f>IF($A88&lt;&gt;"",IF($A88&lt;&gt;"",VLOOKUP($A88,'TABELA '!$A$4:$B$23,17,0),"")/100*C88,"")</f>
        <v/>
      </c>
      <c r="T88" s="33" t="str">
        <f>IF($A88&lt;&gt;"",IF($A88&lt;&gt;"",VLOOKUP($A88,'TABELA '!$A$4:$B$23,18,0),"")/100*C88,"")</f>
        <v/>
      </c>
      <c r="U88" s="33" t="str">
        <f>IF($A88&lt;&gt;"",IF($A88&lt;&gt;"",VLOOKUP($A88,'TABELA '!$A$4:$B$23,19,0),"")/100*C88,"")</f>
        <v/>
      </c>
      <c r="V88" s="33" t="str">
        <f>IF($A88&lt;&gt;"",IF($A88&lt;&gt;"",VLOOKUP($A88,'TABELA '!$A$4:$B$23,38,0),"")/100*C88,"")</f>
        <v/>
      </c>
      <c r="W88" s="28"/>
    </row>
    <row r="89" spans="1:23" ht="12.5" x14ac:dyDescent="0.25">
      <c r="A89"/>
      <c r="B89" s="24" t="str">
        <f>IF(A89&lt;&gt;"",VLOOKUP(A89,'TABELA '!#REF!,2,0),"")</f>
        <v/>
      </c>
      <c r="C89" s="45"/>
      <c r="D89" s="45"/>
      <c r="E89" s="32" t="str">
        <f>IF($A89&lt;&gt;"",IF($A89&lt;&gt;"",VLOOKUP($A89,'TABELA '!$A$4:$B$23,3,0),"")/100*C89,"")</f>
        <v/>
      </c>
      <c r="F89" s="33" t="str">
        <f>IF($A89&lt;&gt;"",IF($A89&lt;&gt;"",VLOOKUP($A89,'TABELA '!$A$4:$B$23,4,0),"")/100*C89/100*C89,"")</f>
        <v/>
      </c>
      <c r="G89" s="33" t="str">
        <f>IF($A89&lt;&gt;"",IF($A89&lt;&gt;"",VLOOKUP($A89,'TABELA '!$A$4:$B$23,5,0),"")/100*C89,"")</f>
        <v/>
      </c>
      <c r="H89" s="33" t="str">
        <f>IF($A89&lt;&gt;"",IF($A89&lt;&gt;"",VLOOKUP($A89,'TABELA '!$A$4:$B$23,6,0),"")/100*C89,"")</f>
        <v/>
      </c>
      <c r="I89" s="33" t="str">
        <f>IF($A89&lt;&gt;"",IF($A89&lt;&gt;"",VLOOKUP($A89,'TABELA '!$A$4:$B$23,7,0),"")/100*C89,"")</f>
        <v/>
      </c>
      <c r="J89" s="33" t="str">
        <f>IF($A89&lt;&gt;"",IF($A89&lt;&gt;"",VLOOKUP($A89,'TABELA '!$A$4:$B$23,8,0),"")/100*C89,"")</f>
        <v/>
      </c>
      <c r="K89" s="33" t="str">
        <f>IF($A89&lt;&gt;"",IF($A89&lt;&gt;"",VLOOKUP($A89,'TABELA '!$A$4:$B$23,11,0),"")/100*C89,"")</f>
        <v/>
      </c>
      <c r="L89" s="33" t="str">
        <f>IF($A89&lt;&gt;"",IF($A89&lt;&gt;"",VLOOKUP($A89,'TABELA '!$A$4:$B$23,10,0),"")/100*C89,"")</f>
        <v/>
      </c>
      <c r="M89" s="33" t="str">
        <f>IF($A89&lt;&gt;"",IF($A89&lt;&gt;"",VLOOKUP($A89,'TABELA '!$A$4:$B$23,11,0),"")/100*H89,"")</f>
        <v/>
      </c>
      <c r="N89" s="33" t="str">
        <f>IF($A89&lt;&gt;"",IF($A89&lt;&gt;"",VLOOKUP($A89,'TABELA '!$A$4:$B$23,12,0),"")/100*C89,"")</f>
        <v/>
      </c>
      <c r="O89" s="33" t="str">
        <f>IF($A89&lt;&gt;"",IF($A89&lt;&gt;"",VLOOKUP($A89,'TABELA '!$A$4:$B$23,13,0),"")/100*C89,"")</f>
        <v/>
      </c>
      <c r="P89" s="33" t="str">
        <f>IF($A89&lt;&gt;"",IF($A89&lt;&gt;"",VLOOKUP($A89,'TABELA '!$A$4:$B$23,14,0),"")/100*C89,"")</f>
        <v/>
      </c>
      <c r="Q89" s="33" t="str">
        <f>IF($A89&lt;&gt;"",IF($A89&lt;&gt;"",VLOOKUP($A89,'TABELA '!$A$4:$B$23,15,0),"")/100*C89,"")</f>
        <v/>
      </c>
      <c r="R89" s="33" t="str">
        <f>IF($A89&lt;&gt;"",IF($A89&lt;&gt;"",VLOOKUP($A89,'TABELA '!$A$4:$B$23,16,0),"")/100*C89,"")</f>
        <v/>
      </c>
      <c r="S89" s="33" t="str">
        <f>IF($A89&lt;&gt;"",IF($A89&lt;&gt;"",VLOOKUP($A89,'TABELA '!$A$4:$B$23,17,0),"")/100*C89,"")</f>
        <v/>
      </c>
      <c r="T89" s="33" t="str">
        <f>IF($A89&lt;&gt;"",IF($A89&lt;&gt;"",VLOOKUP($A89,'TABELA '!$A$4:$B$23,18,0),"")/100*C89,"")</f>
        <v/>
      </c>
      <c r="U89" s="33" t="str">
        <f>IF($A89&lt;&gt;"",IF($A89&lt;&gt;"",VLOOKUP($A89,'TABELA '!$A$4:$B$23,19,0),"")/100*C89,"")</f>
        <v/>
      </c>
      <c r="V89" s="33" t="str">
        <f>IF($A89&lt;&gt;"",IF($A89&lt;&gt;"",VLOOKUP($A89,'TABELA '!$A$4:$B$23,38,0),"")/100*C89,"")</f>
        <v/>
      </c>
      <c r="W89" s="28"/>
    </row>
    <row r="90" spans="1:23" ht="12.5" x14ac:dyDescent="0.25">
      <c r="A90"/>
      <c r="B90" s="24" t="str">
        <f>IF(A90&lt;&gt;"",VLOOKUP(A90,'TABELA '!#REF!,2,0),"")</f>
        <v/>
      </c>
      <c r="C90" s="45"/>
      <c r="D90" s="45"/>
      <c r="E90" s="32" t="str">
        <f>IF($A90&lt;&gt;"",IF($A90&lt;&gt;"",VLOOKUP($A90,'TABELA '!$A$4:$B$23,3,0),"")/100*C90,"")</f>
        <v/>
      </c>
      <c r="F90" s="33" t="str">
        <f>IF($A90&lt;&gt;"",IF($A90&lt;&gt;"",VLOOKUP($A90,'TABELA '!$A$4:$B$23,4,0),"")/100*C90/100*C90,"")</f>
        <v/>
      </c>
      <c r="G90" s="33" t="str">
        <f>IF($A90&lt;&gt;"",IF($A90&lt;&gt;"",VLOOKUP($A90,'TABELA '!$A$4:$B$23,5,0),"")/100*C90,"")</f>
        <v/>
      </c>
      <c r="H90" s="33" t="str">
        <f>IF($A90&lt;&gt;"",IF($A90&lt;&gt;"",VLOOKUP($A90,'TABELA '!$A$4:$B$23,6,0),"")/100*C90,"")</f>
        <v/>
      </c>
      <c r="I90" s="33" t="str">
        <f>IF($A90&lt;&gt;"",IF($A90&lt;&gt;"",VLOOKUP($A90,'TABELA '!$A$4:$B$23,7,0),"")/100*C90,"")</f>
        <v/>
      </c>
      <c r="J90" s="33" t="str">
        <f>IF($A90&lt;&gt;"",IF($A90&lt;&gt;"",VLOOKUP($A90,'TABELA '!$A$4:$B$23,8,0),"")/100*C90,"")</f>
        <v/>
      </c>
      <c r="K90" s="33" t="str">
        <f>IF($A90&lt;&gt;"",IF($A90&lt;&gt;"",VLOOKUP($A90,'TABELA '!$A$4:$B$23,11,0),"")/100*C90,"")</f>
        <v/>
      </c>
      <c r="L90" s="33" t="str">
        <f>IF($A90&lt;&gt;"",IF($A90&lt;&gt;"",VLOOKUP($A90,'TABELA '!$A$4:$B$23,10,0),"")/100*C90,"")</f>
        <v/>
      </c>
      <c r="M90" s="33" t="str">
        <f>IF($A90&lt;&gt;"",IF($A90&lt;&gt;"",VLOOKUP($A90,'TABELA '!$A$4:$B$23,11,0),"")/100*H90,"")</f>
        <v/>
      </c>
      <c r="N90" s="33" t="str">
        <f>IF($A90&lt;&gt;"",IF($A90&lt;&gt;"",VLOOKUP($A90,'TABELA '!$A$4:$B$23,12,0),"")/100*C90,"")</f>
        <v/>
      </c>
      <c r="O90" s="33" t="str">
        <f>IF($A90&lt;&gt;"",IF($A90&lt;&gt;"",VLOOKUP($A90,'TABELA '!$A$4:$B$23,13,0),"")/100*C90,"")</f>
        <v/>
      </c>
      <c r="P90" s="33" t="str">
        <f>IF($A90&lt;&gt;"",IF($A90&lt;&gt;"",VLOOKUP($A90,'TABELA '!$A$4:$B$23,14,0),"")/100*C90,"")</f>
        <v/>
      </c>
      <c r="Q90" s="33" t="str">
        <f>IF($A90&lt;&gt;"",IF($A90&lt;&gt;"",VLOOKUP($A90,'TABELA '!$A$4:$B$23,15,0),"")/100*C90,"")</f>
        <v/>
      </c>
      <c r="R90" s="33" t="str">
        <f>IF($A90&lt;&gt;"",IF($A90&lt;&gt;"",VLOOKUP($A90,'TABELA '!$A$4:$B$23,16,0),"")/100*C90,"")</f>
        <v/>
      </c>
      <c r="S90" s="33" t="str">
        <f>IF($A90&lt;&gt;"",IF($A90&lt;&gt;"",VLOOKUP($A90,'TABELA '!$A$4:$B$23,17,0),"")/100*C90,"")</f>
        <v/>
      </c>
      <c r="T90" s="33" t="str">
        <f>IF($A90&lt;&gt;"",IF($A90&lt;&gt;"",VLOOKUP($A90,'TABELA '!$A$4:$B$23,18,0),"")/100*C90,"")</f>
        <v/>
      </c>
      <c r="U90" s="33" t="str">
        <f>IF($A90&lt;&gt;"",IF($A90&lt;&gt;"",VLOOKUP($A90,'TABELA '!$A$4:$B$23,19,0),"")/100*C90,"")</f>
        <v/>
      </c>
      <c r="V90" s="33" t="str">
        <f>IF($A90&lt;&gt;"",IF($A90&lt;&gt;"",VLOOKUP($A90,'TABELA '!$A$4:$B$23,38,0),"")/100*C90,"")</f>
        <v/>
      </c>
      <c r="W90" s="28"/>
    </row>
    <row r="91" spans="1:23" ht="12.5" x14ac:dyDescent="0.25">
      <c r="A91"/>
      <c r="B91" s="24" t="str">
        <f>IF(A91&lt;&gt;"",VLOOKUP(A91,'TABELA '!#REF!,2,0),"")</f>
        <v/>
      </c>
      <c r="C91" s="45"/>
      <c r="D91" s="45"/>
      <c r="E91" s="32" t="str">
        <f>IF($A91&lt;&gt;"",IF($A91&lt;&gt;"",VLOOKUP($A91,'TABELA '!$A$4:$B$23,3,0),"")/100*C91,"")</f>
        <v/>
      </c>
      <c r="F91" s="33" t="str">
        <f>IF($A91&lt;&gt;"",IF($A91&lt;&gt;"",VLOOKUP($A91,'TABELA '!$A$4:$B$23,4,0),"")/100*C91/100*C91,"")</f>
        <v/>
      </c>
      <c r="G91" s="33" t="str">
        <f>IF($A91&lt;&gt;"",IF($A91&lt;&gt;"",VLOOKUP($A91,'TABELA '!$A$4:$B$23,5,0),"")/100*C91,"")</f>
        <v/>
      </c>
      <c r="H91" s="33" t="str">
        <f>IF($A91&lt;&gt;"",IF($A91&lt;&gt;"",VLOOKUP($A91,'TABELA '!$A$4:$B$23,6,0),"")/100*C91,"")</f>
        <v/>
      </c>
      <c r="I91" s="33" t="str">
        <f>IF($A91&lt;&gt;"",IF($A91&lt;&gt;"",VLOOKUP($A91,'TABELA '!$A$4:$B$23,7,0),"")/100*C91,"")</f>
        <v/>
      </c>
      <c r="J91" s="33" t="str">
        <f>IF($A91&lt;&gt;"",IF($A91&lt;&gt;"",VLOOKUP($A91,'TABELA '!$A$4:$B$23,8,0),"")/100*C91,"")</f>
        <v/>
      </c>
      <c r="K91" s="33" t="str">
        <f>IF($A91&lt;&gt;"",IF($A91&lt;&gt;"",VLOOKUP($A91,'TABELA '!$A$4:$B$23,11,0),"")/100*C91,"")</f>
        <v/>
      </c>
      <c r="L91" s="33" t="str">
        <f>IF($A91&lt;&gt;"",IF($A91&lt;&gt;"",VLOOKUP($A91,'TABELA '!$A$4:$B$23,10,0),"")/100*C91,"")</f>
        <v/>
      </c>
      <c r="M91" s="33" t="str">
        <f>IF($A91&lt;&gt;"",IF($A91&lt;&gt;"",VLOOKUP($A91,'TABELA '!$A$4:$B$23,11,0),"")/100*H91,"")</f>
        <v/>
      </c>
      <c r="N91" s="33" t="str">
        <f>IF($A91&lt;&gt;"",IF($A91&lt;&gt;"",VLOOKUP($A91,'TABELA '!$A$4:$B$23,12,0),"")/100*C91,"")</f>
        <v/>
      </c>
      <c r="O91" s="33" t="str">
        <f>IF($A91&lt;&gt;"",IF($A91&lt;&gt;"",VLOOKUP($A91,'TABELA '!$A$4:$B$23,13,0),"")/100*C91,"")</f>
        <v/>
      </c>
      <c r="P91" s="33" t="str">
        <f>IF($A91&lt;&gt;"",IF($A91&lt;&gt;"",VLOOKUP($A91,'TABELA '!$A$4:$B$23,14,0),"")/100*C91,"")</f>
        <v/>
      </c>
      <c r="Q91" s="33" t="str">
        <f>IF($A91&lt;&gt;"",IF($A91&lt;&gt;"",VLOOKUP($A91,'TABELA '!$A$4:$B$23,15,0),"")/100*C91,"")</f>
        <v/>
      </c>
      <c r="R91" s="33" t="str">
        <f>IF($A91&lt;&gt;"",IF($A91&lt;&gt;"",VLOOKUP($A91,'TABELA '!$A$4:$B$23,16,0),"")/100*C91,"")</f>
        <v/>
      </c>
      <c r="S91" s="33" t="str">
        <f>IF($A91&lt;&gt;"",IF($A91&lt;&gt;"",VLOOKUP($A91,'TABELA '!$A$4:$B$23,17,0),"")/100*C91,"")</f>
        <v/>
      </c>
      <c r="T91" s="33" t="str">
        <f>IF($A91&lt;&gt;"",IF($A91&lt;&gt;"",VLOOKUP($A91,'TABELA '!$A$4:$B$23,18,0),"")/100*C91,"")</f>
        <v/>
      </c>
      <c r="U91" s="33" t="str">
        <f>IF($A91&lt;&gt;"",IF($A91&lt;&gt;"",VLOOKUP($A91,'TABELA '!$A$4:$B$23,19,0),"")/100*C91,"")</f>
        <v/>
      </c>
      <c r="V91" s="33" t="str">
        <f>IF($A91&lt;&gt;"",IF($A91&lt;&gt;"",VLOOKUP($A91,'TABELA '!$A$4:$B$23,38,0),"")/100*C91,"")</f>
        <v/>
      </c>
      <c r="W91" s="28"/>
    </row>
    <row r="92" spans="1:23" ht="12.5" x14ac:dyDescent="0.25">
      <c r="A92"/>
      <c r="B92" s="24" t="str">
        <f>IF(A92&lt;&gt;"",VLOOKUP(A92,'TABELA '!#REF!,2,0),"")</f>
        <v/>
      </c>
      <c r="C92" s="45"/>
      <c r="D92" s="45"/>
      <c r="E92" s="32" t="str">
        <f>IF($A92&lt;&gt;"",IF($A92&lt;&gt;"",VLOOKUP($A92,'TABELA '!$A$4:$B$23,3,0),"")/100*C92,"")</f>
        <v/>
      </c>
      <c r="F92" s="33" t="str">
        <f>IF($A92&lt;&gt;"",IF($A92&lt;&gt;"",VLOOKUP($A92,'TABELA '!$A$4:$B$23,4,0),"")/100*C92/100*C92,"")</f>
        <v/>
      </c>
      <c r="G92" s="33" t="str">
        <f>IF($A92&lt;&gt;"",IF($A92&lt;&gt;"",VLOOKUP($A92,'TABELA '!$A$4:$B$23,5,0),"")/100*C92,"")</f>
        <v/>
      </c>
      <c r="H92" s="33" t="str">
        <f>IF($A92&lt;&gt;"",IF($A92&lt;&gt;"",VLOOKUP($A92,'TABELA '!$A$4:$B$23,6,0),"")/100*C92,"")</f>
        <v/>
      </c>
      <c r="I92" s="33" t="str">
        <f>IF($A92&lt;&gt;"",IF($A92&lt;&gt;"",VLOOKUP($A92,'TABELA '!$A$4:$B$23,7,0),"")/100*C92,"")</f>
        <v/>
      </c>
      <c r="J92" s="33" t="str">
        <f>IF($A92&lt;&gt;"",IF($A92&lt;&gt;"",VLOOKUP($A92,'TABELA '!$A$4:$B$23,8,0),"")/100*C92,"")</f>
        <v/>
      </c>
      <c r="K92" s="33" t="str">
        <f>IF($A92&lt;&gt;"",IF($A92&lt;&gt;"",VLOOKUP($A92,'TABELA '!$A$4:$B$23,11,0),"")/100*C92,"")</f>
        <v/>
      </c>
      <c r="L92" s="33" t="str">
        <f>IF($A92&lt;&gt;"",IF($A92&lt;&gt;"",VLOOKUP($A92,'TABELA '!$A$4:$B$23,10,0),"")/100*C92,"")</f>
        <v/>
      </c>
      <c r="M92" s="33" t="str">
        <f>IF($A92&lt;&gt;"",IF($A92&lt;&gt;"",VLOOKUP($A92,'TABELA '!$A$4:$B$23,11,0),"")/100*H92,"")</f>
        <v/>
      </c>
      <c r="N92" s="33" t="str">
        <f>IF($A92&lt;&gt;"",IF($A92&lt;&gt;"",VLOOKUP($A92,'TABELA '!$A$4:$B$23,12,0),"")/100*C92,"")</f>
        <v/>
      </c>
      <c r="O92" s="33" t="str">
        <f>IF($A92&lt;&gt;"",IF($A92&lt;&gt;"",VLOOKUP($A92,'TABELA '!$A$4:$B$23,13,0),"")/100*C92,"")</f>
        <v/>
      </c>
      <c r="P92" s="33" t="str">
        <f>IF($A92&lt;&gt;"",IF($A92&lt;&gt;"",VLOOKUP($A92,'TABELA '!$A$4:$B$23,14,0),"")/100*C92,"")</f>
        <v/>
      </c>
      <c r="Q92" s="33" t="str">
        <f>IF($A92&lt;&gt;"",IF($A92&lt;&gt;"",VLOOKUP($A92,'TABELA '!$A$4:$B$23,15,0),"")/100*C92,"")</f>
        <v/>
      </c>
      <c r="R92" s="33" t="str">
        <f>IF($A92&lt;&gt;"",IF($A92&lt;&gt;"",VLOOKUP($A92,'TABELA '!$A$4:$B$23,16,0),"")/100*C92,"")</f>
        <v/>
      </c>
      <c r="S92" s="33" t="str">
        <f>IF($A92&lt;&gt;"",IF($A92&lt;&gt;"",VLOOKUP($A92,'TABELA '!$A$4:$B$23,17,0),"")/100*C92,"")</f>
        <v/>
      </c>
      <c r="T92" s="33" t="str">
        <f>IF($A92&lt;&gt;"",IF($A92&lt;&gt;"",VLOOKUP($A92,'TABELA '!$A$4:$B$23,18,0),"")/100*C92,"")</f>
        <v/>
      </c>
      <c r="U92" s="33" t="str">
        <f>IF($A92&lt;&gt;"",IF($A92&lt;&gt;"",VLOOKUP($A92,'TABELA '!$A$4:$B$23,19,0),"")/100*C92,"")</f>
        <v/>
      </c>
      <c r="V92" s="33" t="str">
        <f>IF($A92&lt;&gt;"",IF($A92&lt;&gt;"",VLOOKUP($A92,'TABELA '!$A$4:$B$23,38,0),"")/100*C92,"")</f>
        <v/>
      </c>
      <c r="W92" s="28"/>
    </row>
    <row r="93" spans="1:23" ht="12.5" x14ac:dyDescent="0.25">
      <c r="A93"/>
      <c r="B93" s="24" t="str">
        <f>IF(A93&lt;&gt;"",VLOOKUP(A93,'TABELA '!#REF!,2,0),"")</f>
        <v/>
      </c>
      <c r="C93" s="29"/>
      <c r="D93" s="29"/>
      <c r="E93" s="32" t="str">
        <f>IF($A93&lt;&gt;"",IF($A93&lt;&gt;"",VLOOKUP($A93,'TABELA '!$A$4:$B$23,3,0),"")/100*C93,"")</f>
        <v/>
      </c>
      <c r="F93" s="33" t="str">
        <f>IF($A93&lt;&gt;"",IF($A93&lt;&gt;"",VLOOKUP($A93,'TABELA '!$A$4:$B$23,4,0),"")/100*C93/100*C93,"")</f>
        <v/>
      </c>
      <c r="G93" s="33" t="str">
        <f>IF($A93&lt;&gt;"",IF($A93&lt;&gt;"",VLOOKUP($A93,'TABELA '!$A$4:$B$23,5,0),"")/100*C93,"")</f>
        <v/>
      </c>
      <c r="H93" s="33" t="str">
        <f>IF($A93&lt;&gt;"",IF($A93&lt;&gt;"",VLOOKUP($A93,'TABELA '!$A$4:$B$23,6,0),"")/100*C93,"")</f>
        <v/>
      </c>
      <c r="I93" s="33" t="str">
        <f>IF($A93&lt;&gt;"",IF($A93&lt;&gt;"",VLOOKUP($A93,'TABELA '!$A$4:$B$23,7,0),"")/100*C93,"")</f>
        <v/>
      </c>
      <c r="J93" s="33" t="str">
        <f>IF($A93&lt;&gt;"",IF($A93&lt;&gt;"",VLOOKUP($A93,'TABELA '!$A$4:$B$23,8,0),"")/100*C93,"")</f>
        <v/>
      </c>
      <c r="K93" s="33" t="str">
        <f>IF($A93&lt;&gt;"",IF($A93&lt;&gt;"",VLOOKUP($A93,'TABELA '!$A$4:$B$23,11,0),"")/100*C93,"")</f>
        <v/>
      </c>
      <c r="L93" s="33" t="str">
        <f>IF($A93&lt;&gt;"",IF($A93&lt;&gt;"",VLOOKUP($A93,'TABELA '!$A$4:$B$23,10,0),"")/100*C93,"")</f>
        <v/>
      </c>
      <c r="M93" s="33" t="str">
        <f>IF($A93&lt;&gt;"",IF($A93&lt;&gt;"",VLOOKUP($A93,'TABELA '!$A$4:$B$23,11,0),"")/100*H93,"")</f>
        <v/>
      </c>
      <c r="N93" s="33" t="str">
        <f>IF($A93&lt;&gt;"",IF($A93&lt;&gt;"",VLOOKUP($A93,'TABELA '!$A$4:$B$23,12,0),"")/100*C93,"")</f>
        <v/>
      </c>
      <c r="O93" s="33" t="str">
        <f>IF($A93&lt;&gt;"",IF($A93&lt;&gt;"",VLOOKUP($A93,'TABELA '!$A$4:$B$23,13,0),"")/100*C93,"")</f>
        <v/>
      </c>
      <c r="P93" s="33" t="str">
        <f>IF($A93&lt;&gt;"",IF($A93&lt;&gt;"",VLOOKUP($A93,'TABELA '!$A$4:$B$23,14,0),"")/100*C93,"")</f>
        <v/>
      </c>
      <c r="Q93" s="33" t="str">
        <f>IF($A93&lt;&gt;"",IF($A93&lt;&gt;"",VLOOKUP($A93,'TABELA '!$A$4:$B$23,15,0),"")/100*C93,"")</f>
        <v/>
      </c>
      <c r="R93" s="33" t="str">
        <f>IF($A93&lt;&gt;"",IF($A93&lt;&gt;"",VLOOKUP($A93,'TABELA '!$A$4:$B$23,16,0),"")/100*C93,"")</f>
        <v/>
      </c>
      <c r="S93" s="33" t="str">
        <f>IF($A93&lt;&gt;"",IF($A93&lt;&gt;"",VLOOKUP($A93,'TABELA '!$A$4:$B$23,17,0),"")/100*C93,"")</f>
        <v/>
      </c>
      <c r="T93" s="33" t="str">
        <f>IF($A93&lt;&gt;"",IF($A93&lt;&gt;"",VLOOKUP($A93,'TABELA '!$A$4:$B$23,18,0),"")/100*C93,"")</f>
        <v/>
      </c>
      <c r="U93" s="33" t="str">
        <f>IF($A93&lt;&gt;"",IF($A93&lt;&gt;"",VLOOKUP($A93,'TABELA '!$A$4:$B$23,19,0),"")/100*C93,"")</f>
        <v/>
      </c>
      <c r="V93" s="33" t="str">
        <f>IF($A93&lt;&gt;"",IF($A93&lt;&gt;"",VLOOKUP($A93,'TABELA '!$A$4:$B$23,38,0),"")/100*C93,"")</f>
        <v/>
      </c>
      <c r="W93" s="28"/>
    </row>
    <row r="94" spans="1:23" ht="12.5" x14ac:dyDescent="0.25">
      <c r="A94"/>
      <c r="B94" s="24" t="str">
        <f>IF(A94&lt;&gt;"",VLOOKUP(A94,'TABELA '!#REF!,2,0),"")</f>
        <v/>
      </c>
      <c r="C94" s="29"/>
      <c r="D94" s="29"/>
      <c r="E94" s="32" t="str">
        <f>IF($A94&lt;&gt;"",IF($A94&lt;&gt;"",VLOOKUP($A94,'TABELA '!$A$4:$B$23,3,0),"")/100*C94,"")</f>
        <v/>
      </c>
      <c r="F94" s="33" t="str">
        <f>IF($A94&lt;&gt;"",IF($A94&lt;&gt;"",VLOOKUP($A94,'TABELA '!$A$4:$B$23,4,0),"")/100*C94/100*C94,"")</f>
        <v/>
      </c>
      <c r="G94" s="33" t="str">
        <f>IF($A94&lt;&gt;"",IF($A94&lt;&gt;"",VLOOKUP($A94,'TABELA '!$A$4:$B$23,5,0),"")/100*C94,"")</f>
        <v/>
      </c>
      <c r="H94" s="33" t="str">
        <f>IF($A94&lt;&gt;"",IF($A94&lt;&gt;"",VLOOKUP($A94,'TABELA '!$A$4:$B$23,6,0),"")/100*C94,"")</f>
        <v/>
      </c>
      <c r="I94" s="33" t="str">
        <f>IF($A94&lt;&gt;"",IF($A94&lt;&gt;"",VLOOKUP($A94,'TABELA '!$A$4:$B$23,7,0),"")/100*C94,"")</f>
        <v/>
      </c>
      <c r="J94" s="33" t="str">
        <f>IF($A94&lt;&gt;"",IF($A94&lt;&gt;"",VLOOKUP($A94,'TABELA '!$A$4:$B$23,8,0),"")/100*C94,"")</f>
        <v/>
      </c>
      <c r="K94" s="33" t="str">
        <f>IF($A94&lt;&gt;"",IF($A94&lt;&gt;"",VLOOKUP($A94,'TABELA '!$A$4:$B$23,11,0),"")/100*C94,"")</f>
        <v/>
      </c>
      <c r="L94" s="33" t="str">
        <f>IF($A94&lt;&gt;"",IF($A94&lt;&gt;"",VLOOKUP($A94,'TABELA '!$A$4:$B$23,10,0),"")/100*C94,"")</f>
        <v/>
      </c>
      <c r="M94" s="33" t="str">
        <f>IF($A94&lt;&gt;"",IF($A94&lt;&gt;"",VLOOKUP($A94,'TABELA '!$A$4:$B$23,11,0),"")/100*H94,"")</f>
        <v/>
      </c>
      <c r="N94" s="33" t="str">
        <f>IF($A94&lt;&gt;"",IF($A94&lt;&gt;"",VLOOKUP($A94,'TABELA '!$A$4:$B$23,12,0),"")/100*C94,"")</f>
        <v/>
      </c>
      <c r="O94" s="33" t="str">
        <f>IF($A94&lt;&gt;"",IF($A94&lt;&gt;"",VLOOKUP($A94,'TABELA '!$A$4:$B$23,13,0),"")/100*C94,"")</f>
        <v/>
      </c>
      <c r="P94" s="33" t="str">
        <f>IF($A94&lt;&gt;"",IF($A94&lt;&gt;"",VLOOKUP($A94,'TABELA '!$A$4:$B$23,14,0),"")/100*C94,"")</f>
        <v/>
      </c>
      <c r="Q94" s="33" t="str">
        <f>IF($A94&lt;&gt;"",IF($A94&lt;&gt;"",VLOOKUP($A94,'TABELA '!$A$4:$B$23,15,0),"")/100*C94,"")</f>
        <v/>
      </c>
      <c r="R94" s="33" t="str">
        <f>IF($A94&lt;&gt;"",IF($A94&lt;&gt;"",VLOOKUP($A94,'TABELA '!$A$4:$B$23,16,0),"")/100*C94,"")</f>
        <v/>
      </c>
      <c r="S94" s="33" t="str">
        <f>IF($A94&lt;&gt;"",IF($A94&lt;&gt;"",VLOOKUP($A94,'TABELA '!$A$4:$B$23,17,0),"")/100*C94,"")</f>
        <v/>
      </c>
      <c r="T94" s="33" t="str">
        <f>IF($A94&lt;&gt;"",IF($A94&lt;&gt;"",VLOOKUP($A94,'TABELA '!$A$4:$B$23,18,0),"")/100*C94,"")</f>
        <v/>
      </c>
      <c r="U94" s="33" t="str">
        <f>IF($A94&lt;&gt;"",IF($A94&lt;&gt;"",VLOOKUP($A94,'TABELA '!$A$4:$B$23,19,0),"")/100*C94,"")</f>
        <v/>
      </c>
      <c r="V94" s="33" t="str">
        <f>IF($A94&lt;&gt;"",IF($A94&lt;&gt;"",VLOOKUP($A94,'TABELA '!$A$4:$B$23,38,0),"")/100*C94,"")</f>
        <v/>
      </c>
      <c r="W94" s="28"/>
    </row>
    <row r="95" spans="1:23" ht="12.5" x14ac:dyDescent="0.25">
      <c r="A95"/>
      <c r="B95" s="24" t="str">
        <f>IF(A95&lt;&gt;"",VLOOKUP(A95,'TABELA '!A24:B24,2,0),"")</f>
        <v/>
      </c>
      <c r="C95" s="29"/>
      <c r="D95" s="29"/>
      <c r="E95" s="32" t="str">
        <f>IF($A95&lt;&gt;"",IF($A95&lt;&gt;"",VLOOKUP($A95,'TABELA '!$A$4:$B$23,3,0),"")/100*C95,"")</f>
        <v/>
      </c>
      <c r="F95" s="33" t="str">
        <f>IF($A95&lt;&gt;"",IF($A95&lt;&gt;"",VLOOKUP($A95,'TABELA '!$A$4:$B$23,4,0),"")/100*C95/100*C95,"")</f>
        <v/>
      </c>
      <c r="G95" s="33" t="str">
        <f>IF($A95&lt;&gt;"",IF($A95&lt;&gt;"",VLOOKUP($A95,'TABELA '!$A$4:$B$23,5,0),"")/100*C95,"")</f>
        <v/>
      </c>
      <c r="H95" s="33" t="str">
        <f>IF($A95&lt;&gt;"",IF($A95&lt;&gt;"",VLOOKUP($A95,'TABELA '!$A$4:$B$23,6,0),"")/100*C95,"")</f>
        <v/>
      </c>
      <c r="I95" s="33" t="str">
        <f>IF($A95&lt;&gt;"",IF($A95&lt;&gt;"",VLOOKUP($A95,'TABELA '!$A$4:$B$23,7,0),"")/100*C95,"")</f>
        <v/>
      </c>
      <c r="J95" s="33" t="str">
        <f>IF($A95&lt;&gt;"",IF($A95&lt;&gt;"",VLOOKUP($A95,'TABELA '!$A$4:$B$23,8,0),"")/100*C95,"")</f>
        <v/>
      </c>
      <c r="K95" s="33" t="str">
        <f>IF($A95&lt;&gt;"",IF($A95&lt;&gt;"",VLOOKUP($A95,'TABELA '!$A$4:$B$23,11,0),"")/100*C95,"")</f>
        <v/>
      </c>
      <c r="L95" s="33" t="str">
        <f>IF($A95&lt;&gt;"",IF($A95&lt;&gt;"",VLOOKUP($A95,'TABELA '!$A$4:$B$23,10,0),"")/100*C95,"")</f>
        <v/>
      </c>
      <c r="M95" s="33" t="str">
        <f>IF($A95&lt;&gt;"",IF($A95&lt;&gt;"",VLOOKUP($A95,'TABELA '!$A$4:$B$23,11,0),"")/100*H95,"")</f>
        <v/>
      </c>
      <c r="N95" s="33" t="str">
        <f>IF($A95&lt;&gt;"",IF($A95&lt;&gt;"",VLOOKUP($A95,'TABELA '!$A$4:$B$23,12,0),"")/100*C95,"")</f>
        <v/>
      </c>
      <c r="O95" s="33" t="str">
        <f>IF($A95&lt;&gt;"",IF($A95&lt;&gt;"",VLOOKUP($A95,'TABELA '!$A$4:$B$23,13,0),"")/100*C95,"")</f>
        <v/>
      </c>
      <c r="P95" s="33" t="str">
        <f>IF($A95&lt;&gt;"",IF($A95&lt;&gt;"",VLOOKUP($A95,'TABELA '!$A$4:$B$23,14,0),"")/100*C95,"")</f>
        <v/>
      </c>
      <c r="Q95" s="33" t="str">
        <f>IF($A95&lt;&gt;"",IF($A95&lt;&gt;"",VLOOKUP($A95,'TABELA '!$A$4:$B$23,15,0),"")/100*C95,"")</f>
        <v/>
      </c>
      <c r="R95" s="33" t="str">
        <f>IF($A95&lt;&gt;"",IF($A95&lt;&gt;"",VLOOKUP($A95,'TABELA '!$A$4:$B$23,16,0),"")/100*C95,"")</f>
        <v/>
      </c>
      <c r="S95" s="33" t="str">
        <f>IF($A95&lt;&gt;"",IF($A95&lt;&gt;"",VLOOKUP($A95,'TABELA '!$A$4:$B$23,17,0),"")/100*C95,"")</f>
        <v/>
      </c>
      <c r="T95" s="33" t="str">
        <f>IF($A95&lt;&gt;"",IF($A95&lt;&gt;"",VLOOKUP($A95,'TABELA '!$A$4:$B$23,18,0),"")/100*C95,"")</f>
        <v/>
      </c>
      <c r="U95" s="33" t="str">
        <f>IF($A95&lt;&gt;"",IF($A95&lt;&gt;"",VLOOKUP($A95,'TABELA '!$A$4:$B$23,19,0),"")/100*C95,"")</f>
        <v/>
      </c>
      <c r="V95" s="33" t="str">
        <f>IF($A95&lt;&gt;"",IF($A95&lt;&gt;"",VLOOKUP($A95,'TABELA '!$A$4:$B$23,38,0),"")/100*C95,"")</f>
        <v/>
      </c>
      <c r="W95" s="28"/>
    </row>
    <row r="96" spans="1:23" ht="12.5" x14ac:dyDescent="0.25">
      <c r="A96"/>
      <c r="B96" s="24" t="str">
        <f>IF(A96&lt;&gt;"",VLOOKUP(A96,'TABELA '!A24:B25,2,0),"")</f>
        <v/>
      </c>
      <c r="C96" s="45"/>
      <c r="D96" s="45"/>
      <c r="E96" s="32" t="str">
        <f>IF($A96&lt;&gt;"",IF($A96&lt;&gt;"",VLOOKUP($A96,'TABELA '!$A$4:$B$23,3,0),"")/100*C96,"")</f>
        <v/>
      </c>
      <c r="F96" s="33" t="str">
        <f>IF($A96&lt;&gt;"",IF($A96&lt;&gt;"",VLOOKUP($A96,'TABELA '!$A$4:$B$23,4,0),"")/100*C96/100*C96,"")</f>
        <v/>
      </c>
      <c r="G96" s="33" t="str">
        <f>IF($A96&lt;&gt;"",IF($A96&lt;&gt;"",VLOOKUP($A96,'TABELA '!$A$4:$B$23,5,0),"")/100*C96,"")</f>
        <v/>
      </c>
      <c r="H96" s="33" t="str">
        <f>IF($A96&lt;&gt;"",IF($A96&lt;&gt;"",VLOOKUP($A96,'TABELA '!$A$4:$B$23,6,0),"")/100*C96,"")</f>
        <v/>
      </c>
      <c r="I96" s="33" t="str">
        <f>IF($A96&lt;&gt;"",IF($A96&lt;&gt;"",VLOOKUP($A96,'TABELA '!$A$4:$B$23,7,0),"")/100*C96,"")</f>
        <v/>
      </c>
      <c r="J96" s="33" t="str">
        <f>IF($A96&lt;&gt;"",IF($A96&lt;&gt;"",VLOOKUP($A96,'TABELA '!$A$4:$B$23,8,0),"")/100*C96,"")</f>
        <v/>
      </c>
      <c r="K96" s="33" t="str">
        <f>IF($A96&lt;&gt;"",IF($A96&lt;&gt;"",VLOOKUP($A96,'TABELA '!$A$4:$B$23,11,0),"")/100*C96,"")</f>
        <v/>
      </c>
      <c r="L96" s="33" t="str">
        <f>IF($A96&lt;&gt;"",IF($A96&lt;&gt;"",VLOOKUP($A96,'TABELA '!$A$4:$B$23,10,0),"")/100*C96,"")</f>
        <v/>
      </c>
      <c r="M96" s="33" t="str">
        <f>IF($A96&lt;&gt;"",IF($A96&lt;&gt;"",VLOOKUP($A96,'TABELA '!$A$4:$B$23,11,0),"")/100*H96,"")</f>
        <v/>
      </c>
      <c r="N96" s="33" t="str">
        <f>IF($A96&lt;&gt;"",IF($A96&lt;&gt;"",VLOOKUP($A96,'TABELA '!$A$4:$B$23,12,0),"")/100*C96,"")</f>
        <v/>
      </c>
      <c r="O96" s="33" t="str">
        <f>IF($A96&lt;&gt;"",IF($A96&lt;&gt;"",VLOOKUP($A96,'TABELA '!$A$4:$B$23,13,0),"")/100*C96,"")</f>
        <v/>
      </c>
      <c r="P96" s="33" t="str">
        <f>IF($A96&lt;&gt;"",IF($A96&lt;&gt;"",VLOOKUP($A96,'TABELA '!$A$4:$B$23,14,0),"")/100*C96,"")</f>
        <v/>
      </c>
      <c r="Q96" s="33" t="str">
        <f>IF($A96&lt;&gt;"",IF($A96&lt;&gt;"",VLOOKUP($A96,'TABELA '!$A$4:$B$23,15,0),"")/100*C96,"")</f>
        <v/>
      </c>
      <c r="R96" s="33" t="str">
        <f>IF($A96&lt;&gt;"",IF($A96&lt;&gt;"",VLOOKUP($A96,'TABELA '!$A$4:$B$23,16,0),"")/100*C96,"")</f>
        <v/>
      </c>
      <c r="S96" s="33" t="str">
        <f>IF($A96&lt;&gt;"",IF($A96&lt;&gt;"",VLOOKUP($A96,'TABELA '!$A$4:$B$23,17,0),"")/100*C96,"")</f>
        <v/>
      </c>
      <c r="T96" s="33" t="str">
        <f>IF($A96&lt;&gt;"",IF($A96&lt;&gt;"",VLOOKUP($A96,'TABELA '!$A$4:$B$23,18,0),"")/100*C96,"")</f>
        <v/>
      </c>
      <c r="U96" s="33" t="str">
        <f>IF($A96&lt;&gt;"",IF($A96&lt;&gt;"",VLOOKUP($A96,'TABELA '!$A$4:$B$23,19,0),"")/100*C96,"")</f>
        <v/>
      </c>
      <c r="V96" s="33" t="str">
        <f>IF($A96&lt;&gt;"",IF($A96&lt;&gt;"",VLOOKUP($A96,'TABELA '!$A$4:$B$23,38,0),"")/100*C96,"")</f>
        <v/>
      </c>
      <c r="W96" s="28"/>
    </row>
    <row r="97" spans="1:23" ht="12.5" x14ac:dyDescent="0.25">
      <c r="A97"/>
      <c r="B97" s="24" t="str">
        <f>IF(A97&lt;&gt;"",VLOOKUP(A97,'TABELA '!A24:B26,2,0),"")</f>
        <v/>
      </c>
      <c r="C97" s="45"/>
      <c r="D97" s="45"/>
      <c r="E97" s="32" t="str">
        <f>IF($A97&lt;&gt;"",IF($A97&lt;&gt;"",VLOOKUP($A97,'TABELA '!$A$4:$B$23,3,0),"")/100*C97,"")</f>
        <v/>
      </c>
      <c r="F97" s="33" t="str">
        <f>IF($A97&lt;&gt;"",IF($A97&lt;&gt;"",VLOOKUP($A97,'TABELA '!$A$4:$B$23,4,0),"")/100*C97/100*C97,"")</f>
        <v/>
      </c>
      <c r="G97" s="33" t="str">
        <f>IF($A97&lt;&gt;"",IF($A97&lt;&gt;"",VLOOKUP($A97,'TABELA '!$A$4:$B$23,5,0),"")/100*C97,"")</f>
        <v/>
      </c>
      <c r="H97" s="33" t="str">
        <f>IF($A97&lt;&gt;"",IF($A97&lt;&gt;"",VLOOKUP($A97,'TABELA '!$A$4:$B$23,6,0),"")/100*C97,"")</f>
        <v/>
      </c>
      <c r="I97" s="33" t="str">
        <f>IF($A97&lt;&gt;"",IF($A97&lt;&gt;"",VLOOKUP($A97,'TABELA '!$A$4:$B$23,7,0),"")/100*C97,"")</f>
        <v/>
      </c>
      <c r="J97" s="33" t="str">
        <f>IF($A97&lt;&gt;"",IF($A97&lt;&gt;"",VLOOKUP($A97,'TABELA '!$A$4:$B$23,8,0),"")/100*C97,"")</f>
        <v/>
      </c>
      <c r="K97" s="33" t="str">
        <f>IF($A97&lt;&gt;"",IF($A97&lt;&gt;"",VLOOKUP($A97,'TABELA '!$A$4:$B$23,11,0),"")/100*C97,"")</f>
        <v/>
      </c>
      <c r="L97" s="33" t="str">
        <f>IF($A97&lt;&gt;"",IF($A97&lt;&gt;"",VLOOKUP($A97,'TABELA '!$A$4:$B$23,10,0),"")/100*C97,"")</f>
        <v/>
      </c>
      <c r="M97" s="33" t="str">
        <f>IF($A97&lt;&gt;"",IF($A97&lt;&gt;"",VLOOKUP($A97,'TABELA '!$A$4:$B$23,11,0),"")/100*H97,"")</f>
        <v/>
      </c>
      <c r="N97" s="33" t="str">
        <f>IF($A97&lt;&gt;"",IF($A97&lt;&gt;"",VLOOKUP($A97,'TABELA '!$A$4:$B$23,12,0),"")/100*C97,"")</f>
        <v/>
      </c>
      <c r="O97" s="33" t="str">
        <f>IF($A97&lt;&gt;"",IF($A97&lt;&gt;"",VLOOKUP($A97,'TABELA '!$A$4:$B$23,13,0),"")/100*C97,"")</f>
        <v/>
      </c>
      <c r="P97" s="33" t="str">
        <f>IF($A97&lt;&gt;"",IF($A97&lt;&gt;"",VLOOKUP($A97,'TABELA '!$A$4:$B$23,14,0),"")/100*C97,"")</f>
        <v/>
      </c>
      <c r="Q97" s="33" t="str">
        <f>IF($A97&lt;&gt;"",IF($A97&lt;&gt;"",VLOOKUP($A97,'TABELA '!$A$4:$B$23,15,0),"")/100*C97,"")</f>
        <v/>
      </c>
      <c r="R97" s="33" t="str">
        <f>IF($A97&lt;&gt;"",IF($A97&lt;&gt;"",VLOOKUP($A97,'TABELA '!$A$4:$B$23,16,0),"")/100*C97,"")</f>
        <v/>
      </c>
      <c r="S97" s="33" t="str">
        <f>IF($A97&lt;&gt;"",IF($A97&lt;&gt;"",VLOOKUP($A97,'TABELA '!$A$4:$B$23,17,0),"")/100*C97,"")</f>
        <v/>
      </c>
      <c r="T97" s="33" t="str">
        <f>IF($A97&lt;&gt;"",IF($A97&lt;&gt;"",VLOOKUP($A97,'TABELA '!$A$4:$B$23,18,0),"")/100*C97,"")</f>
        <v/>
      </c>
      <c r="U97" s="33" t="str">
        <f>IF($A97&lt;&gt;"",IF($A97&lt;&gt;"",VLOOKUP($A97,'TABELA '!$A$4:$B$23,19,0),"")/100*C97,"")</f>
        <v/>
      </c>
      <c r="V97" s="33" t="str">
        <f>IF($A97&lt;&gt;"",IF($A97&lt;&gt;"",VLOOKUP($A97,'TABELA '!$A$4:$B$23,38,0),"")/100*C97,"")</f>
        <v/>
      </c>
      <c r="W97" s="28"/>
    </row>
    <row r="98" spans="1:23" ht="12.5" x14ac:dyDescent="0.25">
      <c r="A98"/>
      <c r="B98" s="24" t="str">
        <f>IF(A98&lt;&gt;"",VLOOKUP(A98,'TABELA '!A24:B27,2,0),"")</f>
        <v/>
      </c>
      <c r="C98" s="45"/>
      <c r="D98" s="45"/>
      <c r="E98" s="32" t="str">
        <f>IF($A98&lt;&gt;"",IF($A98&lt;&gt;"",VLOOKUP($A98,'TABELA '!$A$4:$B$23,3,0),"")/100*C98,"")</f>
        <v/>
      </c>
      <c r="F98" s="33" t="str">
        <f>IF($A98&lt;&gt;"",IF($A98&lt;&gt;"",VLOOKUP($A98,'TABELA '!$A$4:$B$23,4,0),"")/100*C98/100*C98,"")</f>
        <v/>
      </c>
      <c r="G98" s="33" t="str">
        <f>IF($A98&lt;&gt;"",IF($A98&lt;&gt;"",VLOOKUP($A98,'TABELA '!$A$4:$B$23,5,0),"")/100*C98,"")</f>
        <v/>
      </c>
      <c r="H98" s="33" t="str">
        <f>IF($A98&lt;&gt;"",IF($A98&lt;&gt;"",VLOOKUP($A98,'TABELA '!$A$4:$B$23,6,0),"")/100*C98,"")</f>
        <v/>
      </c>
      <c r="I98" s="33" t="str">
        <f>IF($A98&lt;&gt;"",IF($A98&lt;&gt;"",VLOOKUP($A98,'TABELA '!$A$4:$B$23,7,0),"")/100*C98,"")</f>
        <v/>
      </c>
      <c r="J98" s="33" t="str">
        <f>IF($A98&lt;&gt;"",IF($A98&lt;&gt;"",VLOOKUP($A98,'TABELA '!$A$4:$B$23,8,0),"")/100*C98,"")</f>
        <v/>
      </c>
      <c r="K98" s="33" t="str">
        <f>IF($A98&lt;&gt;"",IF($A98&lt;&gt;"",VLOOKUP($A98,'TABELA '!$A$4:$B$23,11,0),"")/100*C98,"")</f>
        <v/>
      </c>
      <c r="L98" s="33" t="str">
        <f>IF($A98&lt;&gt;"",IF($A98&lt;&gt;"",VLOOKUP($A98,'TABELA '!$A$4:$B$23,10,0),"")/100*C98,"")</f>
        <v/>
      </c>
      <c r="M98" s="33" t="str">
        <f>IF($A98&lt;&gt;"",IF($A98&lt;&gt;"",VLOOKUP($A98,'TABELA '!$A$4:$B$23,11,0),"")/100*H98,"")</f>
        <v/>
      </c>
      <c r="N98" s="33" t="str">
        <f>IF($A98&lt;&gt;"",IF($A98&lt;&gt;"",VLOOKUP($A98,'TABELA '!$A$4:$B$23,12,0),"")/100*C98,"")</f>
        <v/>
      </c>
      <c r="O98" s="33" t="str">
        <f>IF($A98&lt;&gt;"",IF($A98&lt;&gt;"",VLOOKUP($A98,'TABELA '!$A$4:$B$23,13,0),"")/100*C98,"")</f>
        <v/>
      </c>
      <c r="P98" s="33" t="str">
        <f>IF($A98&lt;&gt;"",IF($A98&lt;&gt;"",VLOOKUP($A98,'TABELA '!$A$4:$B$23,14,0),"")/100*C98,"")</f>
        <v/>
      </c>
      <c r="Q98" s="33" t="str">
        <f>IF($A98&lt;&gt;"",IF($A98&lt;&gt;"",VLOOKUP($A98,'TABELA '!$A$4:$B$23,15,0),"")/100*C98,"")</f>
        <v/>
      </c>
      <c r="R98" s="33" t="str">
        <f>IF($A98&lt;&gt;"",IF($A98&lt;&gt;"",VLOOKUP($A98,'TABELA '!$A$4:$B$23,16,0),"")/100*C98,"")</f>
        <v/>
      </c>
      <c r="S98" s="33" t="str">
        <f>IF($A98&lt;&gt;"",IF($A98&lt;&gt;"",VLOOKUP($A98,'TABELA '!$A$4:$B$23,17,0),"")/100*C98,"")</f>
        <v/>
      </c>
      <c r="T98" s="33" t="str">
        <f>IF($A98&lt;&gt;"",IF($A98&lt;&gt;"",VLOOKUP($A98,'TABELA '!$A$4:$B$23,18,0),"")/100*C98,"")</f>
        <v/>
      </c>
      <c r="U98" s="33" t="str">
        <f>IF($A98&lt;&gt;"",IF($A98&lt;&gt;"",VLOOKUP($A98,'TABELA '!$A$4:$B$23,19,0),"")/100*C98,"")</f>
        <v/>
      </c>
      <c r="V98" s="33" t="str">
        <f>IF($A98&lt;&gt;"",IF($A98&lt;&gt;"",VLOOKUP($A98,'TABELA '!$A$4:$B$23,38,0),"")/100*C98,"")</f>
        <v/>
      </c>
      <c r="W98" s="28"/>
    </row>
    <row r="99" spans="1:23" ht="12.5" x14ac:dyDescent="0.25">
      <c r="A99"/>
      <c r="B99" s="24" t="str">
        <f>IF(A99&lt;&gt;"",VLOOKUP(A99,'TABELA '!A24:B28,2,0),"")</f>
        <v/>
      </c>
      <c r="C99" s="45"/>
      <c r="D99" s="45"/>
      <c r="E99" s="32" t="str">
        <f>IF($A99&lt;&gt;"",IF($A99&lt;&gt;"",VLOOKUP($A99,'TABELA '!$A$4:$B$23,3,0),"")/100*C99,"")</f>
        <v/>
      </c>
      <c r="F99" s="33" t="str">
        <f>IF($A99&lt;&gt;"",IF($A99&lt;&gt;"",VLOOKUP($A99,'TABELA '!$A$4:$B$23,4,0),"")/100*C99/100*C99,"")</f>
        <v/>
      </c>
      <c r="G99" s="33" t="str">
        <f>IF($A99&lt;&gt;"",IF($A99&lt;&gt;"",VLOOKUP($A99,'TABELA '!$A$4:$B$23,5,0),"")/100*C99,"")</f>
        <v/>
      </c>
      <c r="H99" s="33" t="str">
        <f>IF($A99&lt;&gt;"",IF($A99&lt;&gt;"",VLOOKUP($A99,'TABELA '!$A$4:$B$23,6,0),"")/100*C99,"")</f>
        <v/>
      </c>
      <c r="I99" s="33" t="str">
        <f>IF($A99&lt;&gt;"",IF($A99&lt;&gt;"",VLOOKUP($A99,'TABELA '!$A$4:$B$23,7,0),"")/100*C99,"")</f>
        <v/>
      </c>
      <c r="J99" s="33" t="str">
        <f>IF($A99&lt;&gt;"",IF($A99&lt;&gt;"",VLOOKUP($A99,'TABELA '!$A$4:$B$23,8,0),"")/100*C99,"")</f>
        <v/>
      </c>
      <c r="K99" s="33" t="str">
        <f>IF($A99&lt;&gt;"",IF($A99&lt;&gt;"",VLOOKUP($A99,'TABELA '!$A$4:$B$23,11,0),"")/100*C99,"")</f>
        <v/>
      </c>
      <c r="L99" s="33" t="str">
        <f>IF($A99&lt;&gt;"",IF($A99&lt;&gt;"",VLOOKUP($A99,'TABELA '!$A$4:$B$23,10,0),"")/100*C99,"")</f>
        <v/>
      </c>
      <c r="M99" s="33" t="str">
        <f>IF($A99&lt;&gt;"",IF($A99&lt;&gt;"",VLOOKUP($A99,'TABELA '!$A$4:$B$23,11,0),"")/100*H99,"")</f>
        <v/>
      </c>
      <c r="N99" s="33" t="str">
        <f>IF($A99&lt;&gt;"",IF($A99&lt;&gt;"",VLOOKUP($A99,'TABELA '!$A$4:$B$23,12,0),"")/100*C99,"")</f>
        <v/>
      </c>
      <c r="O99" s="33" t="str">
        <f>IF($A99&lt;&gt;"",IF($A99&lt;&gt;"",VLOOKUP($A99,'TABELA '!$A$4:$B$23,13,0),"")/100*C99,"")</f>
        <v/>
      </c>
      <c r="P99" s="33" t="str">
        <f>IF($A99&lt;&gt;"",IF($A99&lt;&gt;"",VLOOKUP($A99,'TABELA '!$A$4:$B$23,14,0),"")/100*C99,"")</f>
        <v/>
      </c>
      <c r="Q99" s="33" t="str">
        <f>IF($A99&lt;&gt;"",IF($A99&lt;&gt;"",VLOOKUP($A99,'TABELA '!$A$4:$B$23,15,0),"")/100*C99,"")</f>
        <v/>
      </c>
      <c r="R99" s="33" t="str">
        <f>IF($A99&lt;&gt;"",IF($A99&lt;&gt;"",VLOOKUP($A99,'TABELA '!$A$4:$B$23,16,0),"")/100*C99,"")</f>
        <v/>
      </c>
      <c r="S99" s="33" t="str">
        <f>IF($A99&lt;&gt;"",IF($A99&lt;&gt;"",VLOOKUP($A99,'TABELA '!$A$4:$B$23,17,0),"")/100*C99,"")</f>
        <v/>
      </c>
      <c r="T99" s="33" t="str">
        <f>IF($A99&lt;&gt;"",IF($A99&lt;&gt;"",VLOOKUP($A99,'TABELA '!$A$4:$B$23,18,0),"")/100*C99,"")</f>
        <v/>
      </c>
      <c r="U99" s="33" t="str">
        <f>IF($A99&lt;&gt;"",IF($A99&lt;&gt;"",VLOOKUP($A99,'TABELA '!$A$4:$B$23,19,0),"")/100*C99,"")</f>
        <v/>
      </c>
      <c r="V99" s="33" t="str">
        <f>IF($A99&lt;&gt;"",IF($A99&lt;&gt;"",VLOOKUP($A99,'TABELA '!$A$4:$B$23,38,0),"")/100*C99,"")</f>
        <v/>
      </c>
      <c r="W99" s="28"/>
    </row>
    <row r="100" spans="1:23" ht="12.5" x14ac:dyDescent="0.25">
      <c r="A100"/>
      <c r="B100" s="24" t="str">
        <f>IF(A100&lt;&gt;"",VLOOKUP(A100,'TABELA '!A24:B29,2,0),"")</f>
        <v/>
      </c>
      <c r="C100" s="31"/>
      <c r="D100" s="31"/>
      <c r="E100" s="32" t="str">
        <f>IF($A100&lt;&gt;"",IF($A100&lt;&gt;"",VLOOKUP($A100,'TABELA '!$A$4:$B$23,3,0),"")/100*C100,"")</f>
        <v/>
      </c>
      <c r="F100" s="33" t="str">
        <f>IF($A100&lt;&gt;"",IF($A100&lt;&gt;"",VLOOKUP($A100,'TABELA '!$A$4:$B$23,4,0),"")/100*C100/100*C100,"")</f>
        <v/>
      </c>
      <c r="G100" s="33" t="str">
        <f>IF($A100&lt;&gt;"",IF($A100&lt;&gt;"",VLOOKUP($A100,'TABELA '!$A$4:$B$23,5,0),"")/100*C100,"")</f>
        <v/>
      </c>
      <c r="H100" s="33" t="str">
        <f>IF($A100&lt;&gt;"",IF($A100&lt;&gt;"",VLOOKUP($A100,'TABELA '!$A$4:$B$23,6,0),"")/100*C100,"")</f>
        <v/>
      </c>
      <c r="I100" s="33" t="str">
        <f>IF($A100&lt;&gt;"",IF($A100&lt;&gt;"",VLOOKUP($A100,'TABELA '!$A$4:$B$23,7,0),"")/100*C100,"")</f>
        <v/>
      </c>
      <c r="J100" s="33" t="str">
        <f>IF($A100&lt;&gt;"",IF($A100&lt;&gt;"",VLOOKUP($A100,'TABELA '!$A$4:$B$23,8,0),"")/100*C100,"")</f>
        <v/>
      </c>
      <c r="K100" s="33" t="str">
        <f>IF($A100&lt;&gt;"",IF($A100&lt;&gt;"",VLOOKUP($A100,'TABELA '!$A$4:$B$23,11,0),"")/100*C100,"")</f>
        <v/>
      </c>
      <c r="L100" s="33" t="str">
        <f>IF($A100&lt;&gt;"",IF($A100&lt;&gt;"",VLOOKUP($A100,'TABELA '!$A$4:$B$23,10,0),"")/100*C100,"")</f>
        <v/>
      </c>
      <c r="M100" s="33" t="str">
        <f>IF($A100&lt;&gt;"",IF($A100&lt;&gt;"",VLOOKUP($A100,'TABELA '!$A$4:$B$23,11,0),"")/100*H100,"")</f>
        <v/>
      </c>
      <c r="N100" s="33" t="str">
        <f>IF($A100&lt;&gt;"",IF($A100&lt;&gt;"",VLOOKUP($A100,'TABELA '!$A$4:$B$23,12,0),"")/100*C100,"")</f>
        <v/>
      </c>
      <c r="O100" s="33" t="str">
        <f>IF($A100&lt;&gt;"",IF($A100&lt;&gt;"",VLOOKUP($A100,'TABELA '!$A$4:$B$23,13,0),"")/100*C100,"")</f>
        <v/>
      </c>
      <c r="P100" s="33" t="str">
        <f>IF($A100&lt;&gt;"",IF($A100&lt;&gt;"",VLOOKUP($A100,'TABELA '!$A$4:$B$23,14,0),"")/100*C100,"")</f>
        <v/>
      </c>
      <c r="Q100" s="33" t="str">
        <f>IF($A100&lt;&gt;"",IF($A100&lt;&gt;"",VLOOKUP($A100,'TABELA '!$A$4:$B$23,15,0),"")/100*C100,"")</f>
        <v/>
      </c>
      <c r="R100" s="33" t="str">
        <f>IF($A100&lt;&gt;"",IF($A100&lt;&gt;"",VLOOKUP($A100,'TABELA '!$A$4:$B$23,16,0),"")/100*C100,"")</f>
        <v/>
      </c>
      <c r="S100" s="33" t="str">
        <f>IF($A100&lt;&gt;"",IF($A100&lt;&gt;"",VLOOKUP($A100,'TABELA '!$A$4:$B$23,17,0),"")/100*C100,"")</f>
        <v/>
      </c>
      <c r="T100" s="33" t="str">
        <f>IF($A100&lt;&gt;"",IF($A100&lt;&gt;"",VLOOKUP($A100,'TABELA '!$A$4:$B$23,18,0),"")/100*C100,"")</f>
        <v/>
      </c>
      <c r="U100" s="33" t="str">
        <f>IF($A100&lt;&gt;"",IF($A100&lt;&gt;"",VLOOKUP($A100,'TABELA '!$A$4:$B$23,19,0),"")/100*C100,"")</f>
        <v/>
      </c>
      <c r="V100" s="33" t="str">
        <f>IF($A100&lt;&gt;"",IF($A100&lt;&gt;"",VLOOKUP($A100,'TABELA '!$A$4:$B$23,38,0),"")/100*C100,"")</f>
        <v/>
      </c>
      <c r="W100" s="28"/>
    </row>
    <row r="101" spans="1:23" ht="12.5" x14ac:dyDescent="0.25">
      <c r="A101"/>
      <c r="B101" s="24" t="str">
        <f>IF(A101&lt;&gt;"",VLOOKUP(A101,'TABELA '!A24:B30,2,0),"")</f>
        <v/>
      </c>
      <c r="C101" s="31"/>
      <c r="D101" s="31"/>
      <c r="E101" s="32" t="str">
        <f>IF($A101&lt;&gt;"",IF($A101&lt;&gt;"",VLOOKUP($A101,'TABELA '!$A$4:$B$23,3,0),"")/100*C101,"")</f>
        <v/>
      </c>
      <c r="F101" s="33" t="str">
        <f>IF($A101&lt;&gt;"",IF($A101&lt;&gt;"",VLOOKUP($A101,'TABELA '!$A$4:$B$23,4,0),"")/100*C101/100*C101,"")</f>
        <v/>
      </c>
      <c r="G101" s="33" t="str">
        <f>IF($A101&lt;&gt;"",IF($A101&lt;&gt;"",VLOOKUP($A101,'TABELA '!$A$4:$B$23,5,0),"")/100*C101,"")</f>
        <v/>
      </c>
      <c r="H101" s="33" t="str">
        <f>IF($A101&lt;&gt;"",IF($A101&lt;&gt;"",VLOOKUP($A101,'TABELA '!$A$4:$B$23,6,0),"")/100*C101,"")</f>
        <v/>
      </c>
      <c r="I101" s="33" t="str">
        <f>IF($A101&lt;&gt;"",IF($A101&lt;&gt;"",VLOOKUP($A101,'TABELA '!$A$4:$B$23,7,0),"")/100*C101,"")</f>
        <v/>
      </c>
      <c r="J101" s="33" t="str">
        <f>IF($A101&lt;&gt;"",IF($A101&lt;&gt;"",VLOOKUP($A101,'TABELA '!$A$4:$B$23,8,0),"")/100*C101,"")</f>
        <v/>
      </c>
      <c r="K101" s="33" t="str">
        <f>IF($A101&lt;&gt;"",IF($A101&lt;&gt;"",VLOOKUP($A101,'TABELA '!$A$4:$B$23,11,0),"")/100*C101,"")</f>
        <v/>
      </c>
      <c r="L101" s="33" t="str">
        <f>IF($A101&lt;&gt;"",IF($A101&lt;&gt;"",VLOOKUP($A101,'TABELA '!$A$4:$B$23,10,0),"")/100*C101,"")</f>
        <v/>
      </c>
      <c r="M101" s="33" t="str">
        <f>IF($A101&lt;&gt;"",IF($A101&lt;&gt;"",VLOOKUP($A101,'TABELA '!$A$4:$B$23,11,0),"")/100*H101,"")</f>
        <v/>
      </c>
      <c r="N101" s="33" t="str">
        <f>IF($A101&lt;&gt;"",IF($A101&lt;&gt;"",VLOOKUP($A101,'TABELA '!$A$4:$B$23,12,0),"")/100*C101,"")</f>
        <v/>
      </c>
      <c r="O101" s="33" t="str">
        <f>IF($A101&lt;&gt;"",IF($A101&lt;&gt;"",VLOOKUP($A101,'TABELA '!$A$4:$B$23,13,0),"")/100*C101,"")</f>
        <v/>
      </c>
      <c r="P101" s="33" t="str">
        <f>IF($A101&lt;&gt;"",IF($A101&lt;&gt;"",VLOOKUP($A101,'TABELA '!$A$4:$B$23,14,0),"")/100*C101,"")</f>
        <v/>
      </c>
      <c r="Q101" s="33" t="str">
        <f>IF($A101&lt;&gt;"",IF($A101&lt;&gt;"",VLOOKUP($A101,'TABELA '!$A$4:$B$23,15,0),"")/100*C101,"")</f>
        <v/>
      </c>
      <c r="R101" s="33" t="str">
        <f>IF($A101&lt;&gt;"",IF($A101&lt;&gt;"",VLOOKUP($A101,'TABELA '!$A$4:$B$23,16,0),"")/100*C101,"")</f>
        <v/>
      </c>
      <c r="S101" s="33" t="str">
        <f>IF($A101&lt;&gt;"",IF($A101&lt;&gt;"",VLOOKUP($A101,'TABELA '!$A$4:$B$23,17,0),"")/100*C101,"")</f>
        <v/>
      </c>
      <c r="T101" s="33" t="str">
        <f>IF($A101&lt;&gt;"",IF($A101&lt;&gt;"",VLOOKUP($A101,'TABELA '!$A$4:$B$23,18,0),"")/100*C101,"")</f>
        <v/>
      </c>
      <c r="U101" s="33" t="str">
        <f>IF($A101&lt;&gt;"",IF($A101&lt;&gt;"",VLOOKUP($A101,'TABELA '!$A$4:$B$23,19,0),"")/100*C101,"")</f>
        <v/>
      </c>
      <c r="V101" s="33" t="str">
        <f>IF($A101&lt;&gt;"",IF($A101&lt;&gt;"",VLOOKUP($A101,'TABELA '!$A$4:$B$23,38,0),"")/100*C101,"")</f>
        <v/>
      </c>
      <c r="W101" s="28"/>
    </row>
    <row r="102" spans="1:23" ht="12.5" x14ac:dyDescent="0.25">
      <c r="A102"/>
      <c r="B102" s="24" t="str">
        <f>IF(A102&lt;&gt;"",VLOOKUP(A102,'TABELA '!A24:B31,2,0),"")</f>
        <v/>
      </c>
      <c r="C102" s="31"/>
      <c r="D102" s="31"/>
      <c r="E102" s="32" t="str">
        <f>IF($A102&lt;&gt;"",IF($A102&lt;&gt;"",VLOOKUP($A102,'TABELA '!$A$4:$B$23,3,0),"")/100*C102,"")</f>
        <v/>
      </c>
      <c r="F102" s="33" t="str">
        <f>IF($A102&lt;&gt;"",IF($A102&lt;&gt;"",VLOOKUP($A102,'TABELA '!$A$4:$B$23,4,0),"")/100*C102/100*C102,"")</f>
        <v/>
      </c>
      <c r="G102" s="33" t="str">
        <f>IF($A102&lt;&gt;"",IF($A102&lt;&gt;"",VLOOKUP($A102,'TABELA '!$A$4:$B$23,5,0),"")/100*C102,"")</f>
        <v/>
      </c>
      <c r="H102" s="33" t="str">
        <f>IF($A102&lt;&gt;"",IF($A102&lt;&gt;"",VLOOKUP($A102,'TABELA '!$A$4:$B$23,6,0),"")/100*C102,"")</f>
        <v/>
      </c>
      <c r="I102" s="33" t="str">
        <f>IF($A102&lt;&gt;"",IF($A102&lt;&gt;"",VLOOKUP($A102,'TABELA '!$A$4:$B$23,7,0),"")/100*C102,"")</f>
        <v/>
      </c>
      <c r="J102" s="33" t="str">
        <f>IF($A102&lt;&gt;"",IF($A102&lt;&gt;"",VLOOKUP($A102,'TABELA '!$A$4:$B$23,8,0),"")/100*C102,"")</f>
        <v/>
      </c>
      <c r="K102" s="33" t="str">
        <f>IF($A102&lt;&gt;"",IF($A102&lt;&gt;"",VLOOKUP($A102,'TABELA '!$A$4:$B$23,11,0),"")/100*C102,"")</f>
        <v/>
      </c>
      <c r="L102" s="33" t="str">
        <f>IF($A102&lt;&gt;"",IF($A102&lt;&gt;"",VLOOKUP($A102,'TABELA '!$A$4:$B$23,10,0),"")/100*C102,"")</f>
        <v/>
      </c>
      <c r="M102" s="33" t="str">
        <f>IF($A102&lt;&gt;"",IF($A102&lt;&gt;"",VLOOKUP($A102,'TABELA '!$A$4:$B$23,11,0),"")/100*H102,"")</f>
        <v/>
      </c>
      <c r="N102" s="33" t="str">
        <f>IF($A102&lt;&gt;"",IF($A102&lt;&gt;"",VLOOKUP($A102,'TABELA '!$A$4:$B$23,12,0),"")/100*C102,"")</f>
        <v/>
      </c>
      <c r="O102" s="33" t="str">
        <f>IF($A102&lt;&gt;"",IF($A102&lt;&gt;"",VLOOKUP($A102,'TABELA '!$A$4:$B$23,13,0),"")/100*C102,"")</f>
        <v/>
      </c>
      <c r="P102" s="33" t="str">
        <f>IF($A102&lt;&gt;"",IF($A102&lt;&gt;"",VLOOKUP($A102,'TABELA '!$A$4:$B$23,14,0),"")/100*C102,"")</f>
        <v/>
      </c>
      <c r="Q102" s="33" t="str">
        <f>IF($A102&lt;&gt;"",IF($A102&lt;&gt;"",VLOOKUP($A102,'TABELA '!$A$4:$B$23,15,0),"")/100*C102,"")</f>
        <v/>
      </c>
      <c r="R102" s="33" t="str">
        <f>IF($A102&lt;&gt;"",IF($A102&lt;&gt;"",VLOOKUP($A102,'TABELA '!$A$4:$B$23,16,0),"")/100*C102,"")</f>
        <v/>
      </c>
      <c r="S102" s="33" t="str">
        <f>IF($A102&lt;&gt;"",IF($A102&lt;&gt;"",VLOOKUP($A102,'TABELA '!$A$4:$B$23,17,0),"")/100*C102,"")</f>
        <v/>
      </c>
      <c r="T102" s="33" t="str">
        <f>IF($A102&lt;&gt;"",IF($A102&lt;&gt;"",VLOOKUP($A102,'TABELA '!$A$4:$B$23,18,0),"")/100*C102,"")</f>
        <v/>
      </c>
      <c r="U102" s="33" t="str">
        <f>IF($A102&lt;&gt;"",IF($A102&lt;&gt;"",VLOOKUP($A102,'TABELA '!$A$4:$B$23,19,0),"")/100*C102,"")</f>
        <v/>
      </c>
      <c r="V102" s="33" t="str">
        <f>IF($A102&lt;&gt;"",IF($A102&lt;&gt;"",VLOOKUP($A102,'TABELA '!$A$4:$B$23,38,0),"")/100*C102,"")</f>
        <v/>
      </c>
      <c r="W102" s="28"/>
    </row>
    <row r="103" spans="1:23" ht="12.5" x14ac:dyDescent="0.25">
      <c r="A103"/>
      <c r="B103" s="24" t="str">
        <f>IF(A103&lt;&gt;"",VLOOKUP(A103,'TABELA '!A24:B32,2,0),"")</f>
        <v/>
      </c>
      <c r="C103" s="31"/>
      <c r="D103" s="31"/>
      <c r="E103" s="32" t="str">
        <f>IF($A103&lt;&gt;"",IF($A103&lt;&gt;"",VLOOKUP($A103,'TABELA '!$A$4:$B$23,3,0),"")/100*C103,"")</f>
        <v/>
      </c>
      <c r="F103" s="33" t="str">
        <f>IF($A103&lt;&gt;"",IF($A103&lt;&gt;"",VLOOKUP($A103,'TABELA '!$A$4:$B$23,4,0),"")/100*C103/100*C103,"")</f>
        <v/>
      </c>
      <c r="G103" s="33" t="str">
        <f>IF($A103&lt;&gt;"",IF($A103&lt;&gt;"",VLOOKUP($A103,'TABELA '!$A$4:$B$23,5,0),"")/100*C103,"")</f>
        <v/>
      </c>
      <c r="H103" s="33" t="str">
        <f>IF($A103&lt;&gt;"",IF($A103&lt;&gt;"",VLOOKUP($A103,'TABELA '!$A$4:$B$23,6,0),"")/100*C103,"")</f>
        <v/>
      </c>
      <c r="I103" s="33" t="str">
        <f>IF($A103&lt;&gt;"",IF($A103&lt;&gt;"",VLOOKUP($A103,'TABELA '!$A$4:$B$23,7,0),"")/100*C103,"")</f>
        <v/>
      </c>
      <c r="J103" s="33" t="str">
        <f>IF($A103&lt;&gt;"",IF($A103&lt;&gt;"",VLOOKUP($A103,'TABELA '!$A$4:$B$23,8,0),"")/100*C103,"")</f>
        <v/>
      </c>
      <c r="K103" s="33" t="str">
        <f>IF($A103&lt;&gt;"",IF($A103&lt;&gt;"",VLOOKUP($A103,'TABELA '!$A$4:$B$23,11,0),"")/100*C103,"")</f>
        <v/>
      </c>
      <c r="L103" s="33" t="str">
        <f>IF($A103&lt;&gt;"",IF($A103&lt;&gt;"",VLOOKUP($A103,'TABELA '!$A$4:$B$23,10,0),"")/100*C103,"")</f>
        <v/>
      </c>
      <c r="M103" s="33" t="str">
        <f>IF($A103&lt;&gt;"",IF($A103&lt;&gt;"",VLOOKUP($A103,'TABELA '!$A$4:$B$23,11,0),"")/100*H103,"")</f>
        <v/>
      </c>
      <c r="N103" s="33" t="str">
        <f>IF($A103&lt;&gt;"",IF($A103&lt;&gt;"",VLOOKUP($A103,'TABELA '!$A$4:$B$23,12,0),"")/100*C103,"")</f>
        <v/>
      </c>
      <c r="O103" s="33" t="str">
        <f>IF($A103&lt;&gt;"",IF($A103&lt;&gt;"",VLOOKUP($A103,'TABELA '!$A$4:$B$23,13,0),"")/100*C103,"")</f>
        <v/>
      </c>
      <c r="P103" s="33" t="str">
        <f>IF($A103&lt;&gt;"",IF($A103&lt;&gt;"",VLOOKUP($A103,'TABELA '!$A$4:$B$23,14,0),"")/100*C103,"")</f>
        <v/>
      </c>
      <c r="Q103" s="33" t="str">
        <f>IF($A103&lt;&gt;"",IF($A103&lt;&gt;"",VLOOKUP($A103,'TABELA '!$A$4:$B$23,15,0),"")/100*C103,"")</f>
        <v/>
      </c>
      <c r="R103" s="33" t="str">
        <f>IF($A103&lt;&gt;"",IF($A103&lt;&gt;"",VLOOKUP($A103,'TABELA '!$A$4:$B$23,16,0),"")/100*C103,"")</f>
        <v/>
      </c>
      <c r="S103" s="33" t="str">
        <f>IF($A103&lt;&gt;"",IF($A103&lt;&gt;"",VLOOKUP($A103,'TABELA '!$A$4:$B$23,17,0),"")/100*C103,"")</f>
        <v/>
      </c>
      <c r="T103" s="33" t="str">
        <f>IF($A103&lt;&gt;"",IF($A103&lt;&gt;"",VLOOKUP($A103,'TABELA '!$A$4:$B$23,18,0),"")/100*C103,"")</f>
        <v/>
      </c>
      <c r="U103" s="33" t="str">
        <f>IF($A103&lt;&gt;"",IF($A103&lt;&gt;"",VLOOKUP($A103,'TABELA '!$A$4:$B$23,19,0),"")/100*C103,"")</f>
        <v/>
      </c>
      <c r="V103" s="33" t="str">
        <f>IF($A103&lt;&gt;"",IF($A103&lt;&gt;"",VLOOKUP($A103,'TABELA '!$A$4:$B$23,38,0),"")/100*C103,"")</f>
        <v/>
      </c>
      <c r="W103" s="28"/>
    </row>
    <row r="104" spans="1:23" ht="12.5" x14ac:dyDescent="0.25">
      <c r="A104"/>
      <c r="B104" s="24" t="str">
        <f>IF(A104&lt;&gt;"",VLOOKUP(A104,'TABELA '!A24:B33,2,0),"")</f>
        <v/>
      </c>
      <c r="C104" s="31"/>
      <c r="D104" s="31"/>
      <c r="E104" s="32" t="str">
        <f>IF($A104&lt;&gt;"",IF($A104&lt;&gt;"",VLOOKUP($A104,'TABELA '!$A$4:$B$23,3,0),"")/100*C104,"")</f>
        <v/>
      </c>
      <c r="F104" s="33" t="str">
        <f>IF($A104&lt;&gt;"",IF($A104&lt;&gt;"",VLOOKUP($A104,'TABELA '!$A$4:$B$23,4,0),"")/100*C104/100*C104,"")</f>
        <v/>
      </c>
      <c r="G104" s="33" t="str">
        <f>IF($A104&lt;&gt;"",IF($A104&lt;&gt;"",VLOOKUP($A104,'TABELA '!$A$4:$B$23,5,0),"")/100*C104,"")</f>
        <v/>
      </c>
      <c r="H104" s="33" t="str">
        <f>IF($A104&lt;&gt;"",IF($A104&lt;&gt;"",VLOOKUP($A104,'TABELA '!$A$4:$B$23,6,0),"")/100*C104,"")</f>
        <v/>
      </c>
      <c r="I104" s="33" t="str">
        <f>IF($A104&lt;&gt;"",IF($A104&lt;&gt;"",VLOOKUP($A104,'TABELA '!$A$4:$B$23,7,0),"")/100*C104,"")</f>
        <v/>
      </c>
      <c r="J104" s="33" t="str">
        <f>IF($A104&lt;&gt;"",IF($A104&lt;&gt;"",VLOOKUP($A104,'TABELA '!$A$4:$B$23,8,0),"")/100*C104,"")</f>
        <v/>
      </c>
      <c r="K104" s="33" t="str">
        <f>IF($A104&lt;&gt;"",IF($A104&lt;&gt;"",VLOOKUP($A104,'TABELA '!$A$4:$B$23,11,0),"")/100*C104,"")</f>
        <v/>
      </c>
      <c r="L104" s="33" t="str">
        <f>IF($A104&lt;&gt;"",IF($A104&lt;&gt;"",VLOOKUP($A104,'TABELA '!$A$4:$B$23,10,0),"")/100*C104,"")</f>
        <v/>
      </c>
      <c r="M104" s="33" t="str">
        <f>IF($A104&lt;&gt;"",IF($A104&lt;&gt;"",VLOOKUP($A104,'TABELA '!$A$4:$B$23,11,0),"")/100*H104,"")</f>
        <v/>
      </c>
      <c r="N104" s="33" t="str">
        <f>IF($A104&lt;&gt;"",IF($A104&lt;&gt;"",VLOOKUP($A104,'TABELA '!$A$4:$B$23,12,0),"")/100*C104,"")</f>
        <v/>
      </c>
      <c r="O104" s="33" t="str">
        <f>IF($A104&lt;&gt;"",IF($A104&lt;&gt;"",VLOOKUP($A104,'TABELA '!$A$4:$B$23,13,0),"")/100*C104,"")</f>
        <v/>
      </c>
      <c r="P104" s="33" t="str">
        <f>IF($A104&lt;&gt;"",IF($A104&lt;&gt;"",VLOOKUP($A104,'TABELA '!$A$4:$B$23,14,0),"")/100*C104,"")</f>
        <v/>
      </c>
      <c r="Q104" s="33" t="str">
        <f>IF($A104&lt;&gt;"",IF($A104&lt;&gt;"",VLOOKUP($A104,'TABELA '!$A$4:$B$23,15,0),"")/100*C104,"")</f>
        <v/>
      </c>
      <c r="R104" s="33" t="str">
        <f>IF($A104&lt;&gt;"",IF($A104&lt;&gt;"",VLOOKUP($A104,'TABELA '!$A$4:$B$23,16,0),"")/100*C104,"")</f>
        <v/>
      </c>
      <c r="S104" s="33" t="str">
        <f>IF($A104&lt;&gt;"",IF($A104&lt;&gt;"",VLOOKUP($A104,'TABELA '!$A$4:$B$23,17,0),"")/100*C104,"")</f>
        <v/>
      </c>
      <c r="T104" s="33" t="str">
        <f>IF($A104&lt;&gt;"",IF($A104&lt;&gt;"",VLOOKUP($A104,'TABELA '!$A$4:$B$23,18,0),"")/100*C104,"")</f>
        <v/>
      </c>
      <c r="U104" s="33" t="str">
        <f>IF($A104&lt;&gt;"",IF($A104&lt;&gt;"",VLOOKUP($A104,'TABELA '!$A$4:$B$23,19,0),"")/100*C104,"")</f>
        <v/>
      </c>
      <c r="V104" s="33" t="str">
        <f>IF($A104&lt;&gt;"",IF($A104&lt;&gt;"",VLOOKUP($A104,'TABELA '!$A$4:$B$23,38,0),"")/100*C104,"")</f>
        <v/>
      </c>
      <c r="W104" s="28"/>
    </row>
    <row r="105" spans="1:23" ht="12.5" x14ac:dyDescent="0.25">
      <c r="A105"/>
      <c r="B105" s="24" t="str">
        <f>IF(A105&lt;&gt;"",VLOOKUP(A105,'TABELA '!A24:B34,2,0),"")</f>
        <v/>
      </c>
      <c r="C105" s="31"/>
      <c r="D105" s="31"/>
      <c r="E105" s="32" t="str">
        <f>IF($A105&lt;&gt;"",IF($A105&lt;&gt;"",VLOOKUP($A105,'TABELA '!$A$4:$B$23,3,0),"")/100*C105,"")</f>
        <v/>
      </c>
      <c r="F105" s="33" t="str">
        <f>IF($A105&lt;&gt;"",IF($A105&lt;&gt;"",VLOOKUP($A105,'TABELA '!$A$4:$B$23,4,0),"")/100*C105/100*C105,"")</f>
        <v/>
      </c>
      <c r="G105" s="33" t="str">
        <f>IF($A105&lt;&gt;"",IF($A105&lt;&gt;"",VLOOKUP($A105,'TABELA '!$A$4:$B$23,5,0),"")/100*C105,"")</f>
        <v/>
      </c>
      <c r="H105" s="33" t="str">
        <f>IF($A105&lt;&gt;"",IF($A105&lt;&gt;"",VLOOKUP($A105,'TABELA '!$A$4:$B$23,6,0),"")/100*C105,"")</f>
        <v/>
      </c>
      <c r="I105" s="33" t="str">
        <f>IF($A105&lt;&gt;"",IF($A105&lt;&gt;"",VLOOKUP($A105,'TABELA '!$A$4:$B$23,7,0),"")/100*C105,"")</f>
        <v/>
      </c>
      <c r="J105" s="33" t="str">
        <f>IF($A105&lt;&gt;"",IF($A105&lt;&gt;"",VLOOKUP($A105,'TABELA '!$A$4:$B$23,8,0),"")/100*C105,"")</f>
        <v/>
      </c>
      <c r="K105" s="33" t="str">
        <f>IF($A105&lt;&gt;"",IF($A105&lt;&gt;"",VLOOKUP($A105,'TABELA '!$A$4:$B$23,11,0),"")/100*C105,"")</f>
        <v/>
      </c>
      <c r="L105" s="33" t="str">
        <f>IF($A105&lt;&gt;"",IF($A105&lt;&gt;"",VLOOKUP($A105,'TABELA '!$A$4:$B$23,10,0),"")/100*C105,"")</f>
        <v/>
      </c>
      <c r="M105" s="33" t="str">
        <f>IF($A105&lt;&gt;"",IF($A105&lt;&gt;"",VLOOKUP($A105,'TABELA '!$A$4:$B$23,11,0),"")/100*H105,"")</f>
        <v/>
      </c>
      <c r="N105" s="33" t="str">
        <f>IF($A105&lt;&gt;"",IF($A105&lt;&gt;"",VLOOKUP($A105,'TABELA '!$A$4:$B$23,12,0),"")/100*C105,"")</f>
        <v/>
      </c>
      <c r="O105" s="33" t="str">
        <f>IF($A105&lt;&gt;"",IF($A105&lt;&gt;"",VLOOKUP($A105,'TABELA '!$A$4:$B$23,13,0),"")/100*C105,"")</f>
        <v/>
      </c>
      <c r="P105" s="33" t="str">
        <f>IF($A105&lt;&gt;"",IF($A105&lt;&gt;"",VLOOKUP($A105,'TABELA '!$A$4:$B$23,14,0),"")/100*C105,"")</f>
        <v/>
      </c>
      <c r="Q105" s="33" t="str">
        <f>IF($A105&lt;&gt;"",IF($A105&lt;&gt;"",VLOOKUP($A105,'TABELA '!$A$4:$B$23,15,0),"")/100*C105,"")</f>
        <v/>
      </c>
      <c r="R105" s="33" t="str">
        <f>IF($A105&lt;&gt;"",IF($A105&lt;&gt;"",VLOOKUP($A105,'TABELA '!$A$4:$B$23,16,0),"")/100*C105,"")</f>
        <v/>
      </c>
      <c r="S105" s="33" t="str">
        <f>IF($A105&lt;&gt;"",IF($A105&lt;&gt;"",VLOOKUP($A105,'TABELA '!$A$4:$B$23,17,0),"")/100*C105,"")</f>
        <v/>
      </c>
      <c r="T105" s="33" t="str">
        <f>IF($A105&lt;&gt;"",IF($A105&lt;&gt;"",VLOOKUP($A105,'TABELA '!$A$4:$B$23,18,0),"")/100*C105,"")</f>
        <v/>
      </c>
      <c r="U105" s="33" t="str">
        <f>IF($A105&lt;&gt;"",IF($A105&lt;&gt;"",VLOOKUP($A105,'TABELA '!$A$4:$B$23,19,0),"")/100*C105,"")</f>
        <v/>
      </c>
      <c r="V105" s="33" t="str">
        <f>IF($A105&lt;&gt;"",IF($A105&lt;&gt;"",VLOOKUP($A105,'TABELA '!$A$4:$B$23,38,0),"")/100*C105,"")</f>
        <v/>
      </c>
      <c r="W105" s="28"/>
    </row>
    <row r="106" spans="1:23" ht="12.5" x14ac:dyDescent="0.25">
      <c r="A106"/>
      <c r="B106" s="24" t="str">
        <f>IF(A106&lt;&gt;"",VLOOKUP(A106,'TABELA '!A24:B35,2,0),"")</f>
        <v/>
      </c>
      <c r="C106" s="31"/>
      <c r="D106" s="31"/>
      <c r="E106" s="32" t="str">
        <f>IF($A106&lt;&gt;"",IF($A106&lt;&gt;"",VLOOKUP($A106,'TABELA '!$A$4:$B$23,3,0),"")/100*C106,"")</f>
        <v/>
      </c>
      <c r="F106" s="33" t="str">
        <f>IF($A106&lt;&gt;"",IF($A106&lt;&gt;"",VLOOKUP($A106,'TABELA '!$A$4:$B$23,4,0),"")/100*C106/100*C106,"")</f>
        <v/>
      </c>
      <c r="G106" s="33" t="str">
        <f>IF($A106&lt;&gt;"",IF($A106&lt;&gt;"",VLOOKUP($A106,'TABELA '!$A$4:$B$23,5,0),"")/100*C106,"")</f>
        <v/>
      </c>
      <c r="H106" s="33" t="str">
        <f>IF($A106&lt;&gt;"",IF($A106&lt;&gt;"",VLOOKUP($A106,'TABELA '!$A$4:$B$23,6,0),"")/100*C106,"")</f>
        <v/>
      </c>
      <c r="I106" s="33" t="str">
        <f>IF($A106&lt;&gt;"",IF($A106&lt;&gt;"",VLOOKUP($A106,'TABELA '!$A$4:$B$23,7,0),"")/100*C106,"")</f>
        <v/>
      </c>
      <c r="J106" s="33" t="str">
        <f>IF($A106&lt;&gt;"",IF($A106&lt;&gt;"",VLOOKUP($A106,'TABELA '!$A$4:$B$23,8,0),"")/100*C106,"")</f>
        <v/>
      </c>
      <c r="K106" s="33" t="str">
        <f>IF($A106&lt;&gt;"",IF($A106&lt;&gt;"",VLOOKUP($A106,'TABELA '!$A$4:$B$23,11,0),"")/100*C106,"")</f>
        <v/>
      </c>
      <c r="L106" s="33" t="str">
        <f>IF($A106&lt;&gt;"",IF($A106&lt;&gt;"",VLOOKUP($A106,'TABELA '!$A$4:$B$23,10,0),"")/100*C106,"")</f>
        <v/>
      </c>
      <c r="M106" s="33" t="str">
        <f>IF($A106&lt;&gt;"",IF($A106&lt;&gt;"",VLOOKUP($A106,'TABELA '!$A$4:$B$23,11,0),"")/100*H106,"")</f>
        <v/>
      </c>
      <c r="N106" s="33" t="str">
        <f>IF($A106&lt;&gt;"",IF($A106&lt;&gt;"",VLOOKUP($A106,'TABELA '!$A$4:$B$23,12,0),"")/100*C106,"")</f>
        <v/>
      </c>
      <c r="O106" s="33" t="str">
        <f>IF($A106&lt;&gt;"",IF($A106&lt;&gt;"",VLOOKUP($A106,'TABELA '!$A$4:$B$23,13,0),"")/100*C106,"")</f>
        <v/>
      </c>
      <c r="P106" s="33" t="str">
        <f>IF($A106&lt;&gt;"",IF($A106&lt;&gt;"",VLOOKUP($A106,'TABELA '!$A$4:$B$23,14,0),"")/100*C106,"")</f>
        <v/>
      </c>
      <c r="Q106" s="33" t="str">
        <f>IF($A106&lt;&gt;"",IF($A106&lt;&gt;"",VLOOKUP($A106,'TABELA '!$A$4:$B$23,15,0),"")/100*C106,"")</f>
        <v/>
      </c>
      <c r="R106" s="33" t="str">
        <f>IF($A106&lt;&gt;"",IF($A106&lt;&gt;"",VLOOKUP($A106,'TABELA '!$A$4:$B$23,16,0),"")/100*C106,"")</f>
        <v/>
      </c>
      <c r="S106" s="33" t="str">
        <f>IF($A106&lt;&gt;"",IF($A106&lt;&gt;"",VLOOKUP($A106,'TABELA '!$A$4:$B$23,17,0),"")/100*C106,"")</f>
        <v/>
      </c>
      <c r="T106" s="33" t="str">
        <f>IF($A106&lt;&gt;"",IF($A106&lt;&gt;"",VLOOKUP($A106,'TABELA '!$A$4:$B$23,18,0),"")/100*C106,"")</f>
        <v/>
      </c>
      <c r="U106" s="33" t="str">
        <f>IF($A106&lt;&gt;"",IF($A106&lt;&gt;"",VLOOKUP($A106,'TABELA '!$A$4:$B$23,19,0),"")/100*C106,"")</f>
        <v/>
      </c>
      <c r="V106" s="33" t="str">
        <f>IF($A106&lt;&gt;"",IF($A106&lt;&gt;"",VLOOKUP($A106,'TABELA '!$A$4:$B$23,38,0),"")/100*C106,"")</f>
        <v/>
      </c>
      <c r="W106" s="28"/>
    </row>
    <row r="107" spans="1:23" ht="12.5" x14ac:dyDescent="0.25">
      <c r="A107"/>
      <c r="B107" s="24" t="str">
        <f>IF(A107&lt;&gt;"",VLOOKUP(A107,'TABELA '!A24:B36,2,0),"")</f>
        <v/>
      </c>
      <c r="C107" s="31"/>
      <c r="D107" s="31"/>
      <c r="E107" s="32" t="str">
        <f>IF($A107&lt;&gt;"",IF($A107&lt;&gt;"",VLOOKUP($A107,'TABELA '!$A$4:$B$23,3,0),"")/100*C107,"")</f>
        <v/>
      </c>
      <c r="F107" s="33" t="str">
        <f>IF($A107&lt;&gt;"",IF($A107&lt;&gt;"",VLOOKUP($A107,'TABELA '!$A$4:$B$23,4,0),"")/100*C107/100*C107,"")</f>
        <v/>
      </c>
      <c r="G107" s="33" t="str">
        <f>IF($A107&lt;&gt;"",IF($A107&lt;&gt;"",VLOOKUP($A107,'TABELA '!$A$4:$B$23,5,0),"")/100*C107,"")</f>
        <v/>
      </c>
      <c r="H107" s="33" t="str">
        <f>IF($A107&lt;&gt;"",IF($A107&lt;&gt;"",VLOOKUP($A107,'TABELA '!$A$4:$B$23,6,0),"")/100*C107,"")</f>
        <v/>
      </c>
      <c r="I107" s="33" t="str">
        <f>IF($A107&lt;&gt;"",IF($A107&lt;&gt;"",VLOOKUP($A107,'TABELA '!$A$4:$B$23,7,0),"")/100*C107,"")</f>
        <v/>
      </c>
      <c r="J107" s="33" t="str">
        <f>IF($A107&lt;&gt;"",IF($A107&lt;&gt;"",VLOOKUP($A107,'TABELA '!$A$4:$B$23,8,0),"")/100*C107,"")</f>
        <v/>
      </c>
      <c r="K107" s="33" t="str">
        <f>IF($A107&lt;&gt;"",IF($A107&lt;&gt;"",VLOOKUP($A107,'TABELA '!$A$4:$B$23,11,0),"")/100*C107,"")</f>
        <v/>
      </c>
      <c r="L107" s="33" t="str">
        <f>IF($A107&lt;&gt;"",IF($A107&lt;&gt;"",VLOOKUP($A107,'TABELA '!$A$4:$B$23,10,0),"")/100*C107,"")</f>
        <v/>
      </c>
      <c r="M107" s="33" t="str">
        <f>IF($A107&lt;&gt;"",IF($A107&lt;&gt;"",VLOOKUP($A107,'TABELA '!$A$4:$B$23,11,0),"")/100*H107,"")</f>
        <v/>
      </c>
      <c r="N107" s="33" t="str">
        <f>IF($A107&lt;&gt;"",IF($A107&lt;&gt;"",VLOOKUP($A107,'TABELA '!$A$4:$B$23,12,0),"")/100*C107,"")</f>
        <v/>
      </c>
      <c r="O107" s="33" t="str">
        <f>IF($A107&lt;&gt;"",IF($A107&lt;&gt;"",VLOOKUP($A107,'TABELA '!$A$4:$B$23,13,0),"")/100*C107,"")</f>
        <v/>
      </c>
      <c r="P107" s="33" t="str">
        <f>IF($A107&lt;&gt;"",IF($A107&lt;&gt;"",VLOOKUP($A107,'TABELA '!$A$4:$B$23,14,0),"")/100*C107,"")</f>
        <v/>
      </c>
      <c r="Q107" s="33" t="str">
        <f>IF($A107&lt;&gt;"",IF($A107&lt;&gt;"",VLOOKUP($A107,'TABELA '!$A$4:$B$23,15,0),"")/100*C107,"")</f>
        <v/>
      </c>
      <c r="R107" s="33" t="str">
        <f>IF($A107&lt;&gt;"",IF($A107&lt;&gt;"",VLOOKUP($A107,'TABELA '!$A$4:$B$23,16,0),"")/100*C107,"")</f>
        <v/>
      </c>
      <c r="S107" s="33" t="str">
        <f>IF($A107&lt;&gt;"",IF($A107&lt;&gt;"",VLOOKUP($A107,'TABELA '!$A$4:$B$23,17,0),"")/100*C107,"")</f>
        <v/>
      </c>
      <c r="T107" s="33" t="str">
        <f>IF($A107&lt;&gt;"",IF($A107&lt;&gt;"",VLOOKUP($A107,'TABELA '!$A$4:$B$23,18,0),"")/100*C107,"")</f>
        <v/>
      </c>
      <c r="U107" s="33" t="str">
        <f>IF($A107&lt;&gt;"",IF($A107&lt;&gt;"",VLOOKUP($A107,'TABELA '!$A$4:$B$23,19,0),"")/100*C107,"")</f>
        <v/>
      </c>
      <c r="V107" s="33" t="str">
        <f>IF($A107&lt;&gt;"",IF($A107&lt;&gt;"",VLOOKUP($A107,'TABELA '!$A$4:$B$23,38,0),"")/100*C107,"")</f>
        <v/>
      </c>
      <c r="W107" s="28"/>
    </row>
    <row r="108" spans="1:23" ht="12.5" x14ac:dyDescent="0.25">
      <c r="A108"/>
      <c r="B108" s="24" t="str">
        <f>IF(A108&lt;&gt;"",VLOOKUP(A108,'TABELA '!A24:B37,2,0),"")</f>
        <v/>
      </c>
      <c r="C108" s="31"/>
      <c r="D108" s="31"/>
      <c r="E108" s="32" t="str">
        <f>IF($A108&lt;&gt;"",IF($A108&lt;&gt;"",VLOOKUP($A108,'TABELA '!$A$4:$B$23,3,0),"")/100*C108,"")</f>
        <v/>
      </c>
      <c r="F108" s="33" t="str">
        <f>IF($A108&lt;&gt;"",IF($A108&lt;&gt;"",VLOOKUP($A108,'TABELA '!$A$4:$B$23,4,0),"")/100*C108/100*C108,"")</f>
        <v/>
      </c>
      <c r="G108" s="33" t="str">
        <f>IF($A108&lt;&gt;"",IF($A108&lt;&gt;"",VLOOKUP($A108,'TABELA '!$A$4:$B$23,5,0),"")/100*C108,"")</f>
        <v/>
      </c>
      <c r="H108" s="33" t="str">
        <f>IF($A108&lt;&gt;"",IF($A108&lt;&gt;"",VLOOKUP($A108,'TABELA '!$A$4:$B$23,6,0),"")/100*C108,"")</f>
        <v/>
      </c>
      <c r="I108" s="33" t="str">
        <f>IF($A108&lt;&gt;"",IF($A108&lt;&gt;"",VLOOKUP($A108,'TABELA '!$A$4:$B$23,7,0),"")/100*C108,"")</f>
        <v/>
      </c>
      <c r="J108" s="33" t="str">
        <f>IF($A108&lt;&gt;"",IF($A108&lt;&gt;"",VLOOKUP($A108,'TABELA '!$A$4:$B$23,8,0),"")/100*C108,"")</f>
        <v/>
      </c>
      <c r="K108" s="33" t="str">
        <f>IF($A108&lt;&gt;"",IF($A108&lt;&gt;"",VLOOKUP($A108,'TABELA '!$A$4:$B$23,11,0),"")/100*C108,"")</f>
        <v/>
      </c>
      <c r="L108" s="33" t="str">
        <f>IF($A108&lt;&gt;"",IF($A108&lt;&gt;"",VLOOKUP($A108,'TABELA '!$A$4:$B$23,10,0),"")/100*C108,"")</f>
        <v/>
      </c>
      <c r="M108" s="33" t="str">
        <f>IF($A108&lt;&gt;"",IF($A108&lt;&gt;"",VLOOKUP($A108,'TABELA '!$A$4:$B$23,11,0),"")/100*H108,"")</f>
        <v/>
      </c>
      <c r="N108" s="33" t="str">
        <f>IF($A108&lt;&gt;"",IF($A108&lt;&gt;"",VLOOKUP($A108,'TABELA '!$A$4:$B$23,12,0),"")/100*C108,"")</f>
        <v/>
      </c>
      <c r="O108" s="33" t="str">
        <f>IF($A108&lt;&gt;"",IF($A108&lt;&gt;"",VLOOKUP($A108,'TABELA '!$A$4:$B$23,13,0),"")/100*C108,"")</f>
        <v/>
      </c>
      <c r="P108" s="33" t="str">
        <f>IF($A108&lt;&gt;"",IF($A108&lt;&gt;"",VLOOKUP($A108,'TABELA '!$A$4:$B$23,14,0),"")/100*C108,"")</f>
        <v/>
      </c>
      <c r="Q108" s="33" t="str">
        <f>IF($A108&lt;&gt;"",IF($A108&lt;&gt;"",VLOOKUP($A108,'TABELA '!$A$4:$B$23,15,0),"")/100*C108,"")</f>
        <v/>
      </c>
      <c r="R108" s="33" t="str">
        <f>IF($A108&lt;&gt;"",IF($A108&lt;&gt;"",VLOOKUP($A108,'TABELA '!$A$4:$B$23,16,0),"")/100*C108,"")</f>
        <v/>
      </c>
      <c r="S108" s="33" t="str">
        <f>IF($A108&lt;&gt;"",IF($A108&lt;&gt;"",VLOOKUP($A108,'TABELA '!$A$4:$B$23,17,0),"")/100*C108,"")</f>
        <v/>
      </c>
      <c r="T108" s="33" t="str">
        <f>IF($A108&lt;&gt;"",IF($A108&lt;&gt;"",VLOOKUP($A108,'TABELA '!$A$4:$B$23,18,0),"")/100*C108,"")</f>
        <v/>
      </c>
      <c r="U108" s="33" t="str">
        <f>IF($A108&lt;&gt;"",IF($A108&lt;&gt;"",VLOOKUP($A108,'TABELA '!$A$4:$B$23,19,0),"")/100*C108,"")</f>
        <v/>
      </c>
      <c r="V108" s="33" t="str">
        <f>IF($A108&lt;&gt;"",IF($A108&lt;&gt;"",VLOOKUP($A108,'TABELA '!$A$4:$B$23,38,0),"")/100*C108,"")</f>
        <v/>
      </c>
      <c r="W108" s="28"/>
    </row>
    <row r="109" spans="1:23" ht="12.5" x14ac:dyDescent="0.25">
      <c r="A109"/>
      <c r="B109" s="24" t="str">
        <f>IF(A109&lt;&gt;"",VLOOKUP(A109,'TABELA '!A24:B38,2,0),"")</f>
        <v/>
      </c>
      <c r="C109" s="31"/>
      <c r="D109" s="31"/>
      <c r="E109" s="32" t="str">
        <f>IF($A109&lt;&gt;"",IF($A109&lt;&gt;"",VLOOKUP($A109,'TABELA '!$A$4:$B$23,3,0),"")/100*C109,"")</f>
        <v/>
      </c>
      <c r="F109" s="33" t="str">
        <f>IF($A109&lt;&gt;"",IF($A109&lt;&gt;"",VLOOKUP($A109,'TABELA '!$A$4:$B$23,4,0),"")/100*C109/100*C109,"")</f>
        <v/>
      </c>
      <c r="G109" s="33" t="str">
        <f>IF($A109&lt;&gt;"",IF($A109&lt;&gt;"",VLOOKUP($A109,'TABELA '!$A$4:$B$23,5,0),"")/100*C109,"")</f>
        <v/>
      </c>
      <c r="H109" s="33" t="str">
        <f>IF($A109&lt;&gt;"",IF($A109&lt;&gt;"",VLOOKUP($A109,'TABELA '!$A$4:$B$23,6,0),"")/100*C109,"")</f>
        <v/>
      </c>
      <c r="I109" s="33" t="str">
        <f>IF($A109&lt;&gt;"",IF($A109&lt;&gt;"",VLOOKUP($A109,'TABELA '!$A$4:$B$23,7,0),"")/100*C109,"")</f>
        <v/>
      </c>
      <c r="J109" s="33" t="str">
        <f>IF($A109&lt;&gt;"",IF($A109&lt;&gt;"",VLOOKUP($A109,'TABELA '!$A$4:$B$23,8,0),"")/100*C109,"")</f>
        <v/>
      </c>
      <c r="K109" s="33" t="str">
        <f>IF($A109&lt;&gt;"",IF($A109&lt;&gt;"",VLOOKUP($A109,'TABELA '!$A$4:$B$23,11,0),"")/100*C109,"")</f>
        <v/>
      </c>
      <c r="L109" s="33" t="str">
        <f>IF($A109&lt;&gt;"",IF($A109&lt;&gt;"",VLOOKUP($A109,'TABELA '!$A$4:$B$23,10,0),"")/100*C109,"")</f>
        <v/>
      </c>
      <c r="M109" s="33" t="str">
        <f>IF($A109&lt;&gt;"",IF($A109&lt;&gt;"",VLOOKUP($A109,'TABELA '!$A$4:$B$23,11,0),"")/100*H109,"")</f>
        <v/>
      </c>
      <c r="N109" s="33" t="str">
        <f>IF($A109&lt;&gt;"",IF($A109&lt;&gt;"",VLOOKUP($A109,'TABELA '!$A$4:$B$23,12,0),"")/100*C109,"")</f>
        <v/>
      </c>
      <c r="O109" s="33" t="str">
        <f>IF($A109&lt;&gt;"",IF($A109&lt;&gt;"",VLOOKUP($A109,'TABELA '!$A$4:$B$23,13,0),"")/100*C109,"")</f>
        <v/>
      </c>
      <c r="P109" s="33" t="str">
        <f>IF($A109&lt;&gt;"",IF($A109&lt;&gt;"",VLOOKUP($A109,'TABELA '!$A$4:$B$23,14,0),"")/100*C109,"")</f>
        <v/>
      </c>
      <c r="Q109" s="33" t="str">
        <f>IF($A109&lt;&gt;"",IF($A109&lt;&gt;"",VLOOKUP($A109,'TABELA '!$A$4:$B$23,15,0),"")/100*C109,"")</f>
        <v/>
      </c>
      <c r="R109" s="33" t="str">
        <f>IF($A109&lt;&gt;"",IF($A109&lt;&gt;"",VLOOKUP($A109,'TABELA '!$A$4:$B$23,16,0),"")/100*C109,"")</f>
        <v/>
      </c>
      <c r="S109" s="33" t="str">
        <f>IF($A109&lt;&gt;"",IF($A109&lt;&gt;"",VLOOKUP($A109,'TABELA '!$A$4:$B$23,17,0),"")/100*C109,"")</f>
        <v/>
      </c>
      <c r="T109" s="33" t="str">
        <f>IF($A109&lt;&gt;"",IF($A109&lt;&gt;"",VLOOKUP($A109,'TABELA '!$A$4:$B$23,18,0),"")/100*C109,"")</f>
        <v/>
      </c>
      <c r="U109" s="33" t="str">
        <f>IF($A109&lt;&gt;"",IF($A109&lt;&gt;"",VLOOKUP($A109,'TABELA '!$A$4:$B$23,19,0),"")/100*C109,"")</f>
        <v/>
      </c>
      <c r="V109" s="33" t="str">
        <f>IF($A109&lt;&gt;"",IF($A109&lt;&gt;"",VLOOKUP($A109,'TABELA '!$A$4:$B$23,38,0),"")/100*C109,"")</f>
        <v/>
      </c>
      <c r="W109" s="28"/>
    </row>
    <row r="110" spans="1:23" ht="12.5" x14ac:dyDescent="0.25">
      <c r="A110"/>
      <c r="B110" s="24" t="str">
        <f>IF(A110&lt;&gt;"",VLOOKUP(A110,'TABELA '!A24:B39,2,0),"")</f>
        <v/>
      </c>
      <c r="C110" s="31"/>
      <c r="D110" s="31"/>
      <c r="E110" s="32" t="str">
        <f>IF($A110&lt;&gt;"",IF($A110&lt;&gt;"",VLOOKUP($A110,'TABELA '!$A$4:$B$23,3,0),"")/100*C110,"")</f>
        <v/>
      </c>
      <c r="F110" s="33" t="str">
        <f>IF($A110&lt;&gt;"",IF($A110&lt;&gt;"",VLOOKUP($A110,'TABELA '!$A$4:$B$23,4,0),"")/100*C110/100*C110,"")</f>
        <v/>
      </c>
      <c r="G110" s="33" t="str">
        <f>IF($A110&lt;&gt;"",IF($A110&lt;&gt;"",VLOOKUP($A110,'TABELA '!$A$4:$B$23,5,0),"")/100*C110,"")</f>
        <v/>
      </c>
      <c r="H110" s="33" t="str">
        <f>IF($A110&lt;&gt;"",IF($A110&lt;&gt;"",VLOOKUP($A110,'TABELA '!$A$4:$B$23,6,0),"")/100*C110,"")</f>
        <v/>
      </c>
      <c r="I110" s="33" t="str">
        <f>IF($A110&lt;&gt;"",IF($A110&lt;&gt;"",VLOOKUP($A110,'TABELA '!$A$4:$B$23,7,0),"")/100*C110,"")</f>
        <v/>
      </c>
      <c r="J110" s="33" t="str">
        <f>IF($A110&lt;&gt;"",IF($A110&lt;&gt;"",VLOOKUP($A110,'TABELA '!$A$4:$B$23,8,0),"")/100*C110,"")</f>
        <v/>
      </c>
      <c r="K110" s="33" t="str">
        <f>IF($A110&lt;&gt;"",IF($A110&lt;&gt;"",VLOOKUP($A110,'TABELA '!$A$4:$B$23,11,0),"")/100*C110,"")</f>
        <v/>
      </c>
      <c r="L110" s="33" t="str">
        <f>IF($A110&lt;&gt;"",IF($A110&lt;&gt;"",VLOOKUP($A110,'TABELA '!$A$4:$B$23,10,0),"")/100*C110,"")</f>
        <v/>
      </c>
      <c r="M110" s="33" t="str">
        <f>IF($A110&lt;&gt;"",IF($A110&lt;&gt;"",VLOOKUP($A110,'TABELA '!$A$4:$B$23,11,0),"")/100*H110,"")</f>
        <v/>
      </c>
      <c r="N110" s="33" t="str">
        <f>IF($A110&lt;&gt;"",IF($A110&lt;&gt;"",VLOOKUP($A110,'TABELA '!$A$4:$B$23,12,0),"")/100*C110,"")</f>
        <v/>
      </c>
      <c r="O110" s="33" t="str">
        <f>IF($A110&lt;&gt;"",IF($A110&lt;&gt;"",VLOOKUP($A110,'TABELA '!$A$4:$B$23,13,0),"")/100*C110,"")</f>
        <v/>
      </c>
      <c r="P110" s="33" t="str">
        <f>IF($A110&lt;&gt;"",IF($A110&lt;&gt;"",VLOOKUP($A110,'TABELA '!$A$4:$B$23,14,0),"")/100*C110,"")</f>
        <v/>
      </c>
      <c r="Q110" s="33" t="str">
        <f>IF($A110&lt;&gt;"",IF($A110&lt;&gt;"",VLOOKUP($A110,'TABELA '!$A$4:$B$23,15,0),"")/100*C110,"")</f>
        <v/>
      </c>
      <c r="R110" s="33" t="str">
        <f>IF($A110&lt;&gt;"",IF($A110&lt;&gt;"",VLOOKUP($A110,'TABELA '!$A$4:$B$23,16,0),"")/100*C110,"")</f>
        <v/>
      </c>
      <c r="S110" s="33" t="str">
        <f>IF($A110&lt;&gt;"",IF($A110&lt;&gt;"",VLOOKUP($A110,'TABELA '!$A$4:$B$23,17,0),"")/100*C110,"")</f>
        <v/>
      </c>
      <c r="T110" s="33" t="str">
        <f>IF($A110&lt;&gt;"",IF($A110&lt;&gt;"",VLOOKUP($A110,'TABELA '!$A$4:$B$23,18,0),"")/100*C110,"")</f>
        <v/>
      </c>
      <c r="U110" s="33" t="str">
        <f>IF($A110&lt;&gt;"",IF($A110&lt;&gt;"",VLOOKUP($A110,'TABELA '!$A$4:$B$23,19,0),"")/100*C110,"")</f>
        <v/>
      </c>
      <c r="V110" s="33" t="str">
        <f>IF($A110&lt;&gt;"",IF($A110&lt;&gt;"",VLOOKUP($A110,'TABELA '!$A$4:$B$23,38,0),"")/100*C110,"")</f>
        <v/>
      </c>
      <c r="W110" s="28"/>
    </row>
    <row r="111" spans="1:23" ht="12.5" x14ac:dyDescent="0.25">
      <c r="A111"/>
      <c r="B111" s="24" t="str">
        <f>IF(A111&lt;&gt;"",VLOOKUP(A111,'TABELA '!A24:B40,2,0),"")</f>
        <v/>
      </c>
      <c r="C111" s="31"/>
      <c r="D111" s="31"/>
      <c r="E111" s="32" t="str">
        <f>IF($A111&lt;&gt;"",IF($A111&lt;&gt;"",VLOOKUP($A111,'TABELA '!$A$4:$B$23,3,0),"")/100*C111,"")</f>
        <v/>
      </c>
      <c r="F111" s="33" t="str">
        <f>IF($A111&lt;&gt;"",IF($A111&lt;&gt;"",VLOOKUP($A111,'TABELA '!$A$4:$B$23,4,0),"")/100*C111/100*C111,"")</f>
        <v/>
      </c>
      <c r="G111" s="33" t="str">
        <f>IF($A111&lt;&gt;"",IF($A111&lt;&gt;"",VLOOKUP($A111,'TABELA '!$A$4:$B$23,5,0),"")/100*C111,"")</f>
        <v/>
      </c>
      <c r="H111" s="33" t="str">
        <f>IF($A111&lt;&gt;"",IF($A111&lt;&gt;"",VLOOKUP($A111,'TABELA '!$A$4:$B$23,6,0),"")/100*C111,"")</f>
        <v/>
      </c>
      <c r="I111" s="33" t="str">
        <f>IF($A111&lt;&gt;"",IF($A111&lt;&gt;"",VLOOKUP($A111,'TABELA '!$A$4:$B$23,7,0),"")/100*C111,"")</f>
        <v/>
      </c>
      <c r="J111" s="33" t="str">
        <f>IF($A111&lt;&gt;"",IF($A111&lt;&gt;"",VLOOKUP($A111,'TABELA '!$A$4:$B$23,8,0),"")/100*C111,"")</f>
        <v/>
      </c>
      <c r="K111" s="33" t="str">
        <f>IF($A111&lt;&gt;"",IF($A111&lt;&gt;"",VLOOKUP($A111,'TABELA '!$A$4:$B$23,11,0),"")/100*C111,"")</f>
        <v/>
      </c>
      <c r="L111" s="33" t="str">
        <f>IF($A111&lt;&gt;"",IF($A111&lt;&gt;"",VLOOKUP($A111,'TABELA '!$A$4:$B$23,10,0),"")/100*C111,"")</f>
        <v/>
      </c>
      <c r="M111" s="33" t="str">
        <f>IF($A111&lt;&gt;"",IF($A111&lt;&gt;"",VLOOKUP($A111,'TABELA '!$A$4:$B$23,11,0),"")/100*H111,"")</f>
        <v/>
      </c>
      <c r="N111" s="33" t="str">
        <f>IF($A111&lt;&gt;"",IF($A111&lt;&gt;"",VLOOKUP($A111,'TABELA '!$A$4:$B$23,12,0),"")/100*C111,"")</f>
        <v/>
      </c>
      <c r="O111" s="33" t="str">
        <f>IF($A111&lt;&gt;"",IF($A111&lt;&gt;"",VLOOKUP($A111,'TABELA '!$A$4:$B$23,13,0),"")/100*C111,"")</f>
        <v/>
      </c>
      <c r="P111" s="33" t="str">
        <f>IF($A111&lt;&gt;"",IF($A111&lt;&gt;"",VLOOKUP($A111,'TABELA '!$A$4:$B$23,14,0),"")/100*C111,"")</f>
        <v/>
      </c>
      <c r="Q111" s="33" t="str">
        <f>IF($A111&lt;&gt;"",IF($A111&lt;&gt;"",VLOOKUP($A111,'TABELA '!$A$4:$B$23,15,0),"")/100*C111,"")</f>
        <v/>
      </c>
      <c r="R111" s="33" t="str">
        <f>IF($A111&lt;&gt;"",IF($A111&lt;&gt;"",VLOOKUP($A111,'TABELA '!$A$4:$B$23,16,0),"")/100*C111,"")</f>
        <v/>
      </c>
      <c r="S111" s="33" t="str">
        <f>IF($A111&lt;&gt;"",IF($A111&lt;&gt;"",VLOOKUP($A111,'TABELA '!$A$4:$B$23,17,0),"")/100*C111,"")</f>
        <v/>
      </c>
      <c r="T111" s="33" t="str">
        <f>IF($A111&lt;&gt;"",IF($A111&lt;&gt;"",VLOOKUP($A111,'TABELA '!$A$4:$B$23,18,0),"")/100*C111,"")</f>
        <v/>
      </c>
      <c r="U111" s="33" t="str">
        <f>IF($A111&lt;&gt;"",IF($A111&lt;&gt;"",VLOOKUP($A111,'TABELA '!$A$4:$B$23,19,0),"")/100*C111,"")</f>
        <v/>
      </c>
      <c r="V111" s="33" t="str">
        <f>IF($A111&lt;&gt;"",IF($A111&lt;&gt;"",VLOOKUP($A111,'TABELA '!$A$4:$B$23,38,0),"")/100*C111,"")</f>
        <v/>
      </c>
      <c r="W111" s="28"/>
    </row>
    <row r="112" spans="1:23" ht="12.5" x14ac:dyDescent="0.25">
      <c r="A112"/>
      <c r="B112" s="24" t="str">
        <f>IF(A112&lt;&gt;"",VLOOKUP(A112,'TABELA '!A24:B41,2,0),"")</f>
        <v/>
      </c>
      <c r="C112" s="31"/>
      <c r="D112" s="31"/>
      <c r="E112" s="32" t="str">
        <f>IF($A112&lt;&gt;"",IF($A112&lt;&gt;"",VLOOKUP($A112,'TABELA '!$A$4:$B$23,3,0),"")/100*C112,"")</f>
        <v/>
      </c>
      <c r="F112" s="33" t="str">
        <f>IF($A112&lt;&gt;"",IF($A112&lt;&gt;"",VLOOKUP($A112,'TABELA '!$A$4:$B$23,4,0),"")/100*C112/100*C112,"")</f>
        <v/>
      </c>
      <c r="G112" s="33" t="str">
        <f>IF($A112&lt;&gt;"",IF($A112&lt;&gt;"",VLOOKUP($A112,'TABELA '!$A$4:$B$23,5,0),"")/100*C112,"")</f>
        <v/>
      </c>
      <c r="H112" s="33" t="str">
        <f>IF($A112&lt;&gt;"",IF($A112&lt;&gt;"",VLOOKUP($A112,'TABELA '!$A$4:$B$23,6,0),"")/100*C112,"")</f>
        <v/>
      </c>
      <c r="I112" s="33" t="str">
        <f>IF($A112&lt;&gt;"",IF($A112&lt;&gt;"",VLOOKUP($A112,'TABELA '!$A$4:$B$23,7,0),"")/100*C112,"")</f>
        <v/>
      </c>
      <c r="J112" s="33" t="str">
        <f>IF($A112&lt;&gt;"",IF($A112&lt;&gt;"",VLOOKUP($A112,'TABELA '!$A$4:$B$23,8,0),"")/100*C112,"")</f>
        <v/>
      </c>
      <c r="K112" s="33" t="str">
        <f>IF($A112&lt;&gt;"",IF($A112&lt;&gt;"",VLOOKUP($A112,'TABELA '!$A$4:$B$23,11,0),"")/100*C112,"")</f>
        <v/>
      </c>
      <c r="L112" s="33" t="str">
        <f>IF($A112&lt;&gt;"",IF($A112&lt;&gt;"",VLOOKUP($A112,'TABELA '!$A$4:$B$23,10,0),"")/100*C112,"")</f>
        <v/>
      </c>
      <c r="M112" s="33" t="str">
        <f>IF($A112&lt;&gt;"",IF($A112&lt;&gt;"",VLOOKUP($A112,'TABELA '!$A$4:$B$23,11,0),"")/100*H112,"")</f>
        <v/>
      </c>
      <c r="N112" s="33" t="str">
        <f>IF($A112&lt;&gt;"",IF($A112&lt;&gt;"",VLOOKUP($A112,'TABELA '!$A$4:$B$23,12,0),"")/100*C112,"")</f>
        <v/>
      </c>
      <c r="O112" s="33" t="str">
        <f>IF($A112&lt;&gt;"",IF($A112&lt;&gt;"",VLOOKUP($A112,'TABELA '!$A$4:$B$23,13,0),"")/100*C112,"")</f>
        <v/>
      </c>
      <c r="P112" s="33" t="str">
        <f>IF($A112&lt;&gt;"",IF($A112&lt;&gt;"",VLOOKUP($A112,'TABELA '!$A$4:$B$23,14,0),"")/100*C112,"")</f>
        <v/>
      </c>
      <c r="Q112" s="33" t="str">
        <f>IF($A112&lt;&gt;"",IF($A112&lt;&gt;"",VLOOKUP($A112,'TABELA '!$A$4:$B$23,15,0),"")/100*C112,"")</f>
        <v/>
      </c>
      <c r="R112" s="33" t="str">
        <f>IF($A112&lt;&gt;"",IF($A112&lt;&gt;"",VLOOKUP($A112,'TABELA '!$A$4:$B$23,16,0),"")/100*C112,"")</f>
        <v/>
      </c>
      <c r="S112" s="33" t="str">
        <f>IF($A112&lt;&gt;"",IF($A112&lt;&gt;"",VLOOKUP($A112,'TABELA '!$A$4:$B$23,17,0),"")/100*C112,"")</f>
        <v/>
      </c>
      <c r="T112" s="33" t="str">
        <f>IF($A112&lt;&gt;"",IF($A112&lt;&gt;"",VLOOKUP($A112,'TABELA '!$A$4:$B$23,18,0),"")/100*C112,"")</f>
        <v/>
      </c>
      <c r="U112" s="33" t="str">
        <f>IF($A112&lt;&gt;"",IF($A112&lt;&gt;"",VLOOKUP($A112,'TABELA '!$A$4:$B$23,19,0),"")/100*C112,"")</f>
        <v/>
      </c>
      <c r="V112" s="33" t="str">
        <f>IF($A112&lt;&gt;"",IF($A112&lt;&gt;"",VLOOKUP($A112,'TABELA '!$A$4:$B$23,38,0),"")/100*C112,"")</f>
        <v/>
      </c>
      <c r="W112" s="28"/>
    </row>
    <row r="113" spans="1:23" ht="12.5" x14ac:dyDescent="0.25">
      <c r="A113"/>
      <c r="B113" s="24" t="str">
        <f>IF(A113&lt;&gt;"",VLOOKUP(A113,'TABELA '!A24:B42,2,0),"")</f>
        <v/>
      </c>
      <c r="C113" s="31"/>
      <c r="D113" s="31"/>
      <c r="E113" s="32" t="str">
        <f>IF($A113&lt;&gt;"",IF($A113&lt;&gt;"",VLOOKUP($A113,'TABELA '!$A$4:$B$23,3,0),"")/100*C113,"")</f>
        <v/>
      </c>
      <c r="F113" s="33" t="str">
        <f>IF($A113&lt;&gt;"",IF($A113&lt;&gt;"",VLOOKUP($A113,'TABELA '!$A$4:$B$23,4,0),"")/100*C113/100*C113,"")</f>
        <v/>
      </c>
      <c r="G113" s="33" t="str">
        <f>IF($A113&lt;&gt;"",IF($A113&lt;&gt;"",VLOOKUP($A113,'TABELA '!$A$4:$B$23,5,0),"")/100*C113,"")</f>
        <v/>
      </c>
      <c r="H113" s="33" t="str">
        <f>IF($A113&lt;&gt;"",IF($A113&lt;&gt;"",VLOOKUP($A113,'TABELA '!$A$4:$B$23,6,0),"")/100*C113,"")</f>
        <v/>
      </c>
      <c r="I113" s="33" t="str">
        <f>IF($A113&lt;&gt;"",IF($A113&lt;&gt;"",VLOOKUP($A113,'TABELA '!$A$4:$B$23,7,0),"")/100*C113,"")</f>
        <v/>
      </c>
      <c r="J113" s="33" t="str">
        <f>IF($A113&lt;&gt;"",IF($A113&lt;&gt;"",VLOOKUP($A113,'TABELA '!$A$4:$B$23,8,0),"")/100*C113,"")</f>
        <v/>
      </c>
      <c r="K113" s="33" t="str">
        <f>IF($A113&lt;&gt;"",IF($A113&lt;&gt;"",VLOOKUP($A113,'TABELA '!$A$4:$B$23,11,0),"")/100*C113,"")</f>
        <v/>
      </c>
      <c r="L113" s="33" t="str">
        <f>IF($A113&lt;&gt;"",IF($A113&lt;&gt;"",VLOOKUP($A113,'TABELA '!$A$4:$B$23,10,0),"")/100*C113,"")</f>
        <v/>
      </c>
      <c r="M113" s="33" t="str">
        <f>IF($A113&lt;&gt;"",IF($A113&lt;&gt;"",VLOOKUP($A113,'TABELA '!$A$4:$B$23,11,0),"")/100*H113,"")</f>
        <v/>
      </c>
      <c r="N113" s="33" t="str">
        <f>IF($A113&lt;&gt;"",IF($A113&lt;&gt;"",VLOOKUP($A113,'TABELA '!$A$4:$B$23,12,0),"")/100*C113,"")</f>
        <v/>
      </c>
      <c r="O113" s="33" t="str">
        <f>IF($A113&lt;&gt;"",IF($A113&lt;&gt;"",VLOOKUP($A113,'TABELA '!$A$4:$B$23,13,0),"")/100*C113,"")</f>
        <v/>
      </c>
      <c r="P113" s="33" t="str">
        <f>IF($A113&lt;&gt;"",IF($A113&lt;&gt;"",VLOOKUP($A113,'TABELA '!$A$4:$B$23,14,0),"")/100*C113,"")</f>
        <v/>
      </c>
      <c r="Q113" s="33" t="str">
        <f>IF($A113&lt;&gt;"",IF($A113&lt;&gt;"",VLOOKUP($A113,'TABELA '!$A$4:$B$23,15,0),"")/100*C113,"")</f>
        <v/>
      </c>
      <c r="R113" s="33" t="str">
        <f>IF($A113&lt;&gt;"",IF($A113&lt;&gt;"",VLOOKUP($A113,'TABELA '!$A$4:$B$23,16,0),"")/100*C113,"")</f>
        <v/>
      </c>
      <c r="S113" s="33" t="str">
        <f>IF($A113&lt;&gt;"",IF($A113&lt;&gt;"",VLOOKUP($A113,'TABELA '!$A$4:$B$23,17,0),"")/100*C113,"")</f>
        <v/>
      </c>
      <c r="T113" s="33" t="str">
        <f>IF($A113&lt;&gt;"",IF($A113&lt;&gt;"",VLOOKUP($A113,'TABELA '!$A$4:$B$23,18,0),"")/100*C113,"")</f>
        <v/>
      </c>
      <c r="U113" s="33" t="str">
        <f>IF($A113&lt;&gt;"",IF($A113&lt;&gt;"",VLOOKUP($A113,'TABELA '!$A$4:$B$23,19,0),"")/100*C113,"")</f>
        <v/>
      </c>
      <c r="V113" s="33" t="str">
        <f>IF($A113&lt;&gt;"",IF($A113&lt;&gt;"",VLOOKUP($A113,'TABELA '!$A$4:$B$23,38,0),"")/100*C113,"")</f>
        <v/>
      </c>
      <c r="W113" s="28"/>
    </row>
    <row r="114" spans="1:23" x14ac:dyDescent="0.2">
      <c r="A114" s="30"/>
      <c r="B114" s="24" t="str">
        <f>IF(A114&lt;&gt;"",VLOOKUP(A114,'TABELA '!A24:B43,2,0),"")</f>
        <v/>
      </c>
      <c r="C114" s="31"/>
      <c r="D114" s="31"/>
      <c r="E114" s="32" t="str">
        <f>IF($A114&lt;&gt;"",IF($A114&lt;&gt;"",VLOOKUP($A114,'TABELA '!$A$4:$B$23,3,0),"")/100*C114,"")</f>
        <v/>
      </c>
      <c r="F114" s="33" t="str">
        <f>IF($A114&lt;&gt;"",IF($A114&lt;&gt;"",VLOOKUP($A114,'TABELA '!$A$4:$B$23,4,0),"")/100*C114/100*C114,"")</f>
        <v/>
      </c>
      <c r="G114" s="33" t="str">
        <f>IF($A114&lt;&gt;"",IF($A114&lt;&gt;"",VLOOKUP($A114,'TABELA '!$A$4:$B$23,5,0),"")/100*C114,"")</f>
        <v/>
      </c>
      <c r="H114" s="33" t="str">
        <f>IF($A114&lt;&gt;"",IF($A114&lt;&gt;"",VLOOKUP($A114,'TABELA '!$A$4:$B$23,6,0),"")/100*C114,"")</f>
        <v/>
      </c>
      <c r="I114" s="33" t="str">
        <f>IF($A114&lt;&gt;"",IF($A114&lt;&gt;"",VLOOKUP($A114,'TABELA '!$A$4:$B$23,7,0),"")/100*C114,"")</f>
        <v/>
      </c>
      <c r="J114" s="33" t="str">
        <f>IF($A114&lt;&gt;"",IF($A114&lt;&gt;"",VLOOKUP($A114,'TABELA '!$A$4:$B$23,8,0),"")/100*C114,"")</f>
        <v/>
      </c>
      <c r="K114" s="33" t="str">
        <f>IF($A114&lt;&gt;"",IF($A114&lt;&gt;"",VLOOKUP($A114,'TABELA '!$A$4:$B$23,11,0),"")/100*C114,"")</f>
        <v/>
      </c>
      <c r="L114" s="33" t="str">
        <f>IF($A114&lt;&gt;"",IF($A114&lt;&gt;"",VLOOKUP($A114,'TABELA '!$A$4:$B$23,10,0),"")/100*C114,"")</f>
        <v/>
      </c>
      <c r="M114" s="33" t="str">
        <f>IF($A114&lt;&gt;"",IF($A114&lt;&gt;"",VLOOKUP($A114,'TABELA '!$A$4:$B$23,11,0),"")/100*H114,"")</f>
        <v/>
      </c>
      <c r="N114" s="33" t="str">
        <f>IF($A114&lt;&gt;"",IF($A114&lt;&gt;"",VLOOKUP($A114,'TABELA '!$A$4:$B$23,12,0),"")/100*C114,"")</f>
        <v/>
      </c>
      <c r="O114" s="33" t="str">
        <f>IF($A114&lt;&gt;"",IF($A114&lt;&gt;"",VLOOKUP($A114,'TABELA '!$A$4:$B$23,13,0),"")/100*C114,"")</f>
        <v/>
      </c>
      <c r="P114" s="33" t="str">
        <f>IF($A114&lt;&gt;"",IF($A114&lt;&gt;"",VLOOKUP($A114,'TABELA '!$A$4:$B$23,14,0),"")/100*C114,"")</f>
        <v/>
      </c>
      <c r="Q114" s="33" t="str">
        <f>IF($A114&lt;&gt;"",IF($A114&lt;&gt;"",VLOOKUP($A114,'TABELA '!$A$4:$B$23,15,0),"")/100*C114,"")</f>
        <v/>
      </c>
      <c r="R114" s="33" t="str">
        <f>IF($A114&lt;&gt;"",IF($A114&lt;&gt;"",VLOOKUP($A114,'TABELA '!$A$4:$B$23,16,0),"")/100*C114,"")</f>
        <v/>
      </c>
      <c r="S114" s="33" t="str">
        <f>IF($A114&lt;&gt;"",IF($A114&lt;&gt;"",VLOOKUP($A114,'TABELA '!$A$4:$B$23,17,0),"")/100*C114,"")</f>
        <v/>
      </c>
      <c r="T114" s="33" t="str">
        <f>IF($A114&lt;&gt;"",IF($A114&lt;&gt;"",VLOOKUP($A114,'TABELA '!$A$4:$B$23,18,0),"")/100*C114,"")</f>
        <v/>
      </c>
      <c r="U114" s="33" t="str">
        <f>IF($A114&lt;&gt;"",IF($A114&lt;&gt;"",VLOOKUP($A114,'TABELA '!$A$4:$B$23,19,0),"")/100*C114,"")</f>
        <v/>
      </c>
      <c r="V114" s="33" t="str">
        <f>IF($A114&lt;&gt;"",IF($A114&lt;&gt;"",VLOOKUP($A114,'TABELA '!$A$4:$B$23,38,0),"")/100*C114,"")</f>
        <v/>
      </c>
      <c r="W114" s="28"/>
    </row>
    <row r="115" spans="1:23" ht="12.5" x14ac:dyDescent="0.25">
      <c r="A115"/>
      <c r="B115" s="24" t="str">
        <f>IF(A115&lt;&gt;"",VLOOKUP(A115,'TABELA '!A24:B44,2,0),"")</f>
        <v/>
      </c>
      <c r="C115" s="31"/>
      <c r="D115" s="31"/>
      <c r="E115" s="32" t="str">
        <f>IF($A115&lt;&gt;"",IF($A115&lt;&gt;"",VLOOKUP($A115,'TABELA '!$A$4:$B$23,3,0),"")/100*C115,"")</f>
        <v/>
      </c>
      <c r="F115" s="33" t="str">
        <f>IF($A115&lt;&gt;"",IF($A115&lt;&gt;"",VLOOKUP($A115,'TABELA '!$A$4:$B$23,4,0),"")/100*C115/100*C115,"")</f>
        <v/>
      </c>
      <c r="G115" s="33" t="str">
        <f>IF($A115&lt;&gt;"",IF($A115&lt;&gt;"",VLOOKUP($A115,'TABELA '!$A$4:$B$23,5,0),"")/100*C115,"")</f>
        <v/>
      </c>
      <c r="H115" s="33" t="str">
        <f>IF($A115&lt;&gt;"",IF($A115&lt;&gt;"",VLOOKUP($A115,'TABELA '!$A$4:$B$23,6,0),"")/100*C115,"")</f>
        <v/>
      </c>
      <c r="I115" s="33" t="str">
        <f>IF($A115&lt;&gt;"",IF($A115&lt;&gt;"",VLOOKUP($A115,'TABELA '!$A$4:$B$23,7,0),"")/100*C115,"")</f>
        <v/>
      </c>
      <c r="J115" s="33" t="str">
        <f>IF($A115&lt;&gt;"",IF($A115&lt;&gt;"",VLOOKUP($A115,'TABELA '!$A$4:$B$23,8,0),"")/100*C115,"")</f>
        <v/>
      </c>
      <c r="K115" s="33" t="str">
        <f>IF($A115&lt;&gt;"",IF($A115&lt;&gt;"",VLOOKUP($A115,'TABELA '!$A$4:$B$23,11,0),"")/100*C115,"")</f>
        <v/>
      </c>
      <c r="L115" s="33" t="str">
        <f>IF($A115&lt;&gt;"",IF($A115&lt;&gt;"",VLOOKUP($A115,'TABELA '!$A$4:$B$23,10,0),"")/100*C115,"")</f>
        <v/>
      </c>
      <c r="M115" s="33" t="str">
        <f>IF($A115&lt;&gt;"",IF($A115&lt;&gt;"",VLOOKUP($A115,'TABELA '!$A$4:$B$23,11,0),"")/100*H115,"")</f>
        <v/>
      </c>
      <c r="N115" s="33" t="str">
        <f>IF($A115&lt;&gt;"",IF($A115&lt;&gt;"",VLOOKUP($A115,'TABELA '!$A$4:$B$23,12,0),"")/100*C115,"")</f>
        <v/>
      </c>
      <c r="O115" s="33" t="str">
        <f>IF($A115&lt;&gt;"",IF($A115&lt;&gt;"",VLOOKUP($A115,'TABELA '!$A$4:$B$23,13,0),"")/100*C115,"")</f>
        <v/>
      </c>
      <c r="P115" s="33" t="str">
        <f>IF($A115&lt;&gt;"",IF($A115&lt;&gt;"",VLOOKUP($A115,'TABELA '!$A$4:$B$23,14,0),"")/100*C115,"")</f>
        <v/>
      </c>
      <c r="Q115" s="33" t="str">
        <f>IF($A115&lt;&gt;"",IF($A115&lt;&gt;"",VLOOKUP($A115,'TABELA '!$A$4:$B$23,15,0),"")/100*C115,"")</f>
        <v/>
      </c>
      <c r="R115" s="33" t="str">
        <f>IF($A115&lt;&gt;"",IF($A115&lt;&gt;"",VLOOKUP($A115,'TABELA '!$A$4:$B$23,16,0),"")/100*C115,"")</f>
        <v/>
      </c>
      <c r="S115" s="33" t="str">
        <f>IF($A115&lt;&gt;"",IF($A115&lt;&gt;"",VLOOKUP($A115,'TABELA '!$A$4:$B$23,17,0),"")/100*C115,"")</f>
        <v/>
      </c>
      <c r="T115" s="33" t="str">
        <f>IF($A115&lt;&gt;"",IF($A115&lt;&gt;"",VLOOKUP($A115,'TABELA '!$A$4:$B$23,18,0),"")/100*C115,"")</f>
        <v/>
      </c>
      <c r="U115" s="33" t="str">
        <f>IF($A115&lt;&gt;"",IF($A115&lt;&gt;"",VLOOKUP($A115,'TABELA '!$A$4:$B$23,19,0),"")/100*C115,"")</f>
        <v/>
      </c>
      <c r="V115" s="33" t="str">
        <f>IF($A115&lt;&gt;"",IF($A115&lt;&gt;"",VLOOKUP($A115,'TABELA '!$A$4:$B$23,38,0),"")/100*C115,"")</f>
        <v/>
      </c>
      <c r="W115" s="28"/>
    </row>
    <row r="116" spans="1:23" x14ac:dyDescent="0.2">
      <c r="A116" s="30"/>
      <c r="B116" s="24" t="str">
        <f>IF(A116&lt;&gt;"",VLOOKUP(A116,'TABELA '!A24:B45,2,0),"")</f>
        <v/>
      </c>
      <c r="C116" s="31"/>
      <c r="D116" s="31"/>
      <c r="E116" s="32" t="str">
        <f>IF($A116&lt;&gt;"",IF($A116&lt;&gt;"",VLOOKUP($A116,'TABELA '!$A$4:$B$23,3,0),"")/100*C116,"")</f>
        <v/>
      </c>
      <c r="F116" s="33" t="str">
        <f>IF($A116&lt;&gt;"",IF($A116&lt;&gt;"",VLOOKUP($A116,'TABELA '!$A$4:$B$23,4,0),"")/100*C116/100*C116,"")</f>
        <v/>
      </c>
      <c r="G116" s="33" t="str">
        <f>IF($A116&lt;&gt;"",IF($A116&lt;&gt;"",VLOOKUP($A116,'TABELA '!$A$4:$B$23,5,0),"")/100*C116,"")</f>
        <v/>
      </c>
      <c r="H116" s="33" t="str">
        <f>IF($A116&lt;&gt;"",IF($A116&lt;&gt;"",VLOOKUP($A116,'TABELA '!$A$4:$B$23,6,0),"")/100*C116,"")</f>
        <v/>
      </c>
      <c r="I116" s="33" t="str">
        <f>IF($A116&lt;&gt;"",IF($A116&lt;&gt;"",VLOOKUP($A116,'TABELA '!$A$4:$B$23,7,0),"")/100*C116,"")</f>
        <v/>
      </c>
      <c r="J116" s="33" t="str">
        <f>IF($A116&lt;&gt;"",IF($A116&lt;&gt;"",VLOOKUP($A116,'TABELA '!$A$4:$B$23,8,0),"")/100*C116,"")</f>
        <v/>
      </c>
      <c r="K116" s="33" t="str">
        <f>IF($A116&lt;&gt;"",IF($A116&lt;&gt;"",VLOOKUP($A116,'TABELA '!$A$4:$B$23,11,0),"")/100*C116,"")</f>
        <v/>
      </c>
      <c r="L116" s="33" t="str">
        <f>IF($A116&lt;&gt;"",IF($A116&lt;&gt;"",VLOOKUP($A116,'TABELA '!$A$4:$B$23,10,0),"")/100*C116,"")</f>
        <v/>
      </c>
      <c r="M116" s="33" t="str">
        <f>IF($A116&lt;&gt;"",IF($A116&lt;&gt;"",VLOOKUP($A116,'TABELA '!$A$4:$B$23,11,0),"")/100*H116,"")</f>
        <v/>
      </c>
      <c r="N116" s="33" t="str">
        <f>IF($A116&lt;&gt;"",IF($A116&lt;&gt;"",VLOOKUP($A116,'TABELA '!$A$4:$B$23,12,0),"")/100*C116,"")</f>
        <v/>
      </c>
      <c r="O116" s="33" t="str">
        <f>IF($A116&lt;&gt;"",IF($A116&lt;&gt;"",VLOOKUP($A116,'TABELA '!$A$4:$B$23,13,0),"")/100*C116,"")</f>
        <v/>
      </c>
      <c r="P116" s="33" t="str">
        <f>IF($A116&lt;&gt;"",IF($A116&lt;&gt;"",VLOOKUP($A116,'TABELA '!$A$4:$B$23,14,0),"")/100*C116,"")</f>
        <v/>
      </c>
      <c r="Q116" s="33" t="str">
        <f>IF($A116&lt;&gt;"",IF($A116&lt;&gt;"",VLOOKUP($A116,'TABELA '!$A$4:$B$23,15,0),"")/100*C116,"")</f>
        <v/>
      </c>
      <c r="R116" s="33" t="str">
        <f>IF($A116&lt;&gt;"",IF($A116&lt;&gt;"",VLOOKUP($A116,'TABELA '!$A$4:$B$23,16,0),"")/100*C116,"")</f>
        <v/>
      </c>
      <c r="S116" s="33" t="str">
        <f>IF($A116&lt;&gt;"",IF($A116&lt;&gt;"",VLOOKUP($A116,'TABELA '!$A$4:$B$23,17,0),"")/100*C116,"")</f>
        <v/>
      </c>
      <c r="T116" s="33" t="str">
        <f>IF($A116&lt;&gt;"",IF($A116&lt;&gt;"",VLOOKUP($A116,'TABELA '!$A$4:$B$23,18,0),"")/100*C116,"")</f>
        <v/>
      </c>
      <c r="U116" s="33" t="str">
        <f>IF($A116&lt;&gt;"",IF($A116&lt;&gt;"",VLOOKUP($A116,'TABELA '!$A$4:$B$23,19,0),"")/100*C116,"")</f>
        <v/>
      </c>
      <c r="V116" s="33" t="str">
        <f>IF($A116&lt;&gt;"",IF($A116&lt;&gt;"",VLOOKUP($A116,'TABELA '!$A$4:$B$23,38,0),"")/100*C116,"")</f>
        <v/>
      </c>
      <c r="W116" s="28"/>
    </row>
    <row r="117" spans="1:23" x14ac:dyDescent="0.2">
      <c r="A117" s="46"/>
      <c r="B117" s="24" t="str">
        <f>IF(A117&lt;&gt;"",VLOOKUP(A117,'TABELA '!A24:B46,2,0),"")</f>
        <v/>
      </c>
      <c r="C117" s="31"/>
      <c r="D117" s="31"/>
      <c r="E117" s="32" t="str">
        <f>IF($A117&lt;&gt;"",IF($A117&lt;&gt;"",VLOOKUP($A117,'TABELA '!$A$4:$B$23,3,0),"")/100*C117,"")</f>
        <v/>
      </c>
      <c r="F117" s="33" t="str">
        <f>IF($A117&lt;&gt;"",IF($A117&lt;&gt;"",VLOOKUP($A117,'TABELA '!$A$4:$B$23,4,0),"")/100*C117/100*C117,"")</f>
        <v/>
      </c>
      <c r="G117" s="33" t="str">
        <f>IF($A117&lt;&gt;"",IF($A117&lt;&gt;"",VLOOKUP($A117,'TABELA '!$A$4:$B$23,5,0),"")/100*C117,"")</f>
        <v/>
      </c>
      <c r="H117" s="33" t="str">
        <f>IF($A117&lt;&gt;"",IF($A117&lt;&gt;"",VLOOKUP($A117,'TABELA '!$A$4:$B$23,6,0),"")/100*C117,"")</f>
        <v/>
      </c>
      <c r="I117" s="33" t="str">
        <f>IF($A117&lt;&gt;"",IF($A117&lt;&gt;"",VLOOKUP($A117,'TABELA '!$A$4:$B$23,7,0),"")/100*C117,"")</f>
        <v/>
      </c>
      <c r="J117" s="33" t="str">
        <f>IF($A117&lt;&gt;"",IF($A117&lt;&gt;"",VLOOKUP($A117,'TABELA '!$A$4:$B$23,8,0),"")/100*C117,"")</f>
        <v/>
      </c>
      <c r="K117" s="33" t="str">
        <f>IF($A117&lt;&gt;"",IF($A117&lt;&gt;"",VLOOKUP($A117,'TABELA '!$A$4:$B$23,11,0),"")/100*C117,"")</f>
        <v/>
      </c>
      <c r="L117" s="33" t="str">
        <f>IF($A117&lt;&gt;"",IF($A117&lt;&gt;"",VLOOKUP($A117,'TABELA '!$A$4:$B$23,10,0),"")/100*C117,"")</f>
        <v/>
      </c>
      <c r="M117" s="33" t="str">
        <f>IF($A117&lt;&gt;"",IF($A117&lt;&gt;"",VLOOKUP($A117,'TABELA '!$A$4:$B$23,11,0),"")/100*H117,"")</f>
        <v/>
      </c>
      <c r="N117" s="33" t="str">
        <f>IF($A117&lt;&gt;"",IF($A117&lt;&gt;"",VLOOKUP($A117,'TABELA '!$A$4:$B$23,12,0),"")/100*C117,"")</f>
        <v/>
      </c>
      <c r="O117" s="33" t="str">
        <f>IF($A117&lt;&gt;"",IF($A117&lt;&gt;"",VLOOKUP($A117,'TABELA '!$A$4:$B$23,13,0),"")/100*C117,"")</f>
        <v/>
      </c>
      <c r="P117" s="33" t="str">
        <f>IF($A117&lt;&gt;"",IF($A117&lt;&gt;"",VLOOKUP($A117,'TABELA '!$A$4:$B$23,14,0),"")/100*C117,"")</f>
        <v/>
      </c>
      <c r="Q117" s="33" t="str">
        <f>IF($A117&lt;&gt;"",IF($A117&lt;&gt;"",VLOOKUP($A117,'TABELA '!$A$4:$B$23,15,0),"")/100*C117,"")</f>
        <v/>
      </c>
      <c r="R117" s="33" t="str">
        <f>IF($A117&lt;&gt;"",IF($A117&lt;&gt;"",VLOOKUP($A117,'TABELA '!$A$4:$B$23,16,0),"")/100*C117,"")</f>
        <v/>
      </c>
      <c r="S117" s="33" t="str">
        <f>IF($A117&lt;&gt;"",IF($A117&lt;&gt;"",VLOOKUP($A117,'TABELA '!$A$4:$B$23,17,0),"")/100*C117,"")</f>
        <v/>
      </c>
      <c r="T117" s="33" t="str">
        <f>IF($A117&lt;&gt;"",IF($A117&lt;&gt;"",VLOOKUP($A117,'TABELA '!$A$4:$B$23,18,0),"")/100*C117,"")</f>
        <v/>
      </c>
      <c r="U117" s="33" t="str">
        <f>IF($A117&lt;&gt;"",IF($A117&lt;&gt;"",VLOOKUP($A117,'TABELA '!$A$4:$B$23,19,0),"")/100*C117,"")</f>
        <v/>
      </c>
      <c r="V117" s="33" t="str">
        <f>IF($A117&lt;&gt;"",IF($A117&lt;&gt;"",VLOOKUP($A117,'TABELA '!$A$4:$B$23,38,0),"")/100*C117,"")</f>
        <v/>
      </c>
      <c r="W117" s="28"/>
    </row>
    <row r="118" spans="1:23" x14ac:dyDescent="0.2">
      <c r="A118" s="30"/>
      <c r="B118" s="24" t="str">
        <f>IF(A118&lt;&gt;"",VLOOKUP(A118,'TABELA '!A24:B47,2,0),"")</f>
        <v/>
      </c>
      <c r="C118" s="31"/>
      <c r="D118" s="31"/>
      <c r="E118" s="32" t="str">
        <f>IF($A118&lt;&gt;"",IF($A118&lt;&gt;"",VLOOKUP($A118,'TABELA '!$A$4:$B$23,3,0),"")/100*C118,"")</f>
        <v/>
      </c>
      <c r="F118" s="33" t="str">
        <f>IF($A118&lt;&gt;"",IF($A118&lt;&gt;"",VLOOKUP($A118,'TABELA '!$A$4:$B$23,4,0),"")/100*C118/100*C118,"")</f>
        <v/>
      </c>
      <c r="G118" s="33" t="str">
        <f>IF($A118&lt;&gt;"",IF($A118&lt;&gt;"",VLOOKUP($A118,'TABELA '!$A$4:$B$23,5,0),"")/100*C118,"")</f>
        <v/>
      </c>
      <c r="H118" s="33" t="str">
        <f>IF($A118&lt;&gt;"",IF($A118&lt;&gt;"",VLOOKUP($A118,'TABELA '!$A$4:$B$23,6,0),"")/100*C118,"")</f>
        <v/>
      </c>
      <c r="I118" s="33" t="str">
        <f>IF($A118&lt;&gt;"",IF($A118&lt;&gt;"",VLOOKUP($A118,'TABELA '!$A$4:$B$23,7,0),"")/100*C118,"")</f>
        <v/>
      </c>
      <c r="J118" s="33" t="str">
        <f>IF($A118&lt;&gt;"",IF($A118&lt;&gt;"",VLOOKUP($A118,'TABELA '!$A$4:$B$23,8,0),"")/100*C118,"")</f>
        <v/>
      </c>
      <c r="K118" s="33" t="str">
        <f>IF($A118&lt;&gt;"",IF($A118&lt;&gt;"",VLOOKUP($A118,'TABELA '!$A$4:$B$23,11,0),"")/100*C118,"")</f>
        <v/>
      </c>
      <c r="L118" s="33" t="str">
        <f>IF($A118&lt;&gt;"",IF($A118&lt;&gt;"",VLOOKUP($A118,'TABELA '!$A$4:$B$23,10,0),"")/100*C118,"")</f>
        <v/>
      </c>
      <c r="M118" s="33" t="str">
        <f>IF($A118&lt;&gt;"",IF($A118&lt;&gt;"",VLOOKUP($A118,'TABELA '!$A$4:$B$23,11,0),"")/100*H118,"")</f>
        <v/>
      </c>
      <c r="N118" s="33" t="str">
        <f>IF($A118&lt;&gt;"",IF($A118&lt;&gt;"",VLOOKUP($A118,'TABELA '!$A$4:$B$23,12,0),"")/100*C118,"")</f>
        <v/>
      </c>
      <c r="O118" s="33" t="str">
        <f>IF($A118&lt;&gt;"",IF($A118&lt;&gt;"",VLOOKUP($A118,'TABELA '!$A$4:$B$23,13,0),"")/100*C118,"")</f>
        <v/>
      </c>
      <c r="P118" s="33" t="str">
        <f>IF($A118&lt;&gt;"",IF($A118&lt;&gt;"",VLOOKUP($A118,'TABELA '!$A$4:$B$23,14,0),"")/100*C118,"")</f>
        <v/>
      </c>
      <c r="Q118" s="33" t="str">
        <f>IF($A118&lt;&gt;"",IF($A118&lt;&gt;"",VLOOKUP($A118,'TABELA '!$A$4:$B$23,15,0),"")/100*C118,"")</f>
        <v/>
      </c>
      <c r="R118" s="33" t="str">
        <f>IF($A118&lt;&gt;"",IF($A118&lt;&gt;"",VLOOKUP($A118,'TABELA '!$A$4:$B$23,16,0),"")/100*C118,"")</f>
        <v/>
      </c>
      <c r="S118" s="33" t="str">
        <f>IF($A118&lt;&gt;"",IF($A118&lt;&gt;"",VLOOKUP($A118,'TABELA '!$A$4:$B$23,17,0),"")/100*C118,"")</f>
        <v/>
      </c>
      <c r="T118" s="33" t="str">
        <f>IF($A118&lt;&gt;"",IF($A118&lt;&gt;"",VLOOKUP($A118,'TABELA '!$A$4:$B$23,18,0),"")/100*C118,"")</f>
        <v/>
      </c>
      <c r="U118" s="33" t="str">
        <f>IF($A118&lt;&gt;"",IF($A118&lt;&gt;"",VLOOKUP($A118,'TABELA '!$A$4:$B$23,19,0),"")/100*C118,"")</f>
        <v/>
      </c>
      <c r="V118" s="33" t="str">
        <f>IF($A118&lt;&gt;"",IF($A118&lt;&gt;"",VLOOKUP($A118,'TABELA '!$A$4:$B$23,38,0),"")/100*C118,"")</f>
        <v/>
      </c>
      <c r="W118" s="28"/>
    </row>
    <row r="119" spans="1:23" x14ac:dyDescent="0.2">
      <c r="A119" s="46"/>
      <c r="B119" s="24" t="str">
        <f>IF(A119&lt;&gt;"",VLOOKUP(A119,'TABELA '!A24:B48,2,0),"")</f>
        <v/>
      </c>
      <c r="C119" s="31"/>
      <c r="D119" s="31"/>
      <c r="E119" s="32" t="str">
        <f>IF($A119&lt;&gt;"",IF($A119&lt;&gt;"",VLOOKUP($A119,'TABELA '!$A$4:$B$23,3,0),"")/100*C119,"")</f>
        <v/>
      </c>
      <c r="F119" s="33" t="str">
        <f>IF($A119&lt;&gt;"",IF($A119&lt;&gt;"",VLOOKUP($A119,'TABELA '!$A$4:$B$23,4,0),"")/100*C119/100*C119,"")</f>
        <v/>
      </c>
      <c r="G119" s="33" t="str">
        <f>IF($A119&lt;&gt;"",IF($A119&lt;&gt;"",VLOOKUP($A119,'TABELA '!$A$4:$B$23,5,0),"")/100*C119,"")</f>
        <v/>
      </c>
      <c r="H119" s="33" t="str">
        <f>IF($A119&lt;&gt;"",IF($A119&lt;&gt;"",VLOOKUP($A119,'TABELA '!$A$4:$B$23,6,0),"")/100*C119,"")</f>
        <v/>
      </c>
      <c r="I119" s="33" t="str">
        <f>IF($A119&lt;&gt;"",IF($A119&lt;&gt;"",VLOOKUP($A119,'TABELA '!$A$4:$B$23,7,0),"")/100*C119,"")</f>
        <v/>
      </c>
      <c r="J119" s="33" t="str">
        <f>IF($A119&lt;&gt;"",IF($A119&lt;&gt;"",VLOOKUP($A119,'TABELA '!$A$4:$B$23,8,0),"")/100*C119,"")</f>
        <v/>
      </c>
      <c r="K119" s="33" t="str">
        <f>IF($A119&lt;&gt;"",IF($A119&lt;&gt;"",VLOOKUP($A119,'TABELA '!$A$4:$B$23,11,0),"")/100*C119,"")</f>
        <v/>
      </c>
      <c r="L119" s="33" t="str">
        <f>IF($A119&lt;&gt;"",IF($A119&lt;&gt;"",VLOOKUP($A119,'TABELA '!$A$4:$B$23,10,0),"")/100*C119,"")</f>
        <v/>
      </c>
      <c r="M119" s="33" t="str">
        <f>IF($A119&lt;&gt;"",IF($A119&lt;&gt;"",VLOOKUP($A119,'TABELA '!$A$4:$B$23,11,0),"")/100*H119,"")</f>
        <v/>
      </c>
      <c r="N119" s="33" t="str">
        <f>IF($A119&lt;&gt;"",IF($A119&lt;&gt;"",VLOOKUP($A119,'TABELA '!$A$4:$B$23,12,0),"")/100*C119,"")</f>
        <v/>
      </c>
      <c r="O119" s="33" t="str">
        <f>IF($A119&lt;&gt;"",IF($A119&lt;&gt;"",VLOOKUP($A119,'TABELA '!$A$4:$B$23,13,0),"")/100*C119,"")</f>
        <v/>
      </c>
      <c r="P119" s="33" t="str">
        <f>IF($A119&lt;&gt;"",IF($A119&lt;&gt;"",VLOOKUP($A119,'TABELA '!$A$4:$B$23,14,0),"")/100*C119,"")</f>
        <v/>
      </c>
      <c r="Q119" s="33" t="str">
        <f>IF($A119&lt;&gt;"",IF($A119&lt;&gt;"",VLOOKUP($A119,'TABELA '!$A$4:$B$23,15,0),"")/100*C119,"")</f>
        <v/>
      </c>
      <c r="R119" s="33" t="str">
        <f>IF($A119&lt;&gt;"",IF($A119&lt;&gt;"",VLOOKUP($A119,'TABELA '!$A$4:$B$23,16,0),"")/100*C119,"")</f>
        <v/>
      </c>
      <c r="S119" s="33" t="str">
        <f>IF($A119&lt;&gt;"",IF($A119&lt;&gt;"",VLOOKUP($A119,'TABELA '!$A$4:$B$23,17,0),"")/100*C119,"")</f>
        <v/>
      </c>
      <c r="T119" s="33" t="str">
        <f>IF($A119&lt;&gt;"",IF($A119&lt;&gt;"",VLOOKUP($A119,'TABELA '!$A$4:$B$23,18,0),"")/100*C119,"")</f>
        <v/>
      </c>
      <c r="U119" s="33" t="str">
        <f>IF($A119&lt;&gt;"",IF($A119&lt;&gt;"",VLOOKUP($A119,'TABELA '!$A$4:$B$23,19,0),"")/100*C119,"")</f>
        <v/>
      </c>
      <c r="V119" s="33" t="str">
        <f>IF($A119&lt;&gt;"",IF($A119&lt;&gt;"",VLOOKUP($A119,'TABELA '!$A$4:$B$23,38,0),"")/100*C119,"")</f>
        <v/>
      </c>
      <c r="W119" s="28"/>
    </row>
    <row r="120" spans="1:23" x14ac:dyDescent="0.2">
      <c r="A120" s="30"/>
      <c r="B120" s="24" t="str">
        <f>IF(A120&lt;&gt;"",VLOOKUP(A120,'TABELA '!A24:B49,2,0),"")</f>
        <v/>
      </c>
      <c r="C120" s="31"/>
      <c r="D120" s="31"/>
      <c r="E120" s="32" t="str">
        <f>IF($A120&lt;&gt;"",IF($A120&lt;&gt;"",VLOOKUP($A120,'TABELA '!$A$4:$B$23,3,0),"")/100*C120,"")</f>
        <v/>
      </c>
      <c r="F120" s="33" t="str">
        <f>IF($A120&lt;&gt;"",IF($A120&lt;&gt;"",VLOOKUP($A120,'TABELA '!$A$4:$B$23,4,0),"")/100*C120/100*C120,"")</f>
        <v/>
      </c>
      <c r="G120" s="33" t="str">
        <f>IF($A120&lt;&gt;"",IF($A120&lt;&gt;"",VLOOKUP($A120,'TABELA '!$A$4:$B$23,5,0),"")/100*C120,"")</f>
        <v/>
      </c>
      <c r="H120" s="33" t="str">
        <f>IF($A120&lt;&gt;"",IF($A120&lt;&gt;"",VLOOKUP($A120,'TABELA '!$A$4:$B$23,6,0),"")/100*C120,"")</f>
        <v/>
      </c>
      <c r="I120" s="33" t="str">
        <f>IF($A120&lt;&gt;"",IF($A120&lt;&gt;"",VLOOKUP($A120,'TABELA '!$A$4:$B$23,7,0),"")/100*C120,"")</f>
        <v/>
      </c>
      <c r="J120" s="33" t="str">
        <f>IF($A120&lt;&gt;"",IF($A120&lt;&gt;"",VLOOKUP($A120,'TABELA '!$A$4:$B$23,8,0),"")/100*C120,"")</f>
        <v/>
      </c>
      <c r="K120" s="33" t="str">
        <f>IF($A120&lt;&gt;"",IF($A120&lt;&gt;"",VLOOKUP($A120,'TABELA '!$A$4:$B$23,11,0),"")/100*C120,"")</f>
        <v/>
      </c>
      <c r="L120" s="33" t="str">
        <f>IF($A120&lt;&gt;"",IF($A120&lt;&gt;"",VLOOKUP($A120,'TABELA '!$A$4:$B$23,10,0),"")/100*C120,"")</f>
        <v/>
      </c>
      <c r="M120" s="33" t="str">
        <f>IF($A120&lt;&gt;"",IF($A120&lt;&gt;"",VLOOKUP($A120,'TABELA '!$A$4:$B$23,11,0),"")/100*H120,"")</f>
        <v/>
      </c>
      <c r="N120" s="33" t="str">
        <f>IF($A120&lt;&gt;"",IF($A120&lt;&gt;"",VLOOKUP($A120,'TABELA '!$A$4:$B$23,12,0),"")/100*C120,"")</f>
        <v/>
      </c>
      <c r="O120" s="33" t="str">
        <f>IF($A120&lt;&gt;"",IF($A120&lt;&gt;"",VLOOKUP($A120,'TABELA '!$A$4:$B$23,13,0),"")/100*C120,"")</f>
        <v/>
      </c>
      <c r="P120" s="33" t="str">
        <f>IF($A120&lt;&gt;"",IF($A120&lt;&gt;"",VLOOKUP($A120,'TABELA '!$A$4:$B$23,14,0),"")/100*C120,"")</f>
        <v/>
      </c>
      <c r="Q120" s="33" t="str">
        <f>IF($A120&lt;&gt;"",IF($A120&lt;&gt;"",VLOOKUP($A120,'TABELA '!$A$4:$B$23,15,0),"")/100*C120,"")</f>
        <v/>
      </c>
      <c r="R120" s="33" t="str">
        <f>IF($A120&lt;&gt;"",IF($A120&lt;&gt;"",VLOOKUP($A120,'TABELA '!$A$4:$B$23,16,0),"")/100*C120,"")</f>
        <v/>
      </c>
      <c r="S120" s="33" t="str">
        <f>IF($A120&lt;&gt;"",IF($A120&lt;&gt;"",VLOOKUP($A120,'TABELA '!$A$4:$B$23,17,0),"")/100*C120,"")</f>
        <v/>
      </c>
      <c r="T120" s="33" t="str">
        <f>IF($A120&lt;&gt;"",IF($A120&lt;&gt;"",VLOOKUP($A120,'TABELA '!$A$4:$B$23,18,0),"")/100*C120,"")</f>
        <v/>
      </c>
      <c r="U120" s="33" t="str">
        <f>IF($A120&lt;&gt;"",IF($A120&lt;&gt;"",VLOOKUP($A120,'TABELA '!$A$4:$B$23,19,0),"")/100*C120,"")</f>
        <v/>
      </c>
      <c r="V120" s="33" t="str">
        <f>IF($A120&lt;&gt;"",IF($A120&lt;&gt;"",VLOOKUP($A120,'TABELA '!$A$4:$B$23,38,0),"")/100*C120,"")</f>
        <v/>
      </c>
      <c r="W120" s="28"/>
    </row>
    <row r="121" spans="1:23" x14ac:dyDescent="0.2">
      <c r="A121" s="30"/>
      <c r="B121" s="24" t="str">
        <f>IF(A121&lt;&gt;"",VLOOKUP(A121,'TABELA '!A24:B50,2,0),"")</f>
        <v/>
      </c>
      <c r="C121" s="31"/>
      <c r="D121" s="31"/>
      <c r="E121" s="32" t="str">
        <f>IF($A121&lt;&gt;"",IF($A121&lt;&gt;"",VLOOKUP($A121,'TABELA '!$A$4:$B$23,3,0),"")/100*C121,"")</f>
        <v/>
      </c>
      <c r="F121" s="33" t="str">
        <f>IF($A121&lt;&gt;"",IF($A121&lt;&gt;"",VLOOKUP($A121,'TABELA '!$A$4:$B$23,4,0),"")/100*C121/100*C121,"")</f>
        <v/>
      </c>
      <c r="G121" s="33" t="str">
        <f>IF($A121&lt;&gt;"",IF($A121&lt;&gt;"",VLOOKUP($A121,'TABELA '!$A$4:$B$23,5,0),"")/100*C121,"")</f>
        <v/>
      </c>
      <c r="H121" s="33" t="str">
        <f>IF($A121&lt;&gt;"",IF($A121&lt;&gt;"",VLOOKUP($A121,'TABELA '!$A$4:$B$23,6,0),"")/100*C121,"")</f>
        <v/>
      </c>
      <c r="I121" s="33" t="str">
        <f>IF($A121&lt;&gt;"",IF($A121&lt;&gt;"",VLOOKUP($A121,'TABELA '!$A$4:$B$23,7,0),"")/100*C121,"")</f>
        <v/>
      </c>
      <c r="J121" s="33" t="str">
        <f>IF($A121&lt;&gt;"",IF($A121&lt;&gt;"",VLOOKUP($A121,'TABELA '!$A$4:$B$23,8,0),"")/100*C121,"")</f>
        <v/>
      </c>
      <c r="K121" s="33" t="str">
        <f>IF($A121&lt;&gt;"",IF($A121&lt;&gt;"",VLOOKUP($A121,'TABELA '!$A$4:$B$23,11,0),"")/100*C121,"")</f>
        <v/>
      </c>
      <c r="L121" s="33" t="str">
        <f>IF($A121&lt;&gt;"",IF($A121&lt;&gt;"",VLOOKUP($A121,'TABELA '!$A$4:$B$23,10,0),"")/100*C121,"")</f>
        <v/>
      </c>
      <c r="M121" s="33" t="str">
        <f>IF($A121&lt;&gt;"",IF($A121&lt;&gt;"",VLOOKUP($A121,'TABELA '!$A$4:$B$23,11,0),"")/100*H121,"")</f>
        <v/>
      </c>
      <c r="N121" s="33" t="str">
        <f>IF($A121&lt;&gt;"",IF($A121&lt;&gt;"",VLOOKUP($A121,'TABELA '!$A$4:$B$23,12,0),"")/100*C121,"")</f>
        <v/>
      </c>
      <c r="O121" s="33" t="str">
        <f>IF($A121&lt;&gt;"",IF($A121&lt;&gt;"",VLOOKUP($A121,'TABELA '!$A$4:$B$23,13,0),"")/100*C121,"")</f>
        <v/>
      </c>
      <c r="P121" s="33" t="str">
        <f>IF($A121&lt;&gt;"",IF($A121&lt;&gt;"",VLOOKUP($A121,'TABELA '!$A$4:$B$23,14,0),"")/100*C121,"")</f>
        <v/>
      </c>
      <c r="Q121" s="33" t="str">
        <f>IF($A121&lt;&gt;"",IF($A121&lt;&gt;"",VLOOKUP($A121,'TABELA '!$A$4:$B$23,15,0),"")/100*C121,"")</f>
        <v/>
      </c>
      <c r="R121" s="33" t="str">
        <f>IF($A121&lt;&gt;"",IF($A121&lt;&gt;"",VLOOKUP($A121,'TABELA '!$A$4:$B$23,16,0),"")/100*C121,"")</f>
        <v/>
      </c>
      <c r="S121" s="33" t="str">
        <f>IF($A121&lt;&gt;"",IF($A121&lt;&gt;"",VLOOKUP($A121,'TABELA '!$A$4:$B$23,17,0),"")/100*C121,"")</f>
        <v/>
      </c>
      <c r="T121" s="33" t="str">
        <f>IF($A121&lt;&gt;"",IF($A121&lt;&gt;"",VLOOKUP($A121,'TABELA '!$A$4:$B$23,18,0),"")/100*C121,"")</f>
        <v/>
      </c>
      <c r="U121" s="33" t="str">
        <f>IF($A121&lt;&gt;"",IF($A121&lt;&gt;"",VLOOKUP($A121,'TABELA '!$A$4:$B$23,19,0),"")/100*C121,"")</f>
        <v/>
      </c>
      <c r="V121" s="33" t="str">
        <f>IF($A121&lt;&gt;"",IF($A121&lt;&gt;"",VLOOKUP($A121,'TABELA '!$A$4:$B$23,38,0),"")/100*C121,"")</f>
        <v/>
      </c>
      <c r="W121" s="28"/>
    </row>
    <row r="122" spans="1:23" x14ac:dyDescent="0.2">
      <c r="A122" s="30"/>
      <c r="B122" s="24" t="str">
        <f>IF(A122&lt;&gt;"",VLOOKUP(A122,'TABELA '!A24:B51,2,0),"")</f>
        <v/>
      </c>
      <c r="C122" s="31"/>
      <c r="D122" s="31"/>
      <c r="E122" s="32" t="str">
        <f>IF($A122&lt;&gt;"",IF($A122&lt;&gt;"",VLOOKUP($A122,'TABELA '!$A$4:$B$23,3,0),"")/100*C122,"")</f>
        <v/>
      </c>
      <c r="F122" s="33" t="str">
        <f>IF($A122&lt;&gt;"",IF($A122&lt;&gt;"",VLOOKUP($A122,'TABELA '!$A$4:$B$23,4,0),"")/100*C122/100*C122,"")</f>
        <v/>
      </c>
      <c r="G122" s="33" t="str">
        <f>IF($A122&lt;&gt;"",IF($A122&lt;&gt;"",VLOOKUP($A122,'TABELA '!$A$4:$B$23,5,0),"")/100*C122,"")</f>
        <v/>
      </c>
      <c r="H122" s="33" t="str">
        <f>IF($A122&lt;&gt;"",IF($A122&lt;&gt;"",VLOOKUP($A122,'TABELA '!$A$4:$B$23,6,0),"")/100*C122,"")</f>
        <v/>
      </c>
      <c r="I122" s="33" t="str">
        <f>IF($A122&lt;&gt;"",IF($A122&lt;&gt;"",VLOOKUP($A122,'TABELA '!$A$4:$B$23,7,0),"")/100*C122,"")</f>
        <v/>
      </c>
      <c r="J122" s="33" t="str">
        <f>IF($A122&lt;&gt;"",IF($A122&lt;&gt;"",VLOOKUP($A122,'TABELA '!$A$4:$B$23,8,0),"")/100*C122,"")</f>
        <v/>
      </c>
      <c r="K122" s="33" t="str">
        <f>IF($A122&lt;&gt;"",IF($A122&lt;&gt;"",VLOOKUP($A122,'TABELA '!$A$4:$B$23,11,0),"")/100*C122,"")</f>
        <v/>
      </c>
      <c r="L122" s="33" t="str">
        <f>IF($A122&lt;&gt;"",IF($A122&lt;&gt;"",VLOOKUP($A122,'TABELA '!$A$4:$B$23,10,0),"")/100*C122,"")</f>
        <v/>
      </c>
      <c r="M122" s="33" t="str">
        <f>IF($A122&lt;&gt;"",IF($A122&lt;&gt;"",VLOOKUP($A122,'TABELA '!$A$4:$B$23,11,0),"")/100*H122,"")</f>
        <v/>
      </c>
      <c r="N122" s="33" t="str">
        <f>IF($A122&lt;&gt;"",IF($A122&lt;&gt;"",VLOOKUP($A122,'TABELA '!$A$4:$B$23,12,0),"")/100*C122,"")</f>
        <v/>
      </c>
      <c r="O122" s="33" t="str">
        <f>IF($A122&lt;&gt;"",IF($A122&lt;&gt;"",VLOOKUP($A122,'TABELA '!$A$4:$B$23,13,0),"")/100*C122,"")</f>
        <v/>
      </c>
      <c r="P122" s="33" t="str">
        <f>IF($A122&lt;&gt;"",IF($A122&lt;&gt;"",VLOOKUP($A122,'TABELA '!$A$4:$B$23,14,0),"")/100*C122,"")</f>
        <v/>
      </c>
      <c r="Q122" s="33" t="str">
        <f>IF($A122&lt;&gt;"",IF($A122&lt;&gt;"",VLOOKUP($A122,'TABELA '!$A$4:$B$23,15,0),"")/100*C122,"")</f>
        <v/>
      </c>
      <c r="R122" s="33" t="str">
        <f>IF($A122&lt;&gt;"",IF($A122&lt;&gt;"",VLOOKUP($A122,'TABELA '!$A$4:$B$23,16,0),"")/100*C122,"")</f>
        <v/>
      </c>
      <c r="S122" s="33" t="str">
        <f>IF($A122&lt;&gt;"",IF($A122&lt;&gt;"",VLOOKUP($A122,'TABELA '!$A$4:$B$23,17,0),"")/100*C122,"")</f>
        <v/>
      </c>
      <c r="T122" s="33" t="str">
        <f>IF($A122&lt;&gt;"",IF($A122&lt;&gt;"",VLOOKUP($A122,'TABELA '!$A$4:$B$23,18,0),"")/100*C122,"")</f>
        <v/>
      </c>
      <c r="U122" s="33" t="str">
        <f>IF($A122&lt;&gt;"",IF($A122&lt;&gt;"",VLOOKUP($A122,'TABELA '!$A$4:$B$23,19,0),"")/100*C122,"")</f>
        <v/>
      </c>
      <c r="V122" s="33" t="str">
        <f>IF($A122&lt;&gt;"",IF($A122&lt;&gt;"",VLOOKUP($A122,'TABELA '!$A$4:$B$23,38,0),"")/100*C122,"")</f>
        <v/>
      </c>
      <c r="W122" s="28"/>
    </row>
    <row r="123" spans="1:23" x14ac:dyDescent="0.2">
      <c r="A123" s="30"/>
      <c r="B123" s="24" t="str">
        <f>IF(A123&lt;&gt;"",VLOOKUP(A123,'TABELA '!A24:B52,2,0),"")</f>
        <v/>
      </c>
      <c r="C123" s="31"/>
      <c r="D123" s="31"/>
      <c r="E123" s="32" t="str">
        <f>IF($A123&lt;&gt;"",IF($A123&lt;&gt;"",VLOOKUP($A123,'TABELA '!$A$4:$B$23,3,0),"")/100*C123,"")</f>
        <v/>
      </c>
      <c r="F123" s="33" t="str">
        <f>IF($A123&lt;&gt;"",IF($A123&lt;&gt;"",VLOOKUP($A123,'TABELA '!$A$4:$B$23,4,0),"")/100*C123/100*C123,"")</f>
        <v/>
      </c>
      <c r="G123" s="33" t="str">
        <f>IF($A123&lt;&gt;"",IF($A123&lt;&gt;"",VLOOKUP($A123,'TABELA '!$A$4:$B$23,5,0),"")/100*C123,"")</f>
        <v/>
      </c>
      <c r="H123" s="33" t="str">
        <f>IF($A123&lt;&gt;"",IF($A123&lt;&gt;"",VLOOKUP($A123,'TABELA '!$A$4:$B$23,6,0),"")/100*C123,"")</f>
        <v/>
      </c>
      <c r="I123" s="33" t="str">
        <f>IF($A123&lt;&gt;"",IF($A123&lt;&gt;"",VLOOKUP($A123,'TABELA '!$A$4:$B$23,7,0),"")/100*C123,"")</f>
        <v/>
      </c>
      <c r="J123" s="33" t="str">
        <f>IF($A123&lt;&gt;"",IF($A123&lt;&gt;"",VLOOKUP($A123,'TABELA '!$A$4:$B$23,8,0),"")/100*C123,"")</f>
        <v/>
      </c>
      <c r="K123" s="33" t="str">
        <f>IF($A123&lt;&gt;"",IF($A123&lt;&gt;"",VLOOKUP($A123,'TABELA '!$A$4:$B$23,11,0),"")/100*C123,"")</f>
        <v/>
      </c>
      <c r="L123" s="33" t="str">
        <f>IF($A123&lt;&gt;"",IF($A123&lt;&gt;"",VLOOKUP($A123,'TABELA '!$A$4:$B$23,10,0),"")/100*C123,"")</f>
        <v/>
      </c>
      <c r="M123" s="33" t="str">
        <f>IF($A123&lt;&gt;"",IF($A123&lt;&gt;"",VLOOKUP($A123,'TABELA '!$A$4:$B$23,11,0),"")/100*H123,"")</f>
        <v/>
      </c>
      <c r="N123" s="33" t="str">
        <f>IF($A123&lt;&gt;"",IF($A123&lt;&gt;"",VLOOKUP($A123,'TABELA '!$A$4:$B$23,12,0),"")/100*C123,"")</f>
        <v/>
      </c>
      <c r="O123" s="33" t="str">
        <f>IF($A123&lt;&gt;"",IF($A123&lt;&gt;"",VLOOKUP($A123,'TABELA '!$A$4:$B$23,13,0),"")/100*C123,"")</f>
        <v/>
      </c>
      <c r="P123" s="33" t="str">
        <f>IF($A123&lt;&gt;"",IF($A123&lt;&gt;"",VLOOKUP($A123,'TABELA '!$A$4:$B$23,14,0),"")/100*C123,"")</f>
        <v/>
      </c>
      <c r="Q123" s="33" t="str">
        <f>IF($A123&lt;&gt;"",IF($A123&lt;&gt;"",VLOOKUP($A123,'TABELA '!$A$4:$B$23,15,0),"")/100*C123,"")</f>
        <v/>
      </c>
      <c r="R123" s="33" t="str">
        <f>IF($A123&lt;&gt;"",IF($A123&lt;&gt;"",VLOOKUP($A123,'TABELA '!$A$4:$B$23,16,0),"")/100*C123,"")</f>
        <v/>
      </c>
      <c r="S123" s="33" t="str">
        <f>IF($A123&lt;&gt;"",IF($A123&lt;&gt;"",VLOOKUP($A123,'TABELA '!$A$4:$B$23,17,0),"")/100*C123,"")</f>
        <v/>
      </c>
      <c r="T123" s="33" t="str">
        <f>IF($A123&lt;&gt;"",IF($A123&lt;&gt;"",VLOOKUP($A123,'TABELA '!$A$4:$B$23,18,0),"")/100*C123,"")</f>
        <v/>
      </c>
      <c r="U123" s="33" t="str">
        <f>IF($A123&lt;&gt;"",IF($A123&lt;&gt;"",VLOOKUP($A123,'TABELA '!$A$4:$B$23,19,0),"")/100*C123,"")</f>
        <v/>
      </c>
      <c r="V123" s="33" t="str">
        <f>IF($A123&lt;&gt;"",IF($A123&lt;&gt;"",VLOOKUP($A123,'TABELA '!$A$4:$B$23,38,0),"")/100*C123,"")</f>
        <v/>
      </c>
      <c r="W123" s="28"/>
    </row>
    <row r="124" spans="1:23" x14ac:dyDescent="0.2">
      <c r="A124" s="30"/>
      <c r="B124" s="24" t="str">
        <f>IF(A124&lt;&gt;"",VLOOKUP(A124,'TABELA '!A24:B53,2,0),"")</f>
        <v/>
      </c>
      <c r="C124" s="31"/>
      <c r="D124" s="31"/>
      <c r="E124" s="32" t="str">
        <f>IF($A124&lt;&gt;"",IF($A124&lt;&gt;"",VLOOKUP($A124,'TABELA '!$A$4:$B$23,3,0),"")/100*C124,"")</f>
        <v/>
      </c>
      <c r="F124" s="33" t="str">
        <f>IF($A124&lt;&gt;"",IF($A124&lt;&gt;"",VLOOKUP($A124,'TABELA '!$A$4:$B$23,4,0),"")/100*C124/100*C124,"")</f>
        <v/>
      </c>
      <c r="G124" s="33" t="str">
        <f>IF($A124&lt;&gt;"",IF($A124&lt;&gt;"",VLOOKUP($A124,'TABELA '!$A$4:$B$23,5,0),"")/100*C124,"")</f>
        <v/>
      </c>
      <c r="H124" s="33" t="str">
        <f>IF($A124&lt;&gt;"",IF($A124&lt;&gt;"",VLOOKUP($A124,'TABELA '!$A$4:$B$23,6,0),"")/100*C124,"")</f>
        <v/>
      </c>
      <c r="I124" s="33" t="str">
        <f>IF($A124&lt;&gt;"",IF($A124&lt;&gt;"",VLOOKUP($A124,'TABELA '!$A$4:$B$23,7,0),"")/100*C124,"")</f>
        <v/>
      </c>
      <c r="J124" s="33" t="str">
        <f>IF($A124&lt;&gt;"",IF($A124&lt;&gt;"",VLOOKUP($A124,'TABELA '!$A$4:$B$23,8,0),"")/100*C124,"")</f>
        <v/>
      </c>
      <c r="K124" s="33" t="str">
        <f>IF($A124&lt;&gt;"",IF($A124&lt;&gt;"",VLOOKUP($A124,'TABELA '!$A$4:$B$23,11,0),"")/100*C124,"")</f>
        <v/>
      </c>
      <c r="L124" s="33" t="str">
        <f>IF($A124&lt;&gt;"",IF($A124&lt;&gt;"",VLOOKUP($A124,'TABELA '!$A$4:$B$23,10,0),"")/100*C124,"")</f>
        <v/>
      </c>
      <c r="M124" s="33" t="str">
        <f>IF($A124&lt;&gt;"",IF($A124&lt;&gt;"",VLOOKUP($A124,'TABELA '!$A$4:$B$23,11,0),"")/100*H124,"")</f>
        <v/>
      </c>
      <c r="N124" s="33" t="str">
        <f>IF($A124&lt;&gt;"",IF($A124&lt;&gt;"",VLOOKUP($A124,'TABELA '!$A$4:$B$23,12,0),"")/100*C124,"")</f>
        <v/>
      </c>
      <c r="O124" s="33" t="str">
        <f>IF($A124&lt;&gt;"",IF($A124&lt;&gt;"",VLOOKUP($A124,'TABELA '!$A$4:$B$23,13,0),"")/100*C124,"")</f>
        <v/>
      </c>
      <c r="P124" s="33" t="str">
        <f>IF($A124&lt;&gt;"",IF($A124&lt;&gt;"",VLOOKUP($A124,'TABELA '!$A$4:$B$23,14,0),"")/100*C124,"")</f>
        <v/>
      </c>
      <c r="Q124" s="33" t="str">
        <f>IF($A124&lt;&gt;"",IF($A124&lt;&gt;"",VLOOKUP($A124,'TABELA '!$A$4:$B$23,15,0),"")/100*C124,"")</f>
        <v/>
      </c>
      <c r="R124" s="33" t="str">
        <f>IF($A124&lt;&gt;"",IF($A124&lt;&gt;"",VLOOKUP($A124,'TABELA '!$A$4:$B$23,16,0),"")/100*C124,"")</f>
        <v/>
      </c>
      <c r="S124" s="33" t="str">
        <f>IF($A124&lt;&gt;"",IF($A124&lt;&gt;"",VLOOKUP($A124,'TABELA '!$A$4:$B$23,17,0),"")/100*C124,"")</f>
        <v/>
      </c>
      <c r="T124" s="33" t="str">
        <f>IF($A124&lt;&gt;"",IF($A124&lt;&gt;"",VLOOKUP($A124,'TABELA '!$A$4:$B$23,18,0),"")/100*C124,"")</f>
        <v/>
      </c>
      <c r="U124" s="33" t="str">
        <f>IF($A124&lt;&gt;"",IF($A124&lt;&gt;"",VLOOKUP($A124,'TABELA '!$A$4:$B$23,19,0),"")/100*C124,"")</f>
        <v/>
      </c>
      <c r="V124" s="33" t="str">
        <f>IF($A124&lt;&gt;"",IF($A124&lt;&gt;"",VLOOKUP($A124,'TABELA '!$A$4:$B$23,38,0),"")/100*C124,"")</f>
        <v/>
      </c>
      <c r="W124" s="28"/>
    </row>
    <row r="125" spans="1:23" x14ac:dyDescent="0.2">
      <c r="A125" s="30"/>
      <c r="B125" s="24" t="str">
        <f>IF(A125&lt;&gt;"",VLOOKUP(A125,'TABELA '!A24:B54,2,0),"")</f>
        <v/>
      </c>
      <c r="C125" s="31"/>
      <c r="D125" s="31"/>
      <c r="E125" s="32" t="str">
        <f>IF($A125&lt;&gt;"",IF($A125&lt;&gt;"",VLOOKUP($A125,'TABELA '!$A$4:$B$23,3,0),"")/100*C125,"")</f>
        <v/>
      </c>
      <c r="F125" s="33" t="str">
        <f>IF($A125&lt;&gt;"",IF($A125&lt;&gt;"",VLOOKUP($A125,'TABELA '!$A$4:$B$23,4,0),"")/100*C125/100*C125,"")</f>
        <v/>
      </c>
      <c r="G125" s="33" t="str">
        <f>IF($A125&lt;&gt;"",IF($A125&lt;&gt;"",VLOOKUP($A125,'TABELA '!$A$4:$B$23,5,0),"")/100*C125,"")</f>
        <v/>
      </c>
      <c r="H125" s="33" t="str">
        <f>IF($A125&lt;&gt;"",IF($A125&lt;&gt;"",VLOOKUP($A125,'TABELA '!$A$4:$B$23,6,0),"")/100*C125,"")</f>
        <v/>
      </c>
      <c r="I125" s="33" t="str">
        <f>IF($A125&lt;&gt;"",IF($A125&lt;&gt;"",VLOOKUP($A125,'TABELA '!$A$4:$B$23,7,0),"")/100*C125,"")</f>
        <v/>
      </c>
      <c r="J125" s="33" t="str">
        <f>IF($A125&lt;&gt;"",IF($A125&lt;&gt;"",VLOOKUP($A125,'TABELA '!$A$4:$B$23,8,0),"")/100*C125,"")</f>
        <v/>
      </c>
      <c r="K125" s="33" t="str">
        <f>IF($A125&lt;&gt;"",IF($A125&lt;&gt;"",VLOOKUP($A125,'TABELA '!$A$4:$B$23,11,0),"")/100*C125,"")</f>
        <v/>
      </c>
      <c r="L125" s="33" t="str">
        <f>IF($A125&lt;&gt;"",IF($A125&lt;&gt;"",VLOOKUP($A125,'TABELA '!$A$4:$B$23,10,0),"")/100*C125,"")</f>
        <v/>
      </c>
      <c r="M125" s="33" t="str">
        <f>IF($A125&lt;&gt;"",IF($A125&lt;&gt;"",VLOOKUP($A125,'TABELA '!$A$4:$B$23,11,0),"")/100*H125,"")</f>
        <v/>
      </c>
      <c r="N125" s="33" t="str">
        <f>IF($A125&lt;&gt;"",IF($A125&lt;&gt;"",VLOOKUP($A125,'TABELA '!$A$4:$B$23,12,0),"")/100*C125,"")</f>
        <v/>
      </c>
      <c r="O125" s="33" t="str">
        <f>IF($A125&lt;&gt;"",IF($A125&lt;&gt;"",VLOOKUP($A125,'TABELA '!$A$4:$B$23,13,0),"")/100*C125,"")</f>
        <v/>
      </c>
      <c r="P125" s="33" t="str">
        <f>IF($A125&lt;&gt;"",IF($A125&lt;&gt;"",VLOOKUP($A125,'TABELA '!$A$4:$B$23,14,0),"")/100*C125,"")</f>
        <v/>
      </c>
      <c r="Q125" s="33" t="str">
        <f>IF($A125&lt;&gt;"",IF($A125&lt;&gt;"",VLOOKUP($A125,'TABELA '!$A$4:$B$23,15,0),"")/100*C125,"")</f>
        <v/>
      </c>
      <c r="R125" s="33" t="str">
        <f>IF($A125&lt;&gt;"",IF($A125&lt;&gt;"",VLOOKUP($A125,'TABELA '!$A$4:$B$23,16,0),"")/100*C125,"")</f>
        <v/>
      </c>
      <c r="S125" s="33" t="str">
        <f>IF($A125&lt;&gt;"",IF($A125&lt;&gt;"",VLOOKUP($A125,'TABELA '!$A$4:$B$23,17,0),"")/100*C125,"")</f>
        <v/>
      </c>
      <c r="T125" s="33" t="str">
        <f>IF($A125&lt;&gt;"",IF($A125&lt;&gt;"",VLOOKUP($A125,'TABELA '!$A$4:$B$23,18,0),"")/100*C125,"")</f>
        <v/>
      </c>
      <c r="U125" s="33" t="str">
        <f>IF($A125&lt;&gt;"",IF($A125&lt;&gt;"",VLOOKUP($A125,'TABELA '!$A$4:$B$23,19,0),"")/100*C125,"")</f>
        <v/>
      </c>
      <c r="V125" s="33" t="str">
        <f>IF($A125&lt;&gt;"",IF($A125&lt;&gt;"",VLOOKUP($A125,'TABELA '!$A$4:$B$23,38,0),"")/100*C125,"")</f>
        <v/>
      </c>
      <c r="W125" s="28"/>
    </row>
    <row r="126" spans="1:23" x14ac:dyDescent="0.2">
      <c r="A126" s="30"/>
      <c r="B126" s="24" t="str">
        <f>IF(A126&lt;&gt;"",VLOOKUP(A126,'TABELA '!A24:B55,2,0),"")</f>
        <v/>
      </c>
      <c r="C126" s="31"/>
      <c r="D126" s="31"/>
      <c r="E126" s="32" t="str">
        <f>IF($A126&lt;&gt;"",IF($A126&lt;&gt;"",VLOOKUP($A126,'TABELA '!$A$4:$B$23,3,0),"")/100*C126,"")</f>
        <v/>
      </c>
      <c r="F126" s="33" t="str">
        <f>IF($A126&lt;&gt;"",IF($A126&lt;&gt;"",VLOOKUP($A126,'TABELA '!$A$4:$B$23,4,0),"")/100*C126/100*C126,"")</f>
        <v/>
      </c>
      <c r="G126" s="33" t="str">
        <f>IF($A126&lt;&gt;"",IF($A126&lt;&gt;"",VLOOKUP($A126,'TABELA '!$A$4:$B$23,5,0),"")/100*C126,"")</f>
        <v/>
      </c>
      <c r="H126" s="33" t="str">
        <f>IF($A126&lt;&gt;"",IF($A126&lt;&gt;"",VLOOKUP($A126,'TABELA '!$A$4:$B$23,6,0),"")/100*C126,"")</f>
        <v/>
      </c>
      <c r="I126" s="33" t="str">
        <f>IF($A126&lt;&gt;"",IF($A126&lt;&gt;"",VLOOKUP($A126,'TABELA '!$A$4:$B$23,7,0),"")/100*C126,"")</f>
        <v/>
      </c>
      <c r="J126" s="33" t="str">
        <f>IF($A126&lt;&gt;"",IF($A126&lt;&gt;"",VLOOKUP($A126,'TABELA '!$A$4:$B$23,8,0),"")/100*C126,"")</f>
        <v/>
      </c>
      <c r="K126" s="33" t="str">
        <f>IF($A126&lt;&gt;"",IF($A126&lt;&gt;"",VLOOKUP($A126,'TABELA '!$A$4:$B$23,11,0),"")/100*C126,"")</f>
        <v/>
      </c>
      <c r="L126" s="33" t="str">
        <f>IF($A126&lt;&gt;"",IF($A126&lt;&gt;"",VLOOKUP($A126,'TABELA '!$A$4:$B$23,10,0),"")/100*C126,"")</f>
        <v/>
      </c>
      <c r="M126" s="33" t="str">
        <f>IF($A126&lt;&gt;"",IF($A126&lt;&gt;"",VLOOKUP($A126,'TABELA '!$A$4:$B$23,11,0),"")/100*H126,"")</f>
        <v/>
      </c>
      <c r="N126" s="33" t="str">
        <f>IF($A126&lt;&gt;"",IF($A126&lt;&gt;"",VLOOKUP($A126,'TABELA '!$A$4:$B$23,12,0),"")/100*C126,"")</f>
        <v/>
      </c>
      <c r="O126" s="33" t="str">
        <f>IF($A126&lt;&gt;"",IF($A126&lt;&gt;"",VLOOKUP($A126,'TABELA '!$A$4:$B$23,13,0),"")/100*C126,"")</f>
        <v/>
      </c>
      <c r="P126" s="33" t="str">
        <f>IF($A126&lt;&gt;"",IF($A126&lt;&gt;"",VLOOKUP($A126,'TABELA '!$A$4:$B$23,14,0),"")/100*C126,"")</f>
        <v/>
      </c>
      <c r="Q126" s="33" t="str">
        <f>IF($A126&lt;&gt;"",IF($A126&lt;&gt;"",VLOOKUP($A126,'TABELA '!$A$4:$B$23,15,0),"")/100*C126,"")</f>
        <v/>
      </c>
      <c r="R126" s="33" t="str">
        <f>IF($A126&lt;&gt;"",IF($A126&lt;&gt;"",VLOOKUP($A126,'TABELA '!$A$4:$B$23,16,0),"")/100*C126,"")</f>
        <v/>
      </c>
      <c r="S126" s="33" t="str">
        <f>IF($A126&lt;&gt;"",IF($A126&lt;&gt;"",VLOOKUP($A126,'TABELA '!$A$4:$B$23,17,0),"")/100*C126,"")</f>
        <v/>
      </c>
      <c r="T126" s="33" t="str">
        <f>IF($A126&lt;&gt;"",IF($A126&lt;&gt;"",VLOOKUP($A126,'TABELA '!$A$4:$B$23,18,0),"")/100*C126,"")</f>
        <v/>
      </c>
      <c r="U126" s="33" t="str">
        <f>IF($A126&lt;&gt;"",IF($A126&lt;&gt;"",VLOOKUP($A126,'TABELA '!$A$4:$B$23,19,0),"")/100*C126,"")</f>
        <v/>
      </c>
      <c r="V126" s="33" t="str">
        <f>IF($A126&lt;&gt;"",IF($A126&lt;&gt;"",VLOOKUP($A126,'TABELA '!$A$4:$B$23,38,0),"")/100*C126,"")</f>
        <v/>
      </c>
      <c r="W126" s="28"/>
    </row>
    <row r="127" spans="1:23" x14ac:dyDescent="0.2">
      <c r="A127" s="30"/>
      <c r="B127" s="24" t="str">
        <f>IF(A127&lt;&gt;"",VLOOKUP(A127,'TABELA '!A24:B56,2,0),"")</f>
        <v/>
      </c>
      <c r="C127" s="31"/>
      <c r="D127" s="31"/>
      <c r="E127" s="32" t="str">
        <f>IF($A127&lt;&gt;"",IF($A127&lt;&gt;"",VLOOKUP($A127,'TABELA '!$A$4:$B$23,3,0),"")/100*C127,"")</f>
        <v/>
      </c>
      <c r="F127" s="33" t="str">
        <f>IF($A127&lt;&gt;"",IF($A127&lt;&gt;"",VLOOKUP($A127,'TABELA '!$A$4:$B$23,4,0),"")/100*C127/100*C127,"")</f>
        <v/>
      </c>
      <c r="G127" s="33" t="str">
        <f>IF($A127&lt;&gt;"",IF($A127&lt;&gt;"",VLOOKUP($A127,'TABELA '!$A$4:$B$23,5,0),"")/100*C127,"")</f>
        <v/>
      </c>
      <c r="H127" s="33" t="str">
        <f>IF($A127&lt;&gt;"",IF($A127&lt;&gt;"",VLOOKUP($A127,'TABELA '!$A$4:$B$23,6,0),"")/100*C127,"")</f>
        <v/>
      </c>
      <c r="I127" s="33" t="str">
        <f>IF($A127&lt;&gt;"",IF($A127&lt;&gt;"",VLOOKUP($A127,'TABELA '!$A$4:$B$23,7,0),"")/100*C127,"")</f>
        <v/>
      </c>
      <c r="J127" s="33" t="str">
        <f>IF($A127&lt;&gt;"",IF($A127&lt;&gt;"",VLOOKUP($A127,'TABELA '!$A$4:$B$23,8,0),"")/100*C127,"")</f>
        <v/>
      </c>
      <c r="K127" s="33" t="str">
        <f>IF($A127&lt;&gt;"",IF($A127&lt;&gt;"",VLOOKUP($A127,'TABELA '!$A$4:$B$23,11,0),"")/100*C127,"")</f>
        <v/>
      </c>
      <c r="L127" s="33" t="str">
        <f>IF($A127&lt;&gt;"",IF($A127&lt;&gt;"",VLOOKUP($A127,'TABELA '!$A$4:$B$23,10,0),"")/100*C127,"")</f>
        <v/>
      </c>
      <c r="M127" s="33" t="str">
        <f>IF($A127&lt;&gt;"",IF($A127&lt;&gt;"",VLOOKUP($A127,'TABELA '!$A$4:$B$23,11,0),"")/100*H127,"")</f>
        <v/>
      </c>
      <c r="N127" s="33" t="str">
        <f>IF($A127&lt;&gt;"",IF($A127&lt;&gt;"",VLOOKUP($A127,'TABELA '!$A$4:$B$23,12,0),"")/100*C127,"")</f>
        <v/>
      </c>
      <c r="O127" s="33" t="str">
        <f>IF($A127&lt;&gt;"",IF($A127&lt;&gt;"",VLOOKUP($A127,'TABELA '!$A$4:$B$23,13,0),"")/100*C127,"")</f>
        <v/>
      </c>
      <c r="P127" s="33" t="str">
        <f>IF($A127&lt;&gt;"",IF($A127&lt;&gt;"",VLOOKUP($A127,'TABELA '!$A$4:$B$23,14,0),"")/100*C127,"")</f>
        <v/>
      </c>
      <c r="Q127" s="33" t="str">
        <f>IF($A127&lt;&gt;"",IF($A127&lt;&gt;"",VLOOKUP($A127,'TABELA '!$A$4:$B$23,15,0),"")/100*C127,"")</f>
        <v/>
      </c>
      <c r="R127" s="33" t="str">
        <f>IF($A127&lt;&gt;"",IF($A127&lt;&gt;"",VLOOKUP($A127,'TABELA '!$A$4:$B$23,16,0),"")/100*C127,"")</f>
        <v/>
      </c>
      <c r="S127" s="33" t="str">
        <f>IF($A127&lt;&gt;"",IF($A127&lt;&gt;"",VLOOKUP($A127,'TABELA '!$A$4:$B$23,17,0),"")/100*C127,"")</f>
        <v/>
      </c>
      <c r="T127" s="33" t="str">
        <f>IF($A127&lt;&gt;"",IF($A127&lt;&gt;"",VLOOKUP($A127,'TABELA '!$A$4:$B$23,18,0),"")/100*C127,"")</f>
        <v/>
      </c>
      <c r="U127" s="33" t="str">
        <f>IF($A127&lt;&gt;"",IF($A127&lt;&gt;"",VLOOKUP($A127,'TABELA '!$A$4:$B$23,19,0),"")/100*C127,"")</f>
        <v/>
      </c>
      <c r="V127" s="33" t="str">
        <f>IF($A127&lt;&gt;"",IF($A127&lt;&gt;"",VLOOKUP($A127,'TABELA '!$A$4:$B$23,38,0),"")/100*C127,"")</f>
        <v/>
      </c>
      <c r="W127" s="28"/>
    </row>
    <row r="128" spans="1:23" x14ac:dyDescent="0.2">
      <c r="A128" s="30"/>
      <c r="B128" s="24" t="str">
        <f>IF(A128&lt;&gt;"",VLOOKUP(A128,'TABELA '!A24:B57,2,0),"")</f>
        <v/>
      </c>
      <c r="C128" s="31"/>
      <c r="D128" s="31"/>
      <c r="E128" s="32" t="str">
        <f>IF($A128&lt;&gt;"",IF($A128&lt;&gt;"",VLOOKUP($A128,'TABELA '!$A$4:$B$23,3,0),"")/100*C128,"")</f>
        <v/>
      </c>
      <c r="F128" s="33" t="str">
        <f>IF($A128&lt;&gt;"",IF($A128&lt;&gt;"",VLOOKUP($A128,'TABELA '!$A$4:$B$23,4,0),"")/100*C128/100*C128,"")</f>
        <v/>
      </c>
      <c r="G128" s="33" t="str">
        <f>IF($A128&lt;&gt;"",IF($A128&lt;&gt;"",VLOOKUP($A128,'TABELA '!$A$4:$B$23,5,0),"")/100*C128,"")</f>
        <v/>
      </c>
      <c r="H128" s="33" t="str">
        <f>IF($A128&lt;&gt;"",IF($A128&lt;&gt;"",VLOOKUP($A128,'TABELA '!$A$4:$B$23,6,0),"")/100*C128,"")</f>
        <v/>
      </c>
      <c r="I128" s="33" t="str">
        <f>IF($A128&lt;&gt;"",IF($A128&lt;&gt;"",VLOOKUP($A128,'TABELA '!$A$4:$B$23,7,0),"")/100*C128,"")</f>
        <v/>
      </c>
      <c r="J128" s="33" t="str">
        <f>IF($A128&lt;&gt;"",IF($A128&lt;&gt;"",VLOOKUP($A128,'TABELA '!$A$4:$B$23,8,0),"")/100*C128,"")</f>
        <v/>
      </c>
      <c r="K128" s="33" t="str">
        <f>IF($A128&lt;&gt;"",IF($A128&lt;&gt;"",VLOOKUP($A128,'TABELA '!$A$4:$B$23,11,0),"")/100*C128,"")</f>
        <v/>
      </c>
      <c r="L128" s="33" t="str">
        <f>IF($A128&lt;&gt;"",IF($A128&lt;&gt;"",VLOOKUP($A128,'TABELA '!$A$4:$B$23,10,0),"")/100*C128,"")</f>
        <v/>
      </c>
      <c r="M128" s="33" t="str">
        <f>IF($A128&lt;&gt;"",IF($A128&lt;&gt;"",VLOOKUP($A128,'TABELA '!$A$4:$B$23,11,0),"")/100*H128,"")</f>
        <v/>
      </c>
      <c r="N128" s="33" t="str">
        <f>IF($A128&lt;&gt;"",IF($A128&lt;&gt;"",VLOOKUP($A128,'TABELA '!$A$4:$B$23,12,0),"")/100*C128,"")</f>
        <v/>
      </c>
      <c r="O128" s="33" t="str">
        <f>IF($A128&lt;&gt;"",IF($A128&lt;&gt;"",VLOOKUP($A128,'TABELA '!$A$4:$B$23,13,0),"")/100*C128,"")</f>
        <v/>
      </c>
      <c r="P128" s="33" t="str">
        <f>IF($A128&lt;&gt;"",IF($A128&lt;&gt;"",VLOOKUP($A128,'TABELA '!$A$4:$B$23,14,0),"")/100*C128,"")</f>
        <v/>
      </c>
      <c r="Q128" s="33" t="str">
        <f>IF($A128&lt;&gt;"",IF($A128&lt;&gt;"",VLOOKUP($A128,'TABELA '!$A$4:$B$23,15,0),"")/100*C128,"")</f>
        <v/>
      </c>
      <c r="R128" s="33" t="str">
        <f>IF($A128&lt;&gt;"",IF($A128&lt;&gt;"",VLOOKUP($A128,'TABELA '!$A$4:$B$23,16,0),"")/100*C128,"")</f>
        <v/>
      </c>
      <c r="S128" s="33" t="str">
        <f>IF($A128&lt;&gt;"",IF($A128&lt;&gt;"",VLOOKUP($A128,'TABELA '!$A$4:$B$23,17,0),"")/100*C128,"")</f>
        <v/>
      </c>
      <c r="T128" s="33" t="str">
        <f>IF($A128&lt;&gt;"",IF($A128&lt;&gt;"",VLOOKUP($A128,'TABELA '!$A$4:$B$23,18,0),"")/100*C128,"")</f>
        <v/>
      </c>
      <c r="U128" s="33" t="str">
        <f>IF($A128&lt;&gt;"",IF($A128&lt;&gt;"",VLOOKUP($A128,'TABELA '!$A$4:$B$23,19,0),"")/100*C128,"")</f>
        <v/>
      </c>
      <c r="V128" s="33" t="str">
        <f>IF($A128&lt;&gt;"",IF($A128&lt;&gt;"",VLOOKUP($A128,'TABELA '!$A$4:$B$23,38,0),"")/100*C128,"")</f>
        <v/>
      </c>
      <c r="W128" s="28"/>
    </row>
    <row r="129" spans="1:23" x14ac:dyDescent="0.2">
      <c r="A129" s="30"/>
      <c r="B129" s="24" t="str">
        <f>IF(A129&lt;&gt;"",VLOOKUP(A129,'TABELA '!A24:B58,2,0),"")</f>
        <v/>
      </c>
      <c r="C129" s="31"/>
      <c r="D129" s="31"/>
      <c r="E129" s="32" t="str">
        <f>IF($A129&lt;&gt;"",IF($A129&lt;&gt;"",VLOOKUP($A129,'TABELA '!$A$4:$B$23,3,0),"")/100*C129,"")</f>
        <v/>
      </c>
      <c r="F129" s="33" t="str">
        <f>IF($A129&lt;&gt;"",IF($A129&lt;&gt;"",VLOOKUP($A129,'TABELA '!$A$4:$B$23,4,0),"")/100*C129/100*C129,"")</f>
        <v/>
      </c>
      <c r="G129" s="33" t="str">
        <f>IF($A129&lt;&gt;"",IF($A129&lt;&gt;"",VLOOKUP($A129,'TABELA '!$A$4:$B$23,5,0),"")/100*C129,"")</f>
        <v/>
      </c>
      <c r="H129" s="33" t="str">
        <f>IF($A129&lt;&gt;"",IF($A129&lt;&gt;"",VLOOKUP($A129,'TABELA '!$A$4:$B$23,6,0),"")/100*C129,"")</f>
        <v/>
      </c>
      <c r="I129" s="33" t="str">
        <f>IF($A129&lt;&gt;"",IF($A129&lt;&gt;"",VLOOKUP($A129,'TABELA '!$A$4:$B$23,7,0),"")/100*C129,"")</f>
        <v/>
      </c>
      <c r="J129" s="33" t="str">
        <f>IF($A129&lt;&gt;"",IF($A129&lt;&gt;"",VLOOKUP($A129,'TABELA '!$A$4:$B$23,8,0),"")/100*C129,"")</f>
        <v/>
      </c>
      <c r="K129" s="33" t="str">
        <f>IF($A129&lt;&gt;"",IF($A129&lt;&gt;"",VLOOKUP($A129,'TABELA '!$A$4:$B$23,11,0),"")/100*C129,"")</f>
        <v/>
      </c>
      <c r="L129" s="33" t="str">
        <f>IF($A129&lt;&gt;"",IF($A129&lt;&gt;"",VLOOKUP($A129,'TABELA '!$A$4:$B$23,10,0),"")/100*C129,"")</f>
        <v/>
      </c>
      <c r="M129" s="33" t="str">
        <f>IF($A129&lt;&gt;"",IF($A129&lt;&gt;"",VLOOKUP($A129,'TABELA '!$A$4:$B$23,11,0),"")/100*H129,"")</f>
        <v/>
      </c>
      <c r="N129" s="33" t="str">
        <f>IF($A129&lt;&gt;"",IF($A129&lt;&gt;"",VLOOKUP($A129,'TABELA '!$A$4:$B$23,12,0),"")/100*C129,"")</f>
        <v/>
      </c>
      <c r="O129" s="33" t="str">
        <f>IF($A129&lt;&gt;"",IF($A129&lt;&gt;"",VLOOKUP($A129,'TABELA '!$A$4:$B$23,13,0),"")/100*C129,"")</f>
        <v/>
      </c>
      <c r="P129" s="33" t="str">
        <f>IF($A129&lt;&gt;"",IF($A129&lt;&gt;"",VLOOKUP($A129,'TABELA '!$A$4:$B$23,14,0),"")/100*C129,"")</f>
        <v/>
      </c>
      <c r="Q129" s="33" t="str">
        <f>IF($A129&lt;&gt;"",IF($A129&lt;&gt;"",VLOOKUP($A129,'TABELA '!$A$4:$B$23,15,0),"")/100*C129,"")</f>
        <v/>
      </c>
      <c r="R129" s="33" t="str">
        <f>IF($A129&lt;&gt;"",IF($A129&lt;&gt;"",VLOOKUP($A129,'TABELA '!$A$4:$B$23,16,0),"")/100*C129,"")</f>
        <v/>
      </c>
      <c r="S129" s="33" t="str">
        <f>IF($A129&lt;&gt;"",IF($A129&lt;&gt;"",VLOOKUP($A129,'TABELA '!$A$4:$B$23,17,0),"")/100*C129,"")</f>
        <v/>
      </c>
      <c r="T129" s="33" t="str">
        <f>IF($A129&lt;&gt;"",IF($A129&lt;&gt;"",VLOOKUP($A129,'TABELA '!$A$4:$B$23,18,0),"")/100*C129,"")</f>
        <v/>
      </c>
      <c r="U129" s="33" t="str">
        <f>IF($A129&lt;&gt;"",IF($A129&lt;&gt;"",VLOOKUP($A129,'TABELA '!$A$4:$B$23,19,0),"")/100*C129,"")</f>
        <v/>
      </c>
      <c r="V129" s="33" t="str">
        <f>IF($A129&lt;&gt;"",IF($A129&lt;&gt;"",VLOOKUP($A129,'TABELA '!$A$4:$B$23,38,0),"")/100*C129,"")</f>
        <v/>
      </c>
      <c r="W129" s="28"/>
    </row>
    <row r="130" spans="1:23" x14ac:dyDescent="0.2">
      <c r="A130" s="30"/>
      <c r="B130" s="24" t="str">
        <f>IF(A130&lt;&gt;"",VLOOKUP(A130,'TABELA '!A24:B59,2,0),"")</f>
        <v/>
      </c>
      <c r="C130" s="31"/>
      <c r="D130" s="31"/>
      <c r="E130" s="32" t="str">
        <f>IF($A130&lt;&gt;"",IF($A130&lt;&gt;"",VLOOKUP($A130,'TABELA '!$A$4:$B$23,3,0),"")/100*C130,"")</f>
        <v/>
      </c>
      <c r="F130" s="33" t="str">
        <f>IF($A130&lt;&gt;"",IF($A130&lt;&gt;"",VLOOKUP($A130,'TABELA '!$A$4:$B$23,4,0),"")/100*C130/100*C130,"")</f>
        <v/>
      </c>
      <c r="G130" s="33" t="str">
        <f>IF($A130&lt;&gt;"",IF($A130&lt;&gt;"",VLOOKUP($A130,'TABELA '!$A$4:$B$23,5,0),"")/100*C130,"")</f>
        <v/>
      </c>
      <c r="H130" s="33" t="str">
        <f>IF($A130&lt;&gt;"",IF($A130&lt;&gt;"",VLOOKUP($A130,'TABELA '!$A$4:$B$23,6,0),"")/100*C130,"")</f>
        <v/>
      </c>
      <c r="I130" s="33" t="str">
        <f>IF($A130&lt;&gt;"",IF($A130&lt;&gt;"",VLOOKUP($A130,'TABELA '!$A$4:$B$23,7,0),"")/100*C130,"")</f>
        <v/>
      </c>
      <c r="J130" s="33" t="str">
        <f>IF($A130&lt;&gt;"",IF($A130&lt;&gt;"",VLOOKUP($A130,'TABELA '!$A$4:$B$23,8,0),"")/100*C130,"")</f>
        <v/>
      </c>
      <c r="K130" s="33" t="str">
        <f>IF($A130&lt;&gt;"",IF($A130&lt;&gt;"",VLOOKUP($A130,'TABELA '!$A$4:$B$23,11,0),"")/100*C130,"")</f>
        <v/>
      </c>
      <c r="L130" s="33" t="str">
        <f>IF($A130&lt;&gt;"",IF($A130&lt;&gt;"",VLOOKUP($A130,'TABELA '!$A$4:$B$23,10,0),"")/100*C130,"")</f>
        <v/>
      </c>
      <c r="M130" s="33" t="str">
        <f>IF($A130&lt;&gt;"",IF($A130&lt;&gt;"",VLOOKUP($A130,'TABELA '!$A$4:$B$23,11,0),"")/100*H130,"")</f>
        <v/>
      </c>
      <c r="N130" s="33" t="str">
        <f>IF($A130&lt;&gt;"",IF($A130&lt;&gt;"",VLOOKUP($A130,'TABELA '!$A$4:$B$23,12,0),"")/100*C130,"")</f>
        <v/>
      </c>
      <c r="O130" s="33" t="str">
        <f>IF($A130&lt;&gt;"",IF($A130&lt;&gt;"",VLOOKUP($A130,'TABELA '!$A$4:$B$23,13,0),"")/100*C130,"")</f>
        <v/>
      </c>
      <c r="P130" s="33" t="str">
        <f>IF($A130&lt;&gt;"",IF($A130&lt;&gt;"",VLOOKUP($A130,'TABELA '!$A$4:$B$23,14,0),"")/100*C130,"")</f>
        <v/>
      </c>
      <c r="Q130" s="33" t="str">
        <f>IF($A130&lt;&gt;"",IF($A130&lt;&gt;"",VLOOKUP($A130,'TABELA '!$A$4:$B$23,15,0),"")/100*C130,"")</f>
        <v/>
      </c>
      <c r="R130" s="33" t="str">
        <f>IF($A130&lt;&gt;"",IF($A130&lt;&gt;"",VLOOKUP($A130,'TABELA '!$A$4:$B$23,16,0),"")/100*C130,"")</f>
        <v/>
      </c>
      <c r="S130" s="33" t="str">
        <f>IF($A130&lt;&gt;"",IF($A130&lt;&gt;"",VLOOKUP($A130,'TABELA '!$A$4:$B$23,17,0),"")/100*C130,"")</f>
        <v/>
      </c>
      <c r="T130" s="33" t="str">
        <f>IF($A130&lt;&gt;"",IF($A130&lt;&gt;"",VLOOKUP($A130,'TABELA '!$A$4:$B$23,18,0),"")/100*C130,"")</f>
        <v/>
      </c>
      <c r="U130" s="33" t="str">
        <f>IF($A130&lt;&gt;"",IF($A130&lt;&gt;"",VLOOKUP($A130,'TABELA '!$A$4:$B$23,19,0),"")/100*C130,"")</f>
        <v/>
      </c>
      <c r="V130" s="33" t="str">
        <f>IF($A130&lt;&gt;"",IF($A130&lt;&gt;"",VLOOKUP($A130,'TABELA '!$A$4:$B$23,38,0),"")/100*C130,"")</f>
        <v/>
      </c>
      <c r="W130" s="28"/>
    </row>
    <row r="131" spans="1:23" x14ac:dyDescent="0.2">
      <c r="A131" s="30"/>
      <c r="B131" s="24" t="str">
        <f>IF(A131&lt;&gt;"",VLOOKUP(A131,'TABELA '!A24:B60,2,0),"")</f>
        <v/>
      </c>
      <c r="C131" s="31"/>
      <c r="D131" s="31"/>
      <c r="E131" s="32" t="str">
        <f>IF($A131&lt;&gt;"",IF($A131&lt;&gt;"",VLOOKUP($A131,'TABELA '!$A$4:$B$23,3,0),"")/100*C131,"")</f>
        <v/>
      </c>
      <c r="F131" s="33" t="str">
        <f>IF($A131&lt;&gt;"",IF($A131&lt;&gt;"",VLOOKUP($A131,'TABELA '!$A$4:$B$23,4,0),"")/100*C131/100*C131,"")</f>
        <v/>
      </c>
      <c r="G131" s="33" t="str">
        <f>IF($A131&lt;&gt;"",IF($A131&lt;&gt;"",VLOOKUP($A131,'TABELA '!$A$4:$B$23,5,0),"")/100*C131,"")</f>
        <v/>
      </c>
      <c r="H131" s="33" t="str">
        <f>IF($A131&lt;&gt;"",IF($A131&lt;&gt;"",VLOOKUP($A131,'TABELA '!$A$4:$B$23,6,0),"")/100*C131,"")</f>
        <v/>
      </c>
      <c r="I131" s="33" t="str">
        <f>IF($A131&lt;&gt;"",IF($A131&lt;&gt;"",VLOOKUP($A131,'TABELA '!$A$4:$B$23,7,0),"")/100*C131,"")</f>
        <v/>
      </c>
      <c r="J131" s="33" t="str">
        <f>IF($A131&lt;&gt;"",IF($A131&lt;&gt;"",VLOOKUP($A131,'TABELA '!$A$4:$B$23,8,0),"")/100*C131,"")</f>
        <v/>
      </c>
      <c r="K131" s="33" t="str">
        <f>IF($A131&lt;&gt;"",IF($A131&lt;&gt;"",VLOOKUP($A131,'TABELA '!$A$4:$B$23,11,0),"")/100*C131,"")</f>
        <v/>
      </c>
      <c r="L131" s="33" t="str">
        <f>IF($A131&lt;&gt;"",IF($A131&lt;&gt;"",VLOOKUP($A131,'TABELA '!$A$4:$B$23,10,0),"")/100*C131,"")</f>
        <v/>
      </c>
      <c r="M131" s="33" t="str">
        <f>IF($A131&lt;&gt;"",IF($A131&lt;&gt;"",VLOOKUP($A131,'TABELA '!$A$4:$B$23,11,0),"")/100*H131,"")</f>
        <v/>
      </c>
      <c r="N131" s="33" t="str">
        <f>IF($A131&lt;&gt;"",IF($A131&lt;&gt;"",VLOOKUP($A131,'TABELA '!$A$4:$B$23,12,0),"")/100*C131,"")</f>
        <v/>
      </c>
      <c r="O131" s="33" t="str">
        <f>IF($A131&lt;&gt;"",IF($A131&lt;&gt;"",VLOOKUP($A131,'TABELA '!$A$4:$B$23,13,0),"")/100*C131,"")</f>
        <v/>
      </c>
      <c r="P131" s="33" t="str">
        <f>IF($A131&lt;&gt;"",IF($A131&lt;&gt;"",VLOOKUP($A131,'TABELA '!$A$4:$B$23,14,0),"")/100*C131,"")</f>
        <v/>
      </c>
      <c r="Q131" s="33" t="str">
        <f>IF($A131&lt;&gt;"",IF($A131&lt;&gt;"",VLOOKUP($A131,'TABELA '!$A$4:$B$23,15,0),"")/100*C131,"")</f>
        <v/>
      </c>
      <c r="R131" s="33" t="str">
        <f>IF($A131&lt;&gt;"",IF($A131&lt;&gt;"",VLOOKUP($A131,'TABELA '!$A$4:$B$23,16,0),"")/100*C131,"")</f>
        <v/>
      </c>
      <c r="S131" s="33" t="str">
        <f>IF($A131&lt;&gt;"",IF($A131&lt;&gt;"",VLOOKUP($A131,'TABELA '!$A$4:$B$23,17,0),"")/100*C131,"")</f>
        <v/>
      </c>
      <c r="T131" s="33" t="str">
        <f>IF($A131&lt;&gt;"",IF($A131&lt;&gt;"",VLOOKUP($A131,'TABELA '!$A$4:$B$23,18,0),"")/100*C131,"")</f>
        <v/>
      </c>
      <c r="U131" s="33" t="str">
        <f>IF($A131&lt;&gt;"",IF($A131&lt;&gt;"",VLOOKUP($A131,'TABELA '!$A$4:$B$23,19,0),"")/100*C131,"")</f>
        <v/>
      </c>
      <c r="V131" s="33" t="str">
        <f>IF($A131&lt;&gt;"",IF($A131&lt;&gt;"",VLOOKUP($A131,'TABELA '!$A$4:$B$23,38,0),"")/100*C131,"")</f>
        <v/>
      </c>
      <c r="W131" s="28"/>
    </row>
    <row r="132" spans="1:23" x14ac:dyDescent="0.2">
      <c r="A132" s="30"/>
      <c r="B132" s="24" t="str">
        <f>IF(A132&lt;&gt;"",VLOOKUP(A132,'TABELA '!A24:B61,2,0),"")</f>
        <v/>
      </c>
      <c r="C132" s="31"/>
      <c r="D132" s="31"/>
      <c r="E132" s="32" t="str">
        <f>IF($A132&lt;&gt;"",IF($A132&lt;&gt;"",VLOOKUP($A132,'TABELA '!$A$4:$B$23,3,0),"")/100*C132,"")</f>
        <v/>
      </c>
      <c r="F132" s="33" t="str">
        <f>IF($A132&lt;&gt;"",IF($A132&lt;&gt;"",VLOOKUP($A132,'TABELA '!$A$4:$B$23,4,0),"")/100*C132/100*C132,"")</f>
        <v/>
      </c>
      <c r="G132" s="33" t="str">
        <f>IF($A132&lt;&gt;"",IF($A132&lt;&gt;"",VLOOKUP($A132,'TABELA '!$A$4:$B$23,5,0),"")/100*C132,"")</f>
        <v/>
      </c>
      <c r="H132" s="33" t="str">
        <f>IF($A132&lt;&gt;"",IF($A132&lt;&gt;"",VLOOKUP($A132,'TABELA '!$A$4:$B$23,6,0),"")/100*C132,"")</f>
        <v/>
      </c>
      <c r="I132" s="33" t="str">
        <f>IF($A132&lt;&gt;"",IF($A132&lt;&gt;"",VLOOKUP($A132,'TABELA '!$A$4:$B$23,7,0),"")/100*C132,"")</f>
        <v/>
      </c>
      <c r="J132" s="33" t="str">
        <f>IF($A132&lt;&gt;"",IF($A132&lt;&gt;"",VLOOKUP($A132,'TABELA '!$A$4:$B$23,8,0),"")/100*C132,"")</f>
        <v/>
      </c>
      <c r="K132" s="33" t="str">
        <f>IF($A132&lt;&gt;"",IF($A132&lt;&gt;"",VLOOKUP($A132,'TABELA '!$A$4:$B$23,11,0),"")/100*C132,"")</f>
        <v/>
      </c>
      <c r="L132" s="33" t="str">
        <f>IF($A132&lt;&gt;"",IF($A132&lt;&gt;"",VLOOKUP($A132,'TABELA '!$A$4:$B$23,10,0),"")/100*C132,"")</f>
        <v/>
      </c>
      <c r="M132" s="33" t="str">
        <f>IF($A132&lt;&gt;"",IF($A132&lt;&gt;"",VLOOKUP($A132,'TABELA '!$A$4:$B$23,11,0),"")/100*H132,"")</f>
        <v/>
      </c>
      <c r="N132" s="33" t="str">
        <f>IF($A132&lt;&gt;"",IF($A132&lt;&gt;"",VLOOKUP($A132,'TABELA '!$A$4:$B$23,12,0),"")/100*C132,"")</f>
        <v/>
      </c>
      <c r="O132" s="33" t="str">
        <f>IF($A132&lt;&gt;"",IF($A132&lt;&gt;"",VLOOKUP($A132,'TABELA '!$A$4:$B$23,13,0),"")/100*C132,"")</f>
        <v/>
      </c>
      <c r="P132" s="33" t="str">
        <f>IF($A132&lt;&gt;"",IF($A132&lt;&gt;"",VLOOKUP($A132,'TABELA '!$A$4:$B$23,14,0),"")/100*C132,"")</f>
        <v/>
      </c>
      <c r="Q132" s="33" t="str">
        <f>IF($A132&lt;&gt;"",IF($A132&lt;&gt;"",VLOOKUP($A132,'TABELA '!$A$4:$B$23,15,0),"")/100*C132,"")</f>
        <v/>
      </c>
      <c r="R132" s="33" t="str">
        <f>IF($A132&lt;&gt;"",IF($A132&lt;&gt;"",VLOOKUP($A132,'TABELA '!$A$4:$B$23,16,0),"")/100*C132,"")</f>
        <v/>
      </c>
      <c r="S132" s="33" t="str">
        <f>IF($A132&lt;&gt;"",IF($A132&lt;&gt;"",VLOOKUP($A132,'TABELA '!$A$4:$B$23,17,0),"")/100*C132,"")</f>
        <v/>
      </c>
      <c r="T132" s="33" t="str">
        <f>IF($A132&lt;&gt;"",IF($A132&lt;&gt;"",VLOOKUP($A132,'TABELA '!$A$4:$B$23,18,0),"")/100*C132,"")</f>
        <v/>
      </c>
      <c r="U132" s="33" t="str">
        <f>IF($A132&lt;&gt;"",IF($A132&lt;&gt;"",VLOOKUP($A132,'TABELA '!$A$4:$B$23,19,0),"")/100*C132,"")</f>
        <v/>
      </c>
      <c r="V132" s="33" t="str">
        <f>IF($A132&lt;&gt;"",IF($A132&lt;&gt;"",VLOOKUP($A132,'TABELA '!$A$4:$B$23,38,0),"")/100*C132,"")</f>
        <v/>
      </c>
      <c r="W132" s="28"/>
    </row>
    <row r="133" spans="1:23" x14ac:dyDescent="0.2">
      <c r="A133" s="30"/>
      <c r="B133" s="24" t="str">
        <f>IF(A133&lt;&gt;"",VLOOKUP(A133,'TABELA '!A24:B62,2,0),"")</f>
        <v/>
      </c>
      <c r="C133" s="31"/>
      <c r="D133" s="31"/>
      <c r="E133" s="32" t="str">
        <f>IF($A133&lt;&gt;"",IF($A133&lt;&gt;"",VLOOKUP($A133,'TABELA '!$A$4:$B$23,3,0),"")/100*C133,"")</f>
        <v/>
      </c>
      <c r="F133" s="33" t="str">
        <f>IF($A133&lt;&gt;"",IF($A133&lt;&gt;"",VLOOKUP($A133,'TABELA '!$A$4:$B$23,4,0),"")/100*C133/100*C133,"")</f>
        <v/>
      </c>
      <c r="G133" s="33" t="str">
        <f>IF($A133&lt;&gt;"",IF($A133&lt;&gt;"",VLOOKUP($A133,'TABELA '!$A$4:$B$23,5,0),"")/100*C133,"")</f>
        <v/>
      </c>
      <c r="H133" s="33" t="str">
        <f>IF($A133&lt;&gt;"",IF($A133&lt;&gt;"",VLOOKUP($A133,'TABELA '!$A$4:$B$23,6,0),"")/100*C133,"")</f>
        <v/>
      </c>
      <c r="I133" s="33" t="str">
        <f>IF($A133&lt;&gt;"",IF($A133&lt;&gt;"",VLOOKUP($A133,'TABELA '!$A$4:$B$23,7,0),"")/100*C133,"")</f>
        <v/>
      </c>
      <c r="J133" s="33" t="str">
        <f>IF($A133&lt;&gt;"",IF($A133&lt;&gt;"",VLOOKUP($A133,'TABELA '!$A$4:$B$23,8,0),"")/100*C133,"")</f>
        <v/>
      </c>
      <c r="K133" s="33" t="str">
        <f>IF($A133&lt;&gt;"",IF($A133&lt;&gt;"",VLOOKUP($A133,'TABELA '!$A$4:$B$23,11,0),"")/100*C133,"")</f>
        <v/>
      </c>
      <c r="L133" s="33" t="str">
        <f>IF($A133&lt;&gt;"",IF($A133&lt;&gt;"",VLOOKUP($A133,'TABELA '!$A$4:$B$23,10,0),"")/100*C133,"")</f>
        <v/>
      </c>
      <c r="M133" s="33" t="str">
        <f>IF($A133&lt;&gt;"",IF($A133&lt;&gt;"",VLOOKUP($A133,'TABELA '!$A$4:$B$23,11,0),"")/100*H133,"")</f>
        <v/>
      </c>
      <c r="N133" s="33" t="str">
        <f>IF($A133&lt;&gt;"",IF($A133&lt;&gt;"",VLOOKUP($A133,'TABELA '!$A$4:$B$23,12,0),"")/100*C133,"")</f>
        <v/>
      </c>
      <c r="O133" s="33" t="str">
        <f>IF($A133&lt;&gt;"",IF($A133&lt;&gt;"",VLOOKUP($A133,'TABELA '!$A$4:$B$23,13,0),"")/100*C133,"")</f>
        <v/>
      </c>
      <c r="P133" s="33" t="str">
        <f>IF($A133&lt;&gt;"",IF($A133&lt;&gt;"",VLOOKUP($A133,'TABELA '!$A$4:$B$23,14,0),"")/100*C133,"")</f>
        <v/>
      </c>
      <c r="Q133" s="33" t="str">
        <f>IF($A133&lt;&gt;"",IF($A133&lt;&gt;"",VLOOKUP($A133,'TABELA '!$A$4:$B$23,15,0),"")/100*C133,"")</f>
        <v/>
      </c>
      <c r="R133" s="33" t="str">
        <f>IF($A133&lt;&gt;"",IF($A133&lt;&gt;"",VLOOKUP($A133,'TABELA '!$A$4:$B$23,16,0),"")/100*C133,"")</f>
        <v/>
      </c>
      <c r="S133" s="33" t="str">
        <f>IF($A133&lt;&gt;"",IF($A133&lt;&gt;"",VLOOKUP($A133,'TABELA '!$A$4:$B$23,17,0),"")/100*C133,"")</f>
        <v/>
      </c>
      <c r="T133" s="33" t="str">
        <f>IF($A133&lt;&gt;"",IF($A133&lt;&gt;"",VLOOKUP($A133,'TABELA '!$A$4:$B$23,18,0),"")/100*C133,"")</f>
        <v/>
      </c>
      <c r="U133" s="33" t="str">
        <f>IF($A133&lt;&gt;"",IF($A133&lt;&gt;"",VLOOKUP($A133,'TABELA '!$A$4:$B$23,19,0),"")/100*C133,"")</f>
        <v/>
      </c>
      <c r="V133" s="33" t="str">
        <f>IF($A133&lt;&gt;"",IF($A133&lt;&gt;"",VLOOKUP($A133,'TABELA '!$A$4:$B$23,38,0),"")/100*C133,"")</f>
        <v/>
      </c>
      <c r="W133" s="28"/>
    </row>
    <row r="134" spans="1:23" x14ac:dyDescent="0.2">
      <c r="A134" s="30"/>
      <c r="B134" s="24" t="str">
        <f>IF(A134&lt;&gt;"",VLOOKUP(A134,'TABELA '!A24:B63,2,0),"")</f>
        <v/>
      </c>
      <c r="C134" s="31"/>
      <c r="D134" s="31"/>
      <c r="E134" s="32" t="str">
        <f>IF($A134&lt;&gt;"",IF($A134&lt;&gt;"",VLOOKUP($A134,'TABELA '!$A$4:$B$23,3,0),"")/100*C134,"")</f>
        <v/>
      </c>
      <c r="F134" s="33" t="str">
        <f>IF($A134&lt;&gt;"",IF($A134&lt;&gt;"",VLOOKUP($A134,'TABELA '!$A$4:$B$23,4,0),"")/100*C134/100*C134,"")</f>
        <v/>
      </c>
      <c r="G134" s="33" t="str">
        <f>IF($A134&lt;&gt;"",IF($A134&lt;&gt;"",VLOOKUP($A134,'TABELA '!$A$4:$B$23,5,0),"")/100*C134,"")</f>
        <v/>
      </c>
      <c r="H134" s="33" t="str">
        <f>IF($A134&lt;&gt;"",IF($A134&lt;&gt;"",VLOOKUP($A134,'TABELA '!$A$4:$B$23,6,0),"")/100*C134,"")</f>
        <v/>
      </c>
      <c r="I134" s="33" t="str">
        <f>IF($A134&lt;&gt;"",IF($A134&lt;&gt;"",VLOOKUP($A134,'TABELA '!$A$4:$B$23,7,0),"")/100*C134,"")</f>
        <v/>
      </c>
      <c r="J134" s="33" t="str">
        <f>IF($A134&lt;&gt;"",IF($A134&lt;&gt;"",VLOOKUP($A134,'TABELA '!$A$4:$B$23,8,0),"")/100*C134,"")</f>
        <v/>
      </c>
      <c r="K134" s="33" t="str">
        <f>IF($A134&lt;&gt;"",IF($A134&lt;&gt;"",VLOOKUP($A134,'TABELA '!$A$4:$B$23,11,0),"")/100*C134,"")</f>
        <v/>
      </c>
      <c r="L134" s="33" t="str">
        <f>IF($A134&lt;&gt;"",IF($A134&lt;&gt;"",VLOOKUP($A134,'TABELA '!$A$4:$B$23,10,0),"")/100*C134,"")</f>
        <v/>
      </c>
      <c r="M134" s="33" t="str">
        <f>IF($A134&lt;&gt;"",IF($A134&lt;&gt;"",VLOOKUP($A134,'TABELA '!$A$4:$B$23,11,0),"")/100*H134,"")</f>
        <v/>
      </c>
      <c r="N134" s="33" t="str">
        <f>IF($A134&lt;&gt;"",IF($A134&lt;&gt;"",VLOOKUP($A134,'TABELA '!$A$4:$B$23,12,0),"")/100*C134,"")</f>
        <v/>
      </c>
      <c r="O134" s="33" t="str">
        <f>IF($A134&lt;&gt;"",IF($A134&lt;&gt;"",VLOOKUP($A134,'TABELA '!$A$4:$B$23,13,0),"")/100*C134,"")</f>
        <v/>
      </c>
      <c r="P134" s="33" t="str">
        <f>IF($A134&lt;&gt;"",IF($A134&lt;&gt;"",VLOOKUP($A134,'TABELA '!$A$4:$B$23,14,0),"")/100*C134,"")</f>
        <v/>
      </c>
      <c r="Q134" s="33" t="str">
        <f>IF($A134&lt;&gt;"",IF($A134&lt;&gt;"",VLOOKUP($A134,'TABELA '!$A$4:$B$23,15,0),"")/100*C134,"")</f>
        <v/>
      </c>
      <c r="R134" s="33" t="str">
        <f>IF($A134&lt;&gt;"",IF($A134&lt;&gt;"",VLOOKUP($A134,'TABELA '!$A$4:$B$23,16,0),"")/100*C134,"")</f>
        <v/>
      </c>
      <c r="S134" s="33" t="str">
        <f>IF($A134&lt;&gt;"",IF($A134&lt;&gt;"",VLOOKUP($A134,'TABELA '!$A$4:$B$23,17,0),"")/100*C134,"")</f>
        <v/>
      </c>
      <c r="T134" s="33" t="str">
        <f>IF($A134&lt;&gt;"",IF($A134&lt;&gt;"",VLOOKUP($A134,'TABELA '!$A$4:$B$23,18,0),"")/100*C134,"")</f>
        <v/>
      </c>
      <c r="U134" s="33" t="str">
        <f>IF($A134&lt;&gt;"",IF($A134&lt;&gt;"",VLOOKUP($A134,'TABELA '!$A$4:$B$23,19,0),"")/100*C134,"")</f>
        <v/>
      </c>
      <c r="V134" s="33" t="str">
        <f>IF($A134&lt;&gt;"",IF($A134&lt;&gt;"",VLOOKUP($A134,'TABELA '!$A$4:$B$23,38,0),"")/100*C134,"")</f>
        <v/>
      </c>
      <c r="W134" s="28"/>
    </row>
    <row r="135" spans="1:23" x14ac:dyDescent="0.2">
      <c r="A135" s="30"/>
      <c r="B135" s="24" t="str">
        <f>IF(A135&lt;&gt;"",VLOOKUP(A135,'TABELA '!A24:B64,2,0),"")</f>
        <v/>
      </c>
      <c r="C135" s="31"/>
      <c r="D135" s="31"/>
      <c r="E135" s="32" t="str">
        <f>IF($A135&lt;&gt;"",IF($A135&lt;&gt;"",VLOOKUP($A135,'TABELA '!$A$4:$B$23,3,0),"")/100*C135,"")</f>
        <v/>
      </c>
      <c r="F135" s="33" t="str">
        <f>IF($A135&lt;&gt;"",IF($A135&lt;&gt;"",VLOOKUP($A135,'TABELA '!$A$4:$B$23,4,0),"")/100*C135/100*C135,"")</f>
        <v/>
      </c>
      <c r="G135" s="33" t="str">
        <f>IF($A135&lt;&gt;"",IF($A135&lt;&gt;"",VLOOKUP($A135,'TABELA '!$A$4:$B$23,5,0),"")/100*C135,"")</f>
        <v/>
      </c>
      <c r="H135" s="33" t="str">
        <f>IF($A135&lt;&gt;"",IF($A135&lt;&gt;"",VLOOKUP($A135,'TABELA '!$A$4:$B$23,6,0),"")/100*C135,"")</f>
        <v/>
      </c>
      <c r="I135" s="33" t="str">
        <f>IF($A135&lt;&gt;"",IF($A135&lt;&gt;"",VLOOKUP($A135,'TABELA '!$A$4:$B$23,7,0),"")/100*C135,"")</f>
        <v/>
      </c>
      <c r="J135" s="33" t="str">
        <f>IF($A135&lt;&gt;"",IF($A135&lt;&gt;"",VLOOKUP($A135,'TABELA '!$A$4:$B$23,8,0),"")/100*C135,"")</f>
        <v/>
      </c>
      <c r="K135" s="33" t="str">
        <f>IF($A135&lt;&gt;"",IF($A135&lt;&gt;"",VLOOKUP($A135,'TABELA '!$A$4:$B$23,11,0),"")/100*C135,"")</f>
        <v/>
      </c>
      <c r="L135" s="33" t="str">
        <f>IF($A135&lt;&gt;"",IF($A135&lt;&gt;"",VLOOKUP($A135,'TABELA '!$A$4:$B$23,10,0),"")/100*C135,"")</f>
        <v/>
      </c>
      <c r="M135" s="33" t="str">
        <f>IF($A135&lt;&gt;"",IF($A135&lt;&gt;"",VLOOKUP($A135,'TABELA '!$A$4:$B$23,11,0),"")/100*H135,"")</f>
        <v/>
      </c>
      <c r="N135" s="33" t="str">
        <f>IF($A135&lt;&gt;"",IF($A135&lt;&gt;"",VLOOKUP($A135,'TABELA '!$A$4:$B$23,12,0),"")/100*C135,"")</f>
        <v/>
      </c>
      <c r="O135" s="33" t="str">
        <f>IF($A135&lt;&gt;"",IF($A135&lt;&gt;"",VLOOKUP($A135,'TABELA '!$A$4:$B$23,13,0),"")/100*C135,"")</f>
        <v/>
      </c>
      <c r="P135" s="33" t="str">
        <f>IF($A135&lt;&gt;"",IF($A135&lt;&gt;"",VLOOKUP($A135,'TABELA '!$A$4:$B$23,14,0),"")/100*C135,"")</f>
        <v/>
      </c>
      <c r="Q135" s="33" t="str">
        <f>IF($A135&lt;&gt;"",IF($A135&lt;&gt;"",VLOOKUP($A135,'TABELA '!$A$4:$B$23,15,0),"")/100*C135,"")</f>
        <v/>
      </c>
      <c r="R135" s="33" t="str">
        <f>IF($A135&lt;&gt;"",IF($A135&lt;&gt;"",VLOOKUP($A135,'TABELA '!$A$4:$B$23,16,0),"")/100*C135,"")</f>
        <v/>
      </c>
      <c r="S135" s="33" t="str">
        <f>IF($A135&lt;&gt;"",IF($A135&lt;&gt;"",VLOOKUP($A135,'TABELA '!$A$4:$B$23,17,0),"")/100*C135,"")</f>
        <v/>
      </c>
      <c r="T135" s="33" t="str">
        <f>IF($A135&lt;&gt;"",IF($A135&lt;&gt;"",VLOOKUP($A135,'TABELA '!$A$4:$B$23,18,0),"")/100*C135,"")</f>
        <v/>
      </c>
      <c r="U135" s="33" t="str">
        <f>IF($A135&lt;&gt;"",IF($A135&lt;&gt;"",VLOOKUP($A135,'TABELA '!$A$4:$B$23,19,0),"")/100*C135,"")</f>
        <v/>
      </c>
      <c r="V135" s="33" t="str">
        <f>IF($A135&lt;&gt;"",IF($A135&lt;&gt;"",VLOOKUP($A135,'TABELA '!$A$4:$B$23,38,0),"")/100*C135,"")</f>
        <v/>
      </c>
      <c r="W135" s="28"/>
    </row>
    <row r="136" spans="1:23" x14ac:dyDescent="0.2">
      <c r="A136" s="30"/>
      <c r="B136" s="24" t="str">
        <f>IF(A136&lt;&gt;"",VLOOKUP(A136,'TABELA '!A24:B65,2,0),"")</f>
        <v/>
      </c>
      <c r="C136" s="31"/>
      <c r="D136" s="31"/>
      <c r="E136" s="32" t="str">
        <f>IF($A136&lt;&gt;"",IF($A136&lt;&gt;"",VLOOKUP($A136,'TABELA '!$A$4:$B$23,3,0),"")/100*C136,"")</f>
        <v/>
      </c>
      <c r="F136" s="33" t="str">
        <f>IF($A136&lt;&gt;"",IF($A136&lt;&gt;"",VLOOKUP($A136,'TABELA '!$A$4:$B$23,4,0),"")/100*C136/100*C136,"")</f>
        <v/>
      </c>
      <c r="G136" s="33" t="str">
        <f>IF($A136&lt;&gt;"",IF($A136&lt;&gt;"",VLOOKUP($A136,'TABELA '!$A$4:$B$23,5,0),"")/100*C136,"")</f>
        <v/>
      </c>
      <c r="H136" s="33" t="str">
        <f>IF($A136&lt;&gt;"",IF($A136&lt;&gt;"",VLOOKUP($A136,'TABELA '!$A$4:$B$23,6,0),"")/100*C136,"")</f>
        <v/>
      </c>
      <c r="I136" s="33" t="str">
        <f>IF($A136&lt;&gt;"",IF($A136&lt;&gt;"",VLOOKUP($A136,'TABELA '!$A$4:$B$23,7,0),"")/100*C136,"")</f>
        <v/>
      </c>
      <c r="J136" s="33" t="str">
        <f>IF($A136&lt;&gt;"",IF($A136&lt;&gt;"",VLOOKUP($A136,'TABELA '!$A$4:$B$23,8,0),"")/100*C136,"")</f>
        <v/>
      </c>
      <c r="K136" s="33" t="str">
        <f>IF($A136&lt;&gt;"",IF($A136&lt;&gt;"",VLOOKUP($A136,'TABELA '!$A$4:$B$23,11,0),"")/100*C136,"")</f>
        <v/>
      </c>
      <c r="L136" s="33" t="str">
        <f>IF($A136&lt;&gt;"",IF($A136&lt;&gt;"",VLOOKUP($A136,'TABELA '!$A$4:$B$23,10,0),"")/100*C136,"")</f>
        <v/>
      </c>
      <c r="M136" s="33" t="str">
        <f>IF($A136&lt;&gt;"",IF($A136&lt;&gt;"",VLOOKUP($A136,'TABELA '!$A$4:$B$23,11,0),"")/100*H136,"")</f>
        <v/>
      </c>
      <c r="N136" s="33" t="str">
        <f>IF($A136&lt;&gt;"",IF($A136&lt;&gt;"",VLOOKUP($A136,'TABELA '!$A$4:$B$23,12,0),"")/100*C136,"")</f>
        <v/>
      </c>
      <c r="O136" s="33" t="str">
        <f>IF($A136&lt;&gt;"",IF($A136&lt;&gt;"",VLOOKUP($A136,'TABELA '!$A$4:$B$23,13,0),"")/100*C136,"")</f>
        <v/>
      </c>
      <c r="P136" s="33" t="str">
        <f>IF($A136&lt;&gt;"",IF($A136&lt;&gt;"",VLOOKUP($A136,'TABELA '!$A$4:$B$23,14,0),"")/100*C136,"")</f>
        <v/>
      </c>
      <c r="Q136" s="33" t="str">
        <f>IF($A136&lt;&gt;"",IF($A136&lt;&gt;"",VLOOKUP($A136,'TABELA '!$A$4:$B$23,15,0),"")/100*C136,"")</f>
        <v/>
      </c>
      <c r="R136" s="33" t="str">
        <f>IF($A136&lt;&gt;"",IF($A136&lt;&gt;"",VLOOKUP($A136,'TABELA '!$A$4:$B$23,16,0),"")/100*C136,"")</f>
        <v/>
      </c>
      <c r="S136" s="33" t="str">
        <f>IF($A136&lt;&gt;"",IF($A136&lt;&gt;"",VLOOKUP($A136,'TABELA '!$A$4:$B$23,17,0),"")/100*C136,"")</f>
        <v/>
      </c>
      <c r="T136" s="33" t="str">
        <f>IF($A136&lt;&gt;"",IF($A136&lt;&gt;"",VLOOKUP($A136,'TABELA '!$A$4:$B$23,18,0),"")/100*C136,"")</f>
        <v/>
      </c>
      <c r="U136" s="33" t="str">
        <f>IF($A136&lt;&gt;"",IF($A136&lt;&gt;"",VLOOKUP($A136,'TABELA '!$A$4:$B$23,19,0),"")/100*C136,"")</f>
        <v/>
      </c>
      <c r="V136" s="33" t="str">
        <f>IF($A136&lt;&gt;"",IF($A136&lt;&gt;"",VLOOKUP($A136,'TABELA '!$A$4:$B$23,38,0),"")/100*C136,"")</f>
        <v/>
      </c>
      <c r="W136" s="28"/>
    </row>
    <row r="137" spans="1:23" x14ac:dyDescent="0.2">
      <c r="A137" s="30"/>
      <c r="B137" s="24" t="str">
        <f>IF(A137&lt;&gt;"",VLOOKUP(A137,'TABELA '!A24:B66,2,0),"")</f>
        <v/>
      </c>
      <c r="C137" s="31"/>
      <c r="D137" s="31"/>
      <c r="E137" s="32" t="str">
        <f>IF($A137&lt;&gt;"",IF($A137&lt;&gt;"",VLOOKUP($A137,'TABELA '!$A$4:$B$23,3,0),"")/100*C137,"")</f>
        <v/>
      </c>
      <c r="F137" s="33" t="str">
        <f>IF($A137&lt;&gt;"",IF($A137&lt;&gt;"",VLOOKUP($A137,'TABELA '!$A$4:$B$23,4,0),"")/100*C137/100*C137,"")</f>
        <v/>
      </c>
      <c r="G137" s="33" t="str">
        <f>IF($A137&lt;&gt;"",IF($A137&lt;&gt;"",VLOOKUP($A137,'TABELA '!$A$4:$B$23,5,0),"")/100*C137,"")</f>
        <v/>
      </c>
      <c r="H137" s="33" t="str">
        <f>IF($A137&lt;&gt;"",IF($A137&lt;&gt;"",VLOOKUP($A137,'TABELA '!$A$4:$B$23,6,0),"")/100*C137,"")</f>
        <v/>
      </c>
      <c r="I137" s="33" t="str">
        <f>IF($A137&lt;&gt;"",IF($A137&lt;&gt;"",VLOOKUP($A137,'TABELA '!$A$4:$B$23,7,0),"")/100*C137,"")</f>
        <v/>
      </c>
      <c r="J137" s="33" t="str">
        <f>IF($A137&lt;&gt;"",IF($A137&lt;&gt;"",VLOOKUP($A137,'TABELA '!$A$4:$B$23,8,0),"")/100*C137,"")</f>
        <v/>
      </c>
      <c r="K137" s="33" t="str">
        <f>IF($A137&lt;&gt;"",IF($A137&lt;&gt;"",VLOOKUP($A137,'TABELA '!$A$4:$B$23,11,0),"")/100*C137,"")</f>
        <v/>
      </c>
      <c r="L137" s="33" t="str">
        <f>IF($A137&lt;&gt;"",IF($A137&lt;&gt;"",VLOOKUP($A137,'TABELA '!$A$4:$B$23,10,0),"")/100*C137,"")</f>
        <v/>
      </c>
      <c r="M137" s="33" t="str">
        <f>IF($A137&lt;&gt;"",IF($A137&lt;&gt;"",VLOOKUP($A137,'TABELA '!$A$4:$B$23,11,0),"")/100*H137,"")</f>
        <v/>
      </c>
      <c r="N137" s="33" t="str">
        <f>IF($A137&lt;&gt;"",IF($A137&lt;&gt;"",VLOOKUP($A137,'TABELA '!$A$4:$B$23,12,0),"")/100*C137,"")</f>
        <v/>
      </c>
      <c r="O137" s="33" t="str">
        <f>IF($A137&lt;&gt;"",IF($A137&lt;&gt;"",VLOOKUP($A137,'TABELA '!$A$4:$B$23,13,0),"")/100*C137,"")</f>
        <v/>
      </c>
      <c r="P137" s="33" t="str">
        <f>IF($A137&lt;&gt;"",IF($A137&lt;&gt;"",VLOOKUP($A137,'TABELA '!$A$4:$B$23,14,0),"")/100*C137,"")</f>
        <v/>
      </c>
      <c r="Q137" s="33" t="str">
        <f>IF($A137&lt;&gt;"",IF($A137&lt;&gt;"",VLOOKUP($A137,'TABELA '!$A$4:$B$23,15,0),"")/100*C137,"")</f>
        <v/>
      </c>
      <c r="R137" s="33" t="str">
        <f>IF($A137&lt;&gt;"",IF($A137&lt;&gt;"",VLOOKUP($A137,'TABELA '!$A$4:$B$23,16,0),"")/100*C137,"")</f>
        <v/>
      </c>
      <c r="S137" s="33" t="str">
        <f>IF($A137&lt;&gt;"",IF($A137&lt;&gt;"",VLOOKUP($A137,'TABELA '!$A$4:$B$23,17,0),"")/100*C137,"")</f>
        <v/>
      </c>
      <c r="T137" s="33" t="str">
        <f>IF($A137&lt;&gt;"",IF($A137&lt;&gt;"",VLOOKUP($A137,'TABELA '!$A$4:$B$23,18,0),"")/100*C137,"")</f>
        <v/>
      </c>
      <c r="U137" s="33" t="str">
        <f>IF($A137&lt;&gt;"",IF($A137&lt;&gt;"",VLOOKUP($A137,'TABELA '!$A$4:$B$23,19,0),"")/100*C137,"")</f>
        <v/>
      </c>
      <c r="V137" s="33" t="str">
        <f>IF($A137&lt;&gt;"",IF($A137&lt;&gt;"",VLOOKUP($A137,'TABELA '!$A$4:$B$23,38,0),"")/100*C137,"")</f>
        <v/>
      </c>
      <c r="W137" s="28"/>
    </row>
    <row r="138" spans="1:23" x14ac:dyDescent="0.2">
      <c r="A138" s="30"/>
      <c r="B138" s="24" t="str">
        <f>IF(A138&lt;&gt;"",VLOOKUP(A138,'TABELA '!A24:B67,2,0),"")</f>
        <v/>
      </c>
      <c r="C138" s="31"/>
      <c r="D138" s="31"/>
      <c r="E138" s="32" t="str">
        <f>IF($A138&lt;&gt;"",IF($A138&lt;&gt;"",VLOOKUP($A138,'TABELA '!$A$4:$B$23,3,0),"")/100*C138,"")</f>
        <v/>
      </c>
      <c r="F138" s="33" t="str">
        <f>IF($A138&lt;&gt;"",IF($A138&lt;&gt;"",VLOOKUP($A138,'TABELA '!$A$4:$B$23,4,0),"")/100*C138/100*C138,"")</f>
        <v/>
      </c>
      <c r="G138" s="33" t="str">
        <f>IF($A138&lt;&gt;"",IF($A138&lt;&gt;"",VLOOKUP($A138,'TABELA '!$A$4:$B$23,5,0),"")/100*C138,"")</f>
        <v/>
      </c>
      <c r="H138" s="33" t="str">
        <f>IF($A138&lt;&gt;"",IF($A138&lt;&gt;"",VLOOKUP($A138,'TABELA '!$A$4:$B$23,6,0),"")/100*C138,"")</f>
        <v/>
      </c>
      <c r="I138" s="33" t="str">
        <f>IF($A138&lt;&gt;"",IF($A138&lt;&gt;"",VLOOKUP($A138,'TABELA '!$A$4:$B$23,7,0),"")/100*C138,"")</f>
        <v/>
      </c>
      <c r="J138" s="33" t="str">
        <f>IF($A138&lt;&gt;"",IF($A138&lt;&gt;"",VLOOKUP($A138,'TABELA '!$A$4:$B$23,8,0),"")/100*C138,"")</f>
        <v/>
      </c>
      <c r="K138" s="33" t="str">
        <f>IF($A138&lt;&gt;"",IF($A138&lt;&gt;"",VLOOKUP($A138,'TABELA '!$A$4:$B$23,11,0),"")/100*C138,"")</f>
        <v/>
      </c>
      <c r="L138" s="33" t="str">
        <f>IF($A138&lt;&gt;"",IF($A138&lt;&gt;"",VLOOKUP($A138,'TABELA '!$A$4:$B$23,10,0),"")/100*C138,"")</f>
        <v/>
      </c>
      <c r="M138" s="33" t="str">
        <f>IF($A138&lt;&gt;"",IF($A138&lt;&gt;"",VLOOKUP($A138,'TABELA '!$A$4:$B$23,11,0),"")/100*H138,"")</f>
        <v/>
      </c>
      <c r="N138" s="33" t="str">
        <f>IF($A138&lt;&gt;"",IF($A138&lt;&gt;"",VLOOKUP($A138,'TABELA '!$A$4:$B$23,12,0),"")/100*C138,"")</f>
        <v/>
      </c>
      <c r="O138" s="33" t="str">
        <f>IF($A138&lt;&gt;"",IF($A138&lt;&gt;"",VLOOKUP($A138,'TABELA '!$A$4:$B$23,13,0),"")/100*C138,"")</f>
        <v/>
      </c>
      <c r="P138" s="33" t="str">
        <f>IF($A138&lt;&gt;"",IF($A138&lt;&gt;"",VLOOKUP($A138,'TABELA '!$A$4:$B$23,14,0),"")/100*C138,"")</f>
        <v/>
      </c>
      <c r="Q138" s="33" t="str">
        <f>IF($A138&lt;&gt;"",IF($A138&lt;&gt;"",VLOOKUP($A138,'TABELA '!$A$4:$B$23,15,0),"")/100*C138,"")</f>
        <v/>
      </c>
      <c r="R138" s="33" t="str">
        <f>IF($A138&lt;&gt;"",IF($A138&lt;&gt;"",VLOOKUP($A138,'TABELA '!$A$4:$B$23,16,0),"")/100*C138,"")</f>
        <v/>
      </c>
      <c r="S138" s="33" t="str">
        <f>IF($A138&lt;&gt;"",IF($A138&lt;&gt;"",VLOOKUP($A138,'TABELA '!$A$4:$B$23,17,0),"")/100*C138,"")</f>
        <v/>
      </c>
      <c r="T138" s="33" t="str">
        <f>IF($A138&lt;&gt;"",IF($A138&lt;&gt;"",VLOOKUP($A138,'TABELA '!$A$4:$B$23,18,0),"")/100*C138,"")</f>
        <v/>
      </c>
      <c r="U138" s="33" t="str">
        <f>IF($A138&lt;&gt;"",IF($A138&lt;&gt;"",VLOOKUP($A138,'TABELA '!$A$4:$B$23,19,0),"")/100*C138,"")</f>
        <v/>
      </c>
      <c r="V138" s="33" t="str">
        <f>IF($A138&lt;&gt;"",IF($A138&lt;&gt;"",VLOOKUP($A138,'TABELA '!$A$4:$B$23,38,0),"")/100*C138,"")</f>
        <v/>
      </c>
      <c r="W138" s="28"/>
    </row>
    <row r="139" spans="1:23" x14ac:dyDescent="0.2">
      <c r="A139" s="30"/>
      <c r="B139" s="24" t="str">
        <f>IF(A139&lt;&gt;"",VLOOKUP(A139,'TABELA '!A24:B68,2,0),"")</f>
        <v/>
      </c>
      <c r="C139" s="31"/>
      <c r="D139" s="31"/>
      <c r="E139" s="32" t="str">
        <f>IF($A139&lt;&gt;"",IF($A139&lt;&gt;"",VLOOKUP($A139,'TABELA '!$A$4:$B$23,3,0),"")/100*C139,"")</f>
        <v/>
      </c>
      <c r="F139" s="33" t="str">
        <f>IF($A139&lt;&gt;"",IF($A139&lt;&gt;"",VLOOKUP($A139,'TABELA '!$A$4:$B$23,4,0),"")/100*C139/100*C139,"")</f>
        <v/>
      </c>
      <c r="G139" s="33" t="str">
        <f>IF($A139&lt;&gt;"",IF($A139&lt;&gt;"",VLOOKUP($A139,'TABELA '!$A$4:$B$23,5,0),"")/100*C139,"")</f>
        <v/>
      </c>
      <c r="H139" s="33" t="str">
        <f>IF($A139&lt;&gt;"",IF($A139&lt;&gt;"",VLOOKUP($A139,'TABELA '!$A$4:$B$23,6,0),"")/100*C139,"")</f>
        <v/>
      </c>
      <c r="I139" s="33" t="str">
        <f>IF($A139&lt;&gt;"",IF($A139&lt;&gt;"",VLOOKUP($A139,'TABELA '!$A$4:$B$23,7,0),"")/100*C139,"")</f>
        <v/>
      </c>
      <c r="J139" s="33" t="str">
        <f>IF($A139&lt;&gt;"",IF($A139&lt;&gt;"",VLOOKUP($A139,'TABELA '!$A$4:$B$23,8,0),"")/100*C139,"")</f>
        <v/>
      </c>
      <c r="K139" s="33" t="str">
        <f>IF($A139&lt;&gt;"",IF($A139&lt;&gt;"",VLOOKUP($A139,'TABELA '!$A$4:$B$23,11,0),"")/100*C139,"")</f>
        <v/>
      </c>
      <c r="L139" s="33" t="str">
        <f>IF($A139&lt;&gt;"",IF($A139&lt;&gt;"",VLOOKUP($A139,'TABELA '!$A$4:$B$23,10,0),"")/100*C139,"")</f>
        <v/>
      </c>
      <c r="M139" s="33" t="str">
        <f>IF($A139&lt;&gt;"",IF($A139&lt;&gt;"",VLOOKUP($A139,'TABELA '!$A$4:$B$23,11,0),"")/100*H139,"")</f>
        <v/>
      </c>
      <c r="N139" s="33" t="str">
        <f>IF($A139&lt;&gt;"",IF($A139&lt;&gt;"",VLOOKUP($A139,'TABELA '!$A$4:$B$23,12,0),"")/100*C139,"")</f>
        <v/>
      </c>
      <c r="O139" s="33" t="str">
        <f>IF($A139&lt;&gt;"",IF($A139&lt;&gt;"",VLOOKUP($A139,'TABELA '!$A$4:$B$23,13,0),"")/100*C139,"")</f>
        <v/>
      </c>
      <c r="P139" s="33" t="str">
        <f>IF($A139&lt;&gt;"",IF($A139&lt;&gt;"",VLOOKUP($A139,'TABELA '!$A$4:$B$23,14,0),"")/100*C139,"")</f>
        <v/>
      </c>
      <c r="Q139" s="33" t="str">
        <f>IF($A139&lt;&gt;"",IF($A139&lt;&gt;"",VLOOKUP($A139,'TABELA '!$A$4:$B$23,15,0),"")/100*C139,"")</f>
        <v/>
      </c>
      <c r="R139" s="33" t="str">
        <f>IF($A139&lt;&gt;"",IF($A139&lt;&gt;"",VLOOKUP($A139,'TABELA '!$A$4:$B$23,16,0),"")/100*C139,"")</f>
        <v/>
      </c>
      <c r="S139" s="33" t="str">
        <f>IF($A139&lt;&gt;"",IF($A139&lt;&gt;"",VLOOKUP($A139,'TABELA '!$A$4:$B$23,17,0),"")/100*C139,"")</f>
        <v/>
      </c>
      <c r="T139" s="33" t="str">
        <f>IF($A139&lt;&gt;"",IF($A139&lt;&gt;"",VLOOKUP($A139,'TABELA '!$A$4:$B$23,18,0),"")/100*C139,"")</f>
        <v/>
      </c>
      <c r="U139" s="33" t="str">
        <f>IF($A139&lt;&gt;"",IF($A139&lt;&gt;"",VLOOKUP($A139,'TABELA '!$A$4:$B$23,19,0),"")/100*C139,"")</f>
        <v/>
      </c>
      <c r="V139" s="33" t="str">
        <f>IF($A139&lt;&gt;"",IF($A139&lt;&gt;"",VLOOKUP($A139,'TABELA '!$A$4:$B$23,38,0),"")/100*C139,"")</f>
        <v/>
      </c>
      <c r="W139" s="28"/>
    </row>
    <row r="140" spans="1:23" x14ac:dyDescent="0.2">
      <c r="A140" s="30"/>
      <c r="B140" s="24" t="str">
        <f>IF(A140&lt;&gt;"",VLOOKUP(A140,'TABELA '!A24:B69,2,0),"")</f>
        <v/>
      </c>
      <c r="C140" s="31"/>
      <c r="D140" s="31"/>
      <c r="E140" s="32" t="str">
        <f>IF($A140&lt;&gt;"",IF($A140&lt;&gt;"",VLOOKUP($A140,'TABELA '!$A$4:$B$23,3,0),"")/100*C140,"")</f>
        <v/>
      </c>
      <c r="F140" s="33" t="str">
        <f>IF($A140&lt;&gt;"",IF($A140&lt;&gt;"",VLOOKUP($A140,'TABELA '!$A$4:$B$23,4,0),"")/100*C140/100*C140,"")</f>
        <v/>
      </c>
      <c r="G140" s="33" t="str">
        <f>IF($A140&lt;&gt;"",IF($A140&lt;&gt;"",VLOOKUP($A140,'TABELA '!$A$4:$B$23,5,0),"")/100*C140,"")</f>
        <v/>
      </c>
      <c r="H140" s="33" t="str">
        <f>IF($A140&lt;&gt;"",IF($A140&lt;&gt;"",VLOOKUP($A140,'TABELA '!$A$4:$B$23,6,0),"")/100*C140,"")</f>
        <v/>
      </c>
      <c r="I140" s="33" t="str">
        <f>IF($A140&lt;&gt;"",IF($A140&lt;&gt;"",VLOOKUP($A140,'TABELA '!$A$4:$B$23,7,0),"")/100*C140,"")</f>
        <v/>
      </c>
      <c r="J140" s="33" t="str">
        <f>IF($A140&lt;&gt;"",IF($A140&lt;&gt;"",VLOOKUP($A140,'TABELA '!$A$4:$B$23,8,0),"")/100*C140,"")</f>
        <v/>
      </c>
      <c r="K140" s="33" t="str">
        <f>IF($A140&lt;&gt;"",IF($A140&lt;&gt;"",VLOOKUP($A140,'TABELA '!$A$4:$B$23,11,0),"")/100*C140,"")</f>
        <v/>
      </c>
      <c r="L140" s="33" t="str">
        <f>IF($A140&lt;&gt;"",IF($A140&lt;&gt;"",VLOOKUP($A140,'TABELA '!$A$4:$B$23,10,0),"")/100*C140,"")</f>
        <v/>
      </c>
      <c r="M140" s="33" t="str">
        <f>IF($A140&lt;&gt;"",IF($A140&lt;&gt;"",VLOOKUP($A140,'TABELA '!$A$4:$B$23,11,0),"")/100*H140,"")</f>
        <v/>
      </c>
      <c r="N140" s="33" t="str">
        <f>IF($A140&lt;&gt;"",IF($A140&lt;&gt;"",VLOOKUP($A140,'TABELA '!$A$4:$B$23,12,0),"")/100*C140,"")</f>
        <v/>
      </c>
      <c r="O140" s="33" t="str">
        <f>IF($A140&lt;&gt;"",IF($A140&lt;&gt;"",VLOOKUP($A140,'TABELA '!$A$4:$B$23,13,0),"")/100*C140,"")</f>
        <v/>
      </c>
      <c r="P140" s="33" t="str">
        <f>IF($A140&lt;&gt;"",IF($A140&lt;&gt;"",VLOOKUP($A140,'TABELA '!$A$4:$B$23,14,0),"")/100*C140,"")</f>
        <v/>
      </c>
      <c r="Q140" s="33" t="str">
        <f>IF($A140&lt;&gt;"",IF($A140&lt;&gt;"",VLOOKUP($A140,'TABELA '!$A$4:$B$23,15,0),"")/100*C140,"")</f>
        <v/>
      </c>
      <c r="R140" s="33" t="str">
        <f>IF($A140&lt;&gt;"",IF($A140&lt;&gt;"",VLOOKUP($A140,'TABELA '!$A$4:$B$23,16,0),"")/100*C140,"")</f>
        <v/>
      </c>
      <c r="S140" s="33" t="str">
        <f>IF($A140&lt;&gt;"",IF($A140&lt;&gt;"",VLOOKUP($A140,'TABELA '!$A$4:$B$23,17,0),"")/100*C140,"")</f>
        <v/>
      </c>
      <c r="T140" s="33" t="str">
        <f>IF($A140&lt;&gt;"",IF($A140&lt;&gt;"",VLOOKUP($A140,'TABELA '!$A$4:$B$23,18,0),"")/100*C140,"")</f>
        <v/>
      </c>
      <c r="U140" s="33" t="str">
        <f>IF($A140&lt;&gt;"",IF($A140&lt;&gt;"",VLOOKUP($A140,'TABELA '!$A$4:$B$23,19,0),"")/100*C140,"")</f>
        <v/>
      </c>
      <c r="V140" s="33" t="str">
        <f>IF($A140&lt;&gt;"",IF($A140&lt;&gt;"",VLOOKUP($A140,'TABELA '!$A$4:$B$23,38,0),"")/100*C140,"")</f>
        <v/>
      </c>
      <c r="W140" s="28"/>
    </row>
    <row r="141" spans="1:23" x14ac:dyDescent="0.2">
      <c r="A141" s="30"/>
      <c r="B141" s="24" t="str">
        <f>IF(A141&lt;&gt;"",VLOOKUP(A141,'TABELA '!A24:B70,2,0),"")</f>
        <v/>
      </c>
      <c r="C141" s="31"/>
      <c r="D141" s="31"/>
      <c r="E141" s="32" t="str">
        <f>IF($A141&lt;&gt;"",IF($A141&lt;&gt;"",VLOOKUP($A141,'TABELA '!$A$4:$B$23,3,0),"")/100*C141,"")</f>
        <v/>
      </c>
      <c r="F141" s="33" t="str">
        <f>IF($A141&lt;&gt;"",IF($A141&lt;&gt;"",VLOOKUP($A141,'TABELA '!$A$4:$B$23,4,0),"")/100*C141/100*C141,"")</f>
        <v/>
      </c>
      <c r="G141" s="33" t="str">
        <f>IF($A141&lt;&gt;"",IF($A141&lt;&gt;"",VLOOKUP($A141,'TABELA '!$A$4:$B$23,5,0),"")/100*C141,"")</f>
        <v/>
      </c>
      <c r="H141" s="33" t="str">
        <f>IF($A141&lt;&gt;"",IF($A141&lt;&gt;"",VLOOKUP($A141,'TABELA '!$A$4:$B$23,6,0),"")/100*C141,"")</f>
        <v/>
      </c>
      <c r="I141" s="33" t="str">
        <f>IF($A141&lt;&gt;"",IF($A141&lt;&gt;"",VLOOKUP($A141,'TABELA '!$A$4:$B$23,7,0),"")/100*C141,"")</f>
        <v/>
      </c>
      <c r="J141" s="33" t="str">
        <f>IF($A141&lt;&gt;"",IF($A141&lt;&gt;"",VLOOKUP($A141,'TABELA '!$A$4:$B$23,8,0),"")/100*C141,"")</f>
        <v/>
      </c>
      <c r="K141" s="33" t="str">
        <f>IF($A141&lt;&gt;"",IF($A141&lt;&gt;"",VLOOKUP($A141,'TABELA '!$A$4:$B$23,11,0),"")/100*C141,"")</f>
        <v/>
      </c>
      <c r="L141" s="33" t="str">
        <f>IF($A141&lt;&gt;"",IF($A141&lt;&gt;"",VLOOKUP($A141,'TABELA '!$A$4:$B$23,10,0),"")/100*C141,"")</f>
        <v/>
      </c>
      <c r="M141" s="33" t="str">
        <f>IF($A141&lt;&gt;"",IF($A141&lt;&gt;"",VLOOKUP($A141,'TABELA '!$A$4:$B$23,11,0),"")/100*H141,"")</f>
        <v/>
      </c>
      <c r="N141" s="33" t="str">
        <f>IF($A141&lt;&gt;"",IF($A141&lt;&gt;"",VLOOKUP($A141,'TABELA '!$A$4:$B$23,12,0),"")/100*C141,"")</f>
        <v/>
      </c>
      <c r="O141" s="33" t="str">
        <f>IF($A141&lt;&gt;"",IF($A141&lt;&gt;"",VLOOKUP($A141,'TABELA '!$A$4:$B$23,13,0),"")/100*C141,"")</f>
        <v/>
      </c>
      <c r="P141" s="33" t="str">
        <f>IF($A141&lt;&gt;"",IF($A141&lt;&gt;"",VLOOKUP($A141,'TABELA '!$A$4:$B$23,14,0),"")/100*C141,"")</f>
        <v/>
      </c>
      <c r="Q141" s="33" t="str">
        <f>IF($A141&lt;&gt;"",IF($A141&lt;&gt;"",VLOOKUP($A141,'TABELA '!$A$4:$B$23,15,0),"")/100*C141,"")</f>
        <v/>
      </c>
      <c r="R141" s="33" t="str">
        <f>IF($A141&lt;&gt;"",IF($A141&lt;&gt;"",VLOOKUP($A141,'TABELA '!$A$4:$B$23,16,0),"")/100*C141,"")</f>
        <v/>
      </c>
      <c r="S141" s="33" t="str">
        <f>IF($A141&lt;&gt;"",IF($A141&lt;&gt;"",VLOOKUP($A141,'TABELA '!$A$4:$B$23,17,0),"")/100*C141,"")</f>
        <v/>
      </c>
      <c r="T141" s="33" t="str">
        <f>IF($A141&lt;&gt;"",IF($A141&lt;&gt;"",VLOOKUP($A141,'TABELA '!$A$4:$B$23,18,0),"")/100*C141,"")</f>
        <v/>
      </c>
      <c r="U141" s="33" t="str">
        <f>IF($A141&lt;&gt;"",IF($A141&lt;&gt;"",VLOOKUP($A141,'TABELA '!$A$4:$B$23,19,0),"")/100*C141,"")</f>
        <v/>
      </c>
      <c r="V141" s="33" t="str">
        <f>IF($A141&lt;&gt;"",IF($A141&lt;&gt;"",VLOOKUP($A141,'TABELA '!$A$4:$B$23,38,0),"")/100*C141,"")</f>
        <v/>
      </c>
      <c r="W141" s="28"/>
    </row>
    <row r="142" spans="1:23" x14ac:dyDescent="0.2">
      <c r="A142" s="30"/>
      <c r="B142" s="24" t="str">
        <f>IF(A142&lt;&gt;"",VLOOKUP(A142,'TABELA '!A24:B71,2,0),"")</f>
        <v/>
      </c>
      <c r="C142" s="31"/>
      <c r="D142" s="31"/>
      <c r="E142" s="32" t="str">
        <f>IF($A142&lt;&gt;"",IF($A142&lt;&gt;"",VLOOKUP($A142,'TABELA '!$A$4:$B$23,3,0),"")/100*C142,"")</f>
        <v/>
      </c>
      <c r="F142" s="33" t="str">
        <f>IF($A142&lt;&gt;"",IF($A142&lt;&gt;"",VLOOKUP($A142,'TABELA '!$A$4:$B$23,4,0),"")/100*C142/100*C142,"")</f>
        <v/>
      </c>
      <c r="G142" s="33" t="str">
        <f>IF($A142&lt;&gt;"",IF($A142&lt;&gt;"",VLOOKUP($A142,'TABELA '!$A$4:$B$23,5,0),"")/100*C142,"")</f>
        <v/>
      </c>
      <c r="H142" s="33" t="str">
        <f>IF($A142&lt;&gt;"",IF($A142&lt;&gt;"",VLOOKUP($A142,'TABELA '!$A$4:$B$23,6,0),"")/100*C142,"")</f>
        <v/>
      </c>
      <c r="I142" s="33" t="str">
        <f>IF($A142&lt;&gt;"",IF($A142&lt;&gt;"",VLOOKUP($A142,'TABELA '!$A$4:$B$23,7,0),"")/100*C142,"")</f>
        <v/>
      </c>
      <c r="J142" s="33" t="str">
        <f>IF($A142&lt;&gt;"",IF($A142&lt;&gt;"",VLOOKUP($A142,'TABELA '!$A$4:$B$23,8,0),"")/100*C142,"")</f>
        <v/>
      </c>
      <c r="K142" s="33" t="str">
        <f>IF($A142&lt;&gt;"",IF($A142&lt;&gt;"",VLOOKUP($A142,'TABELA '!$A$4:$B$23,11,0),"")/100*C142,"")</f>
        <v/>
      </c>
      <c r="L142" s="33" t="str">
        <f>IF($A142&lt;&gt;"",IF($A142&lt;&gt;"",VLOOKUP($A142,'TABELA '!$A$4:$B$23,10,0),"")/100*C142,"")</f>
        <v/>
      </c>
      <c r="M142" s="33" t="str">
        <f>IF($A142&lt;&gt;"",IF($A142&lt;&gt;"",VLOOKUP($A142,'TABELA '!$A$4:$B$23,11,0),"")/100*H142,"")</f>
        <v/>
      </c>
      <c r="N142" s="33" t="str">
        <f>IF($A142&lt;&gt;"",IF($A142&lt;&gt;"",VLOOKUP($A142,'TABELA '!$A$4:$B$23,12,0),"")/100*C142,"")</f>
        <v/>
      </c>
      <c r="O142" s="33" t="str">
        <f>IF($A142&lt;&gt;"",IF($A142&lt;&gt;"",VLOOKUP($A142,'TABELA '!$A$4:$B$23,13,0),"")/100*C142,"")</f>
        <v/>
      </c>
      <c r="P142" s="33" t="str">
        <f>IF($A142&lt;&gt;"",IF($A142&lt;&gt;"",VLOOKUP($A142,'TABELA '!$A$4:$B$23,14,0),"")/100*C142,"")</f>
        <v/>
      </c>
      <c r="Q142" s="33" t="str">
        <f>IF($A142&lt;&gt;"",IF($A142&lt;&gt;"",VLOOKUP($A142,'TABELA '!$A$4:$B$23,15,0),"")/100*C142,"")</f>
        <v/>
      </c>
      <c r="R142" s="33" t="str">
        <f>IF($A142&lt;&gt;"",IF($A142&lt;&gt;"",VLOOKUP($A142,'TABELA '!$A$4:$B$23,16,0),"")/100*C142,"")</f>
        <v/>
      </c>
      <c r="S142" s="33" t="str">
        <f>IF($A142&lt;&gt;"",IF($A142&lt;&gt;"",VLOOKUP($A142,'TABELA '!$A$4:$B$23,17,0),"")/100*C142,"")</f>
        <v/>
      </c>
      <c r="T142" s="33" t="str">
        <f>IF($A142&lt;&gt;"",IF($A142&lt;&gt;"",VLOOKUP($A142,'TABELA '!$A$4:$B$23,18,0),"")/100*C142,"")</f>
        <v/>
      </c>
      <c r="U142" s="33" t="str">
        <f>IF($A142&lt;&gt;"",IF($A142&lt;&gt;"",VLOOKUP($A142,'TABELA '!$A$4:$B$23,19,0),"")/100*C142,"")</f>
        <v/>
      </c>
      <c r="V142" s="33" t="str">
        <f>IF($A142&lt;&gt;"",IF($A142&lt;&gt;"",VLOOKUP($A142,'TABELA '!$A$4:$B$23,38,0),"")/100*C142,"")</f>
        <v/>
      </c>
      <c r="W142" s="28"/>
    </row>
    <row r="143" spans="1:23" x14ac:dyDescent="0.2">
      <c r="A143" s="30"/>
      <c r="B143" s="24" t="str">
        <f>IF(A143&lt;&gt;"",VLOOKUP(A143,'TABELA '!A24:B72,2,0),"")</f>
        <v/>
      </c>
      <c r="C143" s="31"/>
      <c r="D143" s="31"/>
      <c r="E143" s="32" t="str">
        <f>IF($A143&lt;&gt;"",IF($A143&lt;&gt;"",VLOOKUP($A143,'TABELA '!$A$4:$B$23,3,0),"")/100*C143,"")</f>
        <v/>
      </c>
      <c r="F143" s="33" t="str">
        <f>IF($A143&lt;&gt;"",IF($A143&lt;&gt;"",VLOOKUP($A143,'TABELA '!$A$4:$B$23,4,0),"")/100*C143/100*C143,"")</f>
        <v/>
      </c>
      <c r="G143" s="33" t="str">
        <f>IF($A143&lt;&gt;"",IF($A143&lt;&gt;"",VLOOKUP($A143,'TABELA '!$A$4:$B$23,5,0),"")/100*C143,"")</f>
        <v/>
      </c>
      <c r="H143" s="33" t="str">
        <f>IF($A143&lt;&gt;"",IF($A143&lt;&gt;"",VLOOKUP($A143,'TABELA '!$A$4:$B$23,6,0),"")/100*C143,"")</f>
        <v/>
      </c>
      <c r="I143" s="33" t="str">
        <f>IF($A143&lt;&gt;"",IF($A143&lt;&gt;"",VLOOKUP($A143,'TABELA '!$A$4:$B$23,7,0),"")/100*C143,"")</f>
        <v/>
      </c>
      <c r="J143" s="33" t="str">
        <f>IF($A143&lt;&gt;"",IF($A143&lt;&gt;"",VLOOKUP($A143,'TABELA '!$A$4:$B$23,8,0),"")/100*C143,"")</f>
        <v/>
      </c>
      <c r="K143" s="33" t="str">
        <f>IF($A143&lt;&gt;"",IF($A143&lt;&gt;"",VLOOKUP($A143,'TABELA '!$A$4:$B$23,11,0),"")/100*C143,"")</f>
        <v/>
      </c>
      <c r="L143" s="33" t="str">
        <f>IF($A143&lt;&gt;"",IF($A143&lt;&gt;"",VLOOKUP($A143,'TABELA '!$A$4:$B$23,10,0),"")/100*C143,"")</f>
        <v/>
      </c>
      <c r="M143" s="33" t="str">
        <f>IF($A143&lt;&gt;"",IF($A143&lt;&gt;"",VLOOKUP($A143,'TABELA '!$A$4:$B$23,11,0),"")/100*H143,"")</f>
        <v/>
      </c>
      <c r="N143" s="33" t="str">
        <f>IF($A143&lt;&gt;"",IF($A143&lt;&gt;"",VLOOKUP($A143,'TABELA '!$A$4:$B$23,12,0),"")/100*C143,"")</f>
        <v/>
      </c>
      <c r="O143" s="33" t="str">
        <f>IF($A143&lt;&gt;"",IF($A143&lt;&gt;"",VLOOKUP($A143,'TABELA '!$A$4:$B$23,13,0),"")/100*C143,"")</f>
        <v/>
      </c>
      <c r="P143" s="33" t="str">
        <f>IF($A143&lt;&gt;"",IF($A143&lt;&gt;"",VLOOKUP($A143,'TABELA '!$A$4:$B$23,14,0),"")/100*C143,"")</f>
        <v/>
      </c>
      <c r="Q143" s="33" t="str">
        <f>IF($A143&lt;&gt;"",IF($A143&lt;&gt;"",VLOOKUP($A143,'TABELA '!$A$4:$B$23,15,0),"")/100*C143,"")</f>
        <v/>
      </c>
      <c r="R143" s="33" t="str">
        <f>IF($A143&lt;&gt;"",IF($A143&lt;&gt;"",VLOOKUP($A143,'TABELA '!$A$4:$B$23,16,0),"")/100*C143,"")</f>
        <v/>
      </c>
      <c r="S143" s="33" t="str">
        <f>IF($A143&lt;&gt;"",IF($A143&lt;&gt;"",VLOOKUP($A143,'TABELA '!$A$4:$B$23,17,0),"")/100*C143,"")</f>
        <v/>
      </c>
      <c r="T143" s="33" t="str">
        <f>IF($A143&lt;&gt;"",IF($A143&lt;&gt;"",VLOOKUP($A143,'TABELA '!$A$4:$B$23,18,0),"")/100*C143,"")</f>
        <v/>
      </c>
      <c r="U143" s="33" t="str">
        <f>IF($A143&lt;&gt;"",IF($A143&lt;&gt;"",VLOOKUP($A143,'TABELA '!$A$4:$B$23,19,0),"")/100*C143,"")</f>
        <v/>
      </c>
      <c r="V143" s="33" t="str">
        <f>IF($A143&lt;&gt;"",IF($A143&lt;&gt;"",VLOOKUP($A143,'TABELA '!$A$4:$B$23,38,0),"")/100*C143,"")</f>
        <v/>
      </c>
      <c r="W143" s="28"/>
    </row>
    <row r="144" spans="1:23" x14ac:dyDescent="0.2">
      <c r="A144" s="30"/>
      <c r="B144" s="24" t="str">
        <f>IF(A144&lt;&gt;"",VLOOKUP(A144,'TABELA '!A24:B73,2,0),"")</f>
        <v/>
      </c>
      <c r="C144" s="31"/>
      <c r="D144" s="31"/>
      <c r="E144" s="32" t="str">
        <f>IF($A144&lt;&gt;"",IF($A144&lt;&gt;"",VLOOKUP($A144,'TABELA '!$A$4:$B$23,3,0),"")/100*C144,"")</f>
        <v/>
      </c>
      <c r="F144" s="33" t="str">
        <f>IF($A144&lt;&gt;"",IF($A144&lt;&gt;"",VLOOKUP($A144,'TABELA '!$A$4:$B$23,4,0),"")/100*C144/100*C144,"")</f>
        <v/>
      </c>
      <c r="G144" s="33" t="str">
        <f>IF($A144&lt;&gt;"",IF($A144&lt;&gt;"",VLOOKUP($A144,'TABELA '!$A$4:$B$23,5,0),"")/100*C144,"")</f>
        <v/>
      </c>
      <c r="H144" s="33" t="str">
        <f>IF($A144&lt;&gt;"",IF($A144&lt;&gt;"",VLOOKUP($A144,'TABELA '!$A$4:$B$23,6,0),"")/100*C144,"")</f>
        <v/>
      </c>
      <c r="I144" s="33" t="str">
        <f>IF($A144&lt;&gt;"",IF($A144&lt;&gt;"",VLOOKUP($A144,'TABELA '!$A$4:$B$23,7,0),"")/100*C144,"")</f>
        <v/>
      </c>
      <c r="J144" s="33" t="str">
        <f>IF($A144&lt;&gt;"",IF($A144&lt;&gt;"",VLOOKUP($A144,'TABELA '!$A$4:$B$23,8,0),"")/100*C144,"")</f>
        <v/>
      </c>
      <c r="K144" s="33" t="str">
        <f>IF($A144&lt;&gt;"",IF($A144&lt;&gt;"",VLOOKUP($A144,'TABELA '!$A$4:$B$23,11,0),"")/100*C144,"")</f>
        <v/>
      </c>
      <c r="L144" s="33" t="str">
        <f>IF($A144&lt;&gt;"",IF($A144&lt;&gt;"",VLOOKUP($A144,'TABELA '!$A$4:$B$23,10,0),"")/100*C144,"")</f>
        <v/>
      </c>
      <c r="M144" s="33" t="str">
        <f>IF($A144&lt;&gt;"",IF($A144&lt;&gt;"",VLOOKUP($A144,'TABELA '!$A$4:$B$23,11,0),"")/100*H144,"")</f>
        <v/>
      </c>
      <c r="N144" s="33" t="str">
        <f>IF($A144&lt;&gt;"",IF($A144&lt;&gt;"",VLOOKUP($A144,'TABELA '!$A$4:$B$23,12,0),"")/100*C144,"")</f>
        <v/>
      </c>
      <c r="O144" s="33" t="str">
        <f>IF($A144&lt;&gt;"",IF($A144&lt;&gt;"",VLOOKUP($A144,'TABELA '!$A$4:$B$23,13,0),"")/100*C144,"")</f>
        <v/>
      </c>
      <c r="P144" s="33" t="str">
        <f>IF($A144&lt;&gt;"",IF($A144&lt;&gt;"",VLOOKUP($A144,'TABELA '!$A$4:$B$23,14,0),"")/100*C144,"")</f>
        <v/>
      </c>
      <c r="Q144" s="33" t="str">
        <f>IF($A144&lt;&gt;"",IF($A144&lt;&gt;"",VLOOKUP($A144,'TABELA '!$A$4:$B$23,15,0),"")/100*C144,"")</f>
        <v/>
      </c>
      <c r="R144" s="33" t="str">
        <f>IF($A144&lt;&gt;"",IF($A144&lt;&gt;"",VLOOKUP($A144,'TABELA '!$A$4:$B$23,16,0),"")/100*C144,"")</f>
        <v/>
      </c>
      <c r="S144" s="33" t="str">
        <f>IF($A144&lt;&gt;"",IF($A144&lt;&gt;"",VLOOKUP($A144,'TABELA '!$A$4:$B$23,17,0),"")/100*C144,"")</f>
        <v/>
      </c>
      <c r="T144" s="33" t="str">
        <f>IF($A144&lt;&gt;"",IF($A144&lt;&gt;"",VLOOKUP($A144,'TABELA '!$A$4:$B$23,18,0),"")/100*C144,"")</f>
        <v/>
      </c>
      <c r="U144" s="33" t="str">
        <f>IF($A144&lt;&gt;"",IF($A144&lt;&gt;"",VLOOKUP($A144,'TABELA '!$A$4:$B$23,19,0),"")/100*C144,"")</f>
        <v/>
      </c>
      <c r="V144" s="33" t="str">
        <f>IF($A144&lt;&gt;"",IF($A144&lt;&gt;"",VLOOKUP($A144,'TABELA '!$A$4:$B$23,38,0),"")/100*C144,"")</f>
        <v/>
      </c>
      <c r="W144" s="28"/>
    </row>
    <row r="145" spans="1:23" x14ac:dyDescent="0.2">
      <c r="A145" s="30"/>
      <c r="B145" s="24" t="str">
        <f>IF(A145&lt;&gt;"",VLOOKUP(A145,'TABELA '!A24:B74,2,0),"")</f>
        <v/>
      </c>
      <c r="C145" s="31"/>
      <c r="D145" s="31"/>
      <c r="E145" s="32" t="str">
        <f>IF($A145&lt;&gt;"",IF($A145&lt;&gt;"",VLOOKUP($A145,'TABELA '!$A$4:$B$23,3,0),"")/100*C145,"")</f>
        <v/>
      </c>
      <c r="F145" s="33" t="str">
        <f>IF($A145&lt;&gt;"",IF($A145&lt;&gt;"",VLOOKUP($A145,'TABELA '!$A$4:$B$23,4,0),"")/100*C145/100*C145,"")</f>
        <v/>
      </c>
      <c r="G145" s="33" t="str">
        <f>IF($A145&lt;&gt;"",IF($A145&lt;&gt;"",VLOOKUP($A145,'TABELA '!$A$4:$B$23,5,0),"")/100*C145,"")</f>
        <v/>
      </c>
      <c r="H145" s="33" t="str">
        <f>IF($A145&lt;&gt;"",IF($A145&lt;&gt;"",VLOOKUP($A145,'TABELA '!$A$4:$B$23,6,0),"")/100*C145,"")</f>
        <v/>
      </c>
      <c r="I145" s="33" t="str">
        <f>IF($A145&lt;&gt;"",IF($A145&lt;&gt;"",VLOOKUP($A145,'TABELA '!$A$4:$B$23,7,0),"")/100*C145,"")</f>
        <v/>
      </c>
      <c r="J145" s="33" t="str">
        <f>IF($A145&lt;&gt;"",IF($A145&lt;&gt;"",VLOOKUP($A145,'TABELA '!$A$4:$B$23,8,0),"")/100*C145,"")</f>
        <v/>
      </c>
      <c r="K145" s="33" t="str">
        <f>IF($A145&lt;&gt;"",IF($A145&lt;&gt;"",VLOOKUP($A145,'TABELA '!$A$4:$B$23,11,0),"")/100*C145,"")</f>
        <v/>
      </c>
      <c r="L145" s="33" t="str">
        <f>IF($A145&lt;&gt;"",IF($A145&lt;&gt;"",VLOOKUP($A145,'TABELA '!$A$4:$B$23,10,0),"")/100*C145,"")</f>
        <v/>
      </c>
      <c r="M145" s="33" t="str">
        <f>IF($A145&lt;&gt;"",IF($A145&lt;&gt;"",VLOOKUP($A145,'TABELA '!$A$4:$B$23,11,0),"")/100*H145,"")</f>
        <v/>
      </c>
      <c r="N145" s="33" t="str">
        <f>IF($A145&lt;&gt;"",IF($A145&lt;&gt;"",VLOOKUP($A145,'TABELA '!$A$4:$B$23,12,0),"")/100*C145,"")</f>
        <v/>
      </c>
      <c r="O145" s="33" t="str">
        <f>IF($A145&lt;&gt;"",IF($A145&lt;&gt;"",VLOOKUP($A145,'TABELA '!$A$4:$B$23,13,0),"")/100*C145,"")</f>
        <v/>
      </c>
      <c r="P145" s="33" t="str">
        <f>IF($A145&lt;&gt;"",IF($A145&lt;&gt;"",VLOOKUP($A145,'TABELA '!$A$4:$B$23,14,0),"")/100*C145,"")</f>
        <v/>
      </c>
      <c r="Q145" s="33" t="str">
        <f>IF($A145&lt;&gt;"",IF($A145&lt;&gt;"",VLOOKUP($A145,'TABELA '!$A$4:$B$23,15,0),"")/100*C145,"")</f>
        <v/>
      </c>
      <c r="R145" s="33" t="str">
        <f>IF($A145&lt;&gt;"",IF($A145&lt;&gt;"",VLOOKUP($A145,'TABELA '!$A$4:$B$23,16,0),"")/100*C145,"")</f>
        <v/>
      </c>
      <c r="S145" s="33" t="str">
        <f>IF($A145&lt;&gt;"",IF($A145&lt;&gt;"",VLOOKUP($A145,'TABELA '!$A$4:$B$23,17,0),"")/100*C145,"")</f>
        <v/>
      </c>
      <c r="T145" s="33" t="str">
        <f>IF($A145&lt;&gt;"",IF($A145&lt;&gt;"",VLOOKUP($A145,'TABELA '!$A$4:$B$23,18,0),"")/100*C145,"")</f>
        <v/>
      </c>
      <c r="U145" s="33" t="str">
        <f>IF($A145&lt;&gt;"",IF($A145&lt;&gt;"",VLOOKUP($A145,'TABELA '!$A$4:$B$23,19,0),"")/100*C145,"")</f>
        <v/>
      </c>
      <c r="V145" s="33" t="str">
        <f>IF($A145&lt;&gt;"",IF($A145&lt;&gt;"",VLOOKUP($A145,'TABELA '!$A$4:$B$23,38,0),"")/100*C145,"")</f>
        <v/>
      </c>
      <c r="W145" s="28"/>
    </row>
    <row r="146" spans="1:23" x14ac:dyDescent="0.2">
      <c r="A146" s="30"/>
      <c r="B146" s="24" t="str">
        <f>IF(A146&lt;&gt;"",VLOOKUP(A146,'TABELA '!A24:B75,2,0),"")</f>
        <v/>
      </c>
      <c r="C146" s="31"/>
      <c r="D146" s="31"/>
      <c r="E146" s="32" t="str">
        <f>IF($A146&lt;&gt;"",IF($A146&lt;&gt;"",VLOOKUP($A146,'TABELA '!$A$4:$B$23,3,0),"")/100*C146,"")</f>
        <v/>
      </c>
      <c r="F146" s="33" t="str">
        <f>IF($A146&lt;&gt;"",IF($A146&lt;&gt;"",VLOOKUP($A146,'TABELA '!$A$4:$B$23,4,0),"")/100*C146/100*C146,"")</f>
        <v/>
      </c>
      <c r="G146" s="33" t="str">
        <f>IF($A146&lt;&gt;"",IF($A146&lt;&gt;"",VLOOKUP($A146,'TABELA '!$A$4:$B$23,5,0),"")/100*C146,"")</f>
        <v/>
      </c>
      <c r="H146" s="33" t="str">
        <f>IF($A146&lt;&gt;"",IF($A146&lt;&gt;"",VLOOKUP($A146,'TABELA '!$A$4:$B$23,6,0),"")/100*C146,"")</f>
        <v/>
      </c>
      <c r="I146" s="33" t="str">
        <f>IF($A146&lt;&gt;"",IF($A146&lt;&gt;"",VLOOKUP($A146,'TABELA '!$A$4:$B$23,7,0),"")/100*C146,"")</f>
        <v/>
      </c>
      <c r="J146" s="33" t="str">
        <f>IF($A146&lt;&gt;"",IF($A146&lt;&gt;"",VLOOKUP($A146,'TABELA '!$A$4:$B$23,8,0),"")/100*C146,"")</f>
        <v/>
      </c>
      <c r="K146" s="33" t="str">
        <f>IF($A146&lt;&gt;"",IF($A146&lt;&gt;"",VLOOKUP($A146,'TABELA '!$A$4:$B$23,11,0),"")/100*C146,"")</f>
        <v/>
      </c>
      <c r="L146" s="33" t="str">
        <f>IF($A146&lt;&gt;"",IF($A146&lt;&gt;"",VLOOKUP($A146,'TABELA '!$A$4:$B$23,10,0),"")/100*C146,"")</f>
        <v/>
      </c>
      <c r="M146" s="33" t="str">
        <f>IF($A146&lt;&gt;"",IF($A146&lt;&gt;"",VLOOKUP($A146,'TABELA '!$A$4:$B$23,11,0),"")/100*H146,"")</f>
        <v/>
      </c>
      <c r="N146" s="33" t="str">
        <f>IF($A146&lt;&gt;"",IF($A146&lt;&gt;"",VLOOKUP($A146,'TABELA '!$A$4:$B$23,12,0),"")/100*C146,"")</f>
        <v/>
      </c>
      <c r="O146" s="33" t="str">
        <f>IF($A146&lt;&gt;"",IF($A146&lt;&gt;"",VLOOKUP($A146,'TABELA '!$A$4:$B$23,13,0),"")/100*C146,"")</f>
        <v/>
      </c>
      <c r="P146" s="33" t="str">
        <f>IF($A146&lt;&gt;"",IF($A146&lt;&gt;"",VLOOKUP($A146,'TABELA '!$A$4:$B$23,14,0),"")/100*C146,"")</f>
        <v/>
      </c>
      <c r="Q146" s="33" t="str">
        <f>IF($A146&lt;&gt;"",IF($A146&lt;&gt;"",VLOOKUP($A146,'TABELA '!$A$4:$B$23,15,0),"")/100*C146,"")</f>
        <v/>
      </c>
      <c r="R146" s="33" t="str">
        <f>IF($A146&lt;&gt;"",IF($A146&lt;&gt;"",VLOOKUP($A146,'TABELA '!$A$4:$B$23,16,0),"")/100*C146,"")</f>
        <v/>
      </c>
      <c r="S146" s="33" t="str">
        <f>IF($A146&lt;&gt;"",IF($A146&lt;&gt;"",VLOOKUP($A146,'TABELA '!$A$4:$B$23,17,0),"")/100*C146,"")</f>
        <v/>
      </c>
      <c r="T146" s="33" t="str">
        <f>IF($A146&lt;&gt;"",IF($A146&lt;&gt;"",VLOOKUP($A146,'TABELA '!$A$4:$B$23,18,0),"")/100*C146,"")</f>
        <v/>
      </c>
      <c r="U146" s="33" t="str">
        <f>IF($A146&lt;&gt;"",IF($A146&lt;&gt;"",VLOOKUP($A146,'TABELA '!$A$4:$B$23,19,0),"")/100*C146,"")</f>
        <v/>
      </c>
      <c r="V146" s="33" t="str">
        <f>IF($A146&lt;&gt;"",IF($A146&lt;&gt;"",VLOOKUP($A146,'TABELA '!$A$4:$B$23,38,0),"")/100*C146,"")</f>
        <v/>
      </c>
      <c r="W146" s="28"/>
    </row>
    <row r="147" spans="1:23" x14ac:dyDescent="0.2">
      <c r="A147" s="30"/>
      <c r="B147" s="24" t="str">
        <f>IF(A147&lt;&gt;"",VLOOKUP(A147,'TABELA '!A24:B76,2,0),"")</f>
        <v/>
      </c>
      <c r="C147" s="31"/>
      <c r="D147" s="31"/>
      <c r="E147" s="32" t="str">
        <f>IF($A147&lt;&gt;"",IF($A147&lt;&gt;"",VLOOKUP($A147,'TABELA '!$A$4:$B$23,3,0),"")/100*C147,"")</f>
        <v/>
      </c>
      <c r="F147" s="33" t="str">
        <f>IF($A147&lt;&gt;"",IF($A147&lt;&gt;"",VLOOKUP($A147,'TABELA '!$A$4:$B$23,4,0),"")/100*C147/100*C147,"")</f>
        <v/>
      </c>
      <c r="G147" s="33" t="str">
        <f>IF($A147&lt;&gt;"",IF($A147&lt;&gt;"",VLOOKUP($A147,'TABELA '!$A$4:$B$23,5,0),"")/100*C147,"")</f>
        <v/>
      </c>
      <c r="H147" s="33" t="str">
        <f>IF($A147&lt;&gt;"",IF($A147&lt;&gt;"",VLOOKUP($A147,'TABELA '!$A$4:$B$23,6,0),"")/100*C147,"")</f>
        <v/>
      </c>
      <c r="I147" s="33" t="str">
        <f>IF($A147&lt;&gt;"",IF($A147&lt;&gt;"",VLOOKUP($A147,'TABELA '!$A$4:$B$23,7,0),"")/100*C147,"")</f>
        <v/>
      </c>
      <c r="J147" s="33" t="str">
        <f>IF($A147&lt;&gt;"",IF($A147&lt;&gt;"",VLOOKUP($A147,'TABELA '!$A$4:$B$23,8,0),"")/100*C147,"")</f>
        <v/>
      </c>
      <c r="K147" s="33" t="str">
        <f>IF($A147&lt;&gt;"",IF($A147&lt;&gt;"",VLOOKUP($A147,'TABELA '!$A$4:$B$23,11,0),"")/100*C147,"")</f>
        <v/>
      </c>
      <c r="L147" s="33" t="str">
        <f>IF($A147&lt;&gt;"",IF($A147&lt;&gt;"",VLOOKUP($A147,'TABELA '!$A$4:$B$23,10,0),"")/100*C147,"")</f>
        <v/>
      </c>
      <c r="M147" s="33" t="str">
        <f>IF($A147&lt;&gt;"",IF($A147&lt;&gt;"",VLOOKUP($A147,'TABELA '!$A$4:$B$23,11,0),"")/100*H147,"")</f>
        <v/>
      </c>
      <c r="N147" s="33" t="str">
        <f>IF($A147&lt;&gt;"",IF($A147&lt;&gt;"",VLOOKUP($A147,'TABELA '!$A$4:$B$23,12,0),"")/100*C147,"")</f>
        <v/>
      </c>
      <c r="O147" s="33" t="str">
        <f>IF($A147&lt;&gt;"",IF($A147&lt;&gt;"",VLOOKUP($A147,'TABELA '!$A$4:$B$23,13,0),"")/100*C147,"")</f>
        <v/>
      </c>
      <c r="P147" s="33" t="str">
        <f>IF($A147&lt;&gt;"",IF($A147&lt;&gt;"",VLOOKUP($A147,'TABELA '!$A$4:$B$23,14,0),"")/100*C147,"")</f>
        <v/>
      </c>
      <c r="Q147" s="33" t="str">
        <f>IF($A147&lt;&gt;"",IF($A147&lt;&gt;"",VLOOKUP($A147,'TABELA '!$A$4:$B$23,15,0),"")/100*C147,"")</f>
        <v/>
      </c>
      <c r="R147" s="33" t="str">
        <f>IF($A147&lt;&gt;"",IF($A147&lt;&gt;"",VLOOKUP($A147,'TABELA '!$A$4:$B$23,16,0),"")/100*C147,"")</f>
        <v/>
      </c>
      <c r="S147" s="33" t="str">
        <f>IF($A147&lt;&gt;"",IF($A147&lt;&gt;"",VLOOKUP($A147,'TABELA '!$A$4:$B$23,17,0),"")/100*C147,"")</f>
        <v/>
      </c>
      <c r="T147" s="33" t="str">
        <f>IF($A147&lt;&gt;"",IF($A147&lt;&gt;"",VLOOKUP($A147,'TABELA '!$A$4:$B$23,18,0),"")/100*C147,"")</f>
        <v/>
      </c>
      <c r="U147" s="33" t="str">
        <f>IF($A147&lt;&gt;"",IF($A147&lt;&gt;"",VLOOKUP($A147,'TABELA '!$A$4:$B$23,19,0),"")/100*C147,"")</f>
        <v/>
      </c>
      <c r="V147" s="33" t="str">
        <f>IF($A147&lt;&gt;"",IF($A147&lt;&gt;"",VLOOKUP($A147,'TABELA '!$A$4:$B$23,38,0),"")/100*C147,"")</f>
        <v/>
      </c>
      <c r="W147" s="28"/>
    </row>
    <row r="148" spans="1:23" x14ac:dyDescent="0.2">
      <c r="A148" s="30"/>
      <c r="B148" s="24" t="str">
        <f>IF(A148&lt;&gt;"",VLOOKUP(A148,'TABELA '!A24:B77,2,0),"")</f>
        <v/>
      </c>
      <c r="C148" s="31"/>
      <c r="D148" s="31"/>
      <c r="E148" s="32" t="str">
        <f>IF($A148&lt;&gt;"",IF($A148&lt;&gt;"",VLOOKUP($A148,'TABELA '!$A$4:$B$23,3,0),"")/100*C148,"")</f>
        <v/>
      </c>
      <c r="F148" s="33" t="str">
        <f>IF($A148&lt;&gt;"",IF($A148&lt;&gt;"",VLOOKUP($A148,'TABELA '!$A$4:$B$23,4,0),"")/100*C148/100*C148,"")</f>
        <v/>
      </c>
      <c r="G148" s="33" t="str">
        <f>IF($A148&lt;&gt;"",IF($A148&lt;&gt;"",VLOOKUP($A148,'TABELA '!$A$4:$B$23,5,0),"")/100*C148,"")</f>
        <v/>
      </c>
      <c r="H148" s="33" t="str">
        <f>IF($A148&lt;&gt;"",IF($A148&lt;&gt;"",VLOOKUP($A148,'TABELA '!$A$4:$B$23,6,0),"")/100*C148,"")</f>
        <v/>
      </c>
      <c r="I148" s="33" t="str">
        <f>IF($A148&lt;&gt;"",IF($A148&lt;&gt;"",VLOOKUP($A148,'TABELA '!$A$4:$B$23,7,0),"")/100*C148,"")</f>
        <v/>
      </c>
      <c r="J148" s="33" t="str">
        <f>IF($A148&lt;&gt;"",IF($A148&lt;&gt;"",VLOOKUP($A148,'TABELA '!$A$4:$B$23,8,0),"")/100*C148,"")</f>
        <v/>
      </c>
      <c r="K148" s="33" t="str">
        <f>IF($A148&lt;&gt;"",IF($A148&lt;&gt;"",VLOOKUP($A148,'TABELA '!$A$4:$B$23,11,0),"")/100*C148,"")</f>
        <v/>
      </c>
      <c r="L148" s="33" t="str">
        <f>IF($A148&lt;&gt;"",IF($A148&lt;&gt;"",VLOOKUP($A148,'TABELA '!$A$4:$B$23,10,0),"")/100*C148,"")</f>
        <v/>
      </c>
      <c r="M148" s="33" t="str">
        <f>IF($A148&lt;&gt;"",IF($A148&lt;&gt;"",VLOOKUP($A148,'TABELA '!$A$4:$B$23,11,0),"")/100*H148,"")</f>
        <v/>
      </c>
      <c r="N148" s="33" t="str">
        <f>IF($A148&lt;&gt;"",IF($A148&lt;&gt;"",VLOOKUP($A148,'TABELA '!$A$4:$B$23,12,0),"")/100*C148,"")</f>
        <v/>
      </c>
      <c r="O148" s="33" t="str">
        <f>IF($A148&lt;&gt;"",IF($A148&lt;&gt;"",VLOOKUP($A148,'TABELA '!$A$4:$B$23,13,0),"")/100*C148,"")</f>
        <v/>
      </c>
      <c r="P148" s="33" t="str">
        <f>IF($A148&lt;&gt;"",IF($A148&lt;&gt;"",VLOOKUP($A148,'TABELA '!$A$4:$B$23,14,0),"")/100*C148,"")</f>
        <v/>
      </c>
      <c r="Q148" s="33" t="str">
        <f>IF($A148&lt;&gt;"",IF($A148&lt;&gt;"",VLOOKUP($A148,'TABELA '!$A$4:$B$23,15,0),"")/100*C148,"")</f>
        <v/>
      </c>
      <c r="R148" s="33" t="str">
        <f>IF($A148&lt;&gt;"",IF($A148&lt;&gt;"",VLOOKUP($A148,'TABELA '!$A$4:$B$23,16,0),"")/100*C148,"")</f>
        <v/>
      </c>
      <c r="S148" s="33" t="str">
        <f>IF($A148&lt;&gt;"",IF($A148&lt;&gt;"",VLOOKUP($A148,'TABELA '!$A$4:$B$23,17,0),"")/100*C148,"")</f>
        <v/>
      </c>
      <c r="T148" s="33" t="str">
        <f>IF($A148&lt;&gt;"",IF($A148&lt;&gt;"",VLOOKUP($A148,'TABELA '!$A$4:$B$23,18,0),"")/100*C148,"")</f>
        <v/>
      </c>
      <c r="U148" s="33" t="str">
        <f>IF($A148&lt;&gt;"",IF($A148&lt;&gt;"",VLOOKUP($A148,'TABELA '!$A$4:$B$23,19,0),"")/100*C148,"")</f>
        <v/>
      </c>
      <c r="V148" s="33" t="str">
        <f>IF($A148&lt;&gt;"",IF($A148&lt;&gt;"",VLOOKUP($A148,'TABELA '!$A$4:$B$23,38,0),"")/100*C148,"")</f>
        <v/>
      </c>
      <c r="W148" s="28"/>
    </row>
    <row r="149" spans="1:23" x14ac:dyDescent="0.2">
      <c r="A149" s="30"/>
      <c r="B149" s="24" t="str">
        <f>IF(A149&lt;&gt;"",VLOOKUP(A149,'TABELA '!A24:B78,2,0),"")</f>
        <v/>
      </c>
      <c r="C149" s="31"/>
      <c r="D149" s="31"/>
      <c r="E149" s="32" t="str">
        <f>IF($A149&lt;&gt;"",IF($A149&lt;&gt;"",VLOOKUP($A149,'TABELA '!$A$4:$B$23,3,0),"")/100*C149,"")</f>
        <v/>
      </c>
      <c r="F149" s="33" t="str">
        <f>IF($A149&lt;&gt;"",IF($A149&lt;&gt;"",VLOOKUP($A149,'TABELA '!$A$4:$B$23,4,0),"")/100*C149/100*C149,"")</f>
        <v/>
      </c>
      <c r="G149" s="33" t="str">
        <f>IF($A149&lt;&gt;"",IF($A149&lt;&gt;"",VLOOKUP($A149,'TABELA '!$A$4:$B$23,5,0),"")/100*C149,"")</f>
        <v/>
      </c>
      <c r="H149" s="33" t="str">
        <f>IF($A149&lt;&gt;"",IF($A149&lt;&gt;"",VLOOKUP($A149,'TABELA '!$A$4:$B$23,6,0),"")/100*C149,"")</f>
        <v/>
      </c>
      <c r="I149" s="33" t="str">
        <f>IF($A149&lt;&gt;"",IF($A149&lt;&gt;"",VLOOKUP($A149,'TABELA '!$A$4:$B$23,7,0),"")/100*C149,"")</f>
        <v/>
      </c>
      <c r="J149" s="33" t="str">
        <f>IF($A149&lt;&gt;"",IF($A149&lt;&gt;"",VLOOKUP($A149,'TABELA '!$A$4:$B$23,8,0),"")/100*C149,"")</f>
        <v/>
      </c>
      <c r="K149" s="33" t="str">
        <f>IF($A149&lt;&gt;"",IF($A149&lt;&gt;"",VLOOKUP($A149,'TABELA '!$A$4:$B$23,11,0),"")/100*C149,"")</f>
        <v/>
      </c>
      <c r="L149" s="33" t="str">
        <f>IF($A149&lt;&gt;"",IF($A149&lt;&gt;"",VLOOKUP($A149,'TABELA '!$A$4:$B$23,10,0),"")/100*C149,"")</f>
        <v/>
      </c>
      <c r="M149" s="33" t="str">
        <f>IF($A149&lt;&gt;"",IF($A149&lt;&gt;"",VLOOKUP($A149,'TABELA '!$A$4:$B$23,11,0),"")/100*H149,"")</f>
        <v/>
      </c>
      <c r="N149" s="33" t="str">
        <f>IF($A149&lt;&gt;"",IF($A149&lt;&gt;"",VLOOKUP($A149,'TABELA '!$A$4:$B$23,12,0),"")/100*C149,"")</f>
        <v/>
      </c>
      <c r="O149" s="33" t="str">
        <f>IF($A149&lt;&gt;"",IF($A149&lt;&gt;"",VLOOKUP($A149,'TABELA '!$A$4:$B$23,13,0),"")/100*C149,"")</f>
        <v/>
      </c>
      <c r="P149" s="33" t="str">
        <f>IF($A149&lt;&gt;"",IF($A149&lt;&gt;"",VLOOKUP($A149,'TABELA '!$A$4:$B$23,14,0),"")/100*C149,"")</f>
        <v/>
      </c>
      <c r="Q149" s="33" t="str">
        <f>IF($A149&lt;&gt;"",IF($A149&lt;&gt;"",VLOOKUP($A149,'TABELA '!$A$4:$B$23,15,0),"")/100*C149,"")</f>
        <v/>
      </c>
      <c r="R149" s="33" t="str">
        <f>IF($A149&lt;&gt;"",IF($A149&lt;&gt;"",VLOOKUP($A149,'TABELA '!$A$4:$B$23,16,0),"")/100*C149,"")</f>
        <v/>
      </c>
      <c r="S149" s="33" t="str">
        <f>IF($A149&lt;&gt;"",IF($A149&lt;&gt;"",VLOOKUP($A149,'TABELA '!$A$4:$B$23,17,0),"")/100*C149,"")</f>
        <v/>
      </c>
      <c r="T149" s="33" t="str">
        <f>IF($A149&lt;&gt;"",IF($A149&lt;&gt;"",VLOOKUP($A149,'TABELA '!$A$4:$B$23,18,0),"")/100*C149,"")</f>
        <v/>
      </c>
      <c r="U149" s="33" t="str">
        <f>IF($A149&lt;&gt;"",IF($A149&lt;&gt;"",VLOOKUP($A149,'TABELA '!$A$4:$B$23,19,0),"")/100*C149,"")</f>
        <v/>
      </c>
      <c r="V149" s="33" t="str">
        <f>IF($A149&lt;&gt;"",IF($A149&lt;&gt;"",VLOOKUP($A149,'TABELA '!$A$4:$B$23,38,0),"")/100*C149,"")</f>
        <v/>
      </c>
      <c r="W149" s="28"/>
    </row>
    <row r="150" spans="1:23" x14ac:dyDescent="0.2">
      <c r="A150" s="30"/>
      <c r="B150" s="24" t="str">
        <f>IF(A150&lt;&gt;"",VLOOKUP(A150,'TABELA '!A24:B79,2,0),"")</f>
        <v/>
      </c>
      <c r="C150" s="31"/>
      <c r="D150" s="31"/>
      <c r="E150" s="32" t="str">
        <f>IF($A150&lt;&gt;"",IF($A150&lt;&gt;"",VLOOKUP($A150,'TABELA '!$A$4:$B$23,3,0),"")/100*C150,"")</f>
        <v/>
      </c>
      <c r="F150" s="33" t="str">
        <f>IF($A150&lt;&gt;"",IF($A150&lt;&gt;"",VLOOKUP($A150,'TABELA '!$A$4:$B$23,4,0),"")/100*C150/100*C150,"")</f>
        <v/>
      </c>
      <c r="G150" s="33" t="str">
        <f>IF($A150&lt;&gt;"",IF($A150&lt;&gt;"",VLOOKUP($A150,'TABELA '!$A$4:$B$23,5,0),"")/100*C150,"")</f>
        <v/>
      </c>
      <c r="H150" s="33" t="str">
        <f>IF($A150&lt;&gt;"",IF($A150&lt;&gt;"",VLOOKUP($A150,'TABELA '!$A$4:$B$23,6,0),"")/100*C150,"")</f>
        <v/>
      </c>
      <c r="I150" s="33" t="str">
        <f>IF($A150&lt;&gt;"",IF($A150&lt;&gt;"",VLOOKUP($A150,'TABELA '!$A$4:$B$23,7,0),"")/100*C150,"")</f>
        <v/>
      </c>
      <c r="J150" s="33" t="str">
        <f>IF($A150&lt;&gt;"",IF($A150&lt;&gt;"",VLOOKUP($A150,'TABELA '!$A$4:$B$23,8,0),"")/100*C150,"")</f>
        <v/>
      </c>
      <c r="K150" s="33" t="str">
        <f>IF($A150&lt;&gt;"",IF($A150&lt;&gt;"",VLOOKUP($A150,'TABELA '!$A$4:$B$23,11,0),"")/100*C150,"")</f>
        <v/>
      </c>
      <c r="L150" s="33" t="str">
        <f>IF($A150&lt;&gt;"",IF($A150&lt;&gt;"",VLOOKUP($A150,'TABELA '!$A$4:$B$23,10,0),"")/100*C150,"")</f>
        <v/>
      </c>
      <c r="M150" s="33" t="str">
        <f>IF($A150&lt;&gt;"",IF($A150&lt;&gt;"",VLOOKUP($A150,'TABELA '!$A$4:$B$23,11,0),"")/100*H150,"")</f>
        <v/>
      </c>
      <c r="N150" s="33" t="str">
        <f>IF($A150&lt;&gt;"",IF($A150&lt;&gt;"",VLOOKUP($A150,'TABELA '!$A$4:$B$23,12,0),"")/100*C150,"")</f>
        <v/>
      </c>
      <c r="O150" s="33" t="str">
        <f>IF($A150&lt;&gt;"",IF($A150&lt;&gt;"",VLOOKUP($A150,'TABELA '!$A$4:$B$23,13,0),"")/100*C150,"")</f>
        <v/>
      </c>
      <c r="P150" s="33" t="str">
        <f>IF($A150&lt;&gt;"",IF($A150&lt;&gt;"",VLOOKUP($A150,'TABELA '!$A$4:$B$23,14,0),"")/100*C150,"")</f>
        <v/>
      </c>
      <c r="Q150" s="33" t="str">
        <f>IF($A150&lt;&gt;"",IF($A150&lt;&gt;"",VLOOKUP($A150,'TABELA '!$A$4:$B$23,15,0),"")/100*C150,"")</f>
        <v/>
      </c>
      <c r="R150" s="33" t="str">
        <f>IF($A150&lt;&gt;"",IF($A150&lt;&gt;"",VLOOKUP($A150,'TABELA '!$A$4:$B$23,16,0),"")/100*C150,"")</f>
        <v/>
      </c>
      <c r="S150" s="33" t="str">
        <f>IF($A150&lt;&gt;"",IF($A150&lt;&gt;"",VLOOKUP($A150,'TABELA '!$A$4:$B$23,17,0),"")/100*C150,"")</f>
        <v/>
      </c>
      <c r="T150" s="33" t="str">
        <f>IF($A150&lt;&gt;"",IF($A150&lt;&gt;"",VLOOKUP($A150,'TABELA '!$A$4:$B$23,18,0),"")/100*C150,"")</f>
        <v/>
      </c>
      <c r="U150" s="33" t="str">
        <f>IF($A150&lt;&gt;"",IF($A150&lt;&gt;"",VLOOKUP($A150,'TABELA '!$A$4:$B$23,19,0),"")/100*C150,"")</f>
        <v/>
      </c>
      <c r="V150" s="33" t="str">
        <f>IF($A150&lt;&gt;"",IF($A150&lt;&gt;"",VLOOKUP($A150,'TABELA '!$A$4:$B$23,38,0),"")/100*C150,"")</f>
        <v/>
      </c>
      <c r="W150" s="28"/>
    </row>
    <row r="151" spans="1:23" x14ac:dyDescent="0.2">
      <c r="A151" s="30"/>
      <c r="B151" s="24" t="str">
        <f>IF(A151&lt;&gt;"",VLOOKUP(A151,'TABELA '!A24:B80,2,0),"")</f>
        <v/>
      </c>
      <c r="C151" s="31"/>
      <c r="D151" s="31"/>
      <c r="E151" s="32" t="str">
        <f>IF($A151&lt;&gt;"",IF($A151&lt;&gt;"",VLOOKUP($A151,'TABELA '!$A$4:$B$23,3,0),"")/100*C151,"")</f>
        <v/>
      </c>
      <c r="F151" s="33" t="str">
        <f>IF($A151&lt;&gt;"",IF($A151&lt;&gt;"",VLOOKUP($A151,'TABELA '!$A$4:$B$23,4,0),"")/100*C151/100*C151,"")</f>
        <v/>
      </c>
      <c r="G151" s="33" t="str">
        <f>IF($A151&lt;&gt;"",IF($A151&lt;&gt;"",VLOOKUP($A151,'TABELA '!$A$4:$B$23,5,0),"")/100*C151,"")</f>
        <v/>
      </c>
      <c r="H151" s="33" t="str">
        <f>IF($A151&lt;&gt;"",IF($A151&lt;&gt;"",VLOOKUP($A151,'TABELA '!$A$4:$B$23,6,0),"")/100*C151,"")</f>
        <v/>
      </c>
      <c r="I151" s="33" t="str">
        <f>IF($A151&lt;&gt;"",IF($A151&lt;&gt;"",VLOOKUP($A151,'TABELA '!$A$4:$B$23,7,0),"")/100*C151,"")</f>
        <v/>
      </c>
      <c r="J151" s="33" t="str">
        <f>IF($A151&lt;&gt;"",IF($A151&lt;&gt;"",VLOOKUP($A151,'TABELA '!$A$4:$B$23,8,0),"")/100*C151,"")</f>
        <v/>
      </c>
      <c r="K151" s="33" t="str">
        <f>IF($A151&lt;&gt;"",IF($A151&lt;&gt;"",VLOOKUP($A151,'TABELA '!$A$4:$B$23,11,0),"")/100*C151,"")</f>
        <v/>
      </c>
      <c r="L151" s="33" t="str">
        <f>IF($A151&lt;&gt;"",IF($A151&lt;&gt;"",VLOOKUP($A151,'TABELA '!$A$4:$B$23,10,0),"")/100*C151,"")</f>
        <v/>
      </c>
      <c r="M151" s="33" t="str">
        <f>IF($A151&lt;&gt;"",IF($A151&lt;&gt;"",VLOOKUP($A151,'TABELA '!$A$4:$B$23,11,0),"")/100*H151,"")</f>
        <v/>
      </c>
      <c r="N151" s="33" t="str">
        <f>IF($A151&lt;&gt;"",IF($A151&lt;&gt;"",VLOOKUP($A151,'TABELA '!$A$4:$B$23,12,0),"")/100*C151,"")</f>
        <v/>
      </c>
      <c r="O151" s="33" t="str">
        <f>IF($A151&lt;&gt;"",IF($A151&lt;&gt;"",VLOOKUP($A151,'TABELA '!$A$4:$B$23,13,0),"")/100*C151,"")</f>
        <v/>
      </c>
      <c r="P151" s="33" t="str">
        <f>IF($A151&lt;&gt;"",IF($A151&lt;&gt;"",VLOOKUP($A151,'TABELA '!$A$4:$B$23,14,0),"")/100*C151,"")</f>
        <v/>
      </c>
      <c r="Q151" s="33" t="str">
        <f>IF($A151&lt;&gt;"",IF($A151&lt;&gt;"",VLOOKUP($A151,'TABELA '!$A$4:$B$23,15,0),"")/100*C151,"")</f>
        <v/>
      </c>
      <c r="R151" s="33" t="str">
        <f>IF($A151&lt;&gt;"",IF($A151&lt;&gt;"",VLOOKUP($A151,'TABELA '!$A$4:$B$23,16,0),"")/100*C151,"")</f>
        <v/>
      </c>
      <c r="S151" s="33" t="str">
        <f>IF($A151&lt;&gt;"",IF($A151&lt;&gt;"",VLOOKUP($A151,'TABELA '!$A$4:$B$23,17,0),"")/100*C151,"")</f>
        <v/>
      </c>
      <c r="T151" s="33" t="str">
        <f>IF($A151&lt;&gt;"",IF($A151&lt;&gt;"",VLOOKUP($A151,'TABELA '!$A$4:$B$23,18,0),"")/100*C151,"")</f>
        <v/>
      </c>
      <c r="U151" s="33" t="str">
        <f>IF($A151&lt;&gt;"",IF($A151&lt;&gt;"",VLOOKUP($A151,'TABELA '!$A$4:$B$23,19,0),"")/100*C151,"")</f>
        <v/>
      </c>
      <c r="V151" s="33" t="str">
        <f>IF($A151&lt;&gt;"",IF($A151&lt;&gt;"",VLOOKUP($A151,'TABELA '!$A$4:$B$23,38,0),"")/100*C151,"")</f>
        <v/>
      </c>
      <c r="W151" s="28"/>
    </row>
    <row r="152" spans="1:23" x14ac:dyDescent="0.2">
      <c r="A152" s="30"/>
      <c r="B152" s="24" t="str">
        <f>IF(A152&lt;&gt;"",VLOOKUP(A152,'TABELA '!A24:B81,2,0),"")</f>
        <v/>
      </c>
      <c r="C152" s="31"/>
      <c r="D152" s="31"/>
      <c r="E152" s="32" t="str">
        <f>IF($A152&lt;&gt;"",IF($A152&lt;&gt;"",VLOOKUP($A152,'TABELA '!$A$4:$B$23,3,0),"")/100*C152,"")</f>
        <v/>
      </c>
      <c r="F152" s="33" t="str">
        <f>IF($A152&lt;&gt;"",IF($A152&lt;&gt;"",VLOOKUP($A152,'TABELA '!$A$4:$B$23,4,0),"")/100*C152/100*C152,"")</f>
        <v/>
      </c>
      <c r="G152" s="33" t="str">
        <f>IF($A152&lt;&gt;"",IF($A152&lt;&gt;"",VLOOKUP($A152,'TABELA '!$A$4:$B$23,5,0),"")/100*C152,"")</f>
        <v/>
      </c>
      <c r="H152" s="33" t="str">
        <f>IF($A152&lt;&gt;"",IF($A152&lt;&gt;"",VLOOKUP($A152,'TABELA '!$A$4:$B$23,6,0),"")/100*C152,"")</f>
        <v/>
      </c>
      <c r="I152" s="33" t="str">
        <f>IF($A152&lt;&gt;"",IF($A152&lt;&gt;"",VLOOKUP($A152,'TABELA '!$A$4:$B$23,7,0),"")/100*C152,"")</f>
        <v/>
      </c>
      <c r="J152" s="33" t="str">
        <f>IF($A152&lt;&gt;"",IF($A152&lt;&gt;"",VLOOKUP($A152,'TABELA '!$A$4:$B$23,8,0),"")/100*C152,"")</f>
        <v/>
      </c>
      <c r="K152" s="33" t="str">
        <f>IF($A152&lt;&gt;"",IF($A152&lt;&gt;"",VLOOKUP($A152,'TABELA '!$A$4:$B$23,11,0),"")/100*C152,"")</f>
        <v/>
      </c>
      <c r="L152" s="33" t="str">
        <f>IF($A152&lt;&gt;"",IF($A152&lt;&gt;"",VLOOKUP($A152,'TABELA '!$A$4:$B$23,10,0),"")/100*C152,"")</f>
        <v/>
      </c>
      <c r="M152" s="33" t="str">
        <f>IF($A152&lt;&gt;"",IF($A152&lt;&gt;"",VLOOKUP($A152,'TABELA '!$A$4:$B$23,11,0),"")/100*H152,"")</f>
        <v/>
      </c>
      <c r="N152" s="33" t="str">
        <f>IF($A152&lt;&gt;"",IF($A152&lt;&gt;"",VLOOKUP($A152,'TABELA '!$A$4:$B$23,12,0),"")/100*C152,"")</f>
        <v/>
      </c>
      <c r="O152" s="33" t="str">
        <f>IF($A152&lt;&gt;"",IF($A152&lt;&gt;"",VLOOKUP($A152,'TABELA '!$A$4:$B$23,13,0),"")/100*C152,"")</f>
        <v/>
      </c>
      <c r="P152" s="33" t="str">
        <f>IF($A152&lt;&gt;"",IF($A152&lt;&gt;"",VLOOKUP($A152,'TABELA '!$A$4:$B$23,14,0),"")/100*C152,"")</f>
        <v/>
      </c>
      <c r="Q152" s="33" t="str">
        <f>IF($A152&lt;&gt;"",IF($A152&lt;&gt;"",VLOOKUP($A152,'TABELA '!$A$4:$B$23,15,0),"")/100*C152,"")</f>
        <v/>
      </c>
      <c r="R152" s="33" t="str">
        <f>IF($A152&lt;&gt;"",IF($A152&lt;&gt;"",VLOOKUP($A152,'TABELA '!$A$4:$B$23,16,0),"")/100*C152,"")</f>
        <v/>
      </c>
      <c r="S152" s="33" t="str">
        <f>IF($A152&lt;&gt;"",IF($A152&lt;&gt;"",VLOOKUP($A152,'TABELA '!$A$4:$B$23,17,0),"")/100*C152,"")</f>
        <v/>
      </c>
      <c r="T152" s="33" t="str">
        <f>IF($A152&lt;&gt;"",IF($A152&lt;&gt;"",VLOOKUP($A152,'TABELA '!$A$4:$B$23,18,0),"")/100*C152,"")</f>
        <v/>
      </c>
      <c r="U152" s="33" t="str">
        <f>IF($A152&lt;&gt;"",IF($A152&lt;&gt;"",VLOOKUP($A152,'TABELA '!$A$4:$B$23,19,0),"")/100*C152,"")</f>
        <v/>
      </c>
      <c r="V152" s="33" t="str">
        <f>IF($A152&lt;&gt;"",IF($A152&lt;&gt;"",VLOOKUP($A152,'TABELA '!$A$4:$B$23,38,0),"")/100*C152,"")</f>
        <v/>
      </c>
      <c r="W152" s="28"/>
    </row>
    <row r="153" spans="1:23" x14ac:dyDescent="0.2">
      <c r="A153" s="30"/>
      <c r="B153" s="24" t="str">
        <f>IF(A153&lt;&gt;"",VLOOKUP(A153,'TABELA '!A24:B82,2,0),"")</f>
        <v/>
      </c>
      <c r="C153" s="31"/>
      <c r="D153" s="31"/>
      <c r="E153" s="32" t="str">
        <f>IF($A153&lt;&gt;"",IF($A153&lt;&gt;"",VLOOKUP($A153,'TABELA '!$A$4:$B$23,3,0),"")/100*C153,"")</f>
        <v/>
      </c>
      <c r="F153" s="33" t="str">
        <f>IF($A153&lt;&gt;"",IF($A153&lt;&gt;"",VLOOKUP($A153,'TABELA '!$A$4:$B$23,4,0),"")/100*C153/100*C153,"")</f>
        <v/>
      </c>
      <c r="G153" s="33" t="str">
        <f>IF($A153&lt;&gt;"",IF($A153&lt;&gt;"",VLOOKUP($A153,'TABELA '!$A$4:$B$23,5,0),"")/100*C153,"")</f>
        <v/>
      </c>
      <c r="H153" s="33" t="str">
        <f>IF($A153&lt;&gt;"",IF($A153&lt;&gt;"",VLOOKUP($A153,'TABELA '!$A$4:$B$23,6,0),"")/100*C153,"")</f>
        <v/>
      </c>
      <c r="I153" s="33" t="str">
        <f>IF($A153&lt;&gt;"",IF($A153&lt;&gt;"",VLOOKUP($A153,'TABELA '!$A$4:$B$23,7,0),"")/100*C153,"")</f>
        <v/>
      </c>
      <c r="J153" s="33" t="str">
        <f>IF($A153&lt;&gt;"",IF($A153&lt;&gt;"",VLOOKUP($A153,'TABELA '!$A$4:$B$23,8,0),"")/100*C153,"")</f>
        <v/>
      </c>
      <c r="K153" s="33" t="str">
        <f>IF($A153&lt;&gt;"",IF($A153&lt;&gt;"",VLOOKUP($A153,'TABELA '!$A$4:$B$23,11,0),"")/100*C153,"")</f>
        <v/>
      </c>
      <c r="L153" s="33" t="str">
        <f>IF($A153&lt;&gt;"",IF($A153&lt;&gt;"",VLOOKUP($A153,'TABELA '!$A$4:$B$23,10,0),"")/100*C153,"")</f>
        <v/>
      </c>
      <c r="M153" s="33" t="str">
        <f>IF($A153&lt;&gt;"",IF($A153&lt;&gt;"",VLOOKUP($A153,'TABELA '!$A$4:$B$23,11,0),"")/100*H153,"")</f>
        <v/>
      </c>
      <c r="N153" s="33" t="str">
        <f>IF($A153&lt;&gt;"",IF($A153&lt;&gt;"",VLOOKUP($A153,'TABELA '!$A$4:$B$23,12,0),"")/100*C153,"")</f>
        <v/>
      </c>
      <c r="O153" s="33" t="str">
        <f>IF($A153&lt;&gt;"",IF($A153&lt;&gt;"",VLOOKUP($A153,'TABELA '!$A$4:$B$23,13,0),"")/100*C153,"")</f>
        <v/>
      </c>
      <c r="P153" s="33" t="str">
        <f>IF($A153&lt;&gt;"",IF($A153&lt;&gt;"",VLOOKUP($A153,'TABELA '!$A$4:$B$23,14,0),"")/100*C153,"")</f>
        <v/>
      </c>
      <c r="Q153" s="33" t="str">
        <f>IF($A153&lt;&gt;"",IF($A153&lt;&gt;"",VLOOKUP($A153,'TABELA '!$A$4:$B$23,15,0),"")/100*C153,"")</f>
        <v/>
      </c>
      <c r="R153" s="33" t="str">
        <f>IF($A153&lt;&gt;"",IF($A153&lt;&gt;"",VLOOKUP($A153,'TABELA '!$A$4:$B$23,16,0),"")/100*C153,"")</f>
        <v/>
      </c>
      <c r="S153" s="33" t="str">
        <f>IF($A153&lt;&gt;"",IF($A153&lt;&gt;"",VLOOKUP($A153,'TABELA '!$A$4:$B$23,17,0),"")/100*C153,"")</f>
        <v/>
      </c>
      <c r="T153" s="33" t="str">
        <f>IF($A153&lt;&gt;"",IF($A153&lt;&gt;"",VLOOKUP($A153,'TABELA '!$A$4:$B$23,18,0),"")/100*C153,"")</f>
        <v/>
      </c>
      <c r="U153" s="33" t="str">
        <f>IF($A153&lt;&gt;"",IF($A153&lt;&gt;"",VLOOKUP($A153,'TABELA '!$A$4:$B$23,19,0),"")/100*C153,"")</f>
        <v/>
      </c>
      <c r="V153" s="33" t="str">
        <f>IF($A153&lt;&gt;"",IF($A153&lt;&gt;"",VLOOKUP($A153,'TABELA '!$A$4:$B$23,38,0),"")/100*C153,"")</f>
        <v/>
      </c>
      <c r="W153" s="28"/>
    </row>
    <row r="154" spans="1:23" x14ac:dyDescent="0.2">
      <c r="A154" s="30"/>
      <c r="B154" s="24" t="str">
        <f>IF(A154&lt;&gt;"",VLOOKUP(A154,'TABELA '!A24:B83,2,0),"")</f>
        <v/>
      </c>
      <c r="C154" s="31"/>
      <c r="D154" s="31"/>
      <c r="E154" s="32" t="str">
        <f>IF($A154&lt;&gt;"",IF($A154&lt;&gt;"",VLOOKUP($A154,'TABELA '!$A$4:$B$23,3,0),"")/100*C154,"")</f>
        <v/>
      </c>
      <c r="F154" s="33" t="str">
        <f>IF($A154&lt;&gt;"",IF($A154&lt;&gt;"",VLOOKUP($A154,'TABELA '!$A$4:$B$23,4,0),"")/100*C154/100*C154,"")</f>
        <v/>
      </c>
      <c r="G154" s="33" t="str">
        <f>IF($A154&lt;&gt;"",IF($A154&lt;&gt;"",VLOOKUP($A154,'TABELA '!$A$4:$B$23,5,0),"")/100*C154,"")</f>
        <v/>
      </c>
      <c r="H154" s="33" t="str">
        <f>IF($A154&lt;&gt;"",IF($A154&lt;&gt;"",VLOOKUP($A154,'TABELA '!$A$4:$B$23,6,0),"")/100*C154,"")</f>
        <v/>
      </c>
      <c r="I154" s="33" t="str">
        <f>IF($A154&lt;&gt;"",IF($A154&lt;&gt;"",VLOOKUP($A154,'TABELA '!$A$4:$B$23,7,0),"")/100*C154,"")</f>
        <v/>
      </c>
      <c r="J154" s="33" t="str">
        <f>IF($A154&lt;&gt;"",IF($A154&lt;&gt;"",VLOOKUP($A154,'TABELA '!$A$4:$B$23,8,0),"")/100*C154,"")</f>
        <v/>
      </c>
      <c r="K154" s="33" t="str">
        <f>IF($A154&lt;&gt;"",IF($A154&lt;&gt;"",VLOOKUP($A154,'TABELA '!$A$4:$B$23,11,0),"")/100*C154,"")</f>
        <v/>
      </c>
      <c r="L154" s="33" t="str">
        <f>IF($A154&lt;&gt;"",IF($A154&lt;&gt;"",VLOOKUP($A154,'TABELA '!$A$4:$B$23,10,0),"")/100*C154,"")</f>
        <v/>
      </c>
      <c r="M154" s="33" t="str">
        <f>IF($A154&lt;&gt;"",IF($A154&lt;&gt;"",VLOOKUP($A154,'TABELA '!$A$4:$B$23,11,0),"")/100*H154,"")</f>
        <v/>
      </c>
      <c r="N154" s="33" t="str">
        <f>IF($A154&lt;&gt;"",IF($A154&lt;&gt;"",VLOOKUP($A154,'TABELA '!$A$4:$B$23,12,0),"")/100*C154,"")</f>
        <v/>
      </c>
      <c r="O154" s="33" t="str">
        <f>IF($A154&lt;&gt;"",IF($A154&lt;&gt;"",VLOOKUP($A154,'TABELA '!$A$4:$B$23,13,0),"")/100*C154,"")</f>
        <v/>
      </c>
      <c r="P154" s="33" t="str">
        <f>IF($A154&lt;&gt;"",IF($A154&lt;&gt;"",VLOOKUP($A154,'TABELA '!$A$4:$B$23,14,0),"")/100*C154,"")</f>
        <v/>
      </c>
      <c r="Q154" s="33" t="str">
        <f>IF($A154&lt;&gt;"",IF($A154&lt;&gt;"",VLOOKUP($A154,'TABELA '!$A$4:$B$23,15,0),"")/100*C154,"")</f>
        <v/>
      </c>
      <c r="R154" s="33" t="str">
        <f>IF($A154&lt;&gt;"",IF($A154&lt;&gt;"",VLOOKUP($A154,'TABELA '!$A$4:$B$23,16,0),"")/100*C154,"")</f>
        <v/>
      </c>
      <c r="S154" s="33" t="str">
        <f>IF($A154&lt;&gt;"",IF($A154&lt;&gt;"",VLOOKUP($A154,'TABELA '!$A$4:$B$23,17,0),"")/100*C154,"")</f>
        <v/>
      </c>
      <c r="T154" s="33" t="str">
        <f>IF($A154&lt;&gt;"",IF($A154&lt;&gt;"",VLOOKUP($A154,'TABELA '!$A$4:$B$23,18,0),"")/100*C154,"")</f>
        <v/>
      </c>
      <c r="U154" s="33" t="str">
        <f>IF($A154&lt;&gt;"",IF($A154&lt;&gt;"",VLOOKUP($A154,'TABELA '!$A$4:$B$23,19,0),"")/100*C154,"")</f>
        <v/>
      </c>
      <c r="V154" s="33" t="str">
        <f>IF($A154&lt;&gt;"",IF($A154&lt;&gt;"",VLOOKUP($A154,'TABELA '!$A$4:$B$23,38,0),"")/100*C154,"")</f>
        <v/>
      </c>
      <c r="W154" s="28"/>
    </row>
    <row r="155" spans="1:23" x14ac:dyDescent="0.2">
      <c r="A155" s="30"/>
      <c r="B155" s="24" t="str">
        <f>IF(A155&lt;&gt;"",VLOOKUP(A155,'TABELA '!A24:B84,2,0),"")</f>
        <v/>
      </c>
      <c r="C155" s="31"/>
      <c r="D155" s="31"/>
      <c r="E155" s="32" t="str">
        <f>IF($A155&lt;&gt;"",IF($A155&lt;&gt;"",VLOOKUP($A155,'TABELA '!$A$4:$B$23,3,0),"")/100*C155,"")</f>
        <v/>
      </c>
      <c r="F155" s="33" t="str">
        <f>IF($A155&lt;&gt;"",IF($A155&lt;&gt;"",VLOOKUP($A155,'TABELA '!$A$4:$B$23,4,0),"")/100*C155/100*C155,"")</f>
        <v/>
      </c>
      <c r="G155" s="33" t="str">
        <f>IF($A155&lt;&gt;"",IF($A155&lt;&gt;"",VLOOKUP($A155,'TABELA '!$A$4:$B$23,5,0),"")/100*C155,"")</f>
        <v/>
      </c>
      <c r="H155" s="33" t="str">
        <f>IF($A155&lt;&gt;"",IF($A155&lt;&gt;"",VLOOKUP($A155,'TABELA '!$A$4:$B$23,6,0),"")/100*C155,"")</f>
        <v/>
      </c>
      <c r="I155" s="33" t="str">
        <f>IF($A155&lt;&gt;"",IF($A155&lt;&gt;"",VLOOKUP($A155,'TABELA '!$A$4:$B$23,7,0),"")/100*C155,"")</f>
        <v/>
      </c>
      <c r="J155" s="33" t="str">
        <f>IF($A155&lt;&gt;"",IF($A155&lt;&gt;"",VLOOKUP($A155,'TABELA '!$A$4:$B$23,8,0),"")/100*C155,"")</f>
        <v/>
      </c>
      <c r="K155" s="33" t="str">
        <f>IF($A155&lt;&gt;"",IF($A155&lt;&gt;"",VLOOKUP($A155,'TABELA '!$A$4:$B$23,11,0),"")/100*C155,"")</f>
        <v/>
      </c>
      <c r="L155" s="33" t="str">
        <f>IF($A155&lt;&gt;"",IF($A155&lt;&gt;"",VLOOKUP($A155,'TABELA '!$A$4:$B$23,10,0),"")/100*C155,"")</f>
        <v/>
      </c>
      <c r="M155" s="33" t="str">
        <f>IF($A155&lt;&gt;"",IF($A155&lt;&gt;"",VLOOKUP($A155,'TABELA '!$A$4:$B$23,11,0),"")/100*H155,"")</f>
        <v/>
      </c>
      <c r="N155" s="33" t="str">
        <f>IF($A155&lt;&gt;"",IF($A155&lt;&gt;"",VLOOKUP($A155,'TABELA '!$A$4:$B$23,12,0),"")/100*C155,"")</f>
        <v/>
      </c>
      <c r="O155" s="33" t="str">
        <f>IF($A155&lt;&gt;"",IF($A155&lt;&gt;"",VLOOKUP($A155,'TABELA '!$A$4:$B$23,13,0),"")/100*C155,"")</f>
        <v/>
      </c>
      <c r="P155" s="33" t="str">
        <f>IF($A155&lt;&gt;"",IF($A155&lt;&gt;"",VLOOKUP($A155,'TABELA '!$A$4:$B$23,14,0),"")/100*C155,"")</f>
        <v/>
      </c>
      <c r="Q155" s="33" t="str">
        <f>IF($A155&lt;&gt;"",IF($A155&lt;&gt;"",VLOOKUP($A155,'TABELA '!$A$4:$B$23,15,0),"")/100*C155,"")</f>
        <v/>
      </c>
      <c r="R155" s="33" t="str">
        <f>IF($A155&lt;&gt;"",IF($A155&lt;&gt;"",VLOOKUP($A155,'TABELA '!$A$4:$B$23,16,0),"")/100*C155,"")</f>
        <v/>
      </c>
      <c r="S155" s="33" t="str">
        <f>IF($A155&lt;&gt;"",IF($A155&lt;&gt;"",VLOOKUP($A155,'TABELA '!$A$4:$B$23,17,0),"")/100*C155,"")</f>
        <v/>
      </c>
      <c r="T155" s="33" t="str">
        <f>IF($A155&lt;&gt;"",IF($A155&lt;&gt;"",VLOOKUP($A155,'TABELA '!$A$4:$B$23,18,0),"")/100*C155,"")</f>
        <v/>
      </c>
      <c r="U155" s="33" t="str">
        <f>IF($A155&lt;&gt;"",IF($A155&lt;&gt;"",VLOOKUP($A155,'TABELA '!$A$4:$B$23,19,0),"")/100*C155,"")</f>
        <v/>
      </c>
      <c r="V155" s="33" t="str">
        <f>IF($A155&lt;&gt;"",IF($A155&lt;&gt;"",VLOOKUP($A155,'TABELA '!$A$4:$B$23,38,0),"")/100*C155,"")</f>
        <v/>
      </c>
      <c r="W155" s="28"/>
    </row>
    <row r="156" spans="1:23" x14ac:dyDescent="0.2">
      <c r="A156" s="30"/>
      <c r="B156" s="24" t="str">
        <f>IF(A156&lt;&gt;"",VLOOKUP(A156,'TABELA '!A24:B85,2,0),"")</f>
        <v/>
      </c>
      <c r="C156" s="31"/>
      <c r="D156" s="31"/>
      <c r="E156" s="32" t="str">
        <f>IF($A156&lt;&gt;"",IF($A156&lt;&gt;"",VLOOKUP($A156,'TABELA '!$A$4:$B$23,3,0),"")/100*C156,"")</f>
        <v/>
      </c>
      <c r="F156" s="33" t="str">
        <f>IF($A156&lt;&gt;"",IF($A156&lt;&gt;"",VLOOKUP($A156,'TABELA '!$A$4:$B$23,4,0),"")/100*C156/100*C156,"")</f>
        <v/>
      </c>
      <c r="G156" s="33" t="str">
        <f>IF($A156&lt;&gt;"",IF($A156&lt;&gt;"",VLOOKUP($A156,'TABELA '!$A$4:$B$23,5,0),"")/100*C156,"")</f>
        <v/>
      </c>
      <c r="H156" s="33" t="str">
        <f>IF($A156&lt;&gt;"",IF($A156&lt;&gt;"",VLOOKUP($A156,'TABELA '!$A$4:$B$23,6,0),"")/100*C156,"")</f>
        <v/>
      </c>
      <c r="I156" s="33" t="str">
        <f>IF($A156&lt;&gt;"",IF($A156&lt;&gt;"",VLOOKUP($A156,'TABELA '!$A$4:$B$23,7,0),"")/100*C156,"")</f>
        <v/>
      </c>
      <c r="J156" s="33" t="str">
        <f>IF($A156&lt;&gt;"",IF($A156&lt;&gt;"",VLOOKUP($A156,'TABELA '!$A$4:$B$23,8,0),"")/100*C156,"")</f>
        <v/>
      </c>
      <c r="K156" s="33" t="str">
        <f>IF($A156&lt;&gt;"",IF($A156&lt;&gt;"",VLOOKUP($A156,'TABELA '!$A$4:$B$23,11,0),"")/100*C156,"")</f>
        <v/>
      </c>
      <c r="L156" s="33" t="str">
        <f>IF($A156&lt;&gt;"",IF($A156&lt;&gt;"",VLOOKUP($A156,'TABELA '!$A$4:$B$23,10,0),"")/100*C156,"")</f>
        <v/>
      </c>
      <c r="M156" s="33" t="str">
        <f>IF($A156&lt;&gt;"",IF($A156&lt;&gt;"",VLOOKUP($A156,'TABELA '!$A$4:$B$23,11,0),"")/100*H156,"")</f>
        <v/>
      </c>
      <c r="N156" s="33" t="str">
        <f>IF($A156&lt;&gt;"",IF($A156&lt;&gt;"",VLOOKUP($A156,'TABELA '!$A$4:$B$23,12,0),"")/100*C156,"")</f>
        <v/>
      </c>
      <c r="O156" s="33" t="str">
        <f>IF($A156&lt;&gt;"",IF($A156&lt;&gt;"",VLOOKUP($A156,'TABELA '!$A$4:$B$23,13,0),"")/100*C156,"")</f>
        <v/>
      </c>
      <c r="P156" s="33" t="str">
        <f>IF($A156&lt;&gt;"",IF($A156&lt;&gt;"",VLOOKUP($A156,'TABELA '!$A$4:$B$23,14,0),"")/100*C156,"")</f>
        <v/>
      </c>
      <c r="Q156" s="33" t="str">
        <f>IF($A156&lt;&gt;"",IF($A156&lt;&gt;"",VLOOKUP($A156,'TABELA '!$A$4:$B$23,15,0),"")/100*C156,"")</f>
        <v/>
      </c>
      <c r="R156" s="33" t="str">
        <f>IF($A156&lt;&gt;"",IF($A156&lt;&gt;"",VLOOKUP($A156,'TABELA '!$A$4:$B$23,16,0),"")/100*C156,"")</f>
        <v/>
      </c>
      <c r="S156" s="33" t="str">
        <f>IF($A156&lt;&gt;"",IF($A156&lt;&gt;"",VLOOKUP($A156,'TABELA '!$A$4:$B$23,17,0),"")/100*C156,"")</f>
        <v/>
      </c>
      <c r="T156" s="33" t="str">
        <f>IF($A156&lt;&gt;"",IF($A156&lt;&gt;"",VLOOKUP($A156,'TABELA '!$A$4:$B$23,18,0),"")/100*C156,"")</f>
        <v/>
      </c>
      <c r="U156" s="33" t="str">
        <f>IF($A156&lt;&gt;"",IF($A156&lt;&gt;"",VLOOKUP($A156,'TABELA '!$A$4:$B$23,19,0),"")/100*C156,"")</f>
        <v/>
      </c>
      <c r="V156" s="33" t="str">
        <f>IF($A156&lt;&gt;"",IF($A156&lt;&gt;"",VLOOKUP($A156,'TABELA '!$A$4:$B$23,38,0),"")/100*C156,"")</f>
        <v/>
      </c>
      <c r="W156" s="28"/>
    </row>
    <row r="157" spans="1:23" x14ac:dyDescent="0.2">
      <c r="A157" s="30"/>
      <c r="B157" s="24" t="str">
        <f>IF(A157&lt;&gt;"",VLOOKUP(A157,'TABELA '!A24:B86,2,0),"")</f>
        <v/>
      </c>
      <c r="C157" s="31"/>
      <c r="D157" s="31"/>
      <c r="E157" s="32" t="str">
        <f>IF($A157&lt;&gt;"",IF($A157&lt;&gt;"",VLOOKUP($A157,'TABELA '!$A$4:$B$23,3,0),"")/100*C157,"")</f>
        <v/>
      </c>
      <c r="F157" s="33" t="str">
        <f>IF($A157&lt;&gt;"",IF($A157&lt;&gt;"",VLOOKUP($A157,'TABELA '!$A$4:$B$23,4,0),"")/100*C157/100*C157,"")</f>
        <v/>
      </c>
      <c r="G157" s="33" t="str">
        <f>IF($A157&lt;&gt;"",IF($A157&lt;&gt;"",VLOOKUP($A157,'TABELA '!$A$4:$B$23,5,0),"")/100*C157,"")</f>
        <v/>
      </c>
      <c r="H157" s="33" t="str">
        <f>IF($A157&lt;&gt;"",IF($A157&lt;&gt;"",VLOOKUP($A157,'TABELA '!$A$4:$B$23,6,0),"")/100*C157,"")</f>
        <v/>
      </c>
      <c r="I157" s="33" t="str">
        <f>IF($A157&lt;&gt;"",IF($A157&lt;&gt;"",VLOOKUP($A157,'TABELA '!$A$4:$B$23,7,0),"")/100*C157,"")</f>
        <v/>
      </c>
      <c r="J157" s="33" t="str">
        <f>IF($A157&lt;&gt;"",IF($A157&lt;&gt;"",VLOOKUP($A157,'TABELA '!$A$4:$B$23,8,0),"")/100*C157,"")</f>
        <v/>
      </c>
      <c r="K157" s="33" t="str">
        <f>IF($A157&lt;&gt;"",IF($A157&lt;&gt;"",VLOOKUP($A157,'TABELA '!$A$4:$B$23,11,0),"")/100*C157,"")</f>
        <v/>
      </c>
      <c r="L157" s="33" t="str">
        <f>IF($A157&lt;&gt;"",IF($A157&lt;&gt;"",VLOOKUP($A157,'TABELA '!$A$4:$B$23,10,0),"")/100*C157,"")</f>
        <v/>
      </c>
      <c r="M157" s="33" t="str">
        <f>IF($A157&lt;&gt;"",IF($A157&lt;&gt;"",VLOOKUP($A157,'TABELA '!$A$4:$B$23,11,0),"")/100*H157,"")</f>
        <v/>
      </c>
      <c r="N157" s="33" t="str">
        <f>IF($A157&lt;&gt;"",IF($A157&lt;&gt;"",VLOOKUP($A157,'TABELA '!$A$4:$B$23,12,0),"")/100*C157,"")</f>
        <v/>
      </c>
      <c r="O157" s="33" t="str">
        <f>IF($A157&lt;&gt;"",IF($A157&lt;&gt;"",VLOOKUP($A157,'TABELA '!$A$4:$B$23,13,0),"")/100*C157,"")</f>
        <v/>
      </c>
      <c r="P157" s="33" t="str">
        <f>IF($A157&lt;&gt;"",IF($A157&lt;&gt;"",VLOOKUP($A157,'TABELA '!$A$4:$B$23,14,0),"")/100*C157,"")</f>
        <v/>
      </c>
      <c r="Q157" s="33" t="str">
        <f>IF($A157&lt;&gt;"",IF($A157&lt;&gt;"",VLOOKUP($A157,'TABELA '!$A$4:$B$23,15,0),"")/100*C157,"")</f>
        <v/>
      </c>
      <c r="R157" s="33" t="str">
        <f>IF($A157&lt;&gt;"",IF($A157&lt;&gt;"",VLOOKUP($A157,'TABELA '!$A$4:$B$23,16,0),"")/100*C157,"")</f>
        <v/>
      </c>
      <c r="S157" s="33" t="str">
        <f>IF($A157&lt;&gt;"",IF($A157&lt;&gt;"",VLOOKUP($A157,'TABELA '!$A$4:$B$23,17,0),"")/100*C157,"")</f>
        <v/>
      </c>
      <c r="T157" s="33" t="str">
        <f>IF($A157&lt;&gt;"",IF($A157&lt;&gt;"",VLOOKUP($A157,'TABELA '!$A$4:$B$23,18,0),"")/100*C157,"")</f>
        <v/>
      </c>
      <c r="U157" s="33" t="str">
        <f>IF($A157&lt;&gt;"",IF($A157&lt;&gt;"",VLOOKUP($A157,'TABELA '!$A$4:$B$23,19,0),"")/100*C157,"")</f>
        <v/>
      </c>
      <c r="V157" s="33" t="str">
        <f>IF($A157&lt;&gt;"",IF($A157&lt;&gt;"",VLOOKUP($A157,'TABELA '!$A$4:$B$23,38,0),"")/100*C157,"")</f>
        <v/>
      </c>
      <c r="W157" s="28"/>
    </row>
    <row r="158" spans="1:23" x14ac:dyDescent="0.2">
      <c r="A158" s="30"/>
      <c r="B158" s="24" t="str">
        <f>IF(A158&lt;&gt;"",VLOOKUP(A158,'TABELA '!A24:B87,2,0),"")</f>
        <v/>
      </c>
      <c r="C158" s="31"/>
      <c r="D158" s="31"/>
      <c r="E158" s="32" t="str">
        <f>IF($A158&lt;&gt;"",IF($A158&lt;&gt;"",VLOOKUP($A158,'TABELA '!$A$4:$B$23,3,0),"")/100*C158,"")</f>
        <v/>
      </c>
      <c r="F158" s="33" t="str">
        <f>IF($A158&lt;&gt;"",IF($A158&lt;&gt;"",VLOOKUP($A158,'TABELA '!$A$4:$B$23,4,0),"")/100*C158/100*C158,"")</f>
        <v/>
      </c>
      <c r="G158" s="33" t="str">
        <f>IF($A158&lt;&gt;"",IF($A158&lt;&gt;"",VLOOKUP($A158,'TABELA '!$A$4:$B$23,5,0),"")/100*C158,"")</f>
        <v/>
      </c>
      <c r="H158" s="33" t="str">
        <f>IF($A158&lt;&gt;"",IF($A158&lt;&gt;"",VLOOKUP($A158,'TABELA '!$A$4:$B$23,6,0),"")/100*C158,"")</f>
        <v/>
      </c>
      <c r="I158" s="33" t="str">
        <f>IF($A158&lt;&gt;"",IF($A158&lt;&gt;"",VLOOKUP($A158,'TABELA '!$A$4:$B$23,7,0),"")/100*C158,"")</f>
        <v/>
      </c>
      <c r="J158" s="33" t="str">
        <f>IF($A158&lt;&gt;"",IF($A158&lt;&gt;"",VLOOKUP($A158,'TABELA '!$A$4:$B$23,8,0),"")/100*C158,"")</f>
        <v/>
      </c>
      <c r="K158" s="33" t="str">
        <f>IF($A158&lt;&gt;"",IF($A158&lt;&gt;"",VLOOKUP($A158,'TABELA '!$A$4:$B$23,11,0),"")/100*C158,"")</f>
        <v/>
      </c>
      <c r="L158" s="33" t="str">
        <f>IF($A158&lt;&gt;"",IF($A158&lt;&gt;"",VLOOKUP($A158,'TABELA '!$A$4:$B$23,10,0),"")/100*C158,"")</f>
        <v/>
      </c>
      <c r="M158" s="33" t="str">
        <f>IF($A158&lt;&gt;"",IF($A158&lt;&gt;"",VLOOKUP($A158,'TABELA '!$A$4:$B$23,11,0),"")/100*H158,"")</f>
        <v/>
      </c>
      <c r="N158" s="33" t="str">
        <f>IF($A158&lt;&gt;"",IF($A158&lt;&gt;"",VLOOKUP($A158,'TABELA '!$A$4:$B$23,12,0),"")/100*C158,"")</f>
        <v/>
      </c>
      <c r="O158" s="33" t="str">
        <f>IF($A158&lt;&gt;"",IF($A158&lt;&gt;"",VLOOKUP($A158,'TABELA '!$A$4:$B$23,13,0),"")/100*C158,"")</f>
        <v/>
      </c>
      <c r="P158" s="33" t="str">
        <f>IF($A158&lt;&gt;"",IF($A158&lt;&gt;"",VLOOKUP($A158,'TABELA '!$A$4:$B$23,14,0),"")/100*C158,"")</f>
        <v/>
      </c>
      <c r="Q158" s="33" t="str">
        <f>IF($A158&lt;&gt;"",IF($A158&lt;&gt;"",VLOOKUP($A158,'TABELA '!$A$4:$B$23,15,0),"")/100*C158,"")</f>
        <v/>
      </c>
      <c r="R158" s="33" t="str">
        <f>IF($A158&lt;&gt;"",IF($A158&lt;&gt;"",VLOOKUP($A158,'TABELA '!$A$4:$B$23,16,0),"")/100*C158,"")</f>
        <v/>
      </c>
      <c r="S158" s="33" t="str">
        <f>IF($A158&lt;&gt;"",IF($A158&lt;&gt;"",VLOOKUP($A158,'TABELA '!$A$4:$B$23,17,0),"")/100*C158,"")</f>
        <v/>
      </c>
      <c r="T158" s="33" t="str">
        <f>IF($A158&lt;&gt;"",IF($A158&lt;&gt;"",VLOOKUP($A158,'TABELA '!$A$4:$B$23,18,0),"")/100*C158,"")</f>
        <v/>
      </c>
      <c r="U158" s="33" t="str">
        <f>IF($A158&lt;&gt;"",IF($A158&lt;&gt;"",VLOOKUP($A158,'TABELA '!$A$4:$B$23,19,0),"")/100*C158,"")</f>
        <v/>
      </c>
      <c r="V158" s="33" t="str">
        <f>IF($A158&lt;&gt;"",IF($A158&lt;&gt;"",VLOOKUP($A158,'TABELA '!$A$4:$B$23,38,0),"")/100*C158,"")</f>
        <v/>
      </c>
      <c r="W158" s="28"/>
    </row>
    <row r="159" spans="1:23" x14ac:dyDescent="0.2">
      <c r="A159" s="30"/>
      <c r="B159" s="24" t="str">
        <f>IF(A159&lt;&gt;"",VLOOKUP(A159,'TABELA '!A24:B88,2,0),"")</f>
        <v/>
      </c>
      <c r="C159" s="31"/>
      <c r="D159" s="31"/>
      <c r="E159" s="32" t="str">
        <f>IF($A159&lt;&gt;"",IF($A159&lt;&gt;"",VLOOKUP($A159,'TABELA '!$A$4:$B$23,3,0),"")/100*C159,"")</f>
        <v/>
      </c>
      <c r="F159" s="33" t="str">
        <f>IF($A159&lt;&gt;"",IF($A159&lt;&gt;"",VLOOKUP($A159,'TABELA '!$A$4:$B$23,4,0),"")/100*C159/100*C159,"")</f>
        <v/>
      </c>
      <c r="G159" s="33" t="str">
        <f>IF($A159&lt;&gt;"",IF($A159&lt;&gt;"",VLOOKUP($A159,'TABELA '!$A$4:$B$23,5,0),"")/100*C159,"")</f>
        <v/>
      </c>
      <c r="H159" s="33" t="str">
        <f>IF($A159&lt;&gt;"",IF($A159&lt;&gt;"",VLOOKUP($A159,'TABELA '!$A$4:$B$23,6,0),"")/100*C159,"")</f>
        <v/>
      </c>
      <c r="I159" s="33" t="str">
        <f>IF($A159&lt;&gt;"",IF($A159&lt;&gt;"",VLOOKUP($A159,'TABELA '!$A$4:$B$23,7,0),"")/100*C159,"")</f>
        <v/>
      </c>
      <c r="J159" s="33" t="str">
        <f>IF($A159&lt;&gt;"",IF($A159&lt;&gt;"",VLOOKUP($A159,'TABELA '!$A$4:$B$23,8,0),"")/100*C159,"")</f>
        <v/>
      </c>
      <c r="K159" s="33" t="str">
        <f>IF($A159&lt;&gt;"",IF($A159&lt;&gt;"",VLOOKUP($A159,'TABELA '!$A$4:$B$23,11,0),"")/100*C159,"")</f>
        <v/>
      </c>
      <c r="L159" s="33" t="str">
        <f>IF($A159&lt;&gt;"",IF($A159&lt;&gt;"",VLOOKUP($A159,'TABELA '!$A$4:$B$23,10,0),"")/100*C159,"")</f>
        <v/>
      </c>
      <c r="M159" s="33" t="str">
        <f>IF($A159&lt;&gt;"",IF($A159&lt;&gt;"",VLOOKUP($A159,'TABELA '!$A$4:$B$23,11,0),"")/100*H159,"")</f>
        <v/>
      </c>
      <c r="N159" s="33" t="str">
        <f>IF($A159&lt;&gt;"",IF($A159&lt;&gt;"",VLOOKUP($A159,'TABELA '!$A$4:$B$23,12,0),"")/100*C159,"")</f>
        <v/>
      </c>
      <c r="O159" s="33" t="str">
        <f>IF($A159&lt;&gt;"",IF($A159&lt;&gt;"",VLOOKUP($A159,'TABELA '!$A$4:$B$23,13,0),"")/100*C159,"")</f>
        <v/>
      </c>
      <c r="P159" s="33" t="str">
        <f>IF($A159&lt;&gt;"",IF($A159&lt;&gt;"",VLOOKUP($A159,'TABELA '!$A$4:$B$23,14,0),"")/100*C159,"")</f>
        <v/>
      </c>
      <c r="Q159" s="33" t="str">
        <f>IF($A159&lt;&gt;"",IF($A159&lt;&gt;"",VLOOKUP($A159,'TABELA '!$A$4:$B$23,15,0),"")/100*C159,"")</f>
        <v/>
      </c>
      <c r="R159" s="33" t="str">
        <f>IF($A159&lt;&gt;"",IF($A159&lt;&gt;"",VLOOKUP($A159,'TABELA '!$A$4:$B$23,16,0),"")/100*C159,"")</f>
        <v/>
      </c>
      <c r="S159" s="33" t="str">
        <f>IF($A159&lt;&gt;"",IF($A159&lt;&gt;"",VLOOKUP($A159,'TABELA '!$A$4:$B$23,17,0),"")/100*C159,"")</f>
        <v/>
      </c>
      <c r="T159" s="33" t="str">
        <f>IF($A159&lt;&gt;"",IF($A159&lt;&gt;"",VLOOKUP($A159,'TABELA '!$A$4:$B$23,18,0),"")/100*C159,"")</f>
        <v/>
      </c>
      <c r="U159" s="33" t="str">
        <f>IF($A159&lt;&gt;"",IF($A159&lt;&gt;"",VLOOKUP($A159,'TABELA '!$A$4:$B$23,19,0),"")/100*C159,"")</f>
        <v/>
      </c>
      <c r="V159" s="33" t="str">
        <f>IF($A159&lt;&gt;"",IF($A159&lt;&gt;"",VLOOKUP($A159,'TABELA '!$A$4:$B$23,38,0),"")/100*C159,"")</f>
        <v/>
      </c>
      <c r="W159" s="28"/>
    </row>
    <row r="160" spans="1:23" x14ac:dyDescent="0.2">
      <c r="A160" s="30"/>
      <c r="B160" s="24" t="str">
        <f>IF(A160&lt;&gt;"",VLOOKUP(A160,'TABELA '!A24:B89,2,0),"")</f>
        <v/>
      </c>
      <c r="C160" s="31"/>
      <c r="D160" s="31"/>
      <c r="E160" s="32" t="str">
        <f>IF($A160&lt;&gt;"",IF($A160&lt;&gt;"",VLOOKUP($A160,'TABELA '!$A$4:$B$23,3,0),"")/100*C160,"")</f>
        <v/>
      </c>
      <c r="F160" s="33" t="str">
        <f>IF($A160&lt;&gt;"",IF($A160&lt;&gt;"",VLOOKUP($A160,'TABELA '!$A$4:$B$23,4,0),"")/100*C160/100*C160,"")</f>
        <v/>
      </c>
      <c r="G160" s="33" t="str">
        <f>IF($A160&lt;&gt;"",IF($A160&lt;&gt;"",VLOOKUP($A160,'TABELA '!$A$4:$B$23,5,0),"")/100*C160,"")</f>
        <v/>
      </c>
      <c r="H160" s="33" t="str">
        <f>IF($A160&lt;&gt;"",IF($A160&lt;&gt;"",VLOOKUP($A160,'TABELA '!$A$4:$B$23,6,0),"")/100*C160,"")</f>
        <v/>
      </c>
      <c r="I160" s="33" t="str">
        <f>IF($A160&lt;&gt;"",IF($A160&lt;&gt;"",VLOOKUP($A160,'TABELA '!$A$4:$B$23,7,0),"")/100*C160,"")</f>
        <v/>
      </c>
      <c r="J160" s="33" t="str">
        <f>IF($A160&lt;&gt;"",IF($A160&lt;&gt;"",VLOOKUP($A160,'TABELA '!$A$4:$B$23,8,0),"")/100*C160,"")</f>
        <v/>
      </c>
      <c r="K160" s="33" t="str">
        <f>IF($A160&lt;&gt;"",IF($A160&lt;&gt;"",VLOOKUP($A160,'TABELA '!$A$4:$B$23,11,0),"")/100*C160,"")</f>
        <v/>
      </c>
      <c r="L160" s="33" t="str">
        <f>IF($A160&lt;&gt;"",IF($A160&lt;&gt;"",VLOOKUP($A160,'TABELA '!$A$4:$B$23,10,0),"")/100*C160,"")</f>
        <v/>
      </c>
      <c r="M160" s="33" t="str">
        <f>IF($A160&lt;&gt;"",IF($A160&lt;&gt;"",VLOOKUP($A160,'TABELA '!$A$4:$B$23,11,0),"")/100*H160,"")</f>
        <v/>
      </c>
      <c r="N160" s="33" t="str">
        <f>IF($A160&lt;&gt;"",IF($A160&lt;&gt;"",VLOOKUP($A160,'TABELA '!$A$4:$B$23,12,0),"")/100*C160,"")</f>
        <v/>
      </c>
      <c r="O160" s="33" t="str">
        <f>IF($A160&lt;&gt;"",IF($A160&lt;&gt;"",VLOOKUP($A160,'TABELA '!$A$4:$B$23,13,0),"")/100*C160,"")</f>
        <v/>
      </c>
      <c r="P160" s="33" t="str">
        <f>IF($A160&lt;&gt;"",IF($A160&lt;&gt;"",VLOOKUP($A160,'TABELA '!$A$4:$B$23,14,0),"")/100*C160,"")</f>
        <v/>
      </c>
      <c r="Q160" s="33" t="str">
        <f>IF($A160&lt;&gt;"",IF($A160&lt;&gt;"",VLOOKUP($A160,'TABELA '!$A$4:$B$23,15,0),"")/100*C160,"")</f>
        <v/>
      </c>
      <c r="R160" s="33" t="str">
        <f>IF($A160&lt;&gt;"",IF($A160&lt;&gt;"",VLOOKUP($A160,'TABELA '!$A$4:$B$23,16,0),"")/100*C160,"")</f>
        <v/>
      </c>
      <c r="S160" s="33" t="str">
        <f>IF($A160&lt;&gt;"",IF($A160&lt;&gt;"",VLOOKUP($A160,'TABELA '!$A$4:$B$23,17,0),"")/100*C160,"")</f>
        <v/>
      </c>
      <c r="T160" s="33" t="str">
        <f>IF($A160&lt;&gt;"",IF($A160&lt;&gt;"",VLOOKUP($A160,'TABELA '!$A$4:$B$23,18,0),"")/100*C160,"")</f>
        <v/>
      </c>
      <c r="U160" s="33" t="str">
        <f>IF($A160&lt;&gt;"",IF($A160&lt;&gt;"",VLOOKUP($A160,'TABELA '!$A$4:$B$23,19,0),"")/100*C160,"")</f>
        <v/>
      </c>
      <c r="V160" s="33" t="str">
        <f>IF($A160&lt;&gt;"",IF($A160&lt;&gt;"",VLOOKUP($A160,'TABELA '!$A$4:$B$23,38,0),"")/100*C160,"")</f>
        <v/>
      </c>
      <c r="W160" s="28"/>
    </row>
    <row r="161" spans="1:23" x14ac:dyDescent="0.2">
      <c r="A161" s="30"/>
      <c r="B161" s="24" t="str">
        <f>IF(A161&lt;&gt;"",VLOOKUP(A161,'TABELA '!A24:B90,2,0),"")</f>
        <v/>
      </c>
      <c r="C161" s="31"/>
      <c r="D161" s="31"/>
      <c r="E161" s="32" t="str">
        <f>IF($A161&lt;&gt;"",IF($A161&lt;&gt;"",VLOOKUP($A161,'TABELA '!$A$4:$B$23,3,0),"")/100*C161,"")</f>
        <v/>
      </c>
      <c r="F161" s="33" t="str">
        <f>IF($A161&lt;&gt;"",IF($A161&lt;&gt;"",VLOOKUP($A161,'TABELA '!$A$4:$B$23,4,0),"")/100*C161/100*C161,"")</f>
        <v/>
      </c>
      <c r="G161" s="33" t="str">
        <f>IF($A161&lt;&gt;"",IF($A161&lt;&gt;"",VLOOKUP($A161,'TABELA '!$A$4:$B$23,5,0),"")/100*C161,"")</f>
        <v/>
      </c>
      <c r="H161" s="33" t="str">
        <f>IF($A161&lt;&gt;"",IF($A161&lt;&gt;"",VLOOKUP($A161,'TABELA '!$A$4:$B$23,6,0),"")/100*C161,"")</f>
        <v/>
      </c>
      <c r="I161" s="33" t="str">
        <f>IF($A161&lt;&gt;"",IF($A161&lt;&gt;"",VLOOKUP($A161,'TABELA '!$A$4:$B$23,7,0),"")/100*C161,"")</f>
        <v/>
      </c>
      <c r="J161" s="33" t="str">
        <f>IF($A161&lt;&gt;"",IF($A161&lt;&gt;"",VLOOKUP($A161,'TABELA '!$A$4:$B$23,8,0),"")/100*C161,"")</f>
        <v/>
      </c>
      <c r="K161" s="33" t="str">
        <f>IF($A161&lt;&gt;"",IF($A161&lt;&gt;"",VLOOKUP($A161,'TABELA '!$A$4:$B$23,11,0),"")/100*C161,"")</f>
        <v/>
      </c>
      <c r="L161" s="33" t="str">
        <f>IF($A161&lt;&gt;"",IF($A161&lt;&gt;"",VLOOKUP($A161,'TABELA '!$A$4:$B$23,10,0),"")/100*C161,"")</f>
        <v/>
      </c>
      <c r="M161" s="33" t="str">
        <f>IF($A161&lt;&gt;"",IF($A161&lt;&gt;"",VLOOKUP($A161,'TABELA '!$A$4:$B$23,11,0),"")/100*H161,"")</f>
        <v/>
      </c>
      <c r="N161" s="33" t="str">
        <f>IF($A161&lt;&gt;"",IF($A161&lt;&gt;"",VLOOKUP($A161,'TABELA '!$A$4:$B$23,12,0),"")/100*C161,"")</f>
        <v/>
      </c>
      <c r="O161" s="33" t="str">
        <f>IF($A161&lt;&gt;"",IF($A161&lt;&gt;"",VLOOKUP($A161,'TABELA '!$A$4:$B$23,13,0),"")/100*C161,"")</f>
        <v/>
      </c>
      <c r="P161" s="33" t="str">
        <f>IF($A161&lt;&gt;"",IF($A161&lt;&gt;"",VLOOKUP($A161,'TABELA '!$A$4:$B$23,14,0),"")/100*C161,"")</f>
        <v/>
      </c>
      <c r="Q161" s="33" t="str">
        <f>IF($A161&lt;&gt;"",IF($A161&lt;&gt;"",VLOOKUP($A161,'TABELA '!$A$4:$B$23,15,0),"")/100*C161,"")</f>
        <v/>
      </c>
      <c r="R161" s="33" t="str">
        <f>IF($A161&lt;&gt;"",IF($A161&lt;&gt;"",VLOOKUP($A161,'TABELA '!$A$4:$B$23,16,0),"")/100*C161,"")</f>
        <v/>
      </c>
      <c r="S161" s="33" t="str">
        <f>IF($A161&lt;&gt;"",IF($A161&lt;&gt;"",VLOOKUP($A161,'TABELA '!$A$4:$B$23,17,0),"")/100*C161,"")</f>
        <v/>
      </c>
      <c r="T161" s="33" t="str">
        <f>IF($A161&lt;&gt;"",IF($A161&lt;&gt;"",VLOOKUP($A161,'TABELA '!$A$4:$B$23,18,0),"")/100*C161,"")</f>
        <v/>
      </c>
      <c r="U161" s="33" t="str">
        <f>IF($A161&lt;&gt;"",IF($A161&lt;&gt;"",VLOOKUP($A161,'TABELA '!$A$4:$B$23,19,0),"")/100*C161,"")</f>
        <v/>
      </c>
      <c r="V161" s="33" t="str">
        <f>IF($A161&lt;&gt;"",IF($A161&lt;&gt;"",VLOOKUP($A161,'TABELA '!$A$4:$B$23,38,0),"")/100*C161,"")</f>
        <v/>
      </c>
      <c r="W161" s="28"/>
    </row>
    <row r="162" spans="1:23" x14ac:dyDescent="0.2">
      <c r="A162" s="30"/>
      <c r="B162" s="24" t="str">
        <f>IF(A162&lt;&gt;"",VLOOKUP(A162,'TABELA '!A24:B91,2,0),"")</f>
        <v/>
      </c>
      <c r="C162" s="31"/>
      <c r="D162" s="31"/>
      <c r="E162" s="32" t="str">
        <f>IF($A162&lt;&gt;"",IF($A162&lt;&gt;"",VLOOKUP($A162,'TABELA '!$A$4:$B$23,3,0),"")/100*C162,"")</f>
        <v/>
      </c>
      <c r="F162" s="33" t="str">
        <f>IF($A162&lt;&gt;"",IF($A162&lt;&gt;"",VLOOKUP($A162,'TABELA '!$A$4:$B$23,4,0),"")/100*C162/100*C162,"")</f>
        <v/>
      </c>
      <c r="G162" s="33" t="str">
        <f>IF($A162&lt;&gt;"",IF($A162&lt;&gt;"",VLOOKUP($A162,'TABELA '!$A$4:$B$23,5,0),"")/100*C162,"")</f>
        <v/>
      </c>
      <c r="H162" s="33" t="str">
        <f>IF($A162&lt;&gt;"",IF($A162&lt;&gt;"",VLOOKUP($A162,'TABELA '!$A$4:$B$23,6,0),"")/100*C162,"")</f>
        <v/>
      </c>
      <c r="I162" s="33" t="str">
        <f>IF($A162&lt;&gt;"",IF($A162&lt;&gt;"",VLOOKUP($A162,'TABELA '!$A$4:$B$23,7,0),"")/100*C162,"")</f>
        <v/>
      </c>
      <c r="J162" s="33" t="str">
        <f>IF($A162&lt;&gt;"",IF($A162&lt;&gt;"",VLOOKUP($A162,'TABELA '!$A$4:$B$23,8,0),"")/100*C162,"")</f>
        <v/>
      </c>
      <c r="K162" s="33" t="str">
        <f>IF($A162&lt;&gt;"",IF($A162&lt;&gt;"",VLOOKUP($A162,'TABELA '!$A$4:$B$23,11,0),"")/100*C162,"")</f>
        <v/>
      </c>
      <c r="L162" s="33" t="str">
        <f>IF($A162&lt;&gt;"",IF($A162&lt;&gt;"",VLOOKUP($A162,'TABELA '!$A$4:$B$23,10,0),"")/100*C162,"")</f>
        <v/>
      </c>
      <c r="M162" s="33" t="str">
        <f>IF($A162&lt;&gt;"",IF($A162&lt;&gt;"",VLOOKUP($A162,'TABELA '!$A$4:$B$23,11,0),"")/100*H162,"")</f>
        <v/>
      </c>
      <c r="N162" s="33" t="str">
        <f>IF($A162&lt;&gt;"",IF($A162&lt;&gt;"",VLOOKUP($A162,'TABELA '!$A$4:$B$23,12,0),"")/100*C162,"")</f>
        <v/>
      </c>
      <c r="O162" s="33" t="str">
        <f>IF($A162&lt;&gt;"",IF($A162&lt;&gt;"",VLOOKUP($A162,'TABELA '!$A$4:$B$23,13,0),"")/100*C162,"")</f>
        <v/>
      </c>
      <c r="P162" s="33" t="str">
        <f>IF($A162&lt;&gt;"",IF($A162&lt;&gt;"",VLOOKUP($A162,'TABELA '!$A$4:$B$23,14,0),"")/100*C162,"")</f>
        <v/>
      </c>
      <c r="Q162" s="33" t="str">
        <f>IF($A162&lt;&gt;"",IF($A162&lt;&gt;"",VLOOKUP($A162,'TABELA '!$A$4:$B$23,15,0),"")/100*C162,"")</f>
        <v/>
      </c>
      <c r="R162" s="33" t="str">
        <f>IF($A162&lt;&gt;"",IF($A162&lt;&gt;"",VLOOKUP($A162,'TABELA '!$A$4:$B$23,16,0),"")/100*C162,"")</f>
        <v/>
      </c>
      <c r="S162" s="33" t="str">
        <f>IF($A162&lt;&gt;"",IF($A162&lt;&gt;"",VLOOKUP($A162,'TABELA '!$A$4:$B$23,17,0),"")/100*C162,"")</f>
        <v/>
      </c>
      <c r="T162" s="33" t="str">
        <f>IF($A162&lt;&gt;"",IF($A162&lt;&gt;"",VLOOKUP($A162,'TABELA '!$A$4:$B$23,18,0),"")/100*C162,"")</f>
        <v/>
      </c>
      <c r="U162" s="33" t="str">
        <f>IF($A162&lt;&gt;"",IF($A162&lt;&gt;"",VLOOKUP($A162,'TABELA '!$A$4:$B$23,19,0),"")/100*C162,"")</f>
        <v/>
      </c>
      <c r="V162" s="33" t="str">
        <f>IF($A162&lt;&gt;"",IF($A162&lt;&gt;"",VLOOKUP($A162,'TABELA '!$A$4:$B$23,38,0),"")/100*C162,"")</f>
        <v/>
      </c>
      <c r="W162" s="28"/>
    </row>
    <row r="163" spans="1:23" x14ac:dyDescent="0.2">
      <c r="A163" s="30"/>
      <c r="B163" s="24" t="str">
        <f>IF(A163&lt;&gt;"",VLOOKUP(A163,'TABELA '!A24:B92,2,0),"")</f>
        <v/>
      </c>
      <c r="C163" s="31"/>
      <c r="D163" s="31"/>
      <c r="E163" s="32" t="str">
        <f>IF($A163&lt;&gt;"",IF($A163&lt;&gt;"",VLOOKUP($A163,'TABELA '!$A$4:$B$23,3,0),"")/100*C163,"")</f>
        <v/>
      </c>
      <c r="F163" s="33" t="str">
        <f>IF($A163&lt;&gt;"",IF($A163&lt;&gt;"",VLOOKUP($A163,'TABELA '!$A$4:$B$23,4,0),"")/100*C163/100*C163,"")</f>
        <v/>
      </c>
      <c r="G163" s="33" t="str">
        <f>IF($A163&lt;&gt;"",IF($A163&lt;&gt;"",VLOOKUP($A163,'TABELA '!$A$4:$B$23,5,0),"")/100*C163,"")</f>
        <v/>
      </c>
      <c r="H163" s="33" t="str">
        <f>IF($A163&lt;&gt;"",IF($A163&lt;&gt;"",VLOOKUP($A163,'TABELA '!$A$4:$B$23,6,0),"")/100*C163,"")</f>
        <v/>
      </c>
      <c r="I163" s="33" t="str">
        <f>IF($A163&lt;&gt;"",IF($A163&lt;&gt;"",VLOOKUP($A163,'TABELA '!$A$4:$B$23,7,0),"")/100*C163,"")</f>
        <v/>
      </c>
      <c r="J163" s="33" t="str">
        <f>IF($A163&lt;&gt;"",IF($A163&lt;&gt;"",VLOOKUP($A163,'TABELA '!$A$4:$B$23,8,0),"")/100*C163,"")</f>
        <v/>
      </c>
      <c r="K163" s="33" t="str">
        <f>IF($A163&lt;&gt;"",IF($A163&lt;&gt;"",VLOOKUP($A163,'TABELA '!$A$4:$B$23,11,0),"")/100*C163,"")</f>
        <v/>
      </c>
      <c r="L163" s="33" t="str">
        <f>IF($A163&lt;&gt;"",IF($A163&lt;&gt;"",VLOOKUP($A163,'TABELA '!$A$4:$B$23,10,0),"")/100*C163,"")</f>
        <v/>
      </c>
      <c r="M163" s="33" t="str">
        <f>IF($A163&lt;&gt;"",IF($A163&lt;&gt;"",VLOOKUP($A163,'TABELA '!$A$4:$B$23,11,0),"")/100*H163,"")</f>
        <v/>
      </c>
      <c r="N163" s="33" t="str">
        <f>IF($A163&lt;&gt;"",IF($A163&lt;&gt;"",VLOOKUP($A163,'TABELA '!$A$4:$B$23,12,0),"")/100*C163,"")</f>
        <v/>
      </c>
      <c r="O163" s="33" t="str">
        <f>IF($A163&lt;&gt;"",IF($A163&lt;&gt;"",VLOOKUP($A163,'TABELA '!$A$4:$B$23,13,0),"")/100*C163,"")</f>
        <v/>
      </c>
      <c r="P163" s="33" t="str">
        <f>IF($A163&lt;&gt;"",IF($A163&lt;&gt;"",VLOOKUP($A163,'TABELA '!$A$4:$B$23,14,0),"")/100*C163,"")</f>
        <v/>
      </c>
      <c r="Q163" s="33" t="str">
        <f>IF($A163&lt;&gt;"",IF($A163&lt;&gt;"",VLOOKUP($A163,'TABELA '!$A$4:$B$23,15,0),"")/100*C163,"")</f>
        <v/>
      </c>
      <c r="R163" s="33" t="str">
        <f>IF($A163&lt;&gt;"",IF($A163&lt;&gt;"",VLOOKUP($A163,'TABELA '!$A$4:$B$23,16,0),"")/100*C163,"")</f>
        <v/>
      </c>
      <c r="S163" s="33" t="str">
        <f>IF($A163&lt;&gt;"",IF($A163&lt;&gt;"",VLOOKUP($A163,'TABELA '!$A$4:$B$23,17,0),"")/100*C163,"")</f>
        <v/>
      </c>
      <c r="T163" s="33" t="str">
        <f>IF($A163&lt;&gt;"",IF($A163&lt;&gt;"",VLOOKUP($A163,'TABELA '!$A$4:$B$23,18,0),"")/100*C163,"")</f>
        <v/>
      </c>
      <c r="U163" s="33" t="str">
        <f>IF($A163&lt;&gt;"",IF($A163&lt;&gt;"",VLOOKUP($A163,'TABELA '!$A$4:$B$23,19,0),"")/100*C163,"")</f>
        <v/>
      </c>
      <c r="V163" s="33" t="str">
        <f>IF($A163&lt;&gt;"",IF($A163&lt;&gt;"",VLOOKUP($A163,'TABELA '!$A$4:$B$23,38,0),"")/100*C163,"")</f>
        <v/>
      </c>
      <c r="W163" s="28"/>
    </row>
    <row r="164" spans="1:23" x14ac:dyDescent="0.2">
      <c r="A164" s="30"/>
      <c r="B164" s="24" t="str">
        <f>IF(A164&lt;&gt;"",VLOOKUP(A164,'TABELA '!A24:B93,2,0),"")</f>
        <v/>
      </c>
      <c r="C164" s="31"/>
      <c r="D164" s="31"/>
      <c r="E164" s="32" t="str">
        <f>IF($A164&lt;&gt;"",IF($A164&lt;&gt;"",VLOOKUP($A164,'TABELA '!$A$4:$B$23,3,0),"")/100*C164,"")</f>
        <v/>
      </c>
      <c r="F164" s="33" t="str">
        <f>IF($A164&lt;&gt;"",IF($A164&lt;&gt;"",VLOOKUP($A164,'TABELA '!$A$4:$B$23,4,0),"")/100*C164/100*C164,"")</f>
        <v/>
      </c>
      <c r="G164" s="33" t="str">
        <f>IF($A164&lt;&gt;"",IF($A164&lt;&gt;"",VLOOKUP($A164,'TABELA '!$A$4:$B$23,5,0),"")/100*C164,"")</f>
        <v/>
      </c>
      <c r="H164" s="33" t="str">
        <f>IF($A164&lt;&gt;"",IF($A164&lt;&gt;"",VLOOKUP($A164,'TABELA '!$A$4:$B$23,6,0),"")/100*C164,"")</f>
        <v/>
      </c>
      <c r="I164" s="33" t="str">
        <f>IF($A164&lt;&gt;"",IF($A164&lt;&gt;"",VLOOKUP($A164,'TABELA '!$A$4:$B$23,7,0),"")/100*C164,"")</f>
        <v/>
      </c>
      <c r="J164" s="33" t="str">
        <f>IF($A164&lt;&gt;"",IF($A164&lt;&gt;"",VLOOKUP($A164,'TABELA '!$A$4:$B$23,8,0),"")/100*C164,"")</f>
        <v/>
      </c>
      <c r="K164" s="33" t="str">
        <f>IF($A164&lt;&gt;"",IF($A164&lt;&gt;"",VLOOKUP($A164,'TABELA '!$A$4:$B$23,11,0),"")/100*C164,"")</f>
        <v/>
      </c>
      <c r="L164" s="33" t="str">
        <f>IF($A164&lt;&gt;"",IF($A164&lt;&gt;"",VLOOKUP($A164,'TABELA '!$A$4:$B$23,10,0),"")/100*C164,"")</f>
        <v/>
      </c>
      <c r="M164" s="33" t="str">
        <f>IF($A164&lt;&gt;"",IF($A164&lt;&gt;"",VLOOKUP($A164,'TABELA '!$A$4:$B$23,11,0),"")/100*H164,"")</f>
        <v/>
      </c>
      <c r="N164" s="33" t="str">
        <f>IF($A164&lt;&gt;"",IF($A164&lt;&gt;"",VLOOKUP($A164,'TABELA '!$A$4:$B$23,12,0),"")/100*C164,"")</f>
        <v/>
      </c>
      <c r="O164" s="33" t="str">
        <f>IF($A164&lt;&gt;"",IF($A164&lt;&gt;"",VLOOKUP($A164,'TABELA '!$A$4:$B$23,13,0),"")/100*C164,"")</f>
        <v/>
      </c>
      <c r="P164" s="33" t="str">
        <f>IF($A164&lt;&gt;"",IF($A164&lt;&gt;"",VLOOKUP($A164,'TABELA '!$A$4:$B$23,14,0),"")/100*C164,"")</f>
        <v/>
      </c>
      <c r="Q164" s="33" t="str">
        <f>IF($A164&lt;&gt;"",IF($A164&lt;&gt;"",VLOOKUP($A164,'TABELA '!$A$4:$B$23,15,0),"")/100*C164,"")</f>
        <v/>
      </c>
      <c r="R164" s="33" t="str">
        <f>IF($A164&lt;&gt;"",IF($A164&lt;&gt;"",VLOOKUP($A164,'TABELA '!$A$4:$B$23,16,0),"")/100*C164,"")</f>
        <v/>
      </c>
      <c r="S164" s="33" t="str">
        <f>IF($A164&lt;&gt;"",IF($A164&lt;&gt;"",VLOOKUP($A164,'TABELA '!$A$4:$B$23,17,0),"")/100*C164,"")</f>
        <v/>
      </c>
      <c r="T164" s="33" t="str">
        <f>IF($A164&lt;&gt;"",IF($A164&lt;&gt;"",VLOOKUP($A164,'TABELA '!$A$4:$B$23,18,0),"")/100*C164,"")</f>
        <v/>
      </c>
      <c r="U164" s="33" t="str">
        <f>IF($A164&lt;&gt;"",IF($A164&lt;&gt;"",VLOOKUP($A164,'TABELA '!$A$4:$B$23,19,0),"")/100*C164,"")</f>
        <v/>
      </c>
      <c r="V164" s="33" t="str">
        <f>IF($A164&lt;&gt;"",IF($A164&lt;&gt;"",VLOOKUP($A164,'TABELA '!$A$4:$B$23,38,0),"")/100*C164,"")</f>
        <v/>
      </c>
      <c r="W164" s="28"/>
    </row>
    <row r="165" spans="1:23" x14ac:dyDescent="0.2">
      <c r="A165" s="30"/>
      <c r="B165" s="24" t="str">
        <f>IF(A165&lt;&gt;"",VLOOKUP(A165,'TABELA '!A24:B94,2,0),"")</f>
        <v/>
      </c>
      <c r="C165" s="31"/>
      <c r="D165" s="31"/>
      <c r="E165" s="32" t="str">
        <f>IF($A165&lt;&gt;"",IF($A165&lt;&gt;"",VLOOKUP($A165,'TABELA '!$A$4:$B$23,3,0),"")/100*C165,"")</f>
        <v/>
      </c>
      <c r="F165" s="33" t="str">
        <f>IF($A165&lt;&gt;"",IF($A165&lt;&gt;"",VLOOKUP($A165,'TABELA '!$A$4:$B$23,4,0),"")/100*C165/100*C165,"")</f>
        <v/>
      </c>
      <c r="G165" s="33" t="str">
        <f>IF($A165&lt;&gt;"",IF($A165&lt;&gt;"",VLOOKUP($A165,'TABELA '!$A$4:$B$23,5,0),"")/100*C165,"")</f>
        <v/>
      </c>
      <c r="H165" s="33" t="str">
        <f>IF($A165&lt;&gt;"",IF($A165&lt;&gt;"",VLOOKUP($A165,'TABELA '!$A$4:$B$23,6,0),"")/100*C165,"")</f>
        <v/>
      </c>
      <c r="I165" s="33" t="str">
        <f>IF($A165&lt;&gt;"",IF($A165&lt;&gt;"",VLOOKUP($A165,'TABELA '!$A$4:$B$23,7,0),"")/100*C165,"")</f>
        <v/>
      </c>
      <c r="J165" s="33" t="str">
        <f>IF($A165&lt;&gt;"",IF($A165&lt;&gt;"",VLOOKUP($A165,'TABELA '!$A$4:$B$23,8,0),"")/100*C165,"")</f>
        <v/>
      </c>
      <c r="K165" s="33" t="str">
        <f>IF($A165&lt;&gt;"",IF($A165&lt;&gt;"",VLOOKUP($A165,'TABELA '!$A$4:$B$23,11,0),"")/100*C165,"")</f>
        <v/>
      </c>
      <c r="L165" s="33" t="str">
        <f>IF($A165&lt;&gt;"",IF($A165&lt;&gt;"",VLOOKUP($A165,'TABELA '!$A$4:$B$23,10,0),"")/100*C165,"")</f>
        <v/>
      </c>
      <c r="M165" s="33" t="str">
        <f>IF($A165&lt;&gt;"",IF($A165&lt;&gt;"",VLOOKUP($A165,'TABELA '!$A$4:$B$23,11,0),"")/100*H165,"")</f>
        <v/>
      </c>
      <c r="N165" s="33" t="str">
        <f>IF($A165&lt;&gt;"",IF($A165&lt;&gt;"",VLOOKUP($A165,'TABELA '!$A$4:$B$23,12,0),"")/100*C165,"")</f>
        <v/>
      </c>
      <c r="O165" s="33" t="str">
        <f>IF($A165&lt;&gt;"",IF($A165&lt;&gt;"",VLOOKUP($A165,'TABELA '!$A$4:$B$23,13,0),"")/100*C165,"")</f>
        <v/>
      </c>
      <c r="P165" s="33" t="str">
        <f>IF($A165&lt;&gt;"",IF($A165&lt;&gt;"",VLOOKUP($A165,'TABELA '!$A$4:$B$23,14,0),"")/100*C165,"")</f>
        <v/>
      </c>
      <c r="Q165" s="33" t="str">
        <f>IF($A165&lt;&gt;"",IF($A165&lt;&gt;"",VLOOKUP($A165,'TABELA '!$A$4:$B$23,15,0),"")/100*C165,"")</f>
        <v/>
      </c>
      <c r="R165" s="33" t="str">
        <f>IF($A165&lt;&gt;"",IF($A165&lt;&gt;"",VLOOKUP($A165,'TABELA '!$A$4:$B$23,16,0),"")/100*C165,"")</f>
        <v/>
      </c>
      <c r="S165" s="33" t="str">
        <f>IF($A165&lt;&gt;"",IF($A165&lt;&gt;"",VLOOKUP($A165,'TABELA '!$A$4:$B$23,17,0),"")/100*C165,"")</f>
        <v/>
      </c>
      <c r="T165" s="33" t="str">
        <f>IF($A165&lt;&gt;"",IF($A165&lt;&gt;"",VLOOKUP($A165,'TABELA '!$A$4:$B$23,18,0),"")/100*C165,"")</f>
        <v/>
      </c>
      <c r="U165" s="33" t="str">
        <f>IF($A165&lt;&gt;"",IF($A165&lt;&gt;"",VLOOKUP($A165,'TABELA '!$A$4:$B$23,19,0),"")/100*C165,"")</f>
        <v/>
      </c>
      <c r="V165" s="33" t="str">
        <f>IF($A165&lt;&gt;"",IF($A165&lt;&gt;"",VLOOKUP($A165,'TABELA '!$A$4:$B$23,38,0),"")/100*C165,"")</f>
        <v/>
      </c>
      <c r="W165" s="28"/>
    </row>
    <row r="166" spans="1:23" x14ac:dyDescent="0.2">
      <c r="A166" s="30"/>
      <c r="B166" s="24" t="str">
        <f>IF(A166&lt;&gt;"",VLOOKUP(A166,'TABELA '!A24:B95,2,0),"")</f>
        <v/>
      </c>
      <c r="C166" s="31"/>
      <c r="D166" s="31"/>
      <c r="E166" s="32" t="str">
        <f>IF($A166&lt;&gt;"",IF($A166&lt;&gt;"",VLOOKUP($A166,'TABELA '!$A$4:$B$23,3,0),"")/100*C166,"")</f>
        <v/>
      </c>
      <c r="F166" s="33" t="str">
        <f>IF($A166&lt;&gt;"",IF($A166&lt;&gt;"",VLOOKUP($A166,'TABELA '!$A$4:$B$23,4,0),"")/100*C166/100*C166,"")</f>
        <v/>
      </c>
      <c r="G166" s="33" t="str">
        <f>IF($A166&lt;&gt;"",IF($A166&lt;&gt;"",VLOOKUP($A166,'TABELA '!$A$4:$B$23,5,0),"")/100*C166,"")</f>
        <v/>
      </c>
      <c r="H166" s="33" t="str">
        <f>IF($A166&lt;&gt;"",IF($A166&lt;&gt;"",VLOOKUP($A166,'TABELA '!$A$4:$B$23,6,0),"")/100*C166,"")</f>
        <v/>
      </c>
      <c r="I166" s="33" t="str">
        <f>IF($A166&lt;&gt;"",IF($A166&lt;&gt;"",VLOOKUP($A166,'TABELA '!$A$4:$B$23,7,0),"")/100*C166,"")</f>
        <v/>
      </c>
      <c r="J166" s="33" t="str">
        <f>IF($A166&lt;&gt;"",IF($A166&lt;&gt;"",VLOOKUP($A166,'TABELA '!$A$4:$B$23,8,0),"")/100*C166,"")</f>
        <v/>
      </c>
      <c r="K166" s="33" t="str">
        <f>IF($A166&lt;&gt;"",IF($A166&lt;&gt;"",VLOOKUP($A166,'TABELA '!$A$4:$B$23,11,0),"")/100*C166,"")</f>
        <v/>
      </c>
      <c r="L166" s="33" t="str">
        <f>IF($A166&lt;&gt;"",IF($A166&lt;&gt;"",VLOOKUP($A166,'TABELA '!$A$4:$B$23,10,0),"")/100*C166,"")</f>
        <v/>
      </c>
      <c r="M166" s="33" t="str">
        <f>IF($A166&lt;&gt;"",IF($A166&lt;&gt;"",VLOOKUP($A166,'TABELA '!$A$4:$B$23,11,0),"")/100*H166,"")</f>
        <v/>
      </c>
      <c r="N166" s="33" t="str">
        <f>IF($A166&lt;&gt;"",IF($A166&lt;&gt;"",VLOOKUP($A166,'TABELA '!$A$4:$B$23,12,0),"")/100*C166,"")</f>
        <v/>
      </c>
      <c r="O166" s="33" t="str">
        <f>IF($A166&lt;&gt;"",IF($A166&lt;&gt;"",VLOOKUP($A166,'TABELA '!$A$4:$B$23,13,0),"")/100*C166,"")</f>
        <v/>
      </c>
      <c r="P166" s="33" t="str">
        <f>IF($A166&lt;&gt;"",IF($A166&lt;&gt;"",VLOOKUP($A166,'TABELA '!$A$4:$B$23,14,0),"")/100*C166,"")</f>
        <v/>
      </c>
      <c r="Q166" s="33" t="str">
        <f>IF($A166&lt;&gt;"",IF($A166&lt;&gt;"",VLOOKUP($A166,'TABELA '!$A$4:$B$23,15,0),"")/100*C166,"")</f>
        <v/>
      </c>
      <c r="R166" s="33" t="str">
        <f>IF($A166&lt;&gt;"",IF($A166&lt;&gt;"",VLOOKUP($A166,'TABELA '!$A$4:$B$23,16,0),"")/100*C166,"")</f>
        <v/>
      </c>
      <c r="S166" s="33" t="str">
        <f>IF($A166&lt;&gt;"",IF($A166&lt;&gt;"",VLOOKUP($A166,'TABELA '!$A$4:$B$23,17,0),"")/100*C166,"")</f>
        <v/>
      </c>
      <c r="T166" s="33" t="str">
        <f>IF($A166&lt;&gt;"",IF($A166&lt;&gt;"",VLOOKUP($A166,'TABELA '!$A$4:$B$23,18,0),"")/100*C166,"")</f>
        <v/>
      </c>
      <c r="U166" s="33" t="str">
        <f>IF($A166&lt;&gt;"",IF($A166&lt;&gt;"",VLOOKUP($A166,'TABELA '!$A$4:$B$23,19,0),"")/100*C166,"")</f>
        <v/>
      </c>
      <c r="V166" s="33" t="str">
        <f>IF($A166&lt;&gt;"",IF($A166&lt;&gt;"",VLOOKUP($A166,'TABELA '!$A$4:$B$23,38,0),"")/100*C166,"")</f>
        <v/>
      </c>
      <c r="W166" s="28"/>
    </row>
    <row r="167" spans="1:23" x14ac:dyDescent="0.2">
      <c r="A167" s="30"/>
      <c r="B167" s="24" t="str">
        <f>IF(A167&lt;&gt;"",VLOOKUP(A167,'TABELA '!A24:B96,2,0),"")</f>
        <v/>
      </c>
      <c r="C167" s="31"/>
      <c r="D167" s="31"/>
      <c r="E167" s="32" t="str">
        <f>IF($A167&lt;&gt;"",IF($A167&lt;&gt;"",VLOOKUP($A167,'TABELA '!$A$4:$B$23,3,0),"")/100*C167,"")</f>
        <v/>
      </c>
      <c r="F167" s="33" t="str">
        <f>IF($A167&lt;&gt;"",IF($A167&lt;&gt;"",VLOOKUP($A167,'TABELA '!$A$4:$B$23,4,0),"")/100*C167/100*C167,"")</f>
        <v/>
      </c>
      <c r="G167" s="33" t="str">
        <f>IF($A167&lt;&gt;"",IF($A167&lt;&gt;"",VLOOKUP($A167,'TABELA '!$A$4:$B$23,5,0),"")/100*C167,"")</f>
        <v/>
      </c>
      <c r="H167" s="33" t="str">
        <f>IF($A167&lt;&gt;"",IF($A167&lt;&gt;"",VLOOKUP($A167,'TABELA '!$A$4:$B$23,6,0),"")/100*C167,"")</f>
        <v/>
      </c>
      <c r="I167" s="33" t="str">
        <f>IF($A167&lt;&gt;"",IF($A167&lt;&gt;"",VLOOKUP($A167,'TABELA '!$A$4:$B$23,7,0),"")/100*C167,"")</f>
        <v/>
      </c>
      <c r="J167" s="33" t="str">
        <f>IF($A167&lt;&gt;"",IF($A167&lt;&gt;"",VLOOKUP($A167,'TABELA '!$A$4:$B$23,8,0),"")/100*C167,"")</f>
        <v/>
      </c>
      <c r="K167" s="33" t="str">
        <f>IF($A167&lt;&gt;"",IF($A167&lt;&gt;"",VLOOKUP($A167,'TABELA '!$A$4:$B$23,11,0),"")/100*C167,"")</f>
        <v/>
      </c>
      <c r="L167" s="33" t="str">
        <f>IF($A167&lt;&gt;"",IF($A167&lt;&gt;"",VLOOKUP($A167,'TABELA '!$A$4:$B$23,10,0),"")/100*C167,"")</f>
        <v/>
      </c>
      <c r="M167" s="33" t="str">
        <f>IF($A167&lt;&gt;"",IF($A167&lt;&gt;"",VLOOKUP($A167,'TABELA '!$A$4:$B$23,11,0),"")/100*H167,"")</f>
        <v/>
      </c>
      <c r="N167" s="33" t="str">
        <f>IF($A167&lt;&gt;"",IF($A167&lt;&gt;"",VLOOKUP($A167,'TABELA '!$A$4:$B$23,12,0),"")/100*C167,"")</f>
        <v/>
      </c>
      <c r="O167" s="33" t="str">
        <f>IF($A167&lt;&gt;"",IF($A167&lt;&gt;"",VLOOKUP($A167,'TABELA '!$A$4:$B$23,13,0),"")/100*C167,"")</f>
        <v/>
      </c>
      <c r="P167" s="33" t="str">
        <f>IF($A167&lt;&gt;"",IF($A167&lt;&gt;"",VLOOKUP($A167,'TABELA '!$A$4:$B$23,14,0),"")/100*C167,"")</f>
        <v/>
      </c>
      <c r="Q167" s="33" t="str">
        <f>IF($A167&lt;&gt;"",IF($A167&lt;&gt;"",VLOOKUP($A167,'TABELA '!$A$4:$B$23,15,0),"")/100*C167,"")</f>
        <v/>
      </c>
      <c r="R167" s="33" t="str">
        <f>IF($A167&lt;&gt;"",IF($A167&lt;&gt;"",VLOOKUP($A167,'TABELA '!$A$4:$B$23,16,0),"")/100*C167,"")</f>
        <v/>
      </c>
      <c r="S167" s="33" t="str">
        <f>IF($A167&lt;&gt;"",IF($A167&lt;&gt;"",VLOOKUP($A167,'TABELA '!$A$4:$B$23,17,0),"")/100*C167,"")</f>
        <v/>
      </c>
      <c r="T167" s="33" t="str">
        <f>IF($A167&lt;&gt;"",IF($A167&lt;&gt;"",VLOOKUP($A167,'TABELA '!$A$4:$B$23,18,0),"")/100*C167,"")</f>
        <v/>
      </c>
      <c r="U167" s="33" t="str">
        <f>IF($A167&lt;&gt;"",IF($A167&lt;&gt;"",VLOOKUP($A167,'TABELA '!$A$4:$B$23,19,0),"")/100*C167,"")</f>
        <v/>
      </c>
      <c r="V167" s="33" t="str">
        <f>IF($A167&lt;&gt;"",IF($A167&lt;&gt;"",VLOOKUP($A167,'TABELA '!$A$4:$B$23,38,0),"")/100*C167,"")</f>
        <v/>
      </c>
      <c r="W167" s="28"/>
    </row>
    <row r="168" spans="1:23" x14ac:dyDescent="0.2">
      <c r="A168" s="30"/>
      <c r="B168" s="24" t="str">
        <f>IF(A168&lt;&gt;"",VLOOKUP(A168,'TABELA '!A24:B97,2,0),"")</f>
        <v/>
      </c>
      <c r="C168" s="31"/>
      <c r="D168" s="31"/>
      <c r="E168" s="32" t="str">
        <f>IF($A168&lt;&gt;"",IF($A168&lt;&gt;"",VLOOKUP($A168,'TABELA '!$A$4:$B$23,3,0),"")/100*C168,"")</f>
        <v/>
      </c>
      <c r="F168" s="33" t="str">
        <f>IF($A168&lt;&gt;"",IF($A168&lt;&gt;"",VLOOKUP($A168,'TABELA '!$A$4:$B$23,4,0),"")/100*C168/100*C168,"")</f>
        <v/>
      </c>
      <c r="G168" s="33" t="str">
        <f>IF($A168&lt;&gt;"",IF($A168&lt;&gt;"",VLOOKUP($A168,'TABELA '!$A$4:$B$23,5,0),"")/100*C168,"")</f>
        <v/>
      </c>
      <c r="H168" s="33" t="str">
        <f>IF($A168&lt;&gt;"",IF($A168&lt;&gt;"",VLOOKUP($A168,'TABELA '!$A$4:$B$23,6,0),"")/100*C168,"")</f>
        <v/>
      </c>
      <c r="I168" s="33" t="str">
        <f>IF($A168&lt;&gt;"",IF($A168&lt;&gt;"",VLOOKUP($A168,'TABELA '!$A$4:$B$23,7,0),"")/100*C168,"")</f>
        <v/>
      </c>
      <c r="J168" s="33" t="str">
        <f>IF($A168&lt;&gt;"",IF($A168&lt;&gt;"",VLOOKUP($A168,'TABELA '!$A$4:$B$23,8,0),"")/100*C168,"")</f>
        <v/>
      </c>
      <c r="K168" s="33" t="str">
        <f>IF($A168&lt;&gt;"",IF($A168&lt;&gt;"",VLOOKUP($A168,'TABELA '!$A$4:$B$23,11,0),"")/100*C168,"")</f>
        <v/>
      </c>
      <c r="L168" s="33" t="str">
        <f>IF($A168&lt;&gt;"",IF($A168&lt;&gt;"",VLOOKUP($A168,'TABELA '!$A$4:$B$23,10,0),"")/100*C168,"")</f>
        <v/>
      </c>
      <c r="M168" s="33" t="str">
        <f>IF($A168&lt;&gt;"",IF($A168&lt;&gt;"",VLOOKUP($A168,'TABELA '!$A$4:$B$23,11,0),"")/100*H168,"")</f>
        <v/>
      </c>
      <c r="N168" s="33" t="str">
        <f>IF($A168&lt;&gt;"",IF($A168&lt;&gt;"",VLOOKUP($A168,'TABELA '!$A$4:$B$23,12,0),"")/100*C168,"")</f>
        <v/>
      </c>
      <c r="O168" s="33" t="str">
        <f>IF($A168&lt;&gt;"",IF($A168&lt;&gt;"",VLOOKUP($A168,'TABELA '!$A$4:$B$23,13,0),"")/100*C168,"")</f>
        <v/>
      </c>
      <c r="P168" s="33" t="str">
        <f>IF($A168&lt;&gt;"",IF($A168&lt;&gt;"",VLOOKUP($A168,'TABELA '!$A$4:$B$23,14,0),"")/100*C168,"")</f>
        <v/>
      </c>
      <c r="Q168" s="33" t="str">
        <f>IF($A168&lt;&gt;"",IF($A168&lt;&gt;"",VLOOKUP($A168,'TABELA '!$A$4:$B$23,15,0),"")/100*C168,"")</f>
        <v/>
      </c>
      <c r="R168" s="33" t="str">
        <f>IF($A168&lt;&gt;"",IF($A168&lt;&gt;"",VLOOKUP($A168,'TABELA '!$A$4:$B$23,16,0),"")/100*C168,"")</f>
        <v/>
      </c>
      <c r="S168" s="33" t="str">
        <f>IF($A168&lt;&gt;"",IF($A168&lt;&gt;"",VLOOKUP($A168,'TABELA '!$A$4:$B$23,17,0),"")/100*C168,"")</f>
        <v/>
      </c>
      <c r="T168" s="33" t="str">
        <f>IF($A168&lt;&gt;"",IF($A168&lt;&gt;"",VLOOKUP($A168,'TABELA '!$A$4:$B$23,18,0),"")/100*C168,"")</f>
        <v/>
      </c>
      <c r="U168" s="33" t="str">
        <f>IF($A168&lt;&gt;"",IF($A168&lt;&gt;"",VLOOKUP($A168,'TABELA '!$A$4:$B$23,19,0),"")/100*C168,"")</f>
        <v/>
      </c>
      <c r="V168" s="33" t="str">
        <f>IF($A168&lt;&gt;"",IF($A168&lt;&gt;"",VLOOKUP($A168,'TABELA '!$A$4:$B$23,38,0),"")/100*C168,"")</f>
        <v/>
      </c>
      <c r="W168" s="28"/>
    </row>
    <row r="169" spans="1:23" x14ac:dyDescent="0.2">
      <c r="A169" s="30"/>
      <c r="B169" s="24" t="str">
        <f>IF(A169&lt;&gt;"",VLOOKUP(A169,'TABELA '!A24:B98,2,0),"")</f>
        <v/>
      </c>
      <c r="C169" s="31"/>
      <c r="D169" s="31"/>
      <c r="E169" s="32" t="str">
        <f>IF($A169&lt;&gt;"",IF($A169&lt;&gt;"",VLOOKUP($A169,'TABELA '!$A$4:$B$23,3,0),"")/100*C169,"")</f>
        <v/>
      </c>
      <c r="F169" s="33" t="str">
        <f>IF($A169&lt;&gt;"",IF($A169&lt;&gt;"",VLOOKUP($A169,'TABELA '!$A$4:$B$23,4,0),"")/100*C169/100*C169,"")</f>
        <v/>
      </c>
      <c r="G169" s="33" t="str">
        <f>IF($A169&lt;&gt;"",IF($A169&lt;&gt;"",VLOOKUP($A169,'TABELA '!$A$4:$B$23,5,0),"")/100*C169,"")</f>
        <v/>
      </c>
      <c r="H169" s="33" t="str">
        <f>IF($A169&lt;&gt;"",IF($A169&lt;&gt;"",VLOOKUP($A169,'TABELA '!$A$4:$B$23,6,0),"")/100*C169,"")</f>
        <v/>
      </c>
      <c r="I169" s="33" t="str">
        <f>IF($A169&lt;&gt;"",IF($A169&lt;&gt;"",VLOOKUP($A169,'TABELA '!$A$4:$B$23,7,0),"")/100*C169,"")</f>
        <v/>
      </c>
      <c r="J169" s="33" t="str">
        <f>IF($A169&lt;&gt;"",IF($A169&lt;&gt;"",VLOOKUP($A169,'TABELA '!$A$4:$B$23,8,0),"")/100*C169,"")</f>
        <v/>
      </c>
      <c r="K169" s="33" t="str">
        <f>IF($A169&lt;&gt;"",IF($A169&lt;&gt;"",VLOOKUP($A169,'TABELA '!$A$4:$B$23,11,0),"")/100*C169,"")</f>
        <v/>
      </c>
      <c r="L169" s="33" t="str">
        <f>IF($A169&lt;&gt;"",IF($A169&lt;&gt;"",VLOOKUP($A169,'TABELA '!$A$4:$B$23,10,0),"")/100*C169,"")</f>
        <v/>
      </c>
      <c r="M169" s="33" t="str">
        <f>IF($A169&lt;&gt;"",IF($A169&lt;&gt;"",VLOOKUP($A169,'TABELA '!$A$4:$B$23,11,0),"")/100*H169,"")</f>
        <v/>
      </c>
      <c r="N169" s="33" t="str">
        <f>IF($A169&lt;&gt;"",IF($A169&lt;&gt;"",VLOOKUP($A169,'TABELA '!$A$4:$B$23,12,0),"")/100*C169,"")</f>
        <v/>
      </c>
      <c r="O169" s="33" t="str">
        <f>IF($A169&lt;&gt;"",IF($A169&lt;&gt;"",VLOOKUP($A169,'TABELA '!$A$4:$B$23,13,0),"")/100*C169,"")</f>
        <v/>
      </c>
      <c r="P169" s="33" t="str">
        <f>IF($A169&lt;&gt;"",IF($A169&lt;&gt;"",VLOOKUP($A169,'TABELA '!$A$4:$B$23,14,0),"")/100*C169,"")</f>
        <v/>
      </c>
      <c r="Q169" s="33" t="str">
        <f>IF($A169&lt;&gt;"",IF($A169&lt;&gt;"",VLOOKUP($A169,'TABELA '!$A$4:$B$23,15,0),"")/100*C169,"")</f>
        <v/>
      </c>
      <c r="R169" s="33" t="str">
        <f>IF($A169&lt;&gt;"",IF($A169&lt;&gt;"",VLOOKUP($A169,'TABELA '!$A$4:$B$23,16,0),"")/100*C169,"")</f>
        <v/>
      </c>
      <c r="S169" s="33" t="str">
        <f>IF($A169&lt;&gt;"",IF($A169&lt;&gt;"",VLOOKUP($A169,'TABELA '!$A$4:$B$23,17,0),"")/100*C169,"")</f>
        <v/>
      </c>
      <c r="T169" s="33" t="str">
        <f>IF($A169&lt;&gt;"",IF($A169&lt;&gt;"",VLOOKUP($A169,'TABELA '!$A$4:$B$23,18,0),"")/100*C169,"")</f>
        <v/>
      </c>
      <c r="U169" s="33" t="str">
        <f>IF($A169&lt;&gt;"",IF($A169&lt;&gt;"",VLOOKUP($A169,'TABELA '!$A$4:$B$23,19,0),"")/100*C169,"")</f>
        <v/>
      </c>
      <c r="V169" s="33" t="str">
        <f>IF($A169&lt;&gt;"",IF($A169&lt;&gt;"",VLOOKUP($A169,'TABELA '!$A$4:$B$23,38,0),"")/100*C169,"")</f>
        <v/>
      </c>
      <c r="W169" s="28"/>
    </row>
    <row r="170" spans="1:23" x14ac:dyDescent="0.2">
      <c r="A170" s="30"/>
      <c r="B170" s="24" t="str">
        <f>IF(A170&lt;&gt;"",VLOOKUP(A170,'TABELA '!A24:B99,2,0),"")</f>
        <v/>
      </c>
      <c r="C170" s="31"/>
      <c r="D170" s="31"/>
      <c r="E170" s="32" t="str">
        <f>IF($A170&lt;&gt;"",IF($A170&lt;&gt;"",VLOOKUP($A170,'TABELA '!$A$4:$B$23,3,0),"")/100*C170,"")</f>
        <v/>
      </c>
      <c r="F170" s="33" t="str">
        <f>IF($A170&lt;&gt;"",IF($A170&lt;&gt;"",VLOOKUP($A170,'TABELA '!$A$4:$B$23,4,0),"")/100*C170/100*C170,"")</f>
        <v/>
      </c>
      <c r="G170" s="33" t="str">
        <f>IF($A170&lt;&gt;"",IF($A170&lt;&gt;"",VLOOKUP($A170,'TABELA '!$A$4:$B$23,5,0),"")/100*C170,"")</f>
        <v/>
      </c>
      <c r="H170" s="33" t="str">
        <f>IF($A170&lt;&gt;"",IF($A170&lt;&gt;"",VLOOKUP($A170,'TABELA '!$A$4:$B$23,6,0),"")/100*C170,"")</f>
        <v/>
      </c>
      <c r="I170" s="33" t="str">
        <f>IF($A170&lt;&gt;"",IF($A170&lt;&gt;"",VLOOKUP($A170,'TABELA '!$A$4:$B$23,7,0),"")/100*C170,"")</f>
        <v/>
      </c>
      <c r="J170" s="33" t="str">
        <f>IF($A170&lt;&gt;"",IF($A170&lt;&gt;"",VLOOKUP($A170,'TABELA '!$A$4:$B$23,8,0),"")/100*C170,"")</f>
        <v/>
      </c>
      <c r="K170" s="33" t="str">
        <f>IF($A170&lt;&gt;"",IF($A170&lt;&gt;"",VLOOKUP($A170,'TABELA '!$A$4:$B$23,11,0),"")/100*C170,"")</f>
        <v/>
      </c>
      <c r="L170" s="33" t="str">
        <f>IF($A170&lt;&gt;"",IF($A170&lt;&gt;"",VLOOKUP($A170,'TABELA '!$A$4:$B$23,10,0),"")/100*C170,"")</f>
        <v/>
      </c>
      <c r="M170" s="33" t="str">
        <f>IF($A170&lt;&gt;"",IF($A170&lt;&gt;"",VLOOKUP($A170,'TABELA '!$A$4:$B$23,11,0),"")/100*H170,"")</f>
        <v/>
      </c>
      <c r="N170" s="33" t="str">
        <f>IF($A170&lt;&gt;"",IF($A170&lt;&gt;"",VLOOKUP($A170,'TABELA '!$A$4:$B$23,12,0),"")/100*C170,"")</f>
        <v/>
      </c>
      <c r="O170" s="33" t="str">
        <f>IF($A170&lt;&gt;"",IF($A170&lt;&gt;"",VLOOKUP($A170,'TABELA '!$A$4:$B$23,13,0),"")/100*C170,"")</f>
        <v/>
      </c>
      <c r="P170" s="33" t="str">
        <f>IF($A170&lt;&gt;"",IF($A170&lt;&gt;"",VLOOKUP($A170,'TABELA '!$A$4:$B$23,14,0),"")/100*C170,"")</f>
        <v/>
      </c>
      <c r="Q170" s="33" t="str">
        <f>IF($A170&lt;&gt;"",IF($A170&lt;&gt;"",VLOOKUP($A170,'TABELA '!$A$4:$B$23,15,0),"")/100*C170,"")</f>
        <v/>
      </c>
      <c r="R170" s="33" t="str">
        <f>IF($A170&lt;&gt;"",IF($A170&lt;&gt;"",VLOOKUP($A170,'TABELA '!$A$4:$B$23,16,0),"")/100*C170,"")</f>
        <v/>
      </c>
      <c r="S170" s="33" t="str">
        <f>IF($A170&lt;&gt;"",IF($A170&lt;&gt;"",VLOOKUP($A170,'TABELA '!$A$4:$B$23,17,0),"")/100*C170,"")</f>
        <v/>
      </c>
      <c r="T170" s="33" t="str">
        <f>IF($A170&lt;&gt;"",IF($A170&lt;&gt;"",VLOOKUP($A170,'TABELA '!$A$4:$B$23,18,0),"")/100*C170,"")</f>
        <v/>
      </c>
      <c r="U170" s="33" t="str">
        <f>IF($A170&lt;&gt;"",IF($A170&lt;&gt;"",VLOOKUP($A170,'TABELA '!$A$4:$B$23,19,0),"")/100*C170,"")</f>
        <v/>
      </c>
      <c r="V170" s="33" t="str">
        <f>IF($A170&lt;&gt;"",IF($A170&lt;&gt;"",VLOOKUP($A170,'TABELA '!$A$4:$B$23,38,0),"")/100*C170,"")</f>
        <v/>
      </c>
      <c r="W170" s="28"/>
    </row>
    <row r="171" spans="1:23" x14ac:dyDescent="0.2">
      <c r="A171" s="30"/>
      <c r="B171" s="24" t="str">
        <f>IF(A171&lt;&gt;"",VLOOKUP(A171,'TABELA '!A24:B100,2,0),"")</f>
        <v/>
      </c>
      <c r="C171" s="31"/>
      <c r="D171" s="31"/>
      <c r="E171" s="32" t="str">
        <f>IF($A171&lt;&gt;"",IF($A171&lt;&gt;"",VLOOKUP($A171,'TABELA '!$A$4:$B$23,3,0),"")/100*C171,"")</f>
        <v/>
      </c>
      <c r="F171" s="33" t="str">
        <f>IF($A171&lt;&gt;"",IF($A171&lt;&gt;"",VLOOKUP($A171,'TABELA '!$A$4:$B$23,4,0),"")/100*C171/100*C171,"")</f>
        <v/>
      </c>
      <c r="G171" s="33" t="str">
        <f>IF($A171&lt;&gt;"",IF($A171&lt;&gt;"",VLOOKUP($A171,'TABELA '!$A$4:$B$23,5,0),"")/100*C171,"")</f>
        <v/>
      </c>
      <c r="H171" s="33" t="str">
        <f>IF($A171&lt;&gt;"",IF($A171&lt;&gt;"",VLOOKUP($A171,'TABELA '!$A$4:$B$23,6,0),"")/100*C171,"")</f>
        <v/>
      </c>
      <c r="I171" s="33" t="str">
        <f>IF($A171&lt;&gt;"",IF($A171&lt;&gt;"",VLOOKUP($A171,'TABELA '!$A$4:$B$23,7,0),"")/100*C171,"")</f>
        <v/>
      </c>
      <c r="J171" s="33" t="str">
        <f>IF($A171&lt;&gt;"",IF($A171&lt;&gt;"",VLOOKUP($A171,'TABELA '!$A$4:$B$23,8,0),"")/100*C171,"")</f>
        <v/>
      </c>
      <c r="K171" s="33" t="str">
        <f>IF($A171&lt;&gt;"",IF($A171&lt;&gt;"",VLOOKUP($A171,'TABELA '!$A$4:$B$23,11,0),"")/100*C171,"")</f>
        <v/>
      </c>
      <c r="L171" s="33" t="str">
        <f>IF($A171&lt;&gt;"",IF($A171&lt;&gt;"",VLOOKUP($A171,'TABELA '!$A$4:$B$23,10,0),"")/100*C171,"")</f>
        <v/>
      </c>
      <c r="M171" s="33" t="str">
        <f>IF($A171&lt;&gt;"",IF($A171&lt;&gt;"",VLOOKUP($A171,'TABELA '!$A$4:$B$23,11,0),"")/100*H171,"")</f>
        <v/>
      </c>
      <c r="N171" s="33" t="str">
        <f>IF($A171&lt;&gt;"",IF($A171&lt;&gt;"",VLOOKUP($A171,'TABELA '!$A$4:$B$23,12,0),"")/100*C171,"")</f>
        <v/>
      </c>
      <c r="O171" s="33" t="str">
        <f>IF($A171&lt;&gt;"",IF($A171&lt;&gt;"",VLOOKUP($A171,'TABELA '!$A$4:$B$23,13,0),"")/100*C171,"")</f>
        <v/>
      </c>
      <c r="P171" s="33" t="str">
        <f>IF($A171&lt;&gt;"",IF($A171&lt;&gt;"",VLOOKUP($A171,'TABELA '!$A$4:$B$23,14,0),"")/100*C171,"")</f>
        <v/>
      </c>
      <c r="Q171" s="33" t="str">
        <f>IF($A171&lt;&gt;"",IF($A171&lt;&gt;"",VLOOKUP($A171,'TABELA '!$A$4:$B$23,15,0),"")/100*C171,"")</f>
        <v/>
      </c>
      <c r="R171" s="33" t="str">
        <f>IF($A171&lt;&gt;"",IF($A171&lt;&gt;"",VLOOKUP($A171,'TABELA '!$A$4:$B$23,16,0),"")/100*C171,"")</f>
        <v/>
      </c>
      <c r="S171" s="33" t="str">
        <f>IF($A171&lt;&gt;"",IF($A171&lt;&gt;"",VLOOKUP($A171,'TABELA '!$A$4:$B$23,17,0),"")/100*C171,"")</f>
        <v/>
      </c>
      <c r="T171" s="33" t="str">
        <f>IF($A171&lt;&gt;"",IF($A171&lt;&gt;"",VLOOKUP($A171,'TABELA '!$A$4:$B$23,18,0),"")/100*C171,"")</f>
        <v/>
      </c>
      <c r="U171" s="33" t="str">
        <f>IF($A171&lt;&gt;"",IF($A171&lt;&gt;"",VLOOKUP($A171,'TABELA '!$A$4:$B$23,19,0),"")/100*C171,"")</f>
        <v/>
      </c>
      <c r="V171" s="33" t="str">
        <f>IF($A171&lt;&gt;"",IF($A171&lt;&gt;"",VLOOKUP($A171,'TABELA '!$A$4:$B$23,38,0),"")/100*C171,"")</f>
        <v/>
      </c>
      <c r="W171" s="28"/>
    </row>
    <row r="172" spans="1:23" x14ac:dyDescent="0.2">
      <c r="A172" s="30"/>
      <c r="B172" s="24" t="str">
        <f>IF(A172&lt;&gt;"",VLOOKUP(A172,'TABELA '!A24:B101,2,0),"")</f>
        <v/>
      </c>
      <c r="C172" s="31"/>
      <c r="D172" s="31"/>
      <c r="E172" s="32" t="str">
        <f>IF($A172&lt;&gt;"",IF($A172&lt;&gt;"",VLOOKUP($A172,'TABELA '!$A$4:$B$23,3,0),"")/100*C172,"")</f>
        <v/>
      </c>
      <c r="F172" s="33" t="str">
        <f>IF($A172&lt;&gt;"",IF($A172&lt;&gt;"",VLOOKUP($A172,'TABELA '!$A$4:$B$23,4,0),"")/100*C172/100*C172,"")</f>
        <v/>
      </c>
      <c r="G172" s="33" t="str">
        <f>IF($A172&lt;&gt;"",IF($A172&lt;&gt;"",VLOOKUP($A172,'TABELA '!$A$4:$B$23,5,0),"")/100*C172,"")</f>
        <v/>
      </c>
      <c r="H172" s="33" t="str">
        <f>IF($A172&lt;&gt;"",IF($A172&lt;&gt;"",VLOOKUP($A172,'TABELA '!$A$4:$B$23,6,0),"")/100*C172,"")</f>
        <v/>
      </c>
      <c r="I172" s="33" t="str">
        <f>IF($A172&lt;&gt;"",IF($A172&lt;&gt;"",VLOOKUP($A172,'TABELA '!$A$4:$B$23,7,0),"")/100*C172,"")</f>
        <v/>
      </c>
      <c r="J172" s="33" t="str">
        <f>IF($A172&lt;&gt;"",IF($A172&lt;&gt;"",VLOOKUP($A172,'TABELA '!$A$4:$B$23,8,0),"")/100*C172,"")</f>
        <v/>
      </c>
      <c r="K172" s="33" t="str">
        <f>IF($A172&lt;&gt;"",IF($A172&lt;&gt;"",VLOOKUP($A172,'TABELA '!$A$4:$B$23,11,0),"")/100*C172,"")</f>
        <v/>
      </c>
      <c r="L172" s="33" t="str">
        <f>IF($A172&lt;&gt;"",IF($A172&lt;&gt;"",VLOOKUP($A172,'TABELA '!$A$4:$B$23,10,0),"")/100*C172,"")</f>
        <v/>
      </c>
      <c r="M172" s="33" t="str">
        <f>IF($A172&lt;&gt;"",IF($A172&lt;&gt;"",VLOOKUP($A172,'TABELA '!$A$4:$B$23,11,0),"")/100*H172,"")</f>
        <v/>
      </c>
      <c r="N172" s="33" t="str">
        <f>IF($A172&lt;&gt;"",IF($A172&lt;&gt;"",VLOOKUP($A172,'TABELA '!$A$4:$B$23,12,0),"")/100*C172,"")</f>
        <v/>
      </c>
      <c r="O172" s="33" t="str">
        <f>IF($A172&lt;&gt;"",IF($A172&lt;&gt;"",VLOOKUP($A172,'TABELA '!$A$4:$B$23,13,0),"")/100*C172,"")</f>
        <v/>
      </c>
      <c r="P172" s="33" t="str">
        <f>IF($A172&lt;&gt;"",IF($A172&lt;&gt;"",VLOOKUP($A172,'TABELA '!$A$4:$B$23,14,0),"")/100*C172,"")</f>
        <v/>
      </c>
      <c r="Q172" s="33" t="str">
        <f>IF($A172&lt;&gt;"",IF($A172&lt;&gt;"",VLOOKUP($A172,'TABELA '!$A$4:$B$23,15,0),"")/100*C172,"")</f>
        <v/>
      </c>
      <c r="R172" s="33" t="str">
        <f>IF($A172&lt;&gt;"",IF($A172&lt;&gt;"",VLOOKUP($A172,'TABELA '!$A$4:$B$23,16,0),"")/100*C172,"")</f>
        <v/>
      </c>
      <c r="S172" s="33" t="str">
        <f>IF($A172&lt;&gt;"",IF($A172&lt;&gt;"",VLOOKUP($A172,'TABELA '!$A$4:$B$23,17,0),"")/100*C172,"")</f>
        <v/>
      </c>
      <c r="T172" s="33" t="str">
        <f>IF($A172&lt;&gt;"",IF($A172&lt;&gt;"",VLOOKUP($A172,'TABELA '!$A$4:$B$23,18,0),"")/100*C172,"")</f>
        <v/>
      </c>
      <c r="U172" s="33" t="str">
        <f>IF($A172&lt;&gt;"",IF($A172&lt;&gt;"",VLOOKUP($A172,'TABELA '!$A$4:$B$23,19,0),"")/100*C172,"")</f>
        <v/>
      </c>
      <c r="V172" s="33" t="str">
        <f>IF($A172&lt;&gt;"",IF($A172&lt;&gt;"",VLOOKUP($A172,'TABELA '!$A$4:$B$23,38,0),"")/100*C172,"")</f>
        <v/>
      </c>
      <c r="W172" s="28"/>
    </row>
    <row r="173" spans="1:23" x14ac:dyDescent="0.2">
      <c r="A173" s="30"/>
      <c r="B173" s="24" t="str">
        <f>IF(A173&lt;&gt;"",VLOOKUP(A173,'TABELA '!A24:B102,2,0),"")</f>
        <v/>
      </c>
      <c r="C173" s="31"/>
      <c r="D173" s="31"/>
      <c r="E173" s="32" t="str">
        <f>IF($A173&lt;&gt;"",IF($A173&lt;&gt;"",VLOOKUP($A173,'TABELA '!$A$4:$B$23,3,0),"")/100*C173,"")</f>
        <v/>
      </c>
      <c r="F173" s="33" t="str">
        <f>IF($A173&lt;&gt;"",IF($A173&lt;&gt;"",VLOOKUP($A173,'TABELA '!$A$4:$B$23,4,0),"")/100*C173/100*C173,"")</f>
        <v/>
      </c>
      <c r="G173" s="33" t="str">
        <f>IF($A173&lt;&gt;"",IF($A173&lt;&gt;"",VLOOKUP($A173,'TABELA '!$A$4:$B$23,5,0),"")/100*C173,"")</f>
        <v/>
      </c>
      <c r="H173" s="33" t="str">
        <f>IF($A173&lt;&gt;"",IF($A173&lt;&gt;"",VLOOKUP($A173,'TABELA '!$A$4:$B$23,6,0),"")/100*C173,"")</f>
        <v/>
      </c>
      <c r="I173" s="33" t="str">
        <f>IF($A173&lt;&gt;"",IF($A173&lt;&gt;"",VLOOKUP($A173,'TABELA '!$A$4:$B$23,7,0),"")/100*C173,"")</f>
        <v/>
      </c>
      <c r="J173" s="33" t="str">
        <f>IF($A173&lt;&gt;"",IF($A173&lt;&gt;"",VLOOKUP($A173,'TABELA '!$A$4:$B$23,8,0),"")/100*C173,"")</f>
        <v/>
      </c>
      <c r="K173" s="33" t="str">
        <f>IF($A173&lt;&gt;"",IF($A173&lt;&gt;"",VLOOKUP($A173,'TABELA '!$A$4:$B$23,11,0),"")/100*C173,"")</f>
        <v/>
      </c>
      <c r="L173" s="33" t="str">
        <f>IF($A173&lt;&gt;"",IF($A173&lt;&gt;"",VLOOKUP($A173,'TABELA '!$A$4:$B$23,10,0),"")/100*C173,"")</f>
        <v/>
      </c>
      <c r="M173" s="33" t="str">
        <f>IF($A173&lt;&gt;"",IF($A173&lt;&gt;"",VLOOKUP($A173,'TABELA '!$A$4:$B$23,11,0),"")/100*H173,"")</f>
        <v/>
      </c>
      <c r="N173" s="33" t="str">
        <f>IF($A173&lt;&gt;"",IF($A173&lt;&gt;"",VLOOKUP($A173,'TABELA '!$A$4:$B$23,12,0),"")/100*C173,"")</f>
        <v/>
      </c>
      <c r="O173" s="33" t="str">
        <f>IF($A173&lt;&gt;"",IF($A173&lt;&gt;"",VLOOKUP($A173,'TABELA '!$A$4:$B$23,13,0),"")/100*C173,"")</f>
        <v/>
      </c>
      <c r="P173" s="33" t="str">
        <f>IF($A173&lt;&gt;"",IF($A173&lt;&gt;"",VLOOKUP($A173,'TABELA '!$A$4:$B$23,14,0),"")/100*C173,"")</f>
        <v/>
      </c>
      <c r="Q173" s="33" t="str">
        <f>IF($A173&lt;&gt;"",IF($A173&lt;&gt;"",VLOOKUP($A173,'TABELA '!$A$4:$B$23,15,0),"")/100*C173,"")</f>
        <v/>
      </c>
      <c r="R173" s="33" t="str">
        <f>IF($A173&lt;&gt;"",IF($A173&lt;&gt;"",VLOOKUP($A173,'TABELA '!$A$4:$B$23,16,0),"")/100*C173,"")</f>
        <v/>
      </c>
      <c r="S173" s="33" t="str">
        <f>IF($A173&lt;&gt;"",IF($A173&lt;&gt;"",VLOOKUP($A173,'TABELA '!$A$4:$B$23,17,0),"")/100*C173,"")</f>
        <v/>
      </c>
      <c r="T173" s="33" t="str">
        <f>IF($A173&lt;&gt;"",IF($A173&lt;&gt;"",VLOOKUP($A173,'TABELA '!$A$4:$B$23,18,0),"")/100*C173,"")</f>
        <v/>
      </c>
      <c r="U173" s="33" t="str">
        <f>IF($A173&lt;&gt;"",IF($A173&lt;&gt;"",VLOOKUP($A173,'TABELA '!$A$4:$B$23,19,0),"")/100*C173,"")</f>
        <v/>
      </c>
      <c r="V173" s="33" t="str">
        <f>IF($A173&lt;&gt;"",IF($A173&lt;&gt;"",VLOOKUP($A173,'TABELA '!$A$4:$B$23,38,0),"")/100*C173,"")</f>
        <v/>
      </c>
      <c r="W173" s="28"/>
    </row>
    <row r="174" spans="1:23" x14ac:dyDescent="0.2">
      <c r="A174" s="30"/>
      <c r="B174" s="24" t="str">
        <f>IF(A174&lt;&gt;"",VLOOKUP(A174,'TABELA '!A24:B103,2,0),"")</f>
        <v/>
      </c>
      <c r="C174" s="31"/>
      <c r="D174" s="31"/>
      <c r="E174" s="32" t="str">
        <f>IF($A174&lt;&gt;"",IF($A174&lt;&gt;"",VLOOKUP($A174,'TABELA '!$A$4:$B$23,3,0),"")/100*C174,"")</f>
        <v/>
      </c>
      <c r="F174" s="33" t="str">
        <f>IF($A174&lt;&gt;"",IF($A174&lt;&gt;"",VLOOKUP($A174,'TABELA '!$A$4:$B$23,4,0),"")/100*C174/100*C174,"")</f>
        <v/>
      </c>
      <c r="G174" s="33" t="str">
        <f>IF($A174&lt;&gt;"",IF($A174&lt;&gt;"",VLOOKUP($A174,'TABELA '!$A$4:$B$23,5,0),"")/100*C174,"")</f>
        <v/>
      </c>
      <c r="H174" s="33" t="str">
        <f>IF($A174&lt;&gt;"",IF($A174&lt;&gt;"",VLOOKUP($A174,'TABELA '!$A$4:$B$23,6,0),"")/100*C174,"")</f>
        <v/>
      </c>
      <c r="I174" s="33" t="str">
        <f>IF($A174&lt;&gt;"",IF($A174&lt;&gt;"",VLOOKUP($A174,'TABELA '!$A$4:$B$23,7,0),"")/100*C174,"")</f>
        <v/>
      </c>
      <c r="J174" s="33" t="str">
        <f>IF($A174&lt;&gt;"",IF($A174&lt;&gt;"",VLOOKUP($A174,'TABELA '!$A$4:$B$23,8,0),"")/100*C174,"")</f>
        <v/>
      </c>
      <c r="K174" s="33" t="str">
        <f>IF($A174&lt;&gt;"",IF($A174&lt;&gt;"",VLOOKUP($A174,'TABELA '!$A$4:$B$23,11,0),"")/100*C174,"")</f>
        <v/>
      </c>
      <c r="L174" s="33" t="str">
        <f>IF($A174&lt;&gt;"",IF($A174&lt;&gt;"",VLOOKUP($A174,'TABELA '!$A$4:$B$23,10,0),"")/100*C174,"")</f>
        <v/>
      </c>
      <c r="M174" s="33" t="str">
        <f>IF($A174&lt;&gt;"",IF($A174&lt;&gt;"",VLOOKUP($A174,'TABELA '!$A$4:$B$23,11,0),"")/100*H174,"")</f>
        <v/>
      </c>
      <c r="N174" s="33" t="str">
        <f>IF($A174&lt;&gt;"",IF($A174&lt;&gt;"",VLOOKUP($A174,'TABELA '!$A$4:$B$23,12,0),"")/100*C174,"")</f>
        <v/>
      </c>
      <c r="O174" s="33" t="str">
        <f>IF($A174&lt;&gt;"",IF($A174&lt;&gt;"",VLOOKUP($A174,'TABELA '!$A$4:$B$23,13,0),"")/100*C174,"")</f>
        <v/>
      </c>
      <c r="P174" s="33" t="str">
        <f>IF($A174&lt;&gt;"",IF($A174&lt;&gt;"",VLOOKUP($A174,'TABELA '!$A$4:$B$23,14,0),"")/100*C174,"")</f>
        <v/>
      </c>
      <c r="Q174" s="33" t="str">
        <f>IF($A174&lt;&gt;"",IF($A174&lt;&gt;"",VLOOKUP($A174,'TABELA '!$A$4:$B$23,15,0),"")/100*C174,"")</f>
        <v/>
      </c>
      <c r="R174" s="33" t="str">
        <f>IF($A174&lt;&gt;"",IF($A174&lt;&gt;"",VLOOKUP($A174,'TABELA '!$A$4:$B$23,16,0),"")/100*C174,"")</f>
        <v/>
      </c>
      <c r="S174" s="33" t="str">
        <f>IF($A174&lt;&gt;"",IF($A174&lt;&gt;"",VLOOKUP($A174,'TABELA '!$A$4:$B$23,17,0),"")/100*C174,"")</f>
        <v/>
      </c>
      <c r="T174" s="33" t="str">
        <f>IF($A174&lt;&gt;"",IF($A174&lt;&gt;"",VLOOKUP($A174,'TABELA '!$A$4:$B$23,18,0),"")/100*C174,"")</f>
        <v/>
      </c>
      <c r="U174" s="33" t="str">
        <f>IF($A174&lt;&gt;"",IF($A174&lt;&gt;"",VLOOKUP($A174,'TABELA '!$A$4:$B$23,19,0),"")/100*C174,"")</f>
        <v/>
      </c>
      <c r="V174" s="33" t="str">
        <f>IF($A174&lt;&gt;"",IF($A174&lt;&gt;"",VLOOKUP($A174,'TABELA '!$A$4:$B$23,38,0),"")/100*C174,"")</f>
        <v/>
      </c>
      <c r="W174" s="28"/>
    </row>
    <row r="175" spans="1:23" x14ac:dyDescent="0.2">
      <c r="A175" s="30"/>
      <c r="B175" s="24" t="str">
        <f>IF(A175&lt;&gt;"",VLOOKUP(A175,'TABELA '!A24:B104,2,0),"")</f>
        <v/>
      </c>
      <c r="C175" s="31"/>
      <c r="D175" s="31"/>
      <c r="E175" s="32" t="str">
        <f>IF($A175&lt;&gt;"",IF($A175&lt;&gt;"",VLOOKUP($A175,'TABELA '!$A$4:$B$23,3,0),"")/100*C175,"")</f>
        <v/>
      </c>
      <c r="F175" s="33" t="str">
        <f>IF($A175&lt;&gt;"",IF($A175&lt;&gt;"",VLOOKUP($A175,'TABELA '!$A$4:$B$23,4,0),"")/100*C175/100*C175,"")</f>
        <v/>
      </c>
      <c r="G175" s="33" t="str">
        <f>IF($A175&lt;&gt;"",IF($A175&lt;&gt;"",VLOOKUP($A175,'TABELA '!$A$4:$B$23,5,0),"")/100*C175,"")</f>
        <v/>
      </c>
      <c r="H175" s="33" t="str">
        <f>IF($A175&lt;&gt;"",IF($A175&lt;&gt;"",VLOOKUP($A175,'TABELA '!$A$4:$B$23,6,0),"")/100*C175,"")</f>
        <v/>
      </c>
      <c r="I175" s="33" t="str">
        <f>IF($A175&lt;&gt;"",IF($A175&lt;&gt;"",VLOOKUP($A175,'TABELA '!$A$4:$B$23,7,0),"")/100*C175,"")</f>
        <v/>
      </c>
      <c r="J175" s="33" t="str">
        <f>IF($A175&lt;&gt;"",IF($A175&lt;&gt;"",VLOOKUP($A175,'TABELA '!$A$4:$B$23,8,0),"")/100*C175,"")</f>
        <v/>
      </c>
      <c r="K175" s="33" t="str">
        <f>IF($A175&lt;&gt;"",IF($A175&lt;&gt;"",VLOOKUP($A175,'TABELA '!$A$4:$B$23,11,0),"")/100*C175,"")</f>
        <v/>
      </c>
      <c r="L175" s="33" t="str">
        <f>IF($A175&lt;&gt;"",IF($A175&lt;&gt;"",VLOOKUP($A175,'TABELA '!$A$4:$B$23,10,0),"")/100*C175,"")</f>
        <v/>
      </c>
      <c r="M175" s="33" t="str">
        <f>IF($A175&lt;&gt;"",IF($A175&lt;&gt;"",VLOOKUP($A175,'TABELA '!$A$4:$B$23,11,0),"")/100*H175,"")</f>
        <v/>
      </c>
      <c r="N175" s="33" t="str">
        <f>IF($A175&lt;&gt;"",IF($A175&lt;&gt;"",VLOOKUP($A175,'TABELA '!$A$4:$B$23,12,0),"")/100*C175,"")</f>
        <v/>
      </c>
      <c r="O175" s="33" t="str">
        <f>IF($A175&lt;&gt;"",IF($A175&lt;&gt;"",VLOOKUP($A175,'TABELA '!$A$4:$B$23,13,0),"")/100*C175,"")</f>
        <v/>
      </c>
      <c r="P175" s="33" t="str">
        <f>IF($A175&lt;&gt;"",IF($A175&lt;&gt;"",VLOOKUP($A175,'TABELA '!$A$4:$B$23,14,0),"")/100*C175,"")</f>
        <v/>
      </c>
      <c r="Q175" s="33" t="str">
        <f>IF($A175&lt;&gt;"",IF($A175&lt;&gt;"",VLOOKUP($A175,'TABELA '!$A$4:$B$23,15,0),"")/100*C175,"")</f>
        <v/>
      </c>
      <c r="R175" s="33" t="str">
        <f>IF($A175&lt;&gt;"",IF($A175&lt;&gt;"",VLOOKUP($A175,'TABELA '!$A$4:$B$23,16,0),"")/100*C175,"")</f>
        <v/>
      </c>
      <c r="S175" s="33" t="str">
        <f>IF($A175&lt;&gt;"",IF($A175&lt;&gt;"",VLOOKUP($A175,'TABELA '!$A$4:$B$23,17,0),"")/100*C175,"")</f>
        <v/>
      </c>
      <c r="T175" s="33" t="str">
        <f>IF($A175&lt;&gt;"",IF($A175&lt;&gt;"",VLOOKUP($A175,'TABELA '!$A$4:$B$23,18,0),"")/100*C175,"")</f>
        <v/>
      </c>
      <c r="U175" s="33" t="str">
        <f>IF($A175&lt;&gt;"",IF($A175&lt;&gt;"",VLOOKUP($A175,'TABELA '!$A$4:$B$23,19,0),"")/100*C175,"")</f>
        <v/>
      </c>
      <c r="V175" s="33" t="str">
        <f>IF($A175&lt;&gt;"",IF($A175&lt;&gt;"",VLOOKUP($A175,'TABELA '!$A$4:$B$23,38,0),"")/100*C175,"")</f>
        <v/>
      </c>
      <c r="W175" s="28"/>
    </row>
    <row r="176" spans="1:23" x14ac:dyDescent="0.2">
      <c r="A176" s="30"/>
      <c r="B176" s="24" t="str">
        <f>IF(A176&lt;&gt;"",VLOOKUP(A176,'TABELA '!A24:B105,2,0),"")</f>
        <v/>
      </c>
      <c r="C176" s="31"/>
      <c r="D176" s="31"/>
      <c r="E176" s="32" t="str">
        <f>IF($A176&lt;&gt;"",IF($A176&lt;&gt;"",VLOOKUP($A176,'TABELA '!$A$4:$B$23,3,0),"")/100*C176,"")</f>
        <v/>
      </c>
      <c r="F176" s="33" t="str">
        <f>IF($A176&lt;&gt;"",IF($A176&lt;&gt;"",VLOOKUP($A176,'TABELA '!$A$4:$B$23,4,0),"")/100*C176/100*C176,"")</f>
        <v/>
      </c>
      <c r="G176" s="33" t="str">
        <f>IF($A176&lt;&gt;"",IF($A176&lt;&gt;"",VLOOKUP($A176,'TABELA '!$A$4:$B$23,5,0),"")/100*C176,"")</f>
        <v/>
      </c>
      <c r="H176" s="33" t="str">
        <f>IF($A176&lt;&gt;"",IF($A176&lt;&gt;"",VLOOKUP($A176,'TABELA '!$A$4:$B$23,6,0),"")/100*C176,"")</f>
        <v/>
      </c>
      <c r="I176" s="33" t="str">
        <f>IF($A176&lt;&gt;"",IF($A176&lt;&gt;"",VLOOKUP($A176,'TABELA '!$A$4:$B$23,7,0),"")/100*C176,"")</f>
        <v/>
      </c>
      <c r="J176" s="33" t="str">
        <f>IF($A176&lt;&gt;"",IF($A176&lt;&gt;"",VLOOKUP($A176,'TABELA '!$A$4:$B$23,8,0),"")/100*C176,"")</f>
        <v/>
      </c>
      <c r="K176" s="33" t="str">
        <f>IF($A176&lt;&gt;"",IF($A176&lt;&gt;"",VLOOKUP($A176,'TABELA '!$A$4:$B$23,11,0),"")/100*C176,"")</f>
        <v/>
      </c>
      <c r="L176" s="33" t="str">
        <f>IF($A176&lt;&gt;"",IF($A176&lt;&gt;"",VLOOKUP($A176,'TABELA '!$A$4:$B$23,10,0),"")/100*C176,"")</f>
        <v/>
      </c>
      <c r="M176" s="33" t="str">
        <f>IF($A176&lt;&gt;"",IF($A176&lt;&gt;"",VLOOKUP($A176,'TABELA '!$A$4:$B$23,11,0),"")/100*H176,"")</f>
        <v/>
      </c>
      <c r="N176" s="33" t="str">
        <f>IF($A176&lt;&gt;"",IF($A176&lt;&gt;"",VLOOKUP($A176,'TABELA '!$A$4:$B$23,12,0),"")/100*C176,"")</f>
        <v/>
      </c>
      <c r="O176" s="33" t="str">
        <f>IF($A176&lt;&gt;"",IF($A176&lt;&gt;"",VLOOKUP($A176,'TABELA '!$A$4:$B$23,13,0),"")/100*C176,"")</f>
        <v/>
      </c>
      <c r="P176" s="33" t="str">
        <f>IF($A176&lt;&gt;"",IF($A176&lt;&gt;"",VLOOKUP($A176,'TABELA '!$A$4:$B$23,14,0),"")/100*C176,"")</f>
        <v/>
      </c>
      <c r="Q176" s="33" t="str">
        <f>IF($A176&lt;&gt;"",IF($A176&lt;&gt;"",VLOOKUP($A176,'TABELA '!$A$4:$B$23,15,0),"")/100*C176,"")</f>
        <v/>
      </c>
      <c r="R176" s="33" t="str">
        <f>IF($A176&lt;&gt;"",IF($A176&lt;&gt;"",VLOOKUP($A176,'TABELA '!$A$4:$B$23,16,0),"")/100*C176,"")</f>
        <v/>
      </c>
      <c r="S176" s="33" t="str">
        <f>IF($A176&lt;&gt;"",IF($A176&lt;&gt;"",VLOOKUP($A176,'TABELA '!$A$4:$B$23,17,0),"")/100*C176,"")</f>
        <v/>
      </c>
      <c r="T176" s="33" t="str">
        <f>IF($A176&lt;&gt;"",IF($A176&lt;&gt;"",VLOOKUP($A176,'TABELA '!$A$4:$B$23,18,0),"")/100*C176,"")</f>
        <v/>
      </c>
      <c r="U176" s="33" t="str">
        <f>IF($A176&lt;&gt;"",IF($A176&lt;&gt;"",VLOOKUP($A176,'TABELA '!$A$4:$B$23,19,0),"")/100*C176,"")</f>
        <v/>
      </c>
      <c r="V176" s="33" t="str">
        <f>IF($A176&lt;&gt;"",IF($A176&lt;&gt;"",VLOOKUP($A176,'TABELA '!$A$4:$B$23,38,0),"")/100*C176,"")</f>
        <v/>
      </c>
      <c r="W176" s="28"/>
    </row>
    <row r="177" spans="1:23" x14ac:dyDescent="0.2">
      <c r="A177" s="30"/>
      <c r="B177" s="24" t="str">
        <f>IF(A177&lt;&gt;"",VLOOKUP(A177,'TABELA '!A24:B106,2,0),"")</f>
        <v/>
      </c>
      <c r="C177" s="31"/>
      <c r="D177" s="31"/>
      <c r="E177" s="32" t="str">
        <f>IF($A177&lt;&gt;"",IF($A177&lt;&gt;"",VLOOKUP($A177,'TABELA '!$A$4:$B$23,3,0),"")/100*C177,"")</f>
        <v/>
      </c>
      <c r="F177" s="33" t="str">
        <f>IF($A177&lt;&gt;"",IF($A177&lt;&gt;"",VLOOKUP($A177,'TABELA '!$A$4:$B$23,4,0),"")/100*C177/100*C177,"")</f>
        <v/>
      </c>
      <c r="G177" s="33" t="str">
        <f>IF($A177&lt;&gt;"",IF($A177&lt;&gt;"",VLOOKUP($A177,'TABELA '!$A$4:$B$23,5,0),"")/100*C177,"")</f>
        <v/>
      </c>
      <c r="H177" s="33" t="str">
        <f>IF($A177&lt;&gt;"",IF($A177&lt;&gt;"",VLOOKUP($A177,'TABELA '!$A$4:$B$23,6,0),"")/100*C177,"")</f>
        <v/>
      </c>
      <c r="I177" s="33" t="str">
        <f>IF($A177&lt;&gt;"",IF($A177&lt;&gt;"",VLOOKUP($A177,'TABELA '!$A$4:$B$23,7,0),"")/100*C177,"")</f>
        <v/>
      </c>
      <c r="J177" s="33" t="str">
        <f>IF($A177&lt;&gt;"",IF($A177&lt;&gt;"",VLOOKUP($A177,'TABELA '!$A$4:$B$23,8,0),"")/100*C177,"")</f>
        <v/>
      </c>
      <c r="K177" s="33" t="str">
        <f>IF($A177&lt;&gt;"",IF($A177&lt;&gt;"",VLOOKUP($A177,'TABELA '!$A$4:$B$23,11,0),"")/100*C177,"")</f>
        <v/>
      </c>
      <c r="L177" s="33" t="str">
        <f>IF($A177&lt;&gt;"",IF($A177&lt;&gt;"",VLOOKUP($A177,'TABELA '!$A$4:$B$23,10,0),"")/100*C177,"")</f>
        <v/>
      </c>
      <c r="M177" s="33" t="str">
        <f>IF($A177&lt;&gt;"",IF($A177&lt;&gt;"",VLOOKUP($A177,'TABELA '!$A$4:$B$23,11,0),"")/100*H177,"")</f>
        <v/>
      </c>
      <c r="N177" s="33" t="str">
        <f>IF($A177&lt;&gt;"",IF($A177&lt;&gt;"",VLOOKUP($A177,'TABELA '!$A$4:$B$23,12,0),"")/100*C177,"")</f>
        <v/>
      </c>
      <c r="O177" s="33" t="str">
        <f>IF($A177&lt;&gt;"",IF($A177&lt;&gt;"",VLOOKUP($A177,'TABELA '!$A$4:$B$23,13,0),"")/100*C177,"")</f>
        <v/>
      </c>
      <c r="P177" s="33" t="str">
        <f>IF($A177&lt;&gt;"",IF($A177&lt;&gt;"",VLOOKUP($A177,'TABELA '!$A$4:$B$23,14,0),"")/100*C177,"")</f>
        <v/>
      </c>
      <c r="Q177" s="33" t="str">
        <f>IF($A177&lt;&gt;"",IF($A177&lt;&gt;"",VLOOKUP($A177,'TABELA '!$A$4:$B$23,15,0),"")/100*C177,"")</f>
        <v/>
      </c>
      <c r="R177" s="33" t="str">
        <f>IF($A177&lt;&gt;"",IF($A177&lt;&gt;"",VLOOKUP($A177,'TABELA '!$A$4:$B$23,16,0),"")/100*C177,"")</f>
        <v/>
      </c>
      <c r="S177" s="33" t="str">
        <f>IF($A177&lt;&gt;"",IF($A177&lt;&gt;"",VLOOKUP($A177,'TABELA '!$A$4:$B$23,17,0),"")/100*C177,"")</f>
        <v/>
      </c>
      <c r="T177" s="33" t="str">
        <f>IF($A177&lt;&gt;"",IF($A177&lt;&gt;"",VLOOKUP($A177,'TABELA '!$A$4:$B$23,18,0),"")/100*C177,"")</f>
        <v/>
      </c>
      <c r="U177" s="33" t="str">
        <f>IF($A177&lt;&gt;"",IF($A177&lt;&gt;"",VLOOKUP($A177,'TABELA '!$A$4:$B$23,19,0),"")/100*C177,"")</f>
        <v/>
      </c>
      <c r="V177" s="33" t="str">
        <f>IF($A177&lt;&gt;"",IF($A177&lt;&gt;"",VLOOKUP($A177,'TABELA '!$A$4:$B$23,38,0),"")/100*C177,"")</f>
        <v/>
      </c>
      <c r="W177" s="28"/>
    </row>
    <row r="178" spans="1:23" x14ac:dyDescent="0.2">
      <c r="A178" s="30"/>
      <c r="B178" s="24" t="str">
        <f>IF(A178&lt;&gt;"",VLOOKUP(A178,'TABELA '!A24:B107,2,0),"")</f>
        <v/>
      </c>
      <c r="C178" s="31"/>
      <c r="D178" s="31"/>
      <c r="E178" s="32" t="str">
        <f>IF($A178&lt;&gt;"",IF($A178&lt;&gt;"",VLOOKUP($A178,'TABELA '!$A$4:$B$23,3,0),"")/100*C178,"")</f>
        <v/>
      </c>
      <c r="F178" s="33" t="str">
        <f>IF($A178&lt;&gt;"",IF($A178&lt;&gt;"",VLOOKUP($A178,'TABELA '!$A$4:$B$23,4,0),"")/100*C178/100*C178,"")</f>
        <v/>
      </c>
      <c r="G178" s="33" t="str">
        <f>IF($A178&lt;&gt;"",IF($A178&lt;&gt;"",VLOOKUP($A178,'TABELA '!$A$4:$B$23,5,0),"")/100*C178,"")</f>
        <v/>
      </c>
      <c r="H178" s="33" t="str">
        <f>IF($A178&lt;&gt;"",IF($A178&lt;&gt;"",VLOOKUP($A178,'TABELA '!$A$4:$B$23,6,0),"")/100*C178,"")</f>
        <v/>
      </c>
      <c r="I178" s="33" t="str">
        <f>IF($A178&lt;&gt;"",IF($A178&lt;&gt;"",VLOOKUP($A178,'TABELA '!$A$4:$B$23,7,0),"")/100*C178,"")</f>
        <v/>
      </c>
      <c r="J178" s="33" t="str">
        <f>IF($A178&lt;&gt;"",IF($A178&lt;&gt;"",VLOOKUP($A178,'TABELA '!$A$4:$B$23,8,0),"")/100*C178,"")</f>
        <v/>
      </c>
      <c r="K178" s="33" t="str">
        <f>IF($A178&lt;&gt;"",IF($A178&lt;&gt;"",VLOOKUP($A178,'TABELA '!$A$4:$B$23,11,0),"")/100*C178,"")</f>
        <v/>
      </c>
      <c r="L178" s="33" t="str">
        <f>IF($A178&lt;&gt;"",IF($A178&lt;&gt;"",VLOOKUP($A178,'TABELA '!$A$4:$B$23,10,0),"")/100*C178,"")</f>
        <v/>
      </c>
      <c r="M178" s="33" t="str">
        <f>IF($A178&lt;&gt;"",IF($A178&lt;&gt;"",VLOOKUP($A178,'TABELA '!$A$4:$B$23,11,0),"")/100*H178,"")</f>
        <v/>
      </c>
      <c r="N178" s="33" t="str">
        <f>IF($A178&lt;&gt;"",IF($A178&lt;&gt;"",VLOOKUP($A178,'TABELA '!$A$4:$B$23,12,0),"")/100*C178,"")</f>
        <v/>
      </c>
      <c r="O178" s="33" t="str">
        <f>IF($A178&lt;&gt;"",IF($A178&lt;&gt;"",VLOOKUP($A178,'TABELA '!$A$4:$B$23,13,0),"")/100*C178,"")</f>
        <v/>
      </c>
      <c r="P178" s="33" t="str">
        <f>IF($A178&lt;&gt;"",IF($A178&lt;&gt;"",VLOOKUP($A178,'TABELA '!$A$4:$B$23,14,0),"")/100*C178,"")</f>
        <v/>
      </c>
      <c r="Q178" s="33" t="str">
        <f>IF($A178&lt;&gt;"",IF($A178&lt;&gt;"",VLOOKUP($A178,'TABELA '!$A$4:$B$23,15,0),"")/100*C178,"")</f>
        <v/>
      </c>
      <c r="R178" s="33" t="str">
        <f>IF($A178&lt;&gt;"",IF($A178&lt;&gt;"",VLOOKUP($A178,'TABELA '!$A$4:$B$23,16,0),"")/100*C178,"")</f>
        <v/>
      </c>
      <c r="S178" s="33" t="str">
        <f>IF($A178&lt;&gt;"",IF($A178&lt;&gt;"",VLOOKUP($A178,'TABELA '!$A$4:$B$23,17,0),"")/100*C178,"")</f>
        <v/>
      </c>
      <c r="T178" s="33" t="str">
        <f>IF($A178&lt;&gt;"",IF($A178&lt;&gt;"",VLOOKUP($A178,'TABELA '!$A$4:$B$23,18,0),"")/100*C178,"")</f>
        <v/>
      </c>
      <c r="U178" s="33" t="str">
        <f>IF($A178&lt;&gt;"",IF($A178&lt;&gt;"",VLOOKUP($A178,'TABELA '!$A$4:$B$23,19,0),"")/100*C178,"")</f>
        <v/>
      </c>
      <c r="V178" s="33" t="str">
        <f>IF($A178&lt;&gt;"",IF($A178&lt;&gt;"",VLOOKUP($A178,'TABELA '!$A$4:$B$23,38,0),"")/100*C178,"")</f>
        <v/>
      </c>
      <c r="W178" s="28"/>
    </row>
    <row r="179" spans="1:23" x14ac:dyDescent="0.2">
      <c r="A179" s="30"/>
      <c r="B179" s="24" t="str">
        <f>IF(A179&lt;&gt;"",VLOOKUP(A179,'TABELA '!A24:B108,2,0),"")</f>
        <v/>
      </c>
      <c r="C179" s="31"/>
      <c r="D179" s="31"/>
      <c r="E179" s="32" t="str">
        <f>IF($A179&lt;&gt;"",IF($A179&lt;&gt;"",VLOOKUP($A179,'TABELA '!$A$4:$B$23,3,0),"")/100*C179,"")</f>
        <v/>
      </c>
      <c r="F179" s="33" t="str">
        <f>IF($A179&lt;&gt;"",IF($A179&lt;&gt;"",VLOOKUP($A179,'TABELA '!$A$4:$B$23,4,0),"")/100*C179/100*C179,"")</f>
        <v/>
      </c>
      <c r="G179" s="33" t="str">
        <f>IF($A179&lt;&gt;"",IF($A179&lt;&gt;"",VLOOKUP($A179,'TABELA '!$A$4:$B$23,5,0),"")/100*C179,"")</f>
        <v/>
      </c>
      <c r="H179" s="33" t="str">
        <f>IF($A179&lt;&gt;"",IF($A179&lt;&gt;"",VLOOKUP($A179,'TABELA '!$A$4:$B$23,6,0),"")/100*C179,"")</f>
        <v/>
      </c>
      <c r="I179" s="33" t="str">
        <f>IF($A179&lt;&gt;"",IF($A179&lt;&gt;"",VLOOKUP($A179,'TABELA '!$A$4:$B$23,7,0),"")/100*C179,"")</f>
        <v/>
      </c>
      <c r="J179" s="33" t="str">
        <f>IF($A179&lt;&gt;"",IF($A179&lt;&gt;"",VLOOKUP($A179,'TABELA '!$A$4:$B$23,8,0),"")/100*C179,"")</f>
        <v/>
      </c>
      <c r="K179" s="33" t="str">
        <f>IF($A179&lt;&gt;"",IF($A179&lt;&gt;"",VLOOKUP($A179,'TABELA '!$A$4:$B$23,11,0),"")/100*C179,"")</f>
        <v/>
      </c>
      <c r="L179" s="33" t="str">
        <f>IF($A179&lt;&gt;"",IF($A179&lt;&gt;"",VLOOKUP($A179,'TABELA '!$A$4:$B$23,10,0),"")/100*C179,"")</f>
        <v/>
      </c>
      <c r="M179" s="33" t="str">
        <f>IF($A179&lt;&gt;"",IF($A179&lt;&gt;"",VLOOKUP($A179,'TABELA '!$A$4:$B$23,11,0),"")/100*H179,"")</f>
        <v/>
      </c>
      <c r="N179" s="33" t="str">
        <f>IF($A179&lt;&gt;"",IF($A179&lt;&gt;"",VLOOKUP($A179,'TABELA '!$A$4:$B$23,12,0),"")/100*C179,"")</f>
        <v/>
      </c>
      <c r="O179" s="33" t="str">
        <f>IF($A179&lt;&gt;"",IF($A179&lt;&gt;"",VLOOKUP($A179,'TABELA '!$A$4:$B$23,13,0),"")/100*C179,"")</f>
        <v/>
      </c>
      <c r="P179" s="33" t="str">
        <f>IF($A179&lt;&gt;"",IF($A179&lt;&gt;"",VLOOKUP($A179,'TABELA '!$A$4:$B$23,14,0),"")/100*C179,"")</f>
        <v/>
      </c>
      <c r="Q179" s="33" t="str">
        <f>IF($A179&lt;&gt;"",IF($A179&lt;&gt;"",VLOOKUP($A179,'TABELA '!$A$4:$B$23,15,0),"")/100*C179,"")</f>
        <v/>
      </c>
      <c r="R179" s="33" t="str">
        <f>IF($A179&lt;&gt;"",IF($A179&lt;&gt;"",VLOOKUP($A179,'TABELA '!$A$4:$B$23,16,0),"")/100*C179,"")</f>
        <v/>
      </c>
      <c r="S179" s="33" t="str">
        <f>IF($A179&lt;&gt;"",IF($A179&lt;&gt;"",VLOOKUP($A179,'TABELA '!$A$4:$B$23,17,0),"")/100*C179,"")</f>
        <v/>
      </c>
      <c r="T179" s="33" t="str">
        <f>IF($A179&lt;&gt;"",IF($A179&lt;&gt;"",VLOOKUP($A179,'TABELA '!$A$4:$B$23,18,0),"")/100*C179,"")</f>
        <v/>
      </c>
      <c r="U179" s="33" t="str">
        <f>IF($A179&lt;&gt;"",IF($A179&lt;&gt;"",VLOOKUP($A179,'TABELA '!$A$4:$B$23,19,0),"")/100*C179,"")</f>
        <v/>
      </c>
      <c r="V179" s="33" t="str">
        <f>IF($A179&lt;&gt;"",IF($A179&lt;&gt;"",VLOOKUP($A179,'TABELA '!$A$4:$B$23,38,0),"")/100*C179,"")</f>
        <v/>
      </c>
      <c r="W179" s="28"/>
    </row>
    <row r="180" spans="1:23" x14ac:dyDescent="0.2">
      <c r="A180" s="30"/>
      <c r="B180" s="24" t="str">
        <f>IF(A180&lt;&gt;"",VLOOKUP(A180,'TABELA '!A24:B109,2,0),"")</f>
        <v/>
      </c>
      <c r="C180" s="31"/>
      <c r="D180" s="31"/>
      <c r="E180" s="32" t="str">
        <f>IF($A180&lt;&gt;"",IF($A180&lt;&gt;"",VLOOKUP($A180,'TABELA '!$A$4:$B$23,3,0),"")/100*C180,"")</f>
        <v/>
      </c>
      <c r="F180" s="33" t="str">
        <f>IF($A180&lt;&gt;"",IF($A180&lt;&gt;"",VLOOKUP($A180,'TABELA '!$A$4:$B$23,4,0),"")/100*C180/100*C180,"")</f>
        <v/>
      </c>
      <c r="G180" s="33" t="str">
        <f>IF($A180&lt;&gt;"",IF($A180&lt;&gt;"",VLOOKUP($A180,'TABELA '!$A$4:$B$23,5,0),"")/100*C180,"")</f>
        <v/>
      </c>
      <c r="H180" s="33" t="str">
        <f>IF($A180&lt;&gt;"",IF($A180&lt;&gt;"",VLOOKUP($A180,'TABELA '!$A$4:$B$23,6,0),"")/100*C180,"")</f>
        <v/>
      </c>
      <c r="I180" s="33" t="str">
        <f>IF($A180&lt;&gt;"",IF($A180&lt;&gt;"",VLOOKUP($A180,'TABELA '!$A$4:$B$23,7,0),"")/100*C180,"")</f>
        <v/>
      </c>
      <c r="J180" s="33" t="str">
        <f>IF($A180&lt;&gt;"",IF($A180&lt;&gt;"",VLOOKUP($A180,'TABELA '!$A$4:$B$23,8,0),"")/100*C180,"")</f>
        <v/>
      </c>
      <c r="K180" s="33" t="str">
        <f>IF($A180&lt;&gt;"",IF($A180&lt;&gt;"",VLOOKUP($A180,'TABELA '!$A$4:$B$23,11,0),"")/100*C180,"")</f>
        <v/>
      </c>
      <c r="L180" s="33" t="str">
        <f>IF($A180&lt;&gt;"",IF($A180&lt;&gt;"",VLOOKUP($A180,'TABELA '!$A$4:$B$23,10,0),"")/100*C180,"")</f>
        <v/>
      </c>
      <c r="M180" s="33" t="str">
        <f>IF($A180&lt;&gt;"",IF($A180&lt;&gt;"",VLOOKUP($A180,'TABELA '!$A$4:$B$23,11,0),"")/100*H180,"")</f>
        <v/>
      </c>
      <c r="N180" s="33" t="str">
        <f>IF($A180&lt;&gt;"",IF($A180&lt;&gt;"",VLOOKUP($A180,'TABELA '!$A$4:$B$23,12,0),"")/100*C180,"")</f>
        <v/>
      </c>
      <c r="O180" s="33" t="str">
        <f>IF($A180&lt;&gt;"",IF($A180&lt;&gt;"",VLOOKUP($A180,'TABELA '!$A$4:$B$23,13,0),"")/100*C180,"")</f>
        <v/>
      </c>
      <c r="P180" s="33" t="str">
        <f>IF($A180&lt;&gt;"",IF($A180&lt;&gt;"",VLOOKUP($A180,'TABELA '!$A$4:$B$23,14,0),"")/100*C180,"")</f>
        <v/>
      </c>
      <c r="Q180" s="33" t="str">
        <f>IF($A180&lt;&gt;"",IF($A180&lt;&gt;"",VLOOKUP($A180,'TABELA '!$A$4:$B$23,15,0),"")/100*C180,"")</f>
        <v/>
      </c>
      <c r="R180" s="33" t="str">
        <f>IF($A180&lt;&gt;"",IF($A180&lt;&gt;"",VLOOKUP($A180,'TABELA '!$A$4:$B$23,16,0),"")/100*C180,"")</f>
        <v/>
      </c>
      <c r="S180" s="33" t="str">
        <f>IF($A180&lt;&gt;"",IF($A180&lt;&gt;"",VLOOKUP($A180,'TABELA '!$A$4:$B$23,17,0),"")/100*C180,"")</f>
        <v/>
      </c>
      <c r="T180" s="33" t="str">
        <f>IF($A180&lt;&gt;"",IF($A180&lt;&gt;"",VLOOKUP($A180,'TABELA '!$A$4:$B$23,18,0),"")/100*C180,"")</f>
        <v/>
      </c>
      <c r="U180" s="33" t="str">
        <f>IF($A180&lt;&gt;"",IF($A180&lt;&gt;"",VLOOKUP($A180,'TABELA '!$A$4:$B$23,19,0),"")/100*C180,"")</f>
        <v/>
      </c>
      <c r="V180" s="33" t="str">
        <f>IF($A180&lt;&gt;"",IF($A180&lt;&gt;"",VLOOKUP($A180,'TABELA '!$A$4:$B$23,38,0),"")/100*C180,"")</f>
        <v/>
      </c>
      <c r="W180" s="28"/>
    </row>
    <row r="181" spans="1:23" x14ac:dyDescent="0.2">
      <c r="A181" s="30"/>
      <c r="B181" s="24" t="str">
        <f>IF(A181&lt;&gt;"",VLOOKUP(A181,'TABELA '!A24:B110,2,0),"")</f>
        <v/>
      </c>
      <c r="C181" s="31"/>
      <c r="D181" s="31"/>
      <c r="E181" s="32" t="str">
        <f>IF($A181&lt;&gt;"",IF($A181&lt;&gt;"",VLOOKUP($A181,'TABELA '!$A$4:$B$23,3,0),"")/100*C181,"")</f>
        <v/>
      </c>
      <c r="F181" s="33" t="str">
        <f>IF($A181&lt;&gt;"",IF($A181&lt;&gt;"",VLOOKUP($A181,'TABELA '!$A$4:$B$23,4,0),"")/100*C181/100*C181,"")</f>
        <v/>
      </c>
      <c r="G181" s="33" t="str">
        <f>IF($A181&lt;&gt;"",IF($A181&lt;&gt;"",VLOOKUP($A181,'TABELA '!$A$4:$B$23,5,0),"")/100*C181,"")</f>
        <v/>
      </c>
      <c r="H181" s="33" t="str">
        <f>IF($A181&lt;&gt;"",IF($A181&lt;&gt;"",VLOOKUP($A181,'TABELA '!$A$4:$B$23,6,0),"")/100*C181,"")</f>
        <v/>
      </c>
      <c r="I181" s="33" t="str">
        <f>IF($A181&lt;&gt;"",IF($A181&lt;&gt;"",VLOOKUP($A181,'TABELA '!$A$4:$B$23,7,0),"")/100*C181,"")</f>
        <v/>
      </c>
      <c r="J181" s="33" t="str">
        <f>IF($A181&lt;&gt;"",IF($A181&lt;&gt;"",VLOOKUP($A181,'TABELA '!$A$4:$B$23,8,0),"")/100*C181,"")</f>
        <v/>
      </c>
      <c r="K181" s="33" t="str">
        <f>IF($A181&lt;&gt;"",IF($A181&lt;&gt;"",VLOOKUP($A181,'TABELA '!$A$4:$B$23,11,0),"")/100*C181,"")</f>
        <v/>
      </c>
      <c r="L181" s="33" t="str">
        <f>IF($A181&lt;&gt;"",IF($A181&lt;&gt;"",VLOOKUP($A181,'TABELA '!$A$4:$B$23,10,0),"")/100*C181,"")</f>
        <v/>
      </c>
      <c r="M181" s="33" t="str">
        <f>IF($A181&lt;&gt;"",IF($A181&lt;&gt;"",VLOOKUP($A181,'TABELA '!$A$4:$B$23,11,0),"")/100*H181,"")</f>
        <v/>
      </c>
      <c r="N181" s="33" t="str">
        <f>IF($A181&lt;&gt;"",IF($A181&lt;&gt;"",VLOOKUP($A181,'TABELA '!$A$4:$B$23,12,0),"")/100*C181,"")</f>
        <v/>
      </c>
      <c r="O181" s="33" t="str">
        <f>IF($A181&lt;&gt;"",IF($A181&lt;&gt;"",VLOOKUP($A181,'TABELA '!$A$4:$B$23,13,0),"")/100*C181,"")</f>
        <v/>
      </c>
      <c r="P181" s="33" t="str">
        <f>IF($A181&lt;&gt;"",IF($A181&lt;&gt;"",VLOOKUP($A181,'TABELA '!$A$4:$B$23,14,0),"")/100*C181,"")</f>
        <v/>
      </c>
      <c r="Q181" s="33" t="str">
        <f>IF($A181&lt;&gt;"",IF($A181&lt;&gt;"",VLOOKUP($A181,'TABELA '!$A$4:$B$23,15,0),"")/100*C181,"")</f>
        <v/>
      </c>
      <c r="R181" s="33" t="str">
        <f>IF($A181&lt;&gt;"",IF($A181&lt;&gt;"",VLOOKUP($A181,'TABELA '!$A$4:$B$23,16,0),"")/100*C181,"")</f>
        <v/>
      </c>
      <c r="S181" s="33" t="str">
        <f>IF($A181&lt;&gt;"",IF($A181&lt;&gt;"",VLOOKUP($A181,'TABELA '!$A$4:$B$23,17,0),"")/100*C181,"")</f>
        <v/>
      </c>
      <c r="T181" s="33" t="str">
        <f>IF($A181&lt;&gt;"",IF($A181&lt;&gt;"",VLOOKUP($A181,'TABELA '!$A$4:$B$23,18,0),"")/100*C181,"")</f>
        <v/>
      </c>
      <c r="U181" s="33" t="str">
        <f>IF($A181&lt;&gt;"",IF($A181&lt;&gt;"",VLOOKUP($A181,'TABELA '!$A$4:$B$23,19,0),"")/100*C181,"")</f>
        <v/>
      </c>
      <c r="V181" s="33" t="str">
        <f>IF($A181&lt;&gt;"",IF($A181&lt;&gt;"",VLOOKUP($A181,'TABELA '!$A$4:$B$23,38,0),"")/100*C181,"")</f>
        <v/>
      </c>
      <c r="W181" s="28"/>
    </row>
    <row r="182" spans="1:23" x14ac:dyDescent="0.2">
      <c r="A182" s="30"/>
      <c r="B182" s="24" t="str">
        <f>IF(A182&lt;&gt;"",VLOOKUP(A182,'TABELA '!A24:B111,2,0),"")</f>
        <v/>
      </c>
      <c r="C182" s="31"/>
      <c r="D182" s="31"/>
      <c r="E182" s="32" t="str">
        <f>IF($A182&lt;&gt;"",IF($A182&lt;&gt;"",VLOOKUP($A182,'TABELA '!$A$4:$B$23,3,0),"")/100*C182,"")</f>
        <v/>
      </c>
      <c r="F182" s="33" t="str">
        <f>IF($A182&lt;&gt;"",IF($A182&lt;&gt;"",VLOOKUP($A182,'TABELA '!$A$4:$B$23,4,0),"")/100*C182/100*C182,"")</f>
        <v/>
      </c>
      <c r="G182" s="33" t="str">
        <f>IF($A182&lt;&gt;"",IF($A182&lt;&gt;"",VLOOKUP($A182,'TABELA '!$A$4:$B$23,5,0),"")/100*C182,"")</f>
        <v/>
      </c>
      <c r="H182" s="33" t="str">
        <f>IF($A182&lt;&gt;"",IF($A182&lt;&gt;"",VLOOKUP($A182,'TABELA '!$A$4:$B$23,6,0),"")/100*C182,"")</f>
        <v/>
      </c>
      <c r="I182" s="33" t="str">
        <f>IF($A182&lt;&gt;"",IF($A182&lt;&gt;"",VLOOKUP($A182,'TABELA '!$A$4:$B$23,7,0),"")/100*C182,"")</f>
        <v/>
      </c>
      <c r="J182" s="33" t="str">
        <f>IF($A182&lt;&gt;"",IF($A182&lt;&gt;"",VLOOKUP($A182,'TABELA '!$A$4:$B$23,8,0),"")/100*C182,"")</f>
        <v/>
      </c>
      <c r="K182" s="33" t="str">
        <f>IF($A182&lt;&gt;"",IF($A182&lt;&gt;"",VLOOKUP($A182,'TABELA '!$A$4:$B$23,11,0),"")/100*C182,"")</f>
        <v/>
      </c>
      <c r="L182" s="33" t="str">
        <f>IF($A182&lt;&gt;"",IF($A182&lt;&gt;"",VLOOKUP($A182,'TABELA '!$A$4:$B$23,10,0),"")/100*C182,"")</f>
        <v/>
      </c>
      <c r="M182" s="33" t="str">
        <f>IF($A182&lt;&gt;"",IF($A182&lt;&gt;"",VLOOKUP($A182,'TABELA '!$A$4:$B$23,11,0),"")/100*H182,"")</f>
        <v/>
      </c>
      <c r="N182" s="33" t="str">
        <f>IF($A182&lt;&gt;"",IF($A182&lt;&gt;"",VLOOKUP($A182,'TABELA '!$A$4:$B$23,12,0),"")/100*C182,"")</f>
        <v/>
      </c>
      <c r="O182" s="33" t="str">
        <f>IF($A182&lt;&gt;"",IF($A182&lt;&gt;"",VLOOKUP($A182,'TABELA '!$A$4:$B$23,13,0),"")/100*C182,"")</f>
        <v/>
      </c>
      <c r="P182" s="33" t="str">
        <f>IF($A182&lt;&gt;"",IF($A182&lt;&gt;"",VLOOKUP($A182,'TABELA '!$A$4:$B$23,14,0),"")/100*C182,"")</f>
        <v/>
      </c>
      <c r="Q182" s="33" t="str">
        <f>IF($A182&lt;&gt;"",IF($A182&lt;&gt;"",VLOOKUP($A182,'TABELA '!$A$4:$B$23,15,0),"")/100*C182,"")</f>
        <v/>
      </c>
      <c r="R182" s="33" t="str">
        <f>IF($A182&lt;&gt;"",IF($A182&lt;&gt;"",VLOOKUP($A182,'TABELA '!$A$4:$B$23,16,0),"")/100*C182,"")</f>
        <v/>
      </c>
      <c r="S182" s="33" t="str">
        <f>IF($A182&lt;&gt;"",IF($A182&lt;&gt;"",VLOOKUP($A182,'TABELA '!$A$4:$B$23,17,0),"")/100*C182,"")</f>
        <v/>
      </c>
      <c r="T182" s="33" t="str">
        <f>IF($A182&lt;&gt;"",IF($A182&lt;&gt;"",VLOOKUP($A182,'TABELA '!$A$4:$B$23,18,0),"")/100*C182,"")</f>
        <v/>
      </c>
      <c r="U182" s="33" t="str">
        <f>IF($A182&lt;&gt;"",IF($A182&lt;&gt;"",VLOOKUP($A182,'TABELA '!$A$4:$B$23,19,0),"")/100*C182,"")</f>
        <v/>
      </c>
      <c r="V182" s="33" t="str">
        <f>IF($A182&lt;&gt;"",IF($A182&lt;&gt;"",VLOOKUP($A182,'TABELA '!$A$4:$B$23,38,0),"")/100*C182,"")</f>
        <v/>
      </c>
      <c r="W182" s="28"/>
    </row>
    <row r="183" spans="1:23" x14ac:dyDescent="0.2">
      <c r="A183" s="30"/>
      <c r="B183" s="24" t="str">
        <f>IF(A183&lt;&gt;"",VLOOKUP(A183,'TABELA '!A24:B112,2,0),"")</f>
        <v/>
      </c>
      <c r="C183" s="31"/>
      <c r="D183" s="31"/>
      <c r="E183" s="32" t="str">
        <f>IF($A183&lt;&gt;"",IF($A183&lt;&gt;"",VLOOKUP($A183,'TABELA '!$A$4:$B$23,3,0),"")/100*C183,"")</f>
        <v/>
      </c>
      <c r="F183" s="33" t="str">
        <f>IF($A183&lt;&gt;"",IF($A183&lt;&gt;"",VLOOKUP($A183,'TABELA '!$A$4:$B$23,4,0),"")/100*C183/100*C183,"")</f>
        <v/>
      </c>
      <c r="G183" s="33" t="str">
        <f>IF($A183&lt;&gt;"",IF($A183&lt;&gt;"",VLOOKUP($A183,'TABELA '!$A$4:$B$23,5,0),"")/100*C183,"")</f>
        <v/>
      </c>
      <c r="H183" s="33" t="str">
        <f>IF($A183&lt;&gt;"",IF($A183&lt;&gt;"",VLOOKUP($A183,'TABELA '!$A$4:$B$23,6,0),"")/100*C183,"")</f>
        <v/>
      </c>
      <c r="I183" s="33" t="str">
        <f>IF($A183&lt;&gt;"",IF($A183&lt;&gt;"",VLOOKUP($A183,'TABELA '!$A$4:$B$23,7,0),"")/100*C183,"")</f>
        <v/>
      </c>
      <c r="J183" s="33" t="str">
        <f>IF($A183&lt;&gt;"",IF($A183&lt;&gt;"",VLOOKUP($A183,'TABELA '!$A$4:$B$23,8,0),"")/100*C183,"")</f>
        <v/>
      </c>
      <c r="K183" s="33" t="str">
        <f>IF($A183&lt;&gt;"",IF($A183&lt;&gt;"",VLOOKUP($A183,'TABELA '!$A$4:$B$23,11,0),"")/100*C183,"")</f>
        <v/>
      </c>
      <c r="L183" s="33" t="str">
        <f>IF($A183&lt;&gt;"",IF($A183&lt;&gt;"",VLOOKUP($A183,'TABELA '!$A$4:$B$23,10,0),"")/100*C183,"")</f>
        <v/>
      </c>
      <c r="M183" s="33" t="str">
        <f>IF($A183&lt;&gt;"",IF($A183&lt;&gt;"",VLOOKUP($A183,'TABELA '!$A$4:$B$23,11,0),"")/100*H183,"")</f>
        <v/>
      </c>
      <c r="N183" s="33" t="str">
        <f>IF($A183&lt;&gt;"",IF($A183&lt;&gt;"",VLOOKUP($A183,'TABELA '!$A$4:$B$23,12,0),"")/100*C183,"")</f>
        <v/>
      </c>
      <c r="O183" s="33" t="str">
        <f>IF($A183&lt;&gt;"",IF($A183&lt;&gt;"",VLOOKUP($A183,'TABELA '!$A$4:$B$23,13,0),"")/100*C183,"")</f>
        <v/>
      </c>
      <c r="P183" s="33" t="str">
        <f>IF($A183&lt;&gt;"",IF($A183&lt;&gt;"",VLOOKUP($A183,'TABELA '!$A$4:$B$23,14,0),"")/100*C183,"")</f>
        <v/>
      </c>
      <c r="Q183" s="33" t="str">
        <f>IF($A183&lt;&gt;"",IF($A183&lt;&gt;"",VLOOKUP($A183,'TABELA '!$A$4:$B$23,15,0),"")/100*C183,"")</f>
        <v/>
      </c>
      <c r="R183" s="33" t="str">
        <f>IF($A183&lt;&gt;"",IF($A183&lt;&gt;"",VLOOKUP($A183,'TABELA '!$A$4:$B$23,16,0),"")/100*C183,"")</f>
        <v/>
      </c>
      <c r="S183" s="33" t="str">
        <f>IF($A183&lt;&gt;"",IF($A183&lt;&gt;"",VLOOKUP($A183,'TABELA '!$A$4:$B$23,17,0),"")/100*C183,"")</f>
        <v/>
      </c>
      <c r="T183" s="33" t="str">
        <f>IF($A183&lt;&gt;"",IF($A183&lt;&gt;"",VLOOKUP($A183,'TABELA '!$A$4:$B$23,18,0),"")/100*C183,"")</f>
        <v/>
      </c>
      <c r="U183" s="33" t="str">
        <f>IF($A183&lt;&gt;"",IF($A183&lt;&gt;"",VLOOKUP($A183,'TABELA '!$A$4:$B$23,19,0),"")/100*C183,"")</f>
        <v/>
      </c>
      <c r="V183" s="33" t="str">
        <f>IF($A183&lt;&gt;"",IF($A183&lt;&gt;"",VLOOKUP($A183,'TABELA '!$A$4:$B$23,38,0),"")/100*C183,"")</f>
        <v/>
      </c>
      <c r="W183" s="28"/>
    </row>
    <row r="184" spans="1:23" x14ac:dyDescent="0.2">
      <c r="A184" s="30"/>
      <c r="B184" s="24" t="str">
        <f>IF(A184&lt;&gt;"",VLOOKUP(A184,'TABELA '!A24:B113,2,0),"")</f>
        <v/>
      </c>
      <c r="C184" s="31"/>
      <c r="D184" s="31"/>
      <c r="E184" s="32" t="str">
        <f>IF($A184&lt;&gt;"",IF($A184&lt;&gt;"",VLOOKUP($A184,'TABELA '!$A$4:$B$23,3,0),"")/100*C184,"")</f>
        <v/>
      </c>
      <c r="F184" s="33" t="str">
        <f>IF($A184&lt;&gt;"",IF($A184&lt;&gt;"",VLOOKUP($A184,'TABELA '!$A$4:$B$23,4,0),"")/100*C184/100*C184,"")</f>
        <v/>
      </c>
      <c r="G184" s="33" t="str">
        <f>IF($A184&lt;&gt;"",IF($A184&lt;&gt;"",VLOOKUP($A184,'TABELA '!$A$4:$B$23,5,0),"")/100*C184,"")</f>
        <v/>
      </c>
      <c r="H184" s="33" t="str">
        <f>IF($A184&lt;&gt;"",IF($A184&lt;&gt;"",VLOOKUP($A184,'TABELA '!$A$4:$B$23,6,0),"")/100*C184,"")</f>
        <v/>
      </c>
      <c r="I184" s="33" t="str">
        <f>IF($A184&lt;&gt;"",IF($A184&lt;&gt;"",VLOOKUP($A184,'TABELA '!$A$4:$B$23,7,0),"")/100*C184,"")</f>
        <v/>
      </c>
      <c r="J184" s="33" t="str">
        <f>IF($A184&lt;&gt;"",IF($A184&lt;&gt;"",VLOOKUP($A184,'TABELA '!$A$4:$B$23,8,0),"")/100*C184,"")</f>
        <v/>
      </c>
      <c r="K184" s="33" t="str">
        <f>IF($A184&lt;&gt;"",IF($A184&lt;&gt;"",VLOOKUP($A184,'TABELA '!$A$4:$B$23,11,0),"")/100*C184,"")</f>
        <v/>
      </c>
      <c r="L184" s="33" t="str">
        <f>IF($A184&lt;&gt;"",IF($A184&lt;&gt;"",VLOOKUP($A184,'TABELA '!$A$4:$B$23,10,0),"")/100*C184,"")</f>
        <v/>
      </c>
      <c r="M184" s="33" t="str">
        <f>IF($A184&lt;&gt;"",IF($A184&lt;&gt;"",VLOOKUP($A184,'TABELA '!$A$4:$B$23,11,0),"")/100*H184,"")</f>
        <v/>
      </c>
      <c r="N184" s="33" t="str">
        <f>IF($A184&lt;&gt;"",IF($A184&lt;&gt;"",VLOOKUP($A184,'TABELA '!$A$4:$B$23,12,0),"")/100*C184,"")</f>
        <v/>
      </c>
      <c r="O184" s="33" t="str">
        <f>IF($A184&lt;&gt;"",IF($A184&lt;&gt;"",VLOOKUP($A184,'TABELA '!$A$4:$B$23,13,0),"")/100*C184,"")</f>
        <v/>
      </c>
      <c r="P184" s="33" t="str">
        <f>IF($A184&lt;&gt;"",IF($A184&lt;&gt;"",VLOOKUP($A184,'TABELA '!$A$4:$B$23,14,0),"")/100*C184,"")</f>
        <v/>
      </c>
      <c r="Q184" s="33" t="str">
        <f>IF($A184&lt;&gt;"",IF($A184&lt;&gt;"",VLOOKUP($A184,'TABELA '!$A$4:$B$23,15,0),"")/100*C184,"")</f>
        <v/>
      </c>
      <c r="R184" s="33" t="str">
        <f>IF($A184&lt;&gt;"",IF($A184&lt;&gt;"",VLOOKUP($A184,'TABELA '!$A$4:$B$23,16,0),"")/100*C184,"")</f>
        <v/>
      </c>
      <c r="S184" s="33" t="str">
        <f>IF($A184&lt;&gt;"",IF($A184&lt;&gt;"",VLOOKUP($A184,'TABELA '!$A$4:$B$23,17,0),"")/100*C184,"")</f>
        <v/>
      </c>
      <c r="T184" s="33" t="str">
        <f>IF($A184&lt;&gt;"",IF($A184&lt;&gt;"",VLOOKUP($A184,'TABELA '!$A$4:$B$23,18,0),"")/100*C184,"")</f>
        <v/>
      </c>
      <c r="U184" s="33" t="str">
        <f>IF($A184&lt;&gt;"",IF($A184&lt;&gt;"",VLOOKUP($A184,'TABELA '!$A$4:$B$23,19,0),"")/100*C184,"")</f>
        <v/>
      </c>
      <c r="V184" s="33" t="str">
        <f>IF($A184&lt;&gt;"",IF($A184&lt;&gt;"",VLOOKUP($A184,'TABELA '!$A$4:$B$23,38,0),"")/100*C184,"")</f>
        <v/>
      </c>
      <c r="W184" s="28"/>
    </row>
    <row r="185" spans="1:23" x14ac:dyDescent="0.2">
      <c r="A185" s="30"/>
      <c r="B185" s="24" t="str">
        <f>IF(A185&lt;&gt;"",VLOOKUP(A185,'TABELA '!A24:B114,2,0),"")</f>
        <v/>
      </c>
      <c r="C185" s="31"/>
      <c r="D185" s="31"/>
      <c r="E185" s="32" t="str">
        <f>IF($A185&lt;&gt;"",IF($A185&lt;&gt;"",VLOOKUP($A185,'TABELA '!$A$4:$B$23,3,0),"")/100*C185,"")</f>
        <v/>
      </c>
      <c r="F185" s="33" t="str">
        <f>IF($A185&lt;&gt;"",IF($A185&lt;&gt;"",VLOOKUP($A185,'TABELA '!$A$4:$B$23,4,0),"")/100*C185/100*C185,"")</f>
        <v/>
      </c>
      <c r="G185" s="33" t="str">
        <f>IF($A185&lt;&gt;"",IF($A185&lt;&gt;"",VLOOKUP($A185,'TABELA '!$A$4:$B$23,5,0),"")/100*C185,"")</f>
        <v/>
      </c>
      <c r="H185" s="33" t="str">
        <f>IF($A185&lt;&gt;"",IF($A185&lt;&gt;"",VLOOKUP($A185,'TABELA '!$A$4:$B$23,6,0),"")/100*C185,"")</f>
        <v/>
      </c>
      <c r="I185" s="33" t="str">
        <f>IF($A185&lt;&gt;"",IF($A185&lt;&gt;"",VLOOKUP($A185,'TABELA '!$A$4:$B$23,7,0),"")/100*C185,"")</f>
        <v/>
      </c>
      <c r="J185" s="33" t="str">
        <f>IF($A185&lt;&gt;"",IF($A185&lt;&gt;"",VLOOKUP($A185,'TABELA '!$A$4:$B$23,8,0),"")/100*C185,"")</f>
        <v/>
      </c>
      <c r="K185" s="33" t="str">
        <f>IF($A185&lt;&gt;"",IF($A185&lt;&gt;"",VLOOKUP($A185,'TABELA '!$A$4:$B$23,11,0),"")/100*C185,"")</f>
        <v/>
      </c>
      <c r="L185" s="33" t="str">
        <f>IF($A185&lt;&gt;"",IF($A185&lt;&gt;"",VLOOKUP($A185,'TABELA '!$A$4:$B$23,10,0),"")/100*C185,"")</f>
        <v/>
      </c>
      <c r="M185" s="33" t="str">
        <f>IF($A185&lt;&gt;"",IF($A185&lt;&gt;"",VLOOKUP($A185,'TABELA '!$A$4:$B$23,11,0),"")/100*H185,"")</f>
        <v/>
      </c>
      <c r="N185" s="33" t="str">
        <f>IF($A185&lt;&gt;"",IF($A185&lt;&gt;"",VLOOKUP($A185,'TABELA '!$A$4:$B$23,12,0),"")/100*C185,"")</f>
        <v/>
      </c>
      <c r="O185" s="33" t="str">
        <f>IF($A185&lt;&gt;"",IF($A185&lt;&gt;"",VLOOKUP($A185,'TABELA '!$A$4:$B$23,13,0),"")/100*C185,"")</f>
        <v/>
      </c>
      <c r="P185" s="33" t="str">
        <f>IF($A185&lt;&gt;"",IF($A185&lt;&gt;"",VLOOKUP($A185,'TABELA '!$A$4:$B$23,14,0),"")/100*C185,"")</f>
        <v/>
      </c>
      <c r="Q185" s="33" t="str">
        <f>IF($A185&lt;&gt;"",IF($A185&lt;&gt;"",VLOOKUP($A185,'TABELA '!$A$4:$B$23,15,0),"")/100*C185,"")</f>
        <v/>
      </c>
      <c r="R185" s="33" t="str">
        <f>IF($A185&lt;&gt;"",IF($A185&lt;&gt;"",VLOOKUP($A185,'TABELA '!$A$4:$B$23,16,0),"")/100*C185,"")</f>
        <v/>
      </c>
      <c r="S185" s="33" t="str">
        <f>IF($A185&lt;&gt;"",IF($A185&lt;&gt;"",VLOOKUP($A185,'TABELA '!$A$4:$B$23,17,0),"")/100*C185,"")</f>
        <v/>
      </c>
      <c r="T185" s="33" t="str">
        <f>IF($A185&lt;&gt;"",IF($A185&lt;&gt;"",VLOOKUP($A185,'TABELA '!$A$4:$B$23,18,0),"")/100*C185,"")</f>
        <v/>
      </c>
      <c r="U185" s="33" t="str">
        <f>IF($A185&lt;&gt;"",IF($A185&lt;&gt;"",VLOOKUP($A185,'TABELA '!$A$4:$B$23,19,0),"")/100*C185,"")</f>
        <v/>
      </c>
      <c r="V185" s="33" t="str">
        <f>IF($A185&lt;&gt;"",IF($A185&lt;&gt;"",VLOOKUP($A185,'TABELA '!$A$4:$B$23,38,0),"")/100*C185,"")</f>
        <v/>
      </c>
      <c r="W185" s="28"/>
    </row>
    <row r="186" spans="1:23" x14ac:dyDescent="0.2">
      <c r="A186" s="30"/>
      <c r="B186" s="24" t="str">
        <f>IF(A186&lt;&gt;"",VLOOKUP(A186,'TABELA '!A24:B115,2,0),"")</f>
        <v/>
      </c>
      <c r="C186" s="31"/>
      <c r="D186" s="31"/>
      <c r="E186" s="32" t="str">
        <f>IF($A186&lt;&gt;"",IF($A186&lt;&gt;"",VLOOKUP($A186,'TABELA '!$A$4:$B$23,3,0),"")/100*C186,"")</f>
        <v/>
      </c>
      <c r="F186" s="33" t="str">
        <f>IF($A186&lt;&gt;"",IF($A186&lt;&gt;"",VLOOKUP($A186,'TABELA '!$A$4:$B$23,4,0),"")/100*C186/100*C186,"")</f>
        <v/>
      </c>
      <c r="G186" s="33" t="str">
        <f>IF($A186&lt;&gt;"",IF($A186&lt;&gt;"",VLOOKUP($A186,'TABELA '!$A$4:$B$23,5,0),"")/100*C186,"")</f>
        <v/>
      </c>
      <c r="H186" s="33" t="str">
        <f>IF($A186&lt;&gt;"",IF($A186&lt;&gt;"",VLOOKUP($A186,'TABELA '!$A$4:$B$23,6,0),"")/100*C186,"")</f>
        <v/>
      </c>
      <c r="I186" s="33" t="str">
        <f>IF($A186&lt;&gt;"",IF($A186&lt;&gt;"",VLOOKUP($A186,'TABELA '!$A$4:$B$23,7,0),"")/100*C186,"")</f>
        <v/>
      </c>
      <c r="J186" s="33" t="str">
        <f>IF($A186&lt;&gt;"",IF($A186&lt;&gt;"",VLOOKUP($A186,'TABELA '!$A$4:$B$23,8,0),"")/100*C186,"")</f>
        <v/>
      </c>
      <c r="K186" s="33" t="str">
        <f>IF($A186&lt;&gt;"",IF($A186&lt;&gt;"",VLOOKUP($A186,'TABELA '!$A$4:$B$23,11,0),"")/100*C186,"")</f>
        <v/>
      </c>
      <c r="L186" s="33" t="str">
        <f>IF($A186&lt;&gt;"",IF($A186&lt;&gt;"",VLOOKUP($A186,'TABELA '!$A$4:$B$23,10,0),"")/100*C186,"")</f>
        <v/>
      </c>
      <c r="M186" s="33" t="str">
        <f>IF($A186&lt;&gt;"",IF($A186&lt;&gt;"",VLOOKUP($A186,'TABELA '!$A$4:$B$23,11,0),"")/100*H186,"")</f>
        <v/>
      </c>
      <c r="N186" s="33" t="str">
        <f>IF($A186&lt;&gt;"",IF($A186&lt;&gt;"",VLOOKUP($A186,'TABELA '!$A$4:$B$23,12,0),"")/100*C186,"")</f>
        <v/>
      </c>
      <c r="O186" s="33" t="str">
        <f>IF($A186&lt;&gt;"",IF($A186&lt;&gt;"",VLOOKUP($A186,'TABELA '!$A$4:$B$23,13,0),"")/100*C186,"")</f>
        <v/>
      </c>
      <c r="P186" s="33" t="str">
        <f>IF($A186&lt;&gt;"",IF($A186&lt;&gt;"",VLOOKUP($A186,'TABELA '!$A$4:$B$23,14,0),"")/100*C186,"")</f>
        <v/>
      </c>
      <c r="Q186" s="33" t="str">
        <f>IF($A186&lt;&gt;"",IF($A186&lt;&gt;"",VLOOKUP($A186,'TABELA '!$A$4:$B$23,15,0),"")/100*C186,"")</f>
        <v/>
      </c>
      <c r="R186" s="33" t="str">
        <f>IF($A186&lt;&gt;"",IF($A186&lt;&gt;"",VLOOKUP($A186,'TABELA '!$A$4:$B$23,16,0),"")/100*C186,"")</f>
        <v/>
      </c>
      <c r="S186" s="33" t="str">
        <f>IF($A186&lt;&gt;"",IF($A186&lt;&gt;"",VLOOKUP($A186,'TABELA '!$A$4:$B$23,17,0),"")/100*C186,"")</f>
        <v/>
      </c>
      <c r="T186" s="33" t="str">
        <f>IF($A186&lt;&gt;"",IF($A186&lt;&gt;"",VLOOKUP($A186,'TABELA '!$A$4:$B$23,18,0),"")/100*C186,"")</f>
        <v/>
      </c>
      <c r="U186" s="33" t="str">
        <f>IF($A186&lt;&gt;"",IF($A186&lt;&gt;"",VLOOKUP($A186,'TABELA '!$A$4:$B$23,19,0),"")/100*C186,"")</f>
        <v/>
      </c>
      <c r="V186" s="33" t="str">
        <f>IF($A186&lt;&gt;"",IF($A186&lt;&gt;"",VLOOKUP($A186,'TABELA '!$A$4:$B$23,38,0),"")/100*C186,"")</f>
        <v/>
      </c>
      <c r="W186" s="28"/>
    </row>
    <row r="187" spans="1:23" x14ac:dyDescent="0.2">
      <c r="A187" s="30"/>
      <c r="B187" s="24" t="str">
        <f>IF(A187&lt;&gt;"",VLOOKUP(A187,'TABELA '!A24:B116,2,0),"")</f>
        <v/>
      </c>
      <c r="C187" s="31"/>
      <c r="D187" s="31"/>
      <c r="E187" s="32" t="str">
        <f>IF($A187&lt;&gt;"",IF($A187&lt;&gt;"",VLOOKUP($A187,'TABELA '!$A$4:$B$23,3,0),"")/100*C187,"")</f>
        <v/>
      </c>
      <c r="F187" s="33" t="str">
        <f>IF($A187&lt;&gt;"",IF($A187&lt;&gt;"",VLOOKUP($A187,'TABELA '!$A$4:$B$23,4,0),"")/100*C187/100*C187,"")</f>
        <v/>
      </c>
      <c r="G187" s="33" t="str">
        <f>IF($A187&lt;&gt;"",IF($A187&lt;&gt;"",VLOOKUP($A187,'TABELA '!$A$4:$B$23,5,0),"")/100*C187,"")</f>
        <v/>
      </c>
      <c r="H187" s="33" t="str">
        <f>IF($A187&lt;&gt;"",IF($A187&lt;&gt;"",VLOOKUP($A187,'TABELA '!$A$4:$B$23,6,0),"")/100*C187,"")</f>
        <v/>
      </c>
      <c r="I187" s="33" t="str">
        <f>IF($A187&lt;&gt;"",IF($A187&lt;&gt;"",VLOOKUP($A187,'TABELA '!$A$4:$B$23,7,0),"")/100*C187,"")</f>
        <v/>
      </c>
      <c r="J187" s="33" t="str">
        <f>IF($A187&lt;&gt;"",IF($A187&lt;&gt;"",VLOOKUP($A187,'TABELA '!$A$4:$B$23,8,0),"")/100*C187,"")</f>
        <v/>
      </c>
      <c r="K187" s="33" t="str">
        <f>IF($A187&lt;&gt;"",IF($A187&lt;&gt;"",VLOOKUP($A187,'TABELA '!$A$4:$B$23,11,0),"")/100*C187,"")</f>
        <v/>
      </c>
      <c r="L187" s="33" t="str">
        <f>IF($A187&lt;&gt;"",IF($A187&lt;&gt;"",VLOOKUP($A187,'TABELA '!$A$4:$B$23,10,0),"")/100*C187,"")</f>
        <v/>
      </c>
      <c r="M187" s="33" t="str">
        <f>IF($A187&lt;&gt;"",IF($A187&lt;&gt;"",VLOOKUP($A187,'TABELA '!$A$4:$B$23,11,0),"")/100*H187,"")</f>
        <v/>
      </c>
      <c r="N187" s="33" t="str">
        <f>IF($A187&lt;&gt;"",IF($A187&lt;&gt;"",VLOOKUP($A187,'TABELA '!$A$4:$B$23,12,0),"")/100*C187,"")</f>
        <v/>
      </c>
      <c r="O187" s="33" t="str">
        <f>IF($A187&lt;&gt;"",IF($A187&lt;&gt;"",VLOOKUP($A187,'TABELA '!$A$4:$B$23,13,0),"")/100*C187,"")</f>
        <v/>
      </c>
      <c r="P187" s="33" t="str">
        <f>IF($A187&lt;&gt;"",IF($A187&lt;&gt;"",VLOOKUP($A187,'TABELA '!$A$4:$B$23,14,0),"")/100*C187,"")</f>
        <v/>
      </c>
      <c r="Q187" s="33" t="str">
        <f>IF($A187&lt;&gt;"",IF($A187&lt;&gt;"",VLOOKUP($A187,'TABELA '!$A$4:$B$23,15,0),"")/100*C187,"")</f>
        <v/>
      </c>
      <c r="R187" s="33" t="str">
        <f>IF($A187&lt;&gt;"",IF($A187&lt;&gt;"",VLOOKUP($A187,'TABELA '!$A$4:$B$23,16,0),"")/100*C187,"")</f>
        <v/>
      </c>
      <c r="S187" s="33" t="str">
        <f>IF($A187&lt;&gt;"",IF($A187&lt;&gt;"",VLOOKUP($A187,'TABELA '!$A$4:$B$23,17,0),"")/100*C187,"")</f>
        <v/>
      </c>
      <c r="T187" s="33" t="str">
        <f>IF($A187&lt;&gt;"",IF($A187&lt;&gt;"",VLOOKUP($A187,'TABELA '!$A$4:$B$23,18,0),"")/100*C187,"")</f>
        <v/>
      </c>
      <c r="U187" s="33" t="str">
        <f>IF($A187&lt;&gt;"",IF($A187&lt;&gt;"",VLOOKUP($A187,'TABELA '!$A$4:$B$23,19,0),"")/100*C187,"")</f>
        <v/>
      </c>
      <c r="V187" s="33" t="str">
        <f>IF($A187&lt;&gt;"",IF($A187&lt;&gt;"",VLOOKUP($A187,'TABELA '!$A$4:$B$23,38,0),"")/100*C187,"")</f>
        <v/>
      </c>
      <c r="W187" s="28"/>
    </row>
    <row r="188" spans="1:23" x14ac:dyDescent="0.2">
      <c r="A188" s="30"/>
      <c r="B188" s="24" t="str">
        <f>IF(A188&lt;&gt;"",VLOOKUP(A188,'TABELA '!A24:B117,2,0),"")</f>
        <v/>
      </c>
      <c r="C188" s="31"/>
      <c r="D188" s="31"/>
      <c r="E188" s="32" t="str">
        <f>IF($A188&lt;&gt;"",IF($A188&lt;&gt;"",VLOOKUP($A188,'TABELA '!$A$4:$B$23,3,0),"")/100*C188,"")</f>
        <v/>
      </c>
      <c r="F188" s="33" t="str">
        <f>IF($A188&lt;&gt;"",IF($A188&lt;&gt;"",VLOOKUP($A188,'TABELA '!$A$4:$B$23,4,0),"")/100*C188/100*C188,"")</f>
        <v/>
      </c>
      <c r="G188" s="33" t="str">
        <f>IF($A188&lt;&gt;"",IF($A188&lt;&gt;"",VLOOKUP($A188,'TABELA '!$A$4:$B$23,5,0),"")/100*C188,"")</f>
        <v/>
      </c>
      <c r="H188" s="33" t="str">
        <f>IF($A188&lt;&gt;"",IF($A188&lt;&gt;"",VLOOKUP($A188,'TABELA '!$A$4:$B$23,6,0),"")/100*C188,"")</f>
        <v/>
      </c>
      <c r="I188" s="33" t="str">
        <f>IF($A188&lt;&gt;"",IF($A188&lt;&gt;"",VLOOKUP($A188,'TABELA '!$A$4:$B$23,7,0),"")/100*C188,"")</f>
        <v/>
      </c>
      <c r="J188" s="33" t="str">
        <f>IF($A188&lt;&gt;"",IF($A188&lt;&gt;"",VLOOKUP($A188,'TABELA '!$A$4:$B$23,8,0),"")/100*C188,"")</f>
        <v/>
      </c>
      <c r="K188" s="33" t="str">
        <f>IF($A188&lt;&gt;"",IF($A188&lt;&gt;"",VLOOKUP($A188,'TABELA '!$A$4:$B$23,11,0),"")/100*C188,"")</f>
        <v/>
      </c>
      <c r="L188" s="33" t="str">
        <f>IF($A188&lt;&gt;"",IF($A188&lt;&gt;"",VLOOKUP($A188,'TABELA '!$A$4:$B$23,10,0),"")/100*C188,"")</f>
        <v/>
      </c>
      <c r="M188" s="33" t="str">
        <f>IF($A188&lt;&gt;"",IF($A188&lt;&gt;"",VLOOKUP($A188,'TABELA '!$A$4:$B$23,11,0),"")/100*H188,"")</f>
        <v/>
      </c>
      <c r="N188" s="33" t="str">
        <f>IF($A188&lt;&gt;"",IF($A188&lt;&gt;"",VLOOKUP($A188,'TABELA '!$A$4:$B$23,12,0),"")/100*C188,"")</f>
        <v/>
      </c>
      <c r="O188" s="33" t="str">
        <f>IF($A188&lt;&gt;"",IF($A188&lt;&gt;"",VLOOKUP($A188,'TABELA '!$A$4:$B$23,13,0),"")/100*C188,"")</f>
        <v/>
      </c>
      <c r="P188" s="33" t="str">
        <f>IF($A188&lt;&gt;"",IF($A188&lt;&gt;"",VLOOKUP($A188,'TABELA '!$A$4:$B$23,14,0),"")/100*C188,"")</f>
        <v/>
      </c>
      <c r="Q188" s="33" t="str">
        <f>IF($A188&lt;&gt;"",IF($A188&lt;&gt;"",VLOOKUP($A188,'TABELA '!$A$4:$B$23,15,0),"")/100*C188,"")</f>
        <v/>
      </c>
      <c r="R188" s="33" t="str">
        <f>IF($A188&lt;&gt;"",IF($A188&lt;&gt;"",VLOOKUP($A188,'TABELA '!$A$4:$B$23,16,0),"")/100*C188,"")</f>
        <v/>
      </c>
      <c r="S188" s="33" t="str">
        <f>IF($A188&lt;&gt;"",IF($A188&lt;&gt;"",VLOOKUP($A188,'TABELA '!$A$4:$B$23,17,0),"")/100*C188,"")</f>
        <v/>
      </c>
      <c r="T188" s="33" t="str">
        <f>IF($A188&lt;&gt;"",IF($A188&lt;&gt;"",VLOOKUP($A188,'TABELA '!$A$4:$B$23,18,0),"")/100*C188,"")</f>
        <v/>
      </c>
      <c r="U188" s="33" t="str">
        <f>IF($A188&lt;&gt;"",IF($A188&lt;&gt;"",VLOOKUP($A188,'TABELA '!$A$4:$B$23,19,0),"")/100*C188,"")</f>
        <v/>
      </c>
      <c r="V188" s="33" t="str">
        <f>IF($A188&lt;&gt;"",IF($A188&lt;&gt;"",VLOOKUP($A188,'TABELA '!$A$4:$B$23,38,0),"")/100*C188,"")</f>
        <v/>
      </c>
      <c r="W188" s="28"/>
    </row>
    <row r="189" spans="1:23" x14ac:dyDescent="0.2">
      <c r="A189" s="30"/>
      <c r="B189" s="24" t="str">
        <f>IF(A189&lt;&gt;"",VLOOKUP(A189,'TABELA '!A24:B118,2,0),"")</f>
        <v/>
      </c>
      <c r="C189" s="31"/>
      <c r="D189" s="31"/>
      <c r="E189" s="32" t="str">
        <f>IF($A189&lt;&gt;"",IF($A189&lt;&gt;"",VLOOKUP($A189,'TABELA '!$A$4:$B$23,3,0),"")/100*C189,"")</f>
        <v/>
      </c>
      <c r="F189" s="33" t="str">
        <f>IF($A189&lt;&gt;"",IF($A189&lt;&gt;"",VLOOKUP($A189,'TABELA '!$A$4:$B$23,4,0),"")/100*C189/100*C189,"")</f>
        <v/>
      </c>
      <c r="G189" s="33" t="str">
        <f>IF($A189&lt;&gt;"",IF($A189&lt;&gt;"",VLOOKUP($A189,'TABELA '!$A$4:$B$23,5,0),"")/100*C189,"")</f>
        <v/>
      </c>
      <c r="H189" s="33" t="str">
        <f>IF($A189&lt;&gt;"",IF($A189&lt;&gt;"",VLOOKUP($A189,'TABELA '!$A$4:$B$23,6,0),"")/100*C189,"")</f>
        <v/>
      </c>
      <c r="I189" s="33" t="str">
        <f>IF($A189&lt;&gt;"",IF($A189&lt;&gt;"",VLOOKUP($A189,'TABELA '!$A$4:$B$23,7,0),"")/100*C189,"")</f>
        <v/>
      </c>
      <c r="J189" s="33" t="str">
        <f>IF($A189&lt;&gt;"",IF($A189&lt;&gt;"",VLOOKUP($A189,'TABELA '!$A$4:$B$23,8,0),"")/100*C189,"")</f>
        <v/>
      </c>
      <c r="K189" s="33" t="str">
        <f>IF($A189&lt;&gt;"",IF($A189&lt;&gt;"",VLOOKUP($A189,'TABELA '!$A$4:$B$23,11,0),"")/100*C189,"")</f>
        <v/>
      </c>
      <c r="L189" s="33" t="str">
        <f>IF($A189&lt;&gt;"",IF($A189&lt;&gt;"",VLOOKUP($A189,'TABELA '!$A$4:$B$23,10,0),"")/100*C189,"")</f>
        <v/>
      </c>
      <c r="M189" s="33" t="str">
        <f>IF($A189&lt;&gt;"",IF($A189&lt;&gt;"",VLOOKUP($A189,'TABELA '!$A$4:$B$23,11,0),"")/100*H189,"")</f>
        <v/>
      </c>
      <c r="N189" s="33" t="str">
        <f>IF($A189&lt;&gt;"",IF($A189&lt;&gt;"",VLOOKUP($A189,'TABELA '!$A$4:$B$23,12,0),"")/100*C189,"")</f>
        <v/>
      </c>
      <c r="O189" s="33" t="str">
        <f>IF($A189&lt;&gt;"",IF($A189&lt;&gt;"",VLOOKUP($A189,'TABELA '!$A$4:$B$23,13,0),"")/100*C189,"")</f>
        <v/>
      </c>
      <c r="P189" s="33" t="str">
        <f>IF($A189&lt;&gt;"",IF($A189&lt;&gt;"",VLOOKUP($A189,'TABELA '!$A$4:$B$23,14,0),"")/100*C189,"")</f>
        <v/>
      </c>
      <c r="Q189" s="33" t="str">
        <f>IF($A189&lt;&gt;"",IF($A189&lt;&gt;"",VLOOKUP($A189,'TABELA '!$A$4:$B$23,15,0),"")/100*C189,"")</f>
        <v/>
      </c>
      <c r="R189" s="33" t="str">
        <f>IF($A189&lt;&gt;"",IF($A189&lt;&gt;"",VLOOKUP($A189,'TABELA '!$A$4:$B$23,16,0),"")/100*C189,"")</f>
        <v/>
      </c>
      <c r="S189" s="33" t="str">
        <f>IF($A189&lt;&gt;"",IF($A189&lt;&gt;"",VLOOKUP($A189,'TABELA '!$A$4:$B$23,17,0),"")/100*C189,"")</f>
        <v/>
      </c>
      <c r="T189" s="33" t="str">
        <f>IF($A189&lt;&gt;"",IF($A189&lt;&gt;"",VLOOKUP($A189,'TABELA '!$A$4:$B$23,18,0),"")/100*C189,"")</f>
        <v/>
      </c>
      <c r="U189" s="33" t="str">
        <f>IF($A189&lt;&gt;"",IF($A189&lt;&gt;"",VLOOKUP($A189,'TABELA '!$A$4:$B$23,19,0),"")/100*C189,"")</f>
        <v/>
      </c>
      <c r="V189" s="33" t="str">
        <f>IF($A189&lt;&gt;"",IF($A189&lt;&gt;"",VLOOKUP($A189,'TABELA '!$A$4:$B$23,38,0),"")/100*C189,"")</f>
        <v/>
      </c>
      <c r="W189" s="28"/>
    </row>
    <row r="190" spans="1:23" x14ac:dyDescent="0.2">
      <c r="A190" s="30"/>
      <c r="B190" s="24" t="str">
        <f>IF(A190&lt;&gt;"",VLOOKUP(A190,'TABELA '!A24:B119,2,0),"")</f>
        <v/>
      </c>
      <c r="C190" s="31"/>
      <c r="D190" s="31"/>
      <c r="E190" s="32" t="str">
        <f>IF($A190&lt;&gt;"",IF($A190&lt;&gt;"",VLOOKUP($A190,'TABELA '!$A$4:$B$23,3,0),"")/100*C190,"")</f>
        <v/>
      </c>
      <c r="F190" s="33" t="str">
        <f>IF($A190&lt;&gt;"",IF($A190&lt;&gt;"",VLOOKUP($A190,'TABELA '!$A$4:$B$23,4,0),"")/100*C190/100*C190,"")</f>
        <v/>
      </c>
      <c r="G190" s="33" t="str">
        <f>IF($A190&lt;&gt;"",IF($A190&lt;&gt;"",VLOOKUP($A190,'TABELA '!$A$4:$B$23,5,0),"")/100*C190,"")</f>
        <v/>
      </c>
      <c r="H190" s="33" t="str">
        <f>IF($A190&lt;&gt;"",IF($A190&lt;&gt;"",VLOOKUP($A190,'TABELA '!$A$4:$B$23,6,0),"")/100*C190,"")</f>
        <v/>
      </c>
      <c r="I190" s="33" t="str">
        <f>IF($A190&lt;&gt;"",IF($A190&lt;&gt;"",VLOOKUP($A190,'TABELA '!$A$4:$B$23,7,0),"")/100*C190,"")</f>
        <v/>
      </c>
      <c r="J190" s="33" t="str">
        <f>IF($A190&lt;&gt;"",IF($A190&lt;&gt;"",VLOOKUP($A190,'TABELA '!$A$4:$B$23,8,0),"")/100*C190,"")</f>
        <v/>
      </c>
      <c r="K190" s="33" t="str">
        <f>IF($A190&lt;&gt;"",IF($A190&lt;&gt;"",VLOOKUP($A190,'TABELA '!$A$4:$B$23,11,0),"")/100*C190,"")</f>
        <v/>
      </c>
      <c r="L190" s="33" t="str">
        <f>IF($A190&lt;&gt;"",IF($A190&lt;&gt;"",VLOOKUP($A190,'TABELA '!$A$4:$B$23,10,0),"")/100*C190,"")</f>
        <v/>
      </c>
      <c r="M190" s="33" t="str">
        <f>IF($A190&lt;&gt;"",IF($A190&lt;&gt;"",VLOOKUP($A190,'TABELA '!$A$4:$B$23,11,0),"")/100*H190,"")</f>
        <v/>
      </c>
      <c r="N190" s="33" t="str">
        <f>IF($A190&lt;&gt;"",IF($A190&lt;&gt;"",VLOOKUP($A190,'TABELA '!$A$4:$B$23,12,0),"")/100*C190,"")</f>
        <v/>
      </c>
      <c r="O190" s="33" t="str">
        <f>IF($A190&lt;&gt;"",IF($A190&lt;&gt;"",VLOOKUP($A190,'TABELA '!$A$4:$B$23,13,0),"")/100*C190,"")</f>
        <v/>
      </c>
      <c r="P190" s="33" t="str">
        <f>IF($A190&lt;&gt;"",IF($A190&lt;&gt;"",VLOOKUP($A190,'TABELA '!$A$4:$B$23,14,0),"")/100*C190,"")</f>
        <v/>
      </c>
      <c r="Q190" s="33" t="str">
        <f>IF($A190&lt;&gt;"",IF($A190&lt;&gt;"",VLOOKUP($A190,'TABELA '!$A$4:$B$23,15,0),"")/100*C190,"")</f>
        <v/>
      </c>
      <c r="R190" s="33" t="str">
        <f>IF($A190&lt;&gt;"",IF($A190&lt;&gt;"",VLOOKUP($A190,'TABELA '!$A$4:$B$23,16,0),"")/100*C190,"")</f>
        <v/>
      </c>
      <c r="S190" s="33" t="str">
        <f>IF($A190&lt;&gt;"",IF($A190&lt;&gt;"",VLOOKUP($A190,'TABELA '!$A$4:$B$23,17,0),"")/100*C190,"")</f>
        <v/>
      </c>
      <c r="T190" s="33" t="str">
        <f>IF($A190&lt;&gt;"",IF($A190&lt;&gt;"",VLOOKUP($A190,'TABELA '!$A$4:$B$23,18,0),"")/100*C190,"")</f>
        <v/>
      </c>
      <c r="U190" s="33" t="str">
        <f>IF($A190&lt;&gt;"",IF($A190&lt;&gt;"",VLOOKUP($A190,'TABELA '!$A$4:$B$23,19,0),"")/100*C190,"")</f>
        <v/>
      </c>
      <c r="V190" s="33" t="str">
        <f>IF($A190&lt;&gt;"",IF($A190&lt;&gt;"",VLOOKUP($A190,'TABELA '!$A$4:$B$23,38,0),"")/100*C190,"")</f>
        <v/>
      </c>
      <c r="W190" s="28"/>
    </row>
    <row r="191" spans="1:23" x14ac:dyDescent="0.2">
      <c r="A191" s="30"/>
      <c r="B191" s="24" t="str">
        <f>IF(A191&lt;&gt;"",VLOOKUP(A191,'TABELA '!A24:B120,2,0),"")</f>
        <v/>
      </c>
      <c r="C191" s="31"/>
      <c r="D191" s="31"/>
      <c r="E191" s="32" t="str">
        <f>IF($A191&lt;&gt;"",IF($A191&lt;&gt;"",VLOOKUP($A191,'TABELA '!$A$4:$B$23,3,0),"")/100*C191,"")</f>
        <v/>
      </c>
      <c r="F191" s="33" t="str">
        <f>IF($A191&lt;&gt;"",IF($A191&lt;&gt;"",VLOOKUP($A191,'TABELA '!$A$4:$B$23,4,0),"")/100*C191/100*C191,"")</f>
        <v/>
      </c>
      <c r="G191" s="33" t="str">
        <f>IF($A191&lt;&gt;"",IF($A191&lt;&gt;"",VLOOKUP($A191,'TABELA '!$A$4:$B$23,5,0),"")/100*C191,"")</f>
        <v/>
      </c>
      <c r="H191" s="33" t="str">
        <f>IF($A191&lt;&gt;"",IF($A191&lt;&gt;"",VLOOKUP($A191,'TABELA '!$A$4:$B$23,6,0),"")/100*C191,"")</f>
        <v/>
      </c>
      <c r="I191" s="33" t="str">
        <f>IF($A191&lt;&gt;"",IF($A191&lt;&gt;"",VLOOKUP($A191,'TABELA '!$A$4:$B$23,7,0),"")/100*C191,"")</f>
        <v/>
      </c>
      <c r="J191" s="33" t="str">
        <f>IF($A191&lt;&gt;"",IF($A191&lt;&gt;"",VLOOKUP($A191,'TABELA '!$A$4:$B$23,8,0),"")/100*C191,"")</f>
        <v/>
      </c>
      <c r="K191" s="33" t="str">
        <f>IF($A191&lt;&gt;"",IF($A191&lt;&gt;"",VLOOKUP($A191,'TABELA '!$A$4:$B$23,11,0),"")/100*C191,"")</f>
        <v/>
      </c>
      <c r="L191" s="33" t="str">
        <f>IF($A191&lt;&gt;"",IF($A191&lt;&gt;"",VLOOKUP($A191,'TABELA '!$A$4:$B$23,10,0),"")/100*C191,"")</f>
        <v/>
      </c>
      <c r="M191" s="33" t="str">
        <f>IF($A191&lt;&gt;"",IF($A191&lt;&gt;"",VLOOKUP($A191,'TABELA '!$A$4:$B$23,11,0),"")/100*H191,"")</f>
        <v/>
      </c>
      <c r="N191" s="33" t="str">
        <f>IF($A191&lt;&gt;"",IF($A191&lt;&gt;"",VLOOKUP($A191,'TABELA '!$A$4:$B$23,12,0),"")/100*C191,"")</f>
        <v/>
      </c>
      <c r="O191" s="33" t="str">
        <f>IF($A191&lt;&gt;"",IF($A191&lt;&gt;"",VLOOKUP($A191,'TABELA '!$A$4:$B$23,13,0),"")/100*C191,"")</f>
        <v/>
      </c>
      <c r="P191" s="33" t="str">
        <f>IF($A191&lt;&gt;"",IF($A191&lt;&gt;"",VLOOKUP($A191,'TABELA '!$A$4:$B$23,14,0),"")/100*C191,"")</f>
        <v/>
      </c>
      <c r="Q191" s="33" t="str">
        <f>IF($A191&lt;&gt;"",IF($A191&lt;&gt;"",VLOOKUP($A191,'TABELA '!$A$4:$B$23,15,0),"")/100*C191,"")</f>
        <v/>
      </c>
      <c r="R191" s="33" t="str">
        <f>IF($A191&lt;&gt;"",IF($A191&lt;&gt;"",VLOOKUP($A191,'TABELA '!$A$4:$B$23,16,0),"")/100*C191,"")</f>
        <v/>
      </c>
      <c r="S191" s="33" t="str">
        <f>IF($A191&lt;&gt;"",IF($A191&lt;&gt;"",VLOOKUP($A191,'TABELA '!$A$4:$B$23,17,0),"")/100*C191,"")</f>
        <v/>
      </c>
      <c r="T191" s="33" t="str">
        <f>IF($A191&lt;&gt;"",IF($A191&lt;&gt;"",VLOOKUP($A191,'TABELA '!$A$4:$B$23,18,0),"")/100*C191,"")</f>
        <v/>
      </c>
      <c r="U191" s="33" t="str">
        <f>IF($A191&lt;&gt;"",IF($A191&lt;&gt;"",VLOOKUP($A191,'TABELA '!$A$4:$B$23,19,0),"")/100*C191,"")</f>
        <v/>
      </c>
      <c r="V191" s="33" t="str">
        <f>IF($A191&lt;&gt;"",IF($A191&lt;&gt;"",VLOOKUP($A191,'TABELA '!$A$4:$B$23,38,0),"")/100*C191,"")</f>
        <v/>
      </c>
      <c r="W191" s="28"/>
    </row>
    <row r="192" spans="1:23" x14ac:dyDescent="0.2">
      <c r="A192" s="30"/>
      <c r="B192" s="24" t="str">
        <f>IF(A192&lt;&gt;"",VLOOKUP(A192,'TABELA '!A24:B121,2,0),"")</f>
        <v/>
      </c>
      <c r="C192" s="31"/>
      <c r="D192" s="31"/>
      <c r="E192" s="32" t="str">
        <f>IF($A192&lt;&gt;"",IF($A192&lt;&gt;"",VLOOKUP($A192,'TABELA '!$A$4:$B$23,3,0),"")/100*C192,"")</f>
        <v/>
      </c>
      <c r="F192" s="33" t="str">
        <f>IF($A192&lt;&gt;"",IF($A192&lt;&gt;"",VLOOKUP($A192,'TABELA '!$A$4:$B$23,4,0),"")/100*C192/100*C192,"")</f>
        <v/>
      </c>
      <c r="G192" s="33" t="str">
        <f>IF($A192&lt;&gt;"",IF($A192&lt;&gt;"",VLOOKUP($A192,'TABELA '!$A$4:$B$23,5,0),"")/100*C192,"")</f>
        <v/>
      </c>
      <c r="H192" s="33" t="str">
        <f>IF($A192&lt;&gt;"",IF($A192&lt;&gt;"",VLOOKUP($A192,'TABELA '!$A$4:$B$23,6,0),"")/100*C192,"")</f>
        <v/>
      </c>
      <c r="I192" s="33" t="str">
        <f>IF($A192&lt;&gt;"",IF($A192&lt;&gt;"",VLOOKUP($A192,'TABELA '!$A$4:$B$23,7,0),"")/100*C192,"")</f>
        <v/>
      </c>
      <c r="J192" s="33" t="str">
        <f>IF($A192&lt;&gt;"",IF($A192&lt;&gt;"",VLOOKUP($A192,'TABELA '!$A$4:$B$23,8,0),"")/100*C192,"")</f>
        <v/>
      </c>
      <c r="K192" s="33" t="str">
        <f>IF($A192&lt;&gt;"",IF($A192&lt;&gt;"",VLOOKUP($A192,'TABELA '!$A$4:$B$23,11,0),"")/100*C192,"")</f>
        <v/>
      </c>
      <c r="L192" s="33" t="str">
        <f>IF($A192&lt;&gt;"",IF($A192&lt;&gt;"",VLOOKUP($A192,'TABELA '!$A$4:$B$23,10,0),"")/100*C192,"")</f>
        <v/>
      </c>
      <c r="M192" s="33" t="str">
        <f>IF($A192&lt;&gt;"",IF($A192&lt;&gt;"",VLOOKUP($A192,'TABELA '!$A$4:$B$23,11,0),"")/100*H192,"")</f>
        <v/>
      </c>
      <c r="N192" s="33" t="str">
        <f>IF($A192&lt;&gt;"",IF($A192&lt;&gt;"",VLOOKUP($A192,'TABELA '!$A$4:$B$23,12,0),"")/100*C192,"")</f>
        <v/>
      </c>
      <c r="O192" s="33" t="str">
        <f>IF($A192&lt;&gt;"",IF($A192&lt;&gt;"",VLOOKUP($A192,'TABELA '!$A$4:$B$23,13,0),"")/100*C192,"")</f>
        <v/>
      </c>
      <c r="P192" s="33" t="str">
        <f>IF($A192&lt;&gt;"",IF($A192&lt;&gt;"",VLOOKUP($A192,'TABELA '!$A$4:$B$23,14,0),"")/100*C192,"")</f>
        <v/>
      </c>
      <c r="Q192" s="33" t="str">
        <f>IF($A192&lt;&gt;"",IF($A192&lt;&gt;"",VLOOKUP($A192,'TABELA '!$A$4:$B$23,15,0),"")/100*C192,"")</f>
        <v/>
      </c>
      <c r="R192" s="33" t="str">
        <f>IF($A192&lt;&gt;"",IF($A192&lt;&gt;"",VLOOKUP($A192,'TABELA '!$A$4:$B$23,16,0),"")/100*C192,"")</f>
        <v/>
      </c>
      <c r="S192" s="33" t="str">
        <f>IF($A192&lt;&gt;"",IF($A192&lt;&gt;"",VLOOKUP($A192,'TABELA '!$A$4:$B$23,17,0),"")/100*C192,"")</f>
        <v/>
      </c>
      <c r="T192" s="33" t="str">
        <f>IF($A192&lt;&gt;"",IF($A192&lt;&gt;"",VLOOKUP($A192,'TABELA '!$A$4:$B$23,18,0),"")/100*C192,"")</f>
        <v/>
      </c>
      <c r="U192" s="33" t="str">
        <f>IF($A192&lt;&gt;"",IF($A192&lt;&gt;"",VLOOKUP($A192,'TABELA '!$A$4:$B$23,19,0),"")/100*C192,"")</f>
        <v/>
      </c>
      <c r="V192" s="33" t="str">
        <f>IF($A192&lt;&gt;"",IF($A192&lt;&gt;"",VLOOKUP($A192,'TABELA '!$A$4:$B$23,38,0),"")/100*C192,"")</f>
        <v/>
      </c>
      <c r="W192" s="28"/>
    </row>
    <row r="193" spans="1:23" x14ac:dyDescent="0.2">
      <c r="A193" s="30"/>
      <c r="B193" s="24" t="str">
        <f>IF(A193&lt;&gt;"",VLOOKUP(A193,'TABELA '!A24:B122,2,0),"")</f>
        <v/>
      </c>
      <c r="C193" s="31"/>
      <c r="D193" s="31"/>
      <c r="E193" s="32" t="str">
        <f>IF($A193&lt;&gt;"",IF($A193&lt;&gt;"",VLOOKUP($A193,'TABELA '!$A$4:$B$23,3,0),"")/100*C193,"")</f>
        <v/>
      </c>
      <c r="F193" s="33" t="str">
        <f>IF($A193&lt;&gt;"",IF($A193&lt;&gt;"",VLOOKUP($A193,'TABELA '!$A$4:$B$23,4,0),"")/100*C193/100*C193,"")</f>
        <v/>
      </c>
      <c r="G193" s="33" t="str">
        <f>IF($A193&lt;&gt;"",IF($A193&lt;&gt;"",VLOOKUP($A193,'TABELA '!$A$4:$B$23,5,0),"")/100*C193,"")</f>
        <v/>
      </c>
      <c r="H193" s="33" t="str">
        <f>IF($A193&lt;&gt;"",IF($A193&lt;&gt;"",VLOOKUP($A193,'TABELA '!$A$4:$B$23,6,0),"")/100*C193,"")</f>
        <v/>
      </c>
      <c r="I193" s="33" t="str">
        <f>IF($A193&lt;&gt;"",IF($A193&lt;&gt;"",VLOOKUP($A193,'TABELA '!$A$4:$B$23,7,0),"")/100*C193,"")</f>
        <v/>
      </c>
      <c r="J193" s="33" t="str">
        <f>IF($A193&lt;&gt;"",IF($A193&lt;&gt;"",VLOOKUP($A193,'TABELA '!$A$4:$B$23,8,0),"")/100*C193,"")</f>
        <v/>
      </c>
      <c r="K193" s="33" t="str">
        <f>IF($A193&lt;&gt;"",IF($A193&lt;&gt;"",VLOOKUP($A193,'TABELA '!$A$4:$B$23,11,0),"")/100*C193,"")</f>
        <v/>
      </c>
      <c r="L193" s="33" t="str">
        <f>IF($A193&lt;&gt;"",IF($A193&lt;&gt;"",VLOOKUP($A193,'TABELA '!$A$4:$B$23,10,0),"")/100*C193,"")</f>
        <v/>
      </c>
      <c r="M193" s="33" t="str">
        <f>IF($A193&lt;&gt;"",IF($A193&lt;&gt;"",VLOOKUP($A193,'TABELA '!$A$4:$B$23,11,0),"")/100*H193,"")</f>
        <v/>
      </c>
      <c r="N193" s="33" t="str">
        <f>IF($A193&lt;&gt;"",IF($A193&lt;&gt;"",VLOOKUP($A193,'TABELA '!$A$4:$B$23,12,0),"")/100*C193,"")</f>
        <v/>
      </c>
      <c r="O193" s="33" t="str">
        <f>IF($A193&lt;&gt;"",IF($A193&lt;&gt;"",VLOOKUP($A193,'TABELA '!$A$4:$B$23,13,0),"")/100*C193,"")</f>
        <v/>
      </c>
      <c r="P193" s="33" t="str">
        <f>IF($A193&lt;&gt;"",IF($A193&lt;&gt;"",VLOOKUP($A193,'TABELA '!$A$4:$B$23,14,0),"")/100*C193,"")</f>
        <v/>
      </c>
      <c r="Q193" s="33" t="str">
        <f>IF($A193&lt;&gt;"",IF($A193&lt;&gt;"",VLOOKUP($A193,'TABELA '!$A$4:$B$23,15,0),"")/100*C193,"")</f>
        <v/>
      </c>
      <c r="R193" s="33" t="str">
        <f>IF($A193&lt;&gt;"",IF($A193&lt;&gt;"",VLOOKUP($A193,'TABELA '!$A$4:$B$23,16,0),"")/100*C193,"")</f>
        <v/>
      </c>
      <c r="S193" s="33" t="str">
        <f>IF($A193&lt;&gt;"",IF($A193&lt;&gt;"",VLOOKUP($A193,'TABELA '!$A$4:$B$23,17,0),"")/100*C193,"")</f>
        <v/>
      </c>
      <c r="T193" s="33" t="str">
        <f>IF($A193&lt;&gt;"",IF($A193&lt;&gt;"",VLOOKUP($A193,'TABELA '!$A$4:$B$23,18,0),"")/100*C193,"")</f>
        <v/>
      </c>
      <c r="U193" s="33" t="str">
        <f>IF($A193&lt;&gt;"",IF($A193&lt;&gt;"",VLOOKUP($A193,'TABELA '!$A$4:$B$23,19,0),"")/100*C193,"")</f>
        <v/>
      </c>
      <c r="V193" s="33" t="str">
        <f>IF($A193&lt;&gt;"",IF($A193&lt;&gt;"",VLOOKUP($A193,'TABELA '!$A$4:$B$23,38,0),"")/100*C193,"")</f>
        <v/>
      </c>
      <c r="W193" s="28"/>
    </row>
    <row r="194" spans="1:23" x14ac:dyDescent="0.2">
      <c r="A194" s="30"/>
      <c r="B194" s="24" t="str">
        <f>IF(A194&lt;&gt;"",VLOOKUP(A194,'TABELA '!A24:B123,2,0),"")</f>
        <v/>
      </c>
      <c r="C194" s="31"/>
      <c r="D194" s="31"/>
      <c r="E194" s="32" t="str">
        <f>IF($A194&lt;&gt;"",IF($A194&lt;&gt;"",VLOOKUP($A194,'TABELA '!$A$4:$B$23,3,0),"")/100*C194,"")</f>
        <v/>
      </c>
      <c r="F194" s="33" t="str">
        <f>IF($A194&lt;&gt;"",IF($A194&lt;&gt;"",VLOOKUP($A194,'TABELA '!$A$4:$B$23,4,0),"")/100*C194/100*C194,"")</f>
        <v/>
      </c>
      <c r="G194" s="33" t="str">
        <f>IF($A194&lt;&gt;"",IF($A194&lt;&gt;"",VLOOKUP($A194,'TABELA '!$A$4:$B$23,5,0),"")/100*C194,"")</f>
        <v/>
      </c>
      <c r="H194" s="33" t="str">
        <f>IF($A194&lt;&gt;"",IF($A194&lt;&gt;"",VLOOKUP($A194,'TABELA '!$A$4:$B$23,6,0),"")/100*C194,"")</f>
        <v/>
      </c>
      <c r="I194" s="33" t="str">
        <f>IF($A194&lt;&gt;"",IF($A194&lt;&gt;"",VLOOKUP($A194,'TABELA '!$A$4:$B$23,7,0),"")/100*C194,"")</f>
        <v/>
      </c>
      <c r="J194" s="33" t="str">
        <f>IF($A194&lt;&gt;"",IF($A194&lt;&gt;"",VLOOKUP($A194,'TABELA '!$A$4:$B$23,8,0),"")/100*C194,"")</f>
        <v/>
      </c>
      <c r="K194" s="33" t="str">
        <f>IF($A194&lt;&gt;"",IF($A194&lt;&gt;"",VLOOKUP($A194,'TABELA '!$A$4:$B$23,11,0),"")/100*C194,"")</f>
        <v/>
      </c>
      <c r="L194" s="33" t="str">
        <f>IF($A194&lt;&gt;"",IF($A194&lt;&gt;"",VLOOKUP($A194,'TABELA '!$A$4:$B$23,10,0),"")/100*C194,"")</f>
        <v/>
      </c>
      <c r="M194" s="33" t="str">
        <f>IF($A194&lt;&gt;"",IF($A194&lt;&gt;"",VLOOKUP($A194,'TABELA '!$A$4:$B$23,11,0),"")/100*H194,"")</f>
        <v/>
      </c>
      <c r="N194" s="33" t="str">
        <f>IF($A194&lt;&gt;"",IF($A194&lt;&gt;"",VLOOKUP($A194,'TABELA '!$A$4:$B$23,12,0),"")/100*C194,"")</f>
        <v/>
      </c>
      <c r="O194" s="33" t="str">
        <f>IF($A194&lt;&gt;"",IF($A194&lt;&gt;"",VLOOKUP($A194,'TABELA '!$A$4:$B$23,13,0),"")/100*C194,"")</f>
        <v/>
      </c>
      <c r="P194" s="33" t="str">
        <f>IF($A194&lt;&gt;"",IF($A194&lt;&gt;"",VLOOKUP($A194,'TABELA '!$A$4:$B$23,14,0),"")/100*C194,"")</f>
        <v/>
      </c>
      <c r="Q194" s="33" t="str">
        <f>IF($A194&lt;&gt;"",IF($A194&lt;&gt;"",VLOOKUP($A194,'TABELA '!$A$4:$B$23,15,0),"")/100*C194,"")</f>
        <v/>
      </c>
      <c r="R194" s="33" t="str">
        <f>IF($A194&lt;&gt;"",IF($A194&lt;&gt;"",VLOOKUP($A194,'TABELA '!$A$4:$B$23,16,0),"")/100*C194,"")</f>
        <v/>
      </c>
      <c r="S194" s="33" t="str">
        <f>IF($A194&lt;&gt;"",IF($A194&lt;&gt;"",VLOOKUP($A194,'TABELA '!$A$4:$B$23,17,0),"")/100*C194,"")</f>
        <v/>
      </c>
      <c r="T194" s="33" t="str">
        <f>IF($A194&lt;&gt;"",IF($A194&lt;&gt;"",VLOOKUP($A194,'TABELA '!$A$4:$B$23,18,0),"")/100*C194,"")</f>
        <v/>
      </c>
      <c r="U194" s="33" t="str">
        <f>IF($A194&lt;&gt;"",IF($A194&lt;&gt;"",VLOOKUP($A194,'TABELA '!$A$4:$B$23,19,0),"")/100*C194,"")</f>
        <v/>
      </c>
      <c r="V194" s="33" t="str">
        <f>IF($A194&lt;&gt;"",IF($A194&lt;&gt;"",VLOOKUP($A194,'TABELA '!$A$4:$B$23,38,0),"")/100*C194,"")</f>
        <v/>
      </c>
      <c r="W194" s="28"/>
    </row>
    <row r="195" spans="1:23" x14ac:dyDescent="0.2">
      <c r="A195" s="30"/>
      <c r="B195" s="24" t="str">
        <f>IF(A195&lt;&gt;"",VLOOKUP(A195,'TABELA '!A24:B124,2,0),"")</f>
        <v/>
      </c>
      <c r="C195" s="31"/>
      <c r="D195" s="31"/>
      <c r="E195" s="32" t="str">
        <f>IF($A195&lt;&gt;"",IF($A195&lt;&gt;"",VLOOKUP($A195,'TABELA '!$A$4:$B$23,3,0),"")/100*C195,"")</f>
        <v/>
      </c>
      <c r="F195" s="33" t="str">
        <f>IF($A195&lt;&gt;"",IF($A195&lt;&gt;"",VLOOKUP($A195,'TABELA '!$A$4:$B$23,4,0),"")/100*C195/100*C195,"")</f>
        <v/>
      </c>
      <c r="G195" s="33" t="str">
        <f>IF($A195&lt;&gt;"",IF($A195&lt;&gt;"",VLOOKUP($A195,'TABELA '!$A$4:$B$23,5,0),"")/100*C195,"")</f>
        <v/>
      </c>
      <c r="H195" s="33" t="str">
        <f>IF($A195&lt;&gt;"",IF($A195&lt;&gt;"",VLOOKUP($A195,'TABELA '!$A$4:$B$23,6,0),"")/100*C195,"")</f>
        <v/>
      </c>
      <c r="I195" s="33" t="str">
        <f>IF($A195&lt;&gt;"",IF($A195&lt;&gt;"",VLOOKUP($A195,'TABELA '!$A$4:$B$23,7,0),"")/100*C195,"")</f>
        <v/>
      </c>
      <c r="J195" s="33" t="str">
        <f>IF($A195&lt;&gt;"",IF($A195&lt;&gt;"",VLOOKUP($A195,'TABELA '!$A$4:$B$23,8,0),"")/100*C195,"")</f>
        <v/>
      </c>
      <c r="K195" s="33" t="str">
        <f>IF($A195&lt;&gt;"",IF($A195&lt;&gt;"",VLOOKUP($A195,'TABELA '!$A$4:$B$23,11,0),"")/100*C195,"")</f>
        <v/>
      </c>
      <c r="L195" s="33" t="str">
        <f>IF($A195&lt;&gt;"",IF($A195&lt;&gt;"",VLOOKUP($A195,'TABELA '!$A$4:$B$23,10,0),"")/100*C195,"")</f>
        <v/>
      </c>
      <c r="M195" s="33" t="str">
        <f>IF($A195&lt;&gt;"",IF($A195&lt;&gt;"",VLOOKUP($A195,'TABELA '!$A$4:$B$23,11,0),"")/100*H195,"")</f>
        <v/>
      </c>
      <c r="N195" s="33" t="str">
        <f>IF($A195&lt;&gt;"",IF($A195&lt;&gt;"",VLOOKUP($A195,'TABELA '!$A$4:$B$23,12,0),"")/100*C195,"")</f>
        <v/>
      </c>
      <c r="O195" s="33" t="str">
        <f>IF($A195&lt;&gt;"",IF($A195&lt;&gt;"",VLOOKUP($A195,'TABELA '!$A$4:$B$23,13,0),"")/100*C195,"")</f>
        <v/>
      </c>
      <c r="P195" s="33" t="str">
        <f>IF($A195&lt;&gt;"",IF($A195&lt;&gt;"",VLOOKUP($A195,'TABELA '!$A$4:$B$23,14,0),"")/100*C195,"")</f>
        <v/>
      </c>
      <c r="Q195" s="33" t="str">
        <f>IF($A195&lt;&gt;"",IF($A195&lt;&gt;"",VLOOKUP($A195,'TABELA '!$A$4:$B$23,15,0),"")/100*C195,"")</f>
        <v/>
      </c>
      <c r="R195" s="33" t="str">
        <f>IF($A195&lt;&gt;"",IF($A195&lt;&gt;"",VLOOKUP($A195,'TABELA '!$A$4:$B$23,16,0),"")/100*C195,"")</f>
        <v/>
      </c>
      <c r="S195" s="33" t="str">
        <f>IF($A195&lt;&gt;"",IF($A195&lt;&gt;"",VLOOKUP($A195,'TABELA '!$A$4:$B$23,17,0),"")/100*C195,"")</f>
        <v/>
      </c>
      <c r="T195" s="33" t="str">
        <f>IF($A195&lt;&gt;"",IF($A195&lt;&gt;"",VLOOKUP($A195,'TABELA '!$A$4:$B$23,18,0),"")/100*C195,"")</f>
        <v/>
      </c>
      <c r="U195" s="33" t="str">
        <f>IF($A195&lt;&gt;"",IF($A195&lt;&gt;"",VLOOKUP($A195,'TABELA '!$A$4:$B$23,19,0),"")/100*C195,"")</f>
        <v/>
      </c>
      <c r="V195" s="33" t="str">
        <f>IF($A195&lt;&gt;"",IF($A195&lt;&gt;"",VLOOKUP($A195,'TABELA '!$A$4:$B$23,38,0),"")/100*C195,"")</f>
        <v/>
      </c>
      <c r="W195" s="28"/>
    </row>
    <row r="196" spans="1:23" x14ac:dyDescent="0.2">
      <c r="A196" s="30"/>
      <c r="B196" s="24" t="str">
        <f>IF(A196&lt;&gt;"",VLOOKUP(A196,'TABELA '!A24:B125,2,0),"")</f>
        <v/>
      </c>
      <c r="C196" s="31"/>
      <c r="D196" s="31"/>
      <c r="E196" s="32" t="str">
        <f>IF($A196&lt;&gt;"",IF($A196&lt;&gt;"",VLOOKUP($A196,'TABELA '!$A$4:$B$23,3,0),"")/100*C196,"")</f>
        <v/>
      </c>
      <c r="F196" s="33" t="str">
        <f>IF($A196&lt;&gt;"",IF($A196&lt;&gt;"",VLOOKUP($A196,'TABELA '!$A$4:$B$23,4,0),"")/100*C196/100*C196,"")</f>
        <v/>
      </c>
      <c r="G196" s="33" t="str">
        <f>IF($A196&lt;&gt;"",IF($A196&lt;&gt;"",VLOOKUP($A196,'TABELA '!$A$4:$B$23,5,0),"")/100*C196,"")</f>
        <v/>
      </c>
      <c r="H196" s="33" t="str">
        <f>IF($A196&lt;&gt;"",IF($A196&lt;&gt;"",VLOOKUP($A196,'TABELA '!$A$4:$B$23,6,0),"")/100*C196,"")</f>
        <v/>
      </c>
      <c r="I196" s="33" t="str">
        <f>IF($A196&lt;&gt;"",IF($A196&lt;&gt;"",VLOOKUP($A196,'TABELA '!$A$4:$B$23,7,0),"")/100*C196,"")</f>
        <v/>
      </c>
      <c r="J196" s="33" t="str">
        <f>IF($A196&lt;&gt;"",IF($A196&lt;&gt;"",VLOOKUP($A196,'TABELA '!$A$4:$B$23,8,0),"")/100*C196,"")</f>
        <v/>
      </c>
      <c r="K196" s="33" t="str">
        <f>IF($A196&lt;&gt;"",IF($A196&lt;&gt;"",VLOOKUP($A196,'TABELA '!$A$4:$B$23,11,0),"")/100*C196,"")</f>
        <v/>
      </c>
      <c r="L196" s="33" t="str">
        <f>IF($A196&lt;&gt;"",IF($A196&lt;&gt;"",VLOOKUP($A196,'TABELA '!$A$4:$B$23,10,0),"")/100*C196,"")</f>
        <v/>
      </c>
      <c r="M196" s="33" t="str">
        <f>IF($A196&lt;&gt;"",IF($A196&lt;&gt;"",VLOOKUP($A196,'TABELA '!$A$4:$B$23,11,0),"")/100*H196,"")</f>
        <v/>
      </c>
      <c r="N196" s="33" t="str">
        <f>IF($A196&lt;&gt;"",IF($A196&lt;&gt;"",VLOOKUP($A196,'TABELA '!$A$4:$B$23,12,0),"")/100*C196,"")</f>
        <v/>
      </c>
      <c r="O196" s="33" t="str">
        <f>IF($A196&lt;&gt;"",IF($A196&lt;&gt;"",VLOOKUP($A196,'TABELA '!$A$4:$B$23,13,0),"")/100*C196,"")</f>
        <v/>
      </c>
      <c r="P196" s="33" t="str">
        <f>IF($A196&lt;&gt;"",IF($A196&lt;&gt;"",VLOOKUP($A196,'TABELA '!$A$4:$B$23,14,0),"")/100*C196,"")</f>
        <v/>
      </c>
      <c r="Q196" s="33" t="str">
        <f>IF($A196&lt;&gt;"",IF($A196&lt;&gt;"",VLOOKUP($A196,'TABELA '!$A$4:$B$23,15,0),"")/100*C196,"")</f>
        <v/>
      </c>
      <c r="R196" s="33" t="str">
        <f>IF($A196&lt;&gt;"",IF($A196&lt;&gt;"",VLOOKUP($A196,'TABELA '!$A$4:$B$23,16,0),"")/100*C196,"")</f>
        <v/>
      </c>
      <c r="S196" s="33" t="str">
        <f>IF($A196&lt;&gt;"",IF($A196&lt;&gt;"",VLOOKUP($A196,'TABELA '!$A$4:$B$23,17,0),"")/100*C196,"")</f>
        <v/>
      </c>
      <c r="T196" s="33" t="str">
        <f>IF($A196&lt;&gt;"",IF($A196&lt;&gt;"",VLOOKUP($A196,'TABELA '!$A$4:$B$23,18,0),"")/100*C196,"")</f>
        <v/>
      </c>
      <c r="U196" s="33" t="str">
        <f>IF($A196&lt;&gt;"",IF($A196&lt;&gt;"",VLOOKUP($A196,'TABELA '!$A$4:$B$23,19,0),"")/100*C196,"")</f>
        <v/>
      </c>
      <c r="V196" s="33" t="str">
        <f>IF($A196&lt;&gt;"",IF($A196&lt;&gt;"",VLOOKUP($A196,'TABELA '!$A$4:$B$23,38,0),"")/100*C196,"")</f>
        <v/>
      </c>
      <c r="W196" s="28"/>
    </row>
    <row r="197" spans="1:23" x14ac:dyDescent="0.2">
      <c r="A197" s="30"/>
      <c r="B197" s="24" t="str">
        <f>IF(A197&lt;&gt;"",VLOOKUP(A197,'TABELA '!A24:B126,2,0),"")</f>
        <v/>
      </c>
      <c r="C197" s="31"/>
      <c r="D197" s="31"/>
      <c r="E197" s="32" t="str">
        <f>IF($A197&lt;&gt;"",IF($A197&lt;&gt;"",VLOOKUP($A197,'TABELA '!$A$4:$B$23,3,0),"")/100*C197,"")</f>
        <v/>
      </c>
      <c r="F197" s="33" t="str">
        <f>IF($A197&lt;&gt;"",IF($A197&lt;&gt;"",VLOOKUP($A197,'TABELA '!$A$4:$B$23,4,0),"")/100*C197/100*C197,"")</f>
        <v/>
      </c>
      <c r="G197" s="33" t="str">
        <f>IF($A197&lt;&gt;"",IF($A197&lt;&gt;"",VLOOKUP($A197,'TABELA '!$A$4:$B$23,5,0),"")/100*C197,"")</f>
        <v/>
      </c>
      <c r="H197" s="33" t="str">
        <f>IF($A197&lt;&gt;"",IF($A197&lt;&gt;"",VLOOKUP($A197,'TABELA '!$A$4:$B$23,6,0),"")/100*C197,"")</f>
        <v/>
      </c>
      <c r="I197" s="33" t="str">
        <f>IF($A197&lt;&gt;"",IF($A197&lt;&gt;"",VLOOKUP($A197,'TABELA '!$A$4:$B$23,7,0),"")/100*C197,"")</f>
        <v/>
      </c>
      <c r="J197" s="33" t="str">
        <f>IF($A197&lt;&gt;"",IF($A197&lt;&gt;"",VLOOKUP($A197,'TABELA '!$A$4:$B$23,8,0),"")/100*C197,"")</f>
        <v/>
      </c>
      <c r="K197" s="33" t="str">
        <f>IF($A197&lt;&gt;"",IF($A197&lt;&gt;"",VLOOKUP($A197,'TABELA '!$A$4:$B$23,11,0),"")/100*C197,"")</f>
        <v/>
      </c>
      <c r="L197" s="33" t="str">
        <f>IF($A197&lt;&gt;"",IF($A197&lt;&gt;"",VLOOKUP($A197,'TABELA '!$A$4:$B$23,10,0),"")/100*C197,"")</f>
        <v/>
      </c>
      <c r="M197" s="33" t="str">
        <f>IF($A197&lt;&gt;"",IF($A197&lt;&gt;"",VLOOKUP($A197,'TABELA '!$A$4:$B$23,11,0),"")/100*H197,"")</f>
        <v/>
      </c>
      <c r="N197" s="33" t="str">
        <f>IF($A197&lt;&gt;"",IF($A197&lt;&gt;"",VLOOKUP($A197,'TABELA '!$A$4:$B$23,12,0),"")/100*C197,"")</f>
        <v/>
      </c>
      <c r="O197" s="33" t="str">
        <f>IF($A197&lt;&gt;"",IF($A197&lt;&gt;"",VLOOKUP($A197,'TABELA '!$A$4:$B$23,13,0),"")/100*C197,"")</f>
        <v/>
      </c>
      <c r="P197" s="33" t="str">
        <f>IF($A197&lt;&gt;"",IF($A197&lt;&gt;"",VLOOKUP($A197,'TABELA '!$A$4:$B$23,14,0),"")/100*C197,"")</f>
        <v/>
      </c>
      <c r="Q197" s="33" t="str">
        <f>IF($A197&lt;&gt;"",IF($A197&lt;&gt;"",VLOOKUP($A197,'TABELA '!$A$4:$B$23,15,0),"")/100*C197,"")</f>
        <v/>
      </c>
      <c r="R197" s="33" t="str">
        <f>IF($A197&lt;&gt;"",IF($A197&lt;&gt;"",VLOOKUP($A197,'TABELA '!$A$4:$B$23,16,0),"")/100*C197,"")</f>
        <v/>
      </c>
      <c r="S197" s="33" t="str">
        <f>IF($A197&lt;&gt;"",IF($A197&lt;&gt;"",VLOOKUP($A197,'TABELA '!$A$4:$B$23,17,0),"")/100*C197,"")</f>
        <v/>
      </c>
      <c r="T197" s="33" t="str">
        <f>IF($A197&lt;&gt;"",IF($A197&lt;&gt;"",VLOOKUP($A197,'TABELA '!$A$4:$B$23,18,0),"")/100*C197,"")</f>
        <v/>
      </c>
      <c r="U197" s="33" t="str">
        <f>IF($A197&lt;&gt;"",IF($A197&lt;&gt;"",VLOOKUP($A197,'TABELA '!$A$4:$B$23,19,0),"")/100*C197,"")</f>
        <v/>
      </c>
      <c r="V197" s="33" t="str">
        <f>IF($A197&lt;&gt;"",IF($A197&lt;&gt;"",VLOOKUP($A197,'TABELA '!$A$4:$B$23,38,0),"")/100*C197,"")</f>
        <v/>
      </c>
      <c r="W197" s="28"/>
    </row>
    <row r="198" spans="1:23" x14ac:dyDescent="0.2">
      <c r="A198" s="30"/>
      <c r="B198" s="24" t="str">
        <f>IF(A198&lt;&gt;"",VLOOKUP(A198,'TABELA '!A24:B127,2,0),"")</f>
        <v/>
      </c>
      <c r="C198" s="31"/>
      <c r="D198" s="31"/>
      <c r="E198" s="32" t="str">
        <f>IF($A198&lt;&gt;"",IF($A198&lt;&gt;"",VLOOKUP($A198,'TABELA '!$A$4:$B$23,3,0),"")/100*C198,"")</f>
        <v/>
      </c>
      <c r="F198" s="33" t="str">
        <f>IF($A198&lt;&gt;"",IF($A198&lt;&gt;"",VLOOKUP($A198,'TABELA '!$A$4:$B$23,4,0),"")/100*C198/100*C198,"")</f>
        <v/>
      </c>
      <c r="G198" s="33" t="str">
        <f>IF($A198&lt;&gt;"",IF($A198&lt;&gt;"",VLOOKUP($A198,'TABELA '!$A$4:$B$23,5,0),"")/100*C198,"")</f>
        <v/>
      </c>
      <c r="H198" s="33" t="str">
        <f>IF($A198&lt;&gt;"",IF($A198&lt;&gt;"",VLOOKUP($A198,'TABELA '!$A$4:$B$23,6,0),"")/100*C198,"")</f>
        <v/>
      </c>
      <c r="I198" s="33" t="str">
        <f>IF($A198&lt;&gt;"",IF($A198&lt;&gt;"",VLOOKUP($A198,'TABELA '!$A$4:$B$23,7,0),"")/100*C198,"")</f>
        <v/>
      </c>
      <c r="J198" s="33" t="str">
        <f>IF($A198&lt;&gt;"",IF($A198&lt;&gt;"",VLOOKUP($A198,'TABELA '!$A$4:$B$23,8,0),"")/100*C198,"")</f>
        <v/>
      </c>
      <c r="K198" s="33" t="str">
        <f>IF($A198&lt;&gt;"",IF($A198&lt;&gt;"",VLOOKUP($A198,'TABELA '!$A$4:$B$23,11,0),"")/100*C198,"")</f>
        <v/>
      </c>
      <c r="L198" s="33" t="str">
        <f>IF($A198&lt;&gt;"",IF($A198&lt;&gt;"",VLOOKUP($A198,'TABELA '!$A$4:$B$23,10,0),"")/100*C198,"")</f>
        <v/>
      </c>
      <c r="M198" s="33" t="str">
        <f>IF($A198&lt;&gt;"",IF($A198&lt;&gt;"",VLOOKUP($A198,'TABELA '!$A$4:$B$23,11,0),"")/100*H198,"")</f>
        <v/>
      </c>
      <c r="N198" s="33" t="str">
        <f>IF($A198&lt;&gt;"",IF($A198&lt;&gt;"",VLOOKUP($A198,'TABELA '!$A$4:$B$23,12,0),"")/100*C198,"")</f>
        <v/>
      </c>
      <c r="O198" s="33" t="str">
        <f>IF($A198&lt;&gt;"",IF($A198&lt;&gt;"",VLOOKUP($A198,'TABELA '!$A$4:$B$23,13,0),"")/100*C198,"")</f>
        <v/>
      </c>
      <c r="P198" s="33" t="str">
        <f>IF($A198&lt;&gt;"",IF($A198&lt;&gt;"",VLOOKUP($A198,'TABELA '!$A$4:$B$23,14,0),"")/100*C198,"")</f>
        <v/>
      </c>
      <c r="Q198" s="33" t="str">
        <f>IF($A198&lt;&gt;"",IF($A198&lt;&gt;"",VLOOKUP($A198,'TABELA '!$A$4:$B$23,15,0),"")/100*C198,"")</f>
        <v/>
      </c>
      <c r="R198" s="33" t="str">
        <f>IF($A198&lt;&gt;"",IF($A198&lt;&gt;"",VLOOKUP($A198,'TABELA '!$A$4:$B$23,16,0),"")/100*C198,"")</f>
        <v/>
      </c>
      <c r="S198" s="33" t="str">
        <f>IF($A198&lt;&gt;"",IF($A198&lt;&gt;"",VLOOKUP($A198,'TABELA '!$A$4:$B$23,17,0),"")/100*C198,"")</f>
        <v/>
      </c>
      <c r="T198" s="33" t="str">
        <f>IF($A198&lt;&gt;"",IF($A198&lt;&gt;"",VLOOKUP($A198,'TABELA '!$A$4:$B$23,18,0),"")/100*C198,"")</f>
        <v/>
      </c>
      <c r="U198" s="33" t="str">
        <f>IF($A198&lt;&gt;"",IF($A198&lt;&gt;"",VLOOKUP($A198,'TABELA '!$A$4:$B$23,19,0),"")/100*C198,"")</f>
        <v/>
      </c>
      <c r="V198" s="33" t="str">
        <f>IF($A198&lt;&gt;"",IF($A198&lt;&gt;"",VLOOKUP($A198,'TABELA '!$A$4:$B$23,38,0),"")/100*C198,"")</f>
        <v/>
      </c>
      <c r="W198" s="28"/>
    </row>
    <row r="199" spans="1:23" x14ac:dyDescent="0.2">
      <c r="A199" s="30"/>
      <c r="B199" s="24" t="str">
        <f>IF(A199&lt;&gt;"",VLOOKUP(A199,'TABELA '!A24:B128,2,0),"")</f>
        <v/>
      </c>
      <c r="C199" s="31"/>
      <c r="D199" s="31"/>
      <c r="E199" s="32" t="str">
        <f>IF($A199&lt;&gt;"",IF($A199&lt;&gt;"",VLOOKUP($A199,'TABELA '!$A$4:$B$23,3,0),"")/100*C199,"")</f>
        <v/>
      </c>
      <c r="F199" s="33" t="str">
        <f>IF($A199&lt;&gt;"",IF($A199&lt;&gt;"",VLOOKUP($A199,'TABELA '!$A$4:$B$23,4,0),"")/100*C199/100*C199,"")</f>
        <v/>
      </c>
      <c r="G199" s="33" t="str">
        <f>IF($A199&lt;&gt;"",IF($A199&lt;&gt;"",VLOOKUP($A199,'TABELA '!$A$4:$B$23,5,0),"")/100*C199,"")</f>
        <v/>
      </c>
      <c r="H199" s="33" t="str">
        <f>IF($A199&lt;&gt;"",IF($A199&lt;&gt;"",VLOOKUP($A199,'TABELA '!$A$4:$B$23,6,0),"")/100*C199,"")</f>
        <v/>
      </c>
      <c r="I199" s="33" t="str">
        <f>IF($A199&lt;&gt;"",IF($A199&lt;&gt;"",VLOOKUP($A199,'TABELA '!$A$4:$B$23,7,0),"")/100*C199,"")</f>
        <v/>
      </c>
      <c r="J199" s="33" t="str">
        <f>IF($A199&lt;&gt;"",IF($A199&lt;&gt;"",VLOOKUP($A199,'TABELA '!$A$4:$B$23,8,0),"")/100*C199,"")</f>
        <v/>
      </c>
      <c r="K199" s="33" t="str">
        <f>IF($A199&lt;&gt;"",IF($A199&lt;&gt;"",VLOOKUP($A199,'TABELA '!$A$4:$B$23,11,0),"")/100*C199,"")</f>
        <v/>
      </c>
      <c r="L199" s="33" t="str">
        <f>IF($A199&lt;&gt;"",IF($A199&lt;&gt;"",VLOOKUP($A199,'TABELA '!$A$4:$B$23,10,0),"")/100*C199,"")</f>
        <v/>
      </c>
      <c r="M199" s="33" t="str">
        <f>IF($A199&lt;&gt;"",IF($A199&lt;&gt;"",VLOOKUP($A199,'TABELA '!$A$4:$B$23,11,0),"")/100*H199,"")</f>
        <v/>
      </c>
      <c r="N199" s="33" t="str">
        <f>IF($A199&lt;&gt;"",IF($A199&lt;&gt;"",VLOOKUP($A199,'TABELA '!$A$4:$B$23,12,0),"")/100*C199,"")</f>
        <v/>
      </c>
      <c r="O199" s="33" t="str">
        <f>IF($A199&lt;&gt;"",IF($A199&lt;&gt;"",VLOOKUP($A199,'TABELA '!$A$4:$B$23,13,0),"")/100*C199,"")</f>
        <v/>
      </c>
      <c r="P199" s="33" t="str">
        <f>IF($A199&lt;&gt;"",IF($A199&lt;&gt;"",VLOOKUP($A199,'TABELA '!$A$4:$B$23,14,0),"")/100*C199,"")</f>
        <v/>
      </c>
      <c r="Q199" s="33" t="str">
        <f>IF($A199&lt;&gt;"",IF($A199&lt;&gt;"",VLOOKUP($A199,'TABELA '!$A$4:$B$23,15,0),"")/100*C199,"")</f>
        <v/>
      </c>
      <c r="R199" s="33" t="str">
        <f>IF($A199&lt;&gt;"",IF($A199&lt;&gt;"",VLOOKUP($A199,'TABELA '!$A$4:$B$23,16,0),"")/100*C199,"")</f>
        <v/>
      </c>
      <c r="S199" s="33" t="str">
        <f>IF($A199&lt;&gt;"",IF($A199&lt;&gt;"",VLOOKUP($A199,'TABELA '!$A$4:$B$23,17,0),"")/100*C199,"")</f>
        <v/>
      </c>
      <c r="T199" s="33" t="str">
        <f>IF($A199&lt;&gt;"",IF($A199&lt;&gt;"",VLOOKUP($A199,'TABELA '!$A$4:$B$23,18,0),"")/100*C199,"")</f>
        <v/>
      </c>
      <c r="U199" s="33" t="str">
        <f>IF($A199&lt;&gt;"",IF($A199&lt;&gt;"",VLOOKUP($A199,'TABELA '!$A$4:$B$23,19,0),"")/100*C199,"")</f>
        <v/>
      </c>
      <c r="V199" s="33" t="str">
        <f>IF($A199&lt;&gt;"",IF($A199&lt;&gt;"",VLOOKUP($A199,'TABELA '!$A$4:$B$23,38,0),"")/100*C199,"")</f>
        <v/>
      </c>
      <c r="W199" s="28"/>
    </row>
    <row r="200" spans="1:23" x14ac:dyDescent="0.2">
      <c r="A200" s="30"/>
      <c r="B200" s="24" t="str">
        <f>IF(A200&lt;&gt;"",VLOOKUP(A200,'TABELA '!A24:B129,2,0),"")</f>
        <v/>
      </c>
      <c r="C200" s="31"/>
      <c r="D200" s="31"/>
      <c r="E200" s="32" t="str">
        <f>IF($A200&lt;&gt;"",IF($A200&lt;&gt;"",VLOOKUP($A200,'TABELA '!$A$4:$B$23,3,0),"")/100*C200,"")</f>
        <v/>
      </c>
      <c r="F200" s="33" t="str">
        <f>IF($A200&lt;&gt;"",IF($A200&lt;&gt;"",VLOOKUP($A200,'TABELA '!$A$4:$B$23,4,0),"")/100*C200/100*C200,"")</f>
        <v/>
      </c>
      <c r="G200" s="33" t="str">
        <f>IF($A200&lt;&gt;"",IF($A200&lt;&gt;"",VLOOKUP($A200,'TABELA '!$A$4:$B$23,5,0),"")/100*C200,"")</f>
        <v/>
      </c>
      <c r="H200" s="33" t="str">
        <f>IF($A200&lt;&gt;"",IF($A200&lt;&gt;"",VLOOKUP($A200,'TABELA '!$A$4:$B$23,6,0),"")/100*C200,"")</f>
        <v/>
      </c>
      <c r="I200" s="33" t="str">
        <f>IF($A200&lt;&gt;"",IF($A200&lt;&gt;"",VLOOKUP($A200,'TABELA '!$A$4:$B$23,7,0),"")/100*C200,"")</f>
        <v/>
      </c>
      <c r="J200" s="33" t="str">
        <f>IF($A200&lt;&gt;"",IF($A200&lt;&gt;"",VLOOKUP($A200,'TABELA '!$A$4:$B$23,8,0),"")/100*C200,"")</f>
        <v/>
      </c>
      <c r="K200" s="33" t="str">
        <f>IF($A200&lt;&gt;"",IF($A200&lt;&gt;"",VLOOKUP($A200,'TABELA '!$A$4:$B$23,11,0),"")/100*C200,"")</f>
        <v/>
      </c>
      <c r="L200" s="33" t="str">
        <f>IF($A200&lt;&gt;"",IF($A200&lt;&gt;"",VLOOKUP($A200,'TABELA '!$A$4:$B$23,10,0),"")/100*C200,"")</f>
        <v/>
      </c>
      <c r="M200" s="33" t="str">
        <f>IF($A200&lt;&gt;"",IF($A200&lt;&gt;"",VLOOKUP($A200,'TABELA '!$A$4:$B$23,11,0),"")/100*H200,"")</f>
        <v/>
      </c>
      <c r="N200" s="33" t="str">
        <f>IF($A200&lt;&gt;"",IF($A200&lt;&gt;"",VLOOKUP($A200,'TABELA '!$A$4:$B$23,12,0),"")/100*C200,"")</f>
        <v/>
      </c>
      <c r="O200" s="33" t="str">
        <f>IF($A200&lt;&gt;"",IF($A200&lt;&gt;"",VLOOKUP($A200,'TABELA '!$A$4:$B$23,13,0),"")/100*C200,"")</f>
        <v/>
      </c>
      <c r="P200" s="33" t="str">
        <f>IF($A200&lt;&gt;"",IF($A200&lt;&gt;"",VLOOKUP($A200,'TABELA '!$A$4:$B$23,14,0),"")/100*C200,"")</f>
        <v/>
      </c>
      <c r="Q200" s="33" t="str">
        <f>IF($A200&lt;&gt;"",IF($A200&lt;&gt;"",VLOOKUP($A200,'TABELA '!$A$4:$B$23,15,0),"")/100*C200,"")</f>
        <v/>
      </c>
      <c r="R200" s="33" t="str">
        <f>IF($A200&lt;&gt;"",IF($A200&lt;&gt;"",VLOOKUP($A200,'TABELA '!$A$4:$B$23,16,0),"")/100*C200,"")</f>
        <v/>
      </c>
      <c r="S200" s="33" t="str">
        <f>IF($A200&lt;&gt;"",IF($A200&lt;&gt;"",VLOOKUP($A200,'TABELA '!$A$4:$B$23,17,0),"")/100*C200,"")</f>
        <v/>
      </c>
      <c r="T200" s="33" t="str">
        <f>IF($A200&lt;&gt;"",IF($A200&lt;&gt;"",VLOOKUP($A200,'TABELA '!$A$4:$B$23,18,0),"")/100*C200,"")</f>
        <v/>
      </c>
      <c r="U200" s="33" t="str">
        <f>IF($A200&lt;&gt;"",IF($A200&lt;&gt;"",VLOOKUP($A200,'TABELA '!$A$4:$B$23,19,0),"")/100*C200,"")</f>
        <v/>
      </c>
      <c r="V200" s="33" t="str">
        <f>IF($A200&lt;&gt;"",IF($A200&lt;&gt;"",VLOOKUP($A200,'TABELA '!$A$4:$B$23,38,0),"")/100*C200,"")</f>
        <v/>
      </c>
      <c r="W200" s="28"/>
    </row>
    <row r="201" spans="1:23" x14ac:dyDescent="0.2">
      <c r="A201" s="30"/>
      <c r="B201" s="24" t="str">
        <f>IF(A201&lt;&gt;"",VLOOKUP(A201,'TABELA '!A24:B130,2,0),"")</f>
        <v/>
      </c>
      <c r="C201" s="31"/>
      <c r="D201" s="31"/>
      <c r="E201" s="32" t="str">
        <f>IF($A201&lt;&gt;"",IF($A201&lt;&gt;"",VLOOKUP($A201,'TABELA '!$A$4:$B$23,3,0),"")/100*C201,"")</f>
        <v/>
      </c>
      <c r="F201" s="33" t="str">
        <f>IF($A201&lt;&gt;"",IF($A201&lt;&gt;"",VLOOKUP($A201,'TABELA '!$A$4:$B$23,4,0),"")/100*C201/100*C201,"")</f>
        <v/>
      </c>
      <c r="G201" s="33" t="str">
        <f>IF($A201&lt;&gt;"",IF($A201&lt;&gt;"",VLOOKUP($A201,'TABELA '!$A$4:$B$23,5,0),"")/100*C201,"")</f>
        <v/>
      </c>
      <c r="H201" s="33" t="str">
        <f>IF($A201&lt;&gt;"",IF($A201&lt;&gt;"",VLOOKUP($A201,'TABELA '!$A$4:$B$23,6,0),"")/100*C201,"")</f>
        <v/>
      </c>
      <c r="I201" s="33" t="str">
        <f>IF($A201&lt;&gt;"",IF($A201&lt;&gt;"",VLOOKUP($A201,'TABELA '!$A$4:$B$23,7,0),"")/100*C201,"")</f>
        <v/>
      </c>
      <c r="J201" s="33" t="str">
        <f>IF($A201&lt;&gt;"",IF($A201&lt;&gt;"",VLOOKUP($A201,'TABELA '!$A$4:$B$23,8,0),"")/100*C201,"")</f>
        <v/>
      </c>
      <c r="K201" s="33" t="str">
        <f>IF($A201&lt;&gt;"",IF($A201&lt;&gt;"",VLOOKUP($A201,'TABELA '!$A$4:$B$23,11,0),"")/100*C201,"")</f>
        <v/>
      </c>
      <c r="L201" s="33" t="str">
        <f>IF($A201&lt;&gt;"",IF($A201&lt;&gt;"",VLOOKUP($A201,'TABELA '!$A$4:$B$23,10,0),"")/100*C201,"")</f>
        <v/>
      </c>
      <c r="M201" s="33" t="str">
        <f>IF($A201&lt;&gt;"",IF($A201&lt;&gt;"",VLOOKUP($A201,'TABELA '!$A$4:$B$23,11,0),"")/100*H201,"")</f>
        <v/>
      </c>
      <c r="N201" s="33" t="str">
        <f>IF($A201&lt;&gt;"",IF($A201&lt;&gt;"",VLOOKUP($A201,'TABELA '!$A$4:$B$23,12,0),"")/100*C201,"")</f>
        <v/>
      </c>
      <c r="O201" s="33" t="str">
        <f>IF($A201&lt;&gt;"",IF($A201&lt;&gt;"",VLOOKUP($A201,'TABELA '!$A$4:$B$23,13,0),"")/100*C201,"")</f>
        <v/>
      </c>
      <c r="P201" s="33" t="str">
        <f>IF($A201&lt;&gt;"",IF($A201&lt;&gt;"",VLOOKUP($A201,'TABELA '!$A$4:$B$23,14,0),"")/100*C201,"")</f>
        <v/>
      </c>
      <c r="Q201" s="33" t="str">
        <f>IF($A201&lt;&gt;"",IF($A201&lt;&gt;"",VLOOKUP($A201,'TABELA '!$A$4:$B$23,15,0),"")/100*C201,"")</f>
        <v/>
      </c>
      <c r="R201" s="33" t="str">
        <f>IF($A201&lt;&gt;"",IF($A201&lt;&gt;"",VLOOKUP($A201,'TABELA '!$A$4:$B$23,16,0),"")/100*C201,"")</f>
        <v/>
      </c>
      <c r="S201" s="33" t="str">
        <f>IF($A201&lt;&gt;"",IF($A201&lt;&gt;"",VLOOKUP($A201,'TABELA '!$A$4:$B$23,17,0),"")/100*C201,"")</f>
        <v/>
      </c>
      <c r="T201" s="33" t="str">
        <f>IF($A201&lt;&gt;"",IF($A201&lt;&gt;"",VLOOKUP($A201,'TABELA '!$A$4:$B$23,18,0),"")/100*C201,"")</f>
        <v/>
      </c>
      <c r="U201" s="33" t="str">
        <f>IF($A201&lt;&gt;"",IF($A201&lt;&gt;"",VLOOKUP($A201,'TABELA '!$A$4:$B$23,19,0),"")/100*C201,"")</f>
        <v/>
      </c>
      <c r="V201" s="33" t="str">
        <f>IF($A201&lt;&gt;"",IF($A201&lt;&gt;"",VLOOKUP($A201,'TABELA '!$A$4:$B$23,38,0),"")/100*C201,"")</f>
        <v/>
      </c>
      <c r="W201" s="28"/>
    </row>
    <row r="202" spans="1:23" x14ac:dyDescent="0.2">
      <c r="A202" s="30"/>
      <c r="B202" s="24" t="str">
        <f>IF(A202&lt;&gt;"",VLOOKUP(A202,'TABELA '!A24:B131,2,0),"")</f>
        <v/>
      </c>
      <c r="C202" s="31"/>
      <c r="D202" s="31"/>
      <c r="E202" s="32" t="str">
        <f>IF($A202&lt;&gt;"",IF($A202&lt;&gt;"",VLOOKUP($A202,'TABELA '!$A$4:$B$23,3,0),"")/100*C202,"")</f>
        <v/>
      </c>
      <c r="F202" s="33" t="str">
        <f>IF($A202&lt;&gt;"",IF($A202&lt;&gt;"",VLOOKUP($A202,'TABELA '!$A$4:$B$23,4,0),"")/100*C202/100*C202,"")</f>
        <v/>
      </c>
      <c r="G202" s="33" t="str">
        <f>IF($A202&lt;&gt;"",IF($A202&lt;&gt;"",VLOOKUP($A202,'TABELA '!$A$4:$B$23,5,0),"")/100*C202,"")</f>
        <v/>
      </c>
      <c r="H202" s="33" t="str">
        <f>IF($A202&lt;&gt;"",IF($A202&lt;&gt;"",VLOOKUP($A202,'TABELA '!$A$4:$B$23,6,0),"")/100*C202,"")</f>
        <v/>
      </c>
      <c r="I202" s="33" t="str">
        <f>IF($A202&lt;&gt;"",IF($A202&lt;&gt;"",VLOOKUP($A202,'TABELA '!$A$4:$B$23,7,0),"")/100*C202,"")</f>
        <v/>
      </c>
      <c r="J202" s="33" t="str">
        <f>IF($A202&lt;&gt;"",IF($A202&lt;&gt;"",VLOOKUP($A202,'TABELA '!$A$4:$B$23,8,0),"")/100*C202,"")</f>
        <v/>
      </c>
      <c r="K202" s="33" t="str">
        <f>IF($A202&lt;&gt;"",IF($A202&lt;&gt;"",VLOOKUP($A202,'TABELA '!$A$4:$B$23,11,0),"")/100*C202,"")</f>
        <v/>
      </c>
      <c r="L202" s="33" t="str">
        <f>IF($A202&lt;&gt;"",IF($A202&lt;&gt;"",VLOOKUP($A202,'TABELA '!$A$4:$B$23,10,0),"")/100*C202,"")</f>
        <v/>
      </c>
      <c r="M202" s="33" t="str">
        <f>IF($A202&lt;&gt;"",IF($A202&lt;&gt;"",VLOOKUP($A202,'TABELA '!$A$4:$B$23,11,0),"")/100*H202,"")</f>
        <v/>
      </c>
      <c r="N202" s="33" t="str">
        <f>IF($A202&lt;&gt;"",IF($A202&lt;&gt;"",VLOOKUP($A202,'TABELA '!$A$4:$B$23,12,0),"")/100*C202,"")</f>
        <v/>
      </c>
      <c r="O202" s="33" t="str">
        <f>IF($A202&lt;&gt;"",IF($A202&lt;&gt;"",VLOOKUP($A202,'TABELA '!$A$4:$B$23,13,0),"")/100*C202,"")</f>
        <v/>
      </c>
      <c r="P202" s="33" t="str">
        <f>IF($A202&lt;&gt;"",IF($A202&lt;&gt;"",VLOOKUP($A202,'TABELA '!$A$4:$B$23,14,0),"")/100*C202,"")</f>
        <v/>
      </c>
      <c r="Q202" s="33" t="str">
        <f>IF($A202&lt;&gt;"",IF($A202&lt;&gt;"",VLOOKUP($A202,'TABELA '!$A$4:$B$23,15,0),"")/100*C202,"")</f>
        <v/>
      </c>
      <c r="R202" s="33" t="str">
        <f>IF($A202&lt;&gt;"",IF($A202&lt;&gt;"",VLOOKUP($A202,'TABELA '!$A$4:$B$23,16,0),"")/100*C202,"")</f>
        <v/>
      </c>
      <c r="S202" s="33" t="str">
        <f>IF($A202&lt;&gt;"",IF($A202&lt;&gt;"",VLOOKUP($A202,'TABELA '!$A$4:$B$23,17,0),"")/100*C202,"")</f>
        <v/>
      </c>
      <c r="T202" s="33" t="str">
        <f>IF($A202&lt;&gt;"",IF($A202&lt;&gt;"",VLOOKUP($A202,'TABELA '!$A$4:$B$23,18,0),"")/100*C202,"")</f>
        <v/>
      </c>
      <c r="U202" s="33" t="str">
        <f>IF($A202&lt;&gt;"",IF($A202&lt;&gt;"",VLOOKUP($A202,'TABELA '!$A$4:$B$23,19,0),"")/100*C202,"")</f>
        <v/>
      </c>
      <c r="V202" s="33" t="str">
        <f>IF($A202&lt;&gt;"",IF($A202&lt;&gt;"",VLOOKUP($A202,'TABELA '!$A$4:$B$23,38,0),"")/100*C202,"")</f>
        <v/>
      </c>
      <c r="W202" s="28"/>
    </row>
    <row r="203" spans="1:23" x14ac:dyDescent="0.2">
      <c r="A203" s="30"/>
      <c r="B203" s="24" t="str">
        <f>IF(A203&lt;&gt;"",VLOOKUP(A203,'TABELA '!A24:B132,2,0),"")</f>
        <v/>
      </c>
      <c r="C203" s="31"/>
      <c r="D203" s="31"/>
      <c r="E203" s="32" t="str">
        <f>IF($A203&lt;&gt;"",IF($A203&lt;&gt;"",VLOOKUP($A203,'TABELA '!$A$4:$B$23,3,0),"")/100*C203,"")</f>
        <v/>
      </c>
      <c r="F203" s="33" t="str">
        <f>IF($A203&lt;&gt;"",IF($A203&lt;&gt;"",VLOOKUP($A203,'TABELA '!$A$4:$B$23,4,0),"")/100*C203/100*C203,"")</f>
        <v/>
      </c>
      <c r="G203" s="33" t="str">
        <f>IF($A203&lt;&gt;"",IF($A203&lt;&gt;"",VLOOKUP($A203,'TABELA '!$A$4:$B$23,5,0),"")/100*C203,"")</f>
        <v/>
      </c>
      <c r="H203" s="33" t="str">
        <f>IF($A203&lt;&gt;"",IF($A203&lt;&gt;"",VLOOKUP($A203,'TABELA '!$A$4:$B$23,6,0),"")/100*C203,"")</f>
        <v/>
      </c>
      <c r="I203" s="33" t="str">
        <f>IF($A203&lt;&gt;"",IF($A203&lt;&gt;"",VLOOKUP($A203,'TABELA '!$A$4:$B$23,7,0),"")/100*C203,"")</f>
        <v/>
      </c>
      <c r="J203" s="33" t="str">
        <f>IF($A203&lt;&gt;"",IF($A203&lt;&gt;"",VLOOKUP($A203,'TABELA '!$A$4:$B$23,8,0),"")/100*C203,"")</f>
        <v/>
      </c>
      <c r="K203" s="33" t="str">
        <f>IF($A203&lt;&gt;"",IF($A203&lt;&gt;"",VLOOKUP($A203,'TABELA '!$A$4:$B$23,11,0),"")/100*C203,"")</f>
        <v/>
      </c>
      <c r="L203" s="33" t="str">
        <f>IF($A203&lt;&gt;"",IF($A203&lt;&gt;"",VLOOKUP($A203,'TABELA '!$A$4:$B$23,10,0),"")/100*C203,"")</f>
        <v/>
      </c>
      <c r="M203" s="33" t="str">
        <f>IF($A203&lt;&gt;"",IF($A203&lt;&gt;"",VLOOKUP($A203,'TABELA '!$A$4:$B$23,11,0),"")/100*H203,"")</f>
        <v/>
      </c>
      <c r="N203" s="33" t="str">
        <f>IF($A203&lt;&gt;"",IF($A203&lt;&gt;"",VLOOKUP($A203,'TABELA '!$A$4:$B$23,12,0),"")/100*C203,"")</f>
        <v/>
      </c>
      <c r="O203" s="33" t="str">
        <f>IF($A203&lt;&gt;"",IF($A203&lt;&gt;"",VLOOKUP($A203,'TABELA '!$A$4:$B$23,13,0),"")/100*C203,"")</f>
        <v/>
      </c>
      <c r="P203" s="33" t="str">
        <f>IF($A203&lt;&gt;"",IF($A203&lt;&gt;"",VLOOKUP($A203,'TABELA '!$A$4:$B$23,14,0),"")/100*C203,"")</f>
        <v/>
      </c>
      <c r="Q203" s="33" t="str">
        <f>IF($A203&lt;&gt;"",IF($A203&lt;&gt;"",VLOOKUP($A203,'TABELA '!$A$4:$B$23,15,0),"")/100*C203,"")</f>
        <v/>
      </c>
      <c r="R203" s="33" t="str">
        <f>IF($A203&lt;&gt;"",IF($A203&lt;&gt;"",VLOOKUP($A203,'TABELA '!$A$4:$B$23,16,0),"")/100*C203,"")</f>
        <v/>
      </c>
      <c r="S203" s="33" t="str">
        <f>IF($A203&lt;&gt;"",IF($A203&lt;&gt;"",VLOOKUP($A203,'TABELA '!$A$4:$B$23,17,0),"")/100*C203,"")</f>
        <v/>
      </c>
      <c r="T203" s="33" t="str">
        <f>IF($A203&lt;&gt;"",IF($A203&lt;&gt;"",VLOOKUP($A203,'TABELA '!$A$4:$B$23,18,0),"")/100*C203,"")</f>
        <v/>
      </c>
      <c r="U203" s="33" t="str">
        <f>IF($A203&lt;&gt;"",IF($A203&lt;&gt;"",VLOOKUP($A203,'TABELA '!$A$4:$B$23,19,0),"")/100*C203,"")</f>
        <v/>
      </c>
      <c r="V203" s="33" t="str">
        <f>IF($A203&lt;&gt;"",IF($A203&lt;&gt;"",VLOOKUP($A203,'TABELA '!$A$4:$B$23,38,0),"")/100*C203,"")</f>
        <v/>
      </c>
      <c r="W203" s="28"/>
    </row>
    <row r="204" spans="1:23" x14ac:dyDescent="0.2">
      <c r="A204" s="30"/>
      <c r="B204" s="24" t="str">
        <f>IF(A204&lt;&gt;"",VLOOKUP(A204,'TABELA '!A24:B133,2,0),"")</f>
        <v/>
      </c>
      <c r="C204" s="31"/>
      <c r="D204" s="31"/>
      <c r="E204" s="32" t="str">
        <f>IF($A204&lt;&gt;"",IF($A204&lt;&gt;"",VLOOKUP($A204,'TABELA '!$A$4:$B$23,3,0),"")/100*C204,"")</f>
        <v/>
      </c>
      <c r="F204" s="33" t="str">
        <f>IF($A204&lt;&gt;"",IF($A204&lt;&gt;"",VLOOKUP($A204,'TABELA '!$A$4:$B$23,4,0),"")/100*C204/100*C204,"")</f>
        <v/>
      </c>
      <c r="G204" s="33" t="str">
        <f>IF($A204&lt;&gt;"",IF($A204&lt;&gt;"",VLOOKUP($A204,'TABELA '!$A$4:$B$23,5,0),"")/100*C204,"")</f>
        <v/>
      </c>
      <c r="H204" s="33" t="str">
        <f>IF($A204&lt;&gt;"",IF($A204&lt;&gt;"",VLOOKUP($A204,'TABELA '!$A$4:$B$23,6,0),"")/100*C204,"")</f>
        <v/>
      </c>
      <c r="I204" s="33" t="str">
        <f>IF($A204&lt;&gt;"",IF($A204&lt;&gt;"",VLOOKUP($A204,'TABELA '!$A$4:$B$23,7,0),"")/100*C204,"")</f>
        <v/>
      </c>
      <c r="J204" s="33" t="str">
        <f>IF($A204&lt;&gt;"",IF($A204&lt;&gt;"",VLOOKUP($A204,'TABELA '!$A$4:$B$23,8,0),"")/100*C204,"")</f>
        <v/>
      </c>
      <c r="K204" s="33" t="str">
        <f>IF($A204&lt;&gt;"",IF($A204&lt;&gt;"",VLOOKUP($A204,'TABELA '!$A$4:$B$23,11,0),"")/100*C204,"")</f>
        <v/>
      </c>
      <c r="L204" s="33" t="str">
        <f>IF($A204&lt;&gt;"",IF($A204&lt;&gt;"",VLOOKUP($A204,'TABELA '!$A$4:$B$23,10,0),"")/100*C204,"")</f>
        <v/>
      </c>
      <c r="M204" s="33" t="str">
        <f>IF($A204&lt;&gt;"",IF($A204&lt;&gt;"",VLOOKUP($A204,'TABELA '!$A$4:$B$23,11,0),"")/100*H204,"")</f>
        <v/>
      </c>
      <c r="N204" s="33" t="str">
        <f>IF($A204&lt;&gt;"",IF($A204&lt;&gt;"",VLOOKUP($A204,'TABELA '!$A$4:$B$23,12,0),"")/100*C204,"")</f>
        <v/>
      </c>
      <c r="O204" s="33" t="str">
        <f>IF($A204&lt;&gt;"",IF($A204&lt;&gt;"",VLOOKUP($A204,'TABELA '!$A$4:$B$23,13,0),"")/100*C204,"")</f>
        <v/>
      </c>
      <c r="P204" s="33" t="str">
        <f>IF($A204&lt;&gt;"",IF($A204&lt;&gt;"",VLOOKUP($A204,'TABELA '!$A$4:$B$23,14,0),"")/100*C204,"")</f>
        <v/>
      </c>
      <c r="Q204" s="33" t="str">
        <f>IF($A204&lt;&gt;"",IF($A204&lt;&gt;"",VLOOKUP($A204,'TABELA '!$A$4:$B$23,15,0),"")/100*C204,"")</f>
        <v/>
      </c>
      <c r="R204" s="33" t="str">
        <f>IF($A204&lt;&gt;"",IF($A204&lt;&gt;"",VLOOKUP($A204,'TABELA '!$A$4:$B$23,16,0),"")/100*C204,"")</f>
        <v/>
      </c>
      <c r="S204" s="33" t="str">
        <f>IF($A204&lt;&gt;"",IF($A204&lt;&gt;"",VLOOKUP($A204,'TABELA '!$A$4:$B$23,17,0),"")/100*C204,"")</f>
        <v/>
      </c>
      <c r="T204" s="33" t="str">
        <f>IF($A204&lt;&gt;"",IF($A204&lt;&gt;"",VLOOKUP($A204,'TABELA '!$A$4:$B$23,18,0),"")/100*C204,"")</f>
        <v/>
      </c>
      <c r="U204" s="33" t="str">
        <f>IF($A204&lt;&gt;"",IF($A204&lt;&gt;"",VLOOKUP($A204,'TABELA '!$A$4:$B$23,19,0),"")/100*C204,"")</f>
        <v/>
      </c>
      <c r="V204" s="33" t="str">
        <f>IF($A204&lt;&gt;"",IF($A204&lt;&gt;"",VLOOKUP($A204,'TABELA '!$A$4:$B$23,38,0),"")/100*C204,"")</f>
        <v/>
      </c>
      <c r="W204" s="28"/>
    </row>
    <row r="205" spans="1:23" x14ac:dyDescent="0.2">
      <c r="A205" s="30"/>
      <c r="B205" s="24" t="str">
        <f>IF(A205&lt;&gt;"",VLOOKUP(A205,'TABELA '!A24:B134,2,0),"")</f>
        <v/>
      </c>
      <c r="C205" s="31"/>
      <c r="D205" s="31"/>
      <c r="E205" s="32" t="str">
        <f>IF($A205&lt;&gt;"",IF($A205&lt;&gt;"",VLOOKUP($A205,'TABELA '!$A$4:$B$23,3,0),"")/100*C205,"")</f>
        <v/>
      </c>
      <c r="F205" s="33" t="str">
        <f>IF($A205&lt;&gt;"",IF($A205&lt;&gt;"",VLOOKUP($A205,'TABELA '!$A$4:$B$23,4,0),"")/100*C205/100*C205,"")</f>
        <v/>
      </c>
      <c r="G205" s="33" t="str">
        <f>IF($A205&lt;&gt;"",IF($A205&lt;&gt;"",VLOOKUP($A205,'TABELA '!$A$4:$B$23,5,0),"")/100*C205,"")</f>
        <v/>
      </c>
      <c r="H205" s="33" t="str">
        <f>IF($A205&lt;&gt;"",IF($A205&lt;&gt;"",VLOOKUP($A205,'TABELA '!$A$4:$B$23,6,0),"")/100*C205,"")</f>
        <v/>
      </c>
      <c r="I205" s="33" t="str">
        <f>IF($A205&lt;&gt;"",IF($A205&lt;&gt;"",VLOOKUP($A205,'TABELA '!$A$4:$B$23,7,0),"")/100*C205,"")</f>
        <v/>
      </c>
      <c r="J205" s="33" t="str">
        <f>IF($A205&lt;&gt;"",IF($A205&lt;&gt;"",VLOOKUP($A205,'TABELA '!$A$4:$B$23,8,0),"")/100*C205,"")</f>
        <v/>
      </c>
      <c r="K205" s="33" t="str">
        <f>IF($A205&lt;&gt;"",IF($A205&lt;&gt;"",VLOOKUP($A205,'TABELA '!$A$4:$B$23,11,0),"")/100*C205,"")</f>
        <v/>
      </c>
      <c r="L205" s="33" t="str">
        <f>IF($A205&lt;&gt;"",IF($A205&lt;&gt;"",VLOOKUP($A205,'TABELA '!$A$4:$B$23,10,0),"")/100*C205,"")</f>
        <v/>
      </c>
      <c r="M205" s="33" t="str">
        <f>IF($A205&lt;&gt;"",IF($A205&lt;&gt;"",VLOOKUP($A205,'TABELA '!$A$4:$B$23,11,0),"")/100*H205,"")</f>
        <v/>
      </c>
      <c r="N205" s="33" t="str">
        <f>IF($A205&lt;&gt;"",IF($A205&lt;&gt;"",VLOOKUP($A205,'TABELA '!$A$4:$B$23,12,0),"")/100*C205,"")</f>
        <v/>
      </c>
      <c r="O205" s="33" t="str">
        <f>IF($A205&lt;&gt;"",IF($A205&lt;&gt;"",VLOOKUP($A205,'TABELA '!$A$4:$B$23,13,0),"")/100*C205,"")</f>
        <v/>
      </c>
      <c r="P205" s="33" t="str">
        <f>IF($A205&lt;&gt;"",IF($A205&lt;&gt;"",VLOOKUP($A205,'TABELA '!$A$4:$B$23,14,0),"")/100*C205,"")</f>
        <v/>
      </c>
      <c r="Q205" s="33" t="str">
        <f>IF($A205&lt;&gt;"",IF($A205&lt;&gt;"",VLOOKUP($A205,'TABELA '!$A$4:$B$23,15,0),"")/100*C205,"")</f>
        <v/>
      </c>
      <c r="R205" s="33" t="str">
        <f>IF($A205&lt;&gt;"",IF($A205&lt;&gt;"",VLOOKUP($A205,'TABELA '!$A$4:$B$23,16,0),"")/100*C205,"")</f>
        <v/>
      </c>
      <c r="S205" s="33" t="str">
        <f>IF($A205&lt;&gt;"",IF($A205&lt;&gt;"",VLOOKUP($A205,'TABELA '!$A$4:$B$23,17,0),"")/100*C205,"")</f>
        <v/>
      </c>
      <c r="T205" s="33" t="str">
        <f>IF($A205&lt;&gt;"",IF($A205&lt;&gt;"",VLOOKUP($A205,'TABELA '!$A$4:$B$23,18,0),"")/100*C205,"")</f>
        <v/>
      </c>
      <c r="U205" s="33" t="str">
        <f>IF($A205&lt;&gt;"",IF($A205&lt;&gt;"",VLOOKUP($A205,'TABELA '!$A$4:$B$23,19,0),"")/100*C205,"")</f>
        <v/>
      </c>
      <c r="V205" s="33" t="str">
        <f>IF($A205&lt;&gt;"",IF($A205&lt;&gt;"",VLOOKUP($A205,'TABELA '!$A$4:$B$23,38,0),"")/100*C205,"")</f>
        <v/>
      </c>
      <c r="W205" s="28"/>
    </row>
    <row r="206" spans="1:23" x14ac:dyDescent="0.2">
      <c r="A206" s="30"/>
      <c r="B206" s="24" t="str">
        <f>IF(A206&lt;&gt;"",VLOOKUP(A206,'TABELA '!A24:B135,2,0),"")</f>
        <v/>
      </c>
      <c r="C206" s="31"/>
      <c r="D206" s="31"/>
      <c r="E206" s="32" t="str">
        <f>IF($A206&lt;&gt;"",IF($A206&lt;&gt;"",VLOOKUP($A206,'TABELA '!$A$4:$B$23,3,0),"")/100*C206,"")</f>
        <v/>
      </c>
      <c r="F206" s="33" t="str">
        <f>IF($A206&lt;&gt;"",IF($A206&lt;&gt;"",VLOOKUP($A206,'TABELA '!$A$4:$B$23,4,0),"")/100*C206/100*C206,"")</f>
        <v/>
      </c>
      <c r="G206" s="33" t="str">
        <f>IF($A206&lt;&gt;"",IF($A206&lt;&gt;"",VLOOKUP($A206,'TABELA '!$A$4:$B$23,5,0),"")/100*C206,"")</f>
        <v/>
      </c>
      <c r="H206" s="33" t="str">
        <f>IF($A206&lt;&gt;"",IF($A206&lt;&gt;"",VLOOKUP($A206,'TABELA '!$A$4:$B$23,6,0),"")/100*C206,"")</f>
        <v/>
      </c>
      <c r="I206" s="33" t="str">
        <f>IF($A206&lt;&gt;"",IF($A206&lt;&gt;"",VLOOKUP($A206,'TABELA '!$A$4:$B$23,7,0),"")/100*C206,"")</f>
        <v/>
      </c>
      <c r="J206" s="33" t="str">
        <f>IF($A206&lt;&gt;"",IF($A206&lt;&gt;"",VLOOKUP($A206,'TABELA '!$A$4:$B$23,8,0),"")/100*C206,"")</f>
        <v/>
      </c>
      <c r="K206" s="33" t="str">
        <f>IF($A206&lt;&gt;"",IF($A206&lt;&gt;"",VLOOKUP($A206,'TABELA '!$A$4:$B$23,11,0),"")/100*C206,"")</f>
        <v/>
      </c>
      <c r="L206" s="33" t="str">
        <f>IF($A206&lt;&gt;"",IF($A206&lt;&gt;"",VLOOKUP($A206,'TABELA '!$A$4:$B$23,10,0),"")/100*C206,"")</f>
        <v/>
      </c>
      <c r="M206" s="33" t="str">
        <f>IF($A206&lt;&gt;"",IF($A206&lt;&gt;"",VLOOKUP($A206,'TABELA '!$A$4:$B$23,11,0),"")/100*H206,"")</f>
        <v/>
      </c>
      <c r="N206" s="33" t="str">
        <f>IF($A206&lt;&gt;"",IF($A206&lt;&gt;"",VLOOKUP($A206,'TABELA '!$A$4:$B$23,12,0),"")/100*C206,"")</f>
        <v/>
      </c>
      <c r="O206" s="33" t="str">
        <f>IF($A206&lt;&gt;"",IF($A206&lt;&gt;"",VLOOKUP($A206,'TABELA '!$A$4:$B$23,13,0),"")/100*C206,"")</f>
        <v/>
      </c>
      <c r="P206" s="33" t="str">
        <f>IF($A206&lt;&gt;"",IF($A206&lt;&gt;"",VLOOKUP($A206,'TABELA '!$A$4:$B$23,14,0),"")/100*C206,"")</f>
        <v/>
      </c>
      <c r="Q206" s="33" t="str">
        <f>IF($A206&lt;&gt;"",IF($A206&lt;&gt;"",VLOOKUP($A206,'TABELA '!$A$4:$B$23,15,0),"")/100*C206,"")</f>
        <v/>
      </c>
      <c r="R206" s="33" t="str">
        <f>IF($A206&lt;&gt;"",IF($A206&lt;&gt;"",VLOOKUP($A206,'TABELA '!$A$4:$B$23,16,0),"")/100*C206,"")</f>
        <v/>
      </c>
      <c r="S206" s="33" t="str">
        <f>IF($A206&lt;&gt;"",IF($A206&lt;&gt;"",VLOOKUP($A206,'TABELA '!$A$4:$B$23,17,0),"")/100*C206,"")</f>
        <v/>
      </c>
      <c r="T206" s="33" t="str">
        <f>IF($A206&lt;&gt;"",IF($A206&lt;&gt;"",VLOOKUP($A206,'TABELA '!$A$4:$B$23,18,0),"")/100*C206,"")</f>
        <v/>
      </c>
      <c r="U206" s="33" t="str">
        <f>IF($A206&lt;&gt;"",IF($A206&lt;&gt;"",VLOOKUP($A206,'TABELA '!$A$4:$B$23,19,0),"")/100*C206,"")</f>
        <v/>
      </c>
      <c r="V206" s="33" t="str">
        <f>IF($A206&lt;&gt;"",IF($A206&lt;&gt;"",VLOOKUP($A206,'TABELA '!$A$4:$B$23,38,0),"")/100*C206,"")</f>
        <v/>
      </c>
      <c r="W206" s="28"/>
    </row>
    <row r="207" spans="1:23" x14ac:dyDescent="0.2">
      <c r="A207" s="30"/>
      <c r="B207" s="24" t="str">
        <f>IF(A207&lt;&gt;"",VLOOKUP(A207,'TABELA '!A24:B136,2,0),"")</f>
        <v/>
      </c>
      <c r="C207" s="31"/>
      <c r="D207" s="31"/>
      <c r="E207" s="32" t="str">
        <f>IF($A207&lt;&gt;"",IF($A207&lt;&gt;"",VLOOKUP($A207,'TABELA '!$A$4:$B$23,3,0),"")/100*C207,"")</f>
        <v/>
      </c>
      <c r="F207" s="33" t="str">
        <f>IF($A207&lt;&gt;"",IF($A207&lt;&gt;"",VLOOKUP($A207,'TABELA '!$A$4:$B$23,4,0),"")/100*C207/100*C207,"")</f>
        <v/>
      </c>
      <c r="G207" s="33" t="str">
        <f>IF($A207&lt;&gt;"",IF($A207&lt;&gt;"",VLOOKUP($A207,'TABELA '!$A$4:$B$23,5,0),"")/100*C207,"")</f>
        <v/>
      </c>
      <c r="H207" s="33" t="str">
        <f>IF($A207&lt;&gt;"",IF($A207&lt;&gt;"",VLOOKUP($A207,'TABELA '!$A$4:$B$23,6,0),"")/100*C207,"")</f>
        <v/>
      </c>
      <c r="I207" s="33" t="str">
        <f>IF($A207&lt;&gt;"",IF($A207&lt;&gt;"",VLOOKUP($A207,'TABELA '!$A$4:$B$23,7,0),"")/100*C207,"")</f>
        <v/>
      </c>
      <c r="J207" s="33" t="str">
        <f>IF($A207&lt;&gt;"",IF($A207&lt;&gt;"",VLOOKUP($A207,'TABELA '!$A$4:$B$23,8,0),"")/100*C207,"")</f>
        <v/>
      </c>
      <c r="K207" s="33" t="str">
        <f>IF($A207&lt;&gt;"",IF($A207&lt;&gt;"",VLOOKUP($A207,'TABELA '!$A$4:$B$23,11,0),"")/100*C207,"")</f>
        <v/>
      </c>
      <c r="L207" s="33" t="str">
        <f>IF($A207&lt;&gt;"",IF($A207&lt;&gt;"",VLOOKUP($A207,'TABELA '!$A$4:$B$23,10,0),"")/100*C207,"")</f>
        <v/>
      </c>
      <c r="M207" s="33" t="str">
        <f>IF($A207&lt;&gt;"",IF($A207&lt;&gt;"",VLOOKUP($A207,'TABELA '!$A$4:$B$23,11,0),"")/100*H207,"")</f>
        <v/>
      </c>
      <c r="N207" s="33" t="str">
        <f>IF($A207&lt;&gt;"",IF($A207&lt;&gt;"",VLOOKUP($A207,'TABELA '!$A$4:$B$23,12,0),"")/100*C207,"")</f>
        <v/>
      </c>
      <c r="O207" s="33" t="str">
        <f>IF($A207&lt;&gt;"",IF($A207&lt;&gt;"",VLOOKUP($A207,'TABELA '!$A$4:$B$23,13,0),"")/100*C207,"")</f>
        <v/>
      </c>
      <c r="P207" s="33" t="str">
        <f>IF($A207&lt;&gt;"",IF($A207&lt;&gt;"",VLOOKUP($A207,'TABELA '!$A$4:$B$23,14,0),"")/100*C207,"")</f>
        <v/>
      </c>
      <c r="Q207" s="33" t="str">
        <f>IF($A207&lt;&gt;"",IF($A207&lt;&gt;"",VLOOKUP($A207,'TABELA '!$A$4:$B$23,15,0),"")/100*C207,"")</f>
        <v/>
      </c>
      <c r="R207" s="33" t="str">
        <f>IF($A207&lt;&gt;"",IF($A207&lt;&gt;"",VLOOKUP($A207,'TABELA '!$A$4:$B$23,16,0),"")/100*C207,"")</f>
        <v/>
      </c>
      <c r="S207" s="33" t="str">
        <f>IF($A207&lt;&gt;"",IF($A207&lt;&gt;"",VLOOKUP($A207,'TABELA '!$A$4:$B$23,17,0),"")/100*C207,"")</f>
        <v/>
      </c>
      <c r="T207" s="33" t="str">
        <f>IF($A207&lt;&gt;"",IF($A207&lt;&gt;"",VLOOKUP($A207,'TABELA '!$A$4:$B$23,18,0),"")/100*C207,"")</f>
        <v/>
      </c>
      <c r="U207" s="33" t="str">
        <f>IF($A207&lt;&gt;"",IF($A207&lt;&gt;"",VLOOKUP($A207,'TABELA '!$A$4:$B$23,19,0),"")/100*C207,"")</f>
        <v/>
      </c>
      <c r="V207" s="33" t="str">
        <f>IF($A207&lt;&gt;"",IF($A207&lt;&gt;"",VLOOKUP($A207,'TABELA '!$A$4:$B$23,38,0),"")/100*C207,"")</f>
        <v/>
      </c>
      <c r="W207" s="28"/>
    </row>
    <row r="208" spans="1:23" x14ac:dyDescent="0.2">
      <c r="A208" s="30"/>
      <c r="B208" s="24" t="str">
        <f>IF(A208&lt;&gt;"",VLOOKUP(A208,'TABELA '!A24:B137,2,0),"")</f>
        <v/>
      </c>
      <c r="C208" s="31"/>
      <c r="D208" s="31"/>
      <c r="E208" s="32" t="str">
        <f>IF($A208&lt;&gt;"",IF($A208&lt;&gt;"",VLOOKUP($A208,'TABELA '!$A$4:$B$23,3,0),"")/100*C208,"")</f>
        <v/>
      </c>
      <c r="F208" s="33" t="str">
        <f>IF($A208&lt;&gt;"",IF($A208&lt;&gt;"",VLOOKUP($A208,'TABELA '!$A$4:$B$23,4,0),"")/100*C208/100*C208,"")</f>
        <v/>
      </c>
      <c r="G208" s="33" t="str">
        <f>IF($A208&lt;&gt;"",IF($A208&lt;&gt;"",VLOOKUP($A208,'TABELA '!$A$4:$B$23,5,0),"")/100*C208,"")</f>
        <v/>
      </c>
      <c r="H208" s="33" t="str">
        <f>IF($A208&lt;&gt;"",IF($A208&lt;&gt;"",VLOOKUP($A208,'TABELA '!$A$4:$B$23,6,0),"")/100*C208,"")</f>
        <v/>
      </c>
      <c r="I208" s="33" t="str">
        <f>IF($A208&lt;&gt;"",IF($A208&lt;&gt;"",VLOOKUP($A208,'TABELA '!$A$4:$B$23,7,0),"")/100*C208,"")</f>
        <v/>
      </c>
      <c r="J208" s="33" t="str">
        <f>IF($A208&lt;&gt;"",IF($A208&lt;&gt;"",VLOOKUP($A208,'TABELA '!$A$4:$B$23,8,0),"")/100*C208,"")</f>
        <v/>
      </c>
      <c r="K208" s="33" t="str">
        <f>IF($A208&lt;&gt;"",IF($A208&lt;&gt;"",VLOOKUP($A208,'TABELA '!$A$4:$B$23,11,0),"")/100*C208,"")</f>
        <v/>
      </c>
      <c r="L208" s="33" t="str">
        <f>IF($A208&lt;&gt;"",IF($A208&lt;&gt;"",VLOOKUP($A208,'TABELA '!$A$4:$B$23,10,0),"")/100*C208,"")</f>
        <v/>
      </c>
      <c r="M208" s="33" t="str">
        <f>IF($A208&lt;&gt;"",IF($A208&lt;&gt;"",VLOOKUP($A208,'TABELA '!$A$4:$B$23,11,0),"")/100*H208,"")</f>
        <v/>
      </c>
      <c r="N208" s="33" t="str">
        <f>IF($A208&lt;&gt;"",IF($A208&lt;&gt;"",VLOOKUP($A208,'TABELA '!$A$4:$B$23,12,0),"")/100*C208,"")</f>
        <v/>
      </c>
      <c r="O208" s="33" t="str">
        <f>IF($A208&lt;&gt;"",IF($A208&lt;&gt;"",VLOOKUP($A208,'TABELA '!$A$4:$B$23,13,0),"")/100*C208,"")</f>
        <v/>
      </c>
      <c r="P208" s="33" t="str">
        <f>IF($A208&lt;&gt;"",IF($A208&lt;&gt;"",VLOOKUP($A208,'TABELA '!$A$4:$B$23,14,0),"")/100*C208,"")</f>
        <v/>
      </c>
      <c r="Q208" s="33" t="str">
        <f>IF($A208&lt;&gt;"",IF($A208&lt;&gt;"",VLOOKUP($A208,'TABELA '!$A$4:$B$23,15,0),"")/100*C208,"")</f>
        <v/>
      </c>
      <c r="R208" s="33" t="str">
        <f>IF($A208&lt;&gt;"",IF($A208&lt;&gt;"",VLOOKUP($A208,'TABELA '!$A$4:$B$23,16,0),"")/100*C208,"")</f>
        <v/>
      </c>
      <c r="S208" s="33" t="str">
        <f>IF($A208&lt;&gt;"",IF($A208&lt;&gt;"",VLOOKUP($A208,'TABELA '!$A$4:$B$23,17,0),"")/100*C208,"")</f>
        <v/>
      </c>
      <c r="T208" s="33" t="str">
        <f>IF($A208&lt;&gt;"",IF($A208&lt;&gt;"",VLOOKUP($A208,'TABELA '!$A$4:$B$23,18,0),"")/100*C208,"")</f>
        <v/>
      </c>
      <c r="U208" s="33" t="str">
        <f>IF($A208&lt;&gt;"",IF($A208&lt;&gt;"",VLOOKUP($A208,'TABELA '!$A$4:$B$23,19,0),"")/100*C208,"")</f>
        <v/>
      </c>
      <c r="V208" s="33" t="str">
        <f>IF($A208&lt;&gt;"",IF($A208&lt;&gt;"",VLOOKUP($A208,'TABELA '!$A$4:$B$23,38,0),"")/100*C208,"")</f>
        <v/>
      </c>
      <c r="W208" s="28"/>
    </row>
    <row r="209" spans="1:23" x14ac:dyDescent="0.2">
      <c r="A209" s="30"/>
      <c r="B209" s="24" t="str">
        <f>IF(A209&lt;&gt;"",VLOOKUP(A209,'TABELA '!A24:B138,2,0),"")</f>
        <v/>
      </c>
      <c r="C209" s="31"/>
      <c r="D209" s="31"/>
      <c r="E209" s="32" t="str">
        <f>IF($A209&lt;&gt;"",IF($A209&lt;&gt;"",VLOOKUP($A209,'TABELA '!$A$4:$B$23,3,0),"")/100*C209,"")</f>
        <v/>
      </c>
      <c r="F209" s="33" t="str">
        <f>IF($A209&lt;&gt;"",IF($A209&lt;&gt;"",VLOOKUP($A209,'TABELA '!$A$4:$B$23,4,0),"")/100*C209/100*C209,"")</f>
        <v/>
      </c>
      <c r="G209" s="33" t="str">
        <f>IF($A209&lt;&gt;"",IF($A209&lt;&gt;"",VLOOKUP($A209,'TABELA '!$A$4:$B$23,5,0),"")/100*C209,"")</f>
        <v/>
      </c>
      <c r="H209" s="33" t="str">
        <f>IF($A209&lt;&gt;"",IF($A209&lt;&gt;"",VLOOKUP($A209,'TABELA '!$A$4:$B$23,6,0),"")/100*C209,"")</f>
        <v/>
      </c>
      <c r="I209" s="33" t="str">
        <f>IF($A209&lt;&gt;"",IF($A209&lt;&gt;"",VLOOKUP($A209,'TABELA '!$A$4:$B$23,7,0),"")/100*C209,"")</f>
        <v/>
      </c>
      <c r="J209" s="33" t="str">
        <f>IF($A209&lt;&gt;"",IF($A209&lt;&gt;"",VLOOKUP($A209,'TABELA '!$A$4:$B$23,8,0),"")/100*C209,"")</f>
        <v/>
      </c>
      <c r="K209" s="33" t="str">
        <f>IF($A209&lt;&gt;"",IF($A209&lt;&gt;"",VLOOKUP($A209,'TABELA '!$A$4:$B$23,11,0),"")/100*C209,"")</f>
        <v/>
      </c>
      <c r="L209" s="33" t="str">
        <f>IF($A209&lt;&gt;"",IF($A209&lt;&gt;"",VLOOKUP($A209,'TABELA '!$A$4:$B$23,10,0),"")/100*C209,"")</f>
        <v/>
      </c>
      <c r="M209" s="33" t="str">
        <f>IF($A209&lt;&gt;"",IF($A209&lt;&gt;"",VLOOKUP($A209,'TABELA '!$A$4:$B$23,11,0),"")/100*H209,"")</f>
        <v/>
      </c>
      <c r="N209" s="33" t="str">
        <f>IF($A209&lt;&gt;"",IF($A209&lt;&gt;"",VLOOKUP($A209,'TABELA '!$A$4:$B$23,12,0),"")/100*C209,"")</f>
        <v/>
      </c>
      <c r="O209" s="33" t="str">
        <f>IF($A209&lt;&gt;"",IF($A209&lt;&gt;"",VLOOKUP($A209,'TABELA '!$A$4:$B$23,13,0),"")/100*C209,"")</f>
        <v/>
      </c>
      <c r="P209" s="33" t="str">
        <f>IF($A209&lt;&gt;"",IF($A209&lt;&gt;"",VLOOKUP($A209,'TABELA '!$A$4:$B$23,14,0),"")/100*C209,"")</f>
        <v/>
      </c>
      <c r="Q209" s="33" t="str">
        <f>IF($A209&lt;&gt;"",IF($A209&lt;&gt;"",VLOOKUP($A209,'TABELA '!$A$4:$B$23,15,0),"")/100*C209,"")</f>
        <v/>
      </c>
      <c r="R209" s="33" t="str">
        <f>IF($A209&lt;&gt;"",IF($A209&lt;&gt;"",VLOOKUP($A209,'TABELA '!$A$4:$B$23,16,0),"")/100*C209,"")</f>
        <v/>
      </c>
      <c r="S209" s="33" t="str">
        <f>IF($A209&lt;&gt;"",IF($A209&lt;&gt;"",VLOOKUP($A209,'TABELA '!$A$4:$B$23,17,0),"")/100*C209,"")</f>
        <v/>
      </c>
      <c r="T209" s="33" t="str">
        <f>IF($A209&lt;&gt;"",IF($A209&lt;&gt;"",VLOOKUP($A209,'TABELA '!$A$4:$B$23,18,0),"")/100*C209,"")</f>
        <v/>
      </c>
      <c r="U209" s="33" t="str">
        <f>IF($A209&lt;&gt;"",IF($A209&lt;&gt;"",VLOOKUP($A209,'TABELA '!$A$4:$B$23,19,0),"")/100*C209,"")</f>
        <v/>
      </c>
      <c r="V209" s="33" t="str">
        <f>IF($A209&lt;&gt;"",IF($A209&lt;&gt;"",VLOOKUP($A209,'TABELA '!$A$4:$B$23,38,0),"")/100*C209,"")</f>
        <v/>
      </c>
      <c r="W209" s="28"/>
    </row>
    <row r="210" spans="1:23" x14ac:dyDescent="0.2">
      <c r="A210" s="30"/>
      <c r="B210" s="24" t="str">
        <f>IF(A210&lt;&gt;"",VLOOKUP(A210,'TABELA '!A24:B139,2,0),"")</f>
        <v/>
      </c>
      <c r="C210" s="31"/>
      <c r="D210" s="31"/>
      <c r="E210" s="32" t="str">
        <f>IF($A210&lt;&gt;"",IF($A210&lt;&gt;"",VLOOKUP($A210,'TABELA '!$A$4:$B$23,3,0),"")/100*C210,"")</f>
        <v/>
      </c>
      <c r="F210" s="33" t="str">
        <f>IF($A210&lt;&gt;"",IF($A210&lt;&gt;"",VLOOKUP($A210,'TABELA '!$A$4:$B$23,4,0),"")/100*C210/100*C210,"")</f>
        <v/>
      </c>
      <c r="G210" s="33" t="str">
        <f>IF($A210&lt;&gt;"",IF($A210&lt;&gt;"",VLOOKUP($A210,'TABELA '!$A$4:$B$23,5,0),"")/100*C210,"")</f>
        <v/>
      </c>
      <c r="H210" s="33" t="str">
        <f>IF($A210&lt;&gt;"",IF($A210&lt;&gt;"",VLOOKUP($A210,'TABELA '!$A$4:$B$23,6,0),"")/100*C210,"")</f>
        <v/>
      </c>
      <c r="I210" s="33" t="str">
        <f>IF($A210&lt;&gt;"",IF($A210&lt;&gt;"",VLOOKUP($A210,'TABELA '!$A$4:$B$23,7,0),"")/100*C210,"")</f>
        <v/>
      </c>
      <c r="J210" s="33" t="str">
        <f>IF($A210&lt;&gt;"",IF($A210&lt;&gt;"",VLOOKUP($A210,'TABELA '!$A$4:$B$23,8,0),"")/100*C210,"")</f>
        <v/>
      </c>
      <c r="K210" s="33" t="str">
        <f>IF($A210&lt;&gt;"",IF($A210&lt;&gt;"",VLOOKUP($A210,'TABELA '!$A$4:$B$23,11,0),"")/100*C210,"")</f>
        <v/>
      </c>
      <c r="L210" s="33" t="str">
        <f>IF($A210&lt;&gt;"",IF($A210&lt;&gt;"",VLOOKUP($A210,'TABELA '!$A$4:$B$23,10,0),"")/100*C210,"")</f>
        <v/>
      </c>
      <c r="M210" s="33" t="str">
        <f>IF($A210&lt;&gt;"",IF($A210&lt;&gt;"",VLOOKUP($A210,'TABELA '!$A$4:$B$23,11,0),"")/100*H210,"")</f>
        <v/>
      </c>
      <c r="N210" s="33" t="str">
        <f>IF($A210&lt;&gt;"",IF($A210&lt;&gt;"",VLOOKUP($A210,'TABELA '!$A$4:$B$23,12,0),"")/100*C210,"")</f>
        <v/>
      </c>
      <c r="O210" s="33" t="str">
        <f>IF($A210&lt;&gt;"",IF($A210&lt;&gt;"",VLOOKUP($A210,'TABELA '!$A$4:$B$23,13,0),"")/100*C210,"")</f>
        <v/>
      </c>
      <c r="P210" s="33" t="str">
        <f>IF($A210&lt;&gt;"",IF($A210&lt;&gt;"",VLOOKUP($A210,'TABELA '!$A$4:$B$23,14,0),"")/100*C210,"")</f>
        <v/>
      </c>
      <c r="Q210" s="33" t="str">
        <f>IF($A210&lt;&gt;"",IF($A210&lt;&gt;"",VLOOKUP($A210,'TABELA '!$A$4:$B$23,15,0),"")/100*C210,"")</f>
        <v/>
      </c>
      <c r="R210" s="33" t="str">
        <f>IF($A210&lt;&gt;"",IF($A210&lt;&gt;"",VLOOKUP($A210,'TABELA '!$A$4:$B$23,16,0),"")/100*C210,"")</f>
        <v/>
      </c>
      <c r="S210" s="33" t="str">
        <f>IF($A210&lt;&gt;"",IF($A210&lt;&gt;"",VLOOKUP($A210,'TABELA '!$A$4:$B$23,17,0),"")/100*C210,"")</f>
        <v/>
      </c>
      <c r="T210" s="33" t="str">
        <f>IF($A210&lt;&gt;"",IF($A210&lt;&gt;"",VLOOKUP($A210,'TABELA '!$A$4:$B$23,18,0),"")/100*C210,"")</f>
        <v/>
      </c>
      <c r="U210" s="33" t="str">
        <f>IF($A210&lt;&gt;"",IF($A210&lt;&gt;"",VLOOKUP($A210,'TABELA '!$A$4:$B$23,19,0),"")/100*C210,"")</f>
        <v/>
      </c>
      <c r="V210" s="33" t="str">
        <f>IF($A210&lt;&gt;"",IF($A210&lt;&gt;"",VLOOKUP($A210,'TABELA '!$A$4:$B$23,38,0),"")/100*C210,"")</f>
        <v/>
      </c>
      <c r="W210" s="28"/>
    </row>
    <row r="211" spans="1:23" x14ac:dyDescent="0.2">
      <c r="A211" s="30"/>
      <c r="B211" s="24" t="str">
        <f>IF(A211&lt;&gt;"",VLOOKUP(A211,'TABELA '!A24:B140,2,0),"")</f>
        <v/>
      </c>
      <c r="C211" s="31"/>
      <c r="D211" s="31"/>
      <c r="E211" s="32" t="str">
        <f>IF($A211&lt;&gt;"",IF($A211&lt;&gt;"",VLOOKUP($A211,'TABELA '!$A$4:$B$23,3,0),"")/100*C211,"")</f>
        <v/>
      </c>
      <c r="F211" s="33" t="str">
        <f>IF($A211&lt;&gt;"",IF($A211&lt;&gt;"",VLOOKUP($A211,'TABELA '!$A$4:$B$23,4,0),"")/100*C211/100*C211,"")</f>
        <v/>
      </c>
      <c r="G211" s="33" t="str">
        <f>IF($A211&lt;&gt;"",IF($A211&lt;&gt;"",VLOOKUP($A211,'TABELA '!$A$4:$B$23,5,0),"")/100*C211,"")</f>
        <v/>
      </c>
      <c r="H211" s="33" t="str">
        <f>IF($A211&lt;&gt;"",IF($A211&lt;&gt;"",VLOOKUP($A211,'TABELA '!$A$4:$B$23,6,0),"")/100*C211,"")</f>
        <v/>
      </c>
      <c r="I211" s="33" t="str">
        <f>IF($A211&lt;&gt;"",IF($A211&lt;&gt;"",VLOOKUP($A211,'TABELA '!$A$4:$B$23,7,0),"")/100*C211,"")</f>
        <v/>
      </c>
      <c r="J211" s="33" t="str">
        <f>IF($A211&lt;&gt;"",IF($A211&lt;&gt;"",VLOOKUP($A211,'TABELA '!$A$4:$B$23,8,0),"")/100*C211,"")</f>
        <v/>
      </c>
      <c r="K211" s="33" t="str">
        <f>IF($A211&lt;&gt;"",IF($A211&lt;&gt;"",VLOOKUP($A211,'TABELA '!$A$4:$B$23,11,0),"")/100*C211,"")</f>
        <v/>
      </c>
      <c r="L211" s="33" t="str">
        <f>IF($A211&lt;&gt;"",IF($A211&lt;&gt;"",VLOOKUP($A211,'TABELA '!$A$4:$B$23,10,0),"")/100*C211,"")</f>
        <v/>
      </c>
      <c r="M211" s="33" t="str">
        <f>IF($A211&lt;&gt;"",IF($A211&lt;&gt;"",VLOOKUP($A211,'TABELA '!$A$4:$B$23,11,0),"")/100*H211,"")</f>
        <v/>
      </c>
      <c r="N211" s="33" t="str">
        <f>IF($A211&lt;&gt;"",IF($A211&lt;&gt;"",VLOOKUP($A211,'TABELA '!$A$4:$B$23,12,0),"")/100*C211,"")</f>
        <v/>
      </c>
      <c r="O211" s="33" t="str">
        <f>IF($A211&lt;&gt;"",IF($A211&lt;&gt;"",VLOOKUP($A211,'TABELA '!$A$4:$B$23,13,0),"")/100*C211,"")</f>
        <v/>
      </c>
      <c r="P211" s="33" t="str">
        <f>IF($A211&lt;&gt;"",IF($A211&lt;&gt;"",VLOOKUP($A211,'TABELA '!$A$4:$B$23,14,0),"")/100*C211,"")</f>
        <v/>
      </c>
      <c r="Q211" s="33" t="str">
        <f>IF($A211&lt;&gt;"",IF($A211&lt;&gt;"",VLOOKUP($A211,'TABELA '!$A$4:$B$23,15,0),"")/100*C211,"")</f>
        <v/>
      </c>
      <c r="R211" s="33" t="str">
        <f>IF($A211&lt;&gt;"",IF($A211&lt;&gt;"",VLOOKUP($A211,'TABELA '!$A$4:$B$23,16,0),"")/100*C211,"")</f>
        <v/>
      </c>
      <c r="S211" s="33" t="str">
        <f>IF($A211&lt;&gt;"",IF($A211&lt;&gt;"",VLOOKUP($A211,'TABELA '!$A$4:$B$23,17,0),"")/100*C211,"")</f>
        <v/>
      </c>
      <c r="T211" s="33" t="str">
        <f>IF($A211&lt;&gt;"",IF($A211&lt;&gt;"",VLOOKUP($A211,'TABELA '!$A$4:$B$23,18,0),"")/100*C211,"")</f>
        <v/>
      </c>
      <c r="U211" s="33" t="str">
        <f>IF($A211&lt;&gt;"",IF($A211&lt;&gt;"",VLOOKUP($A211,'TABELA '!$A$4:$B$23,19,0),"")/100*C211,"")</f>
        <v/>
      </c>
      <c r="V211" s="33" t="str">
        <f>IF($A211&lt;&gt;"",IF($A211&lt;&gt;"",VLOOKUP($A211,'TABELA '!$A$4:$B$23,38,0),"")/100*C211,"")</f>
        <v/>
      </c>
      <c r="W211" s="28"/>
    </row>
    <row r="212" spans="1:23" x14ac:dyDescent="0.2">
      <c r="A212" s="30"/>
      <c r="B212" s="24" t="str">
        <f>IF(A212&lt;&gt;"",VLOOKUP(A212,'TABELA '!A24:B141,2,0),"")</f>
        <v/>
      </c>
      <c r="C212" s="31"/>
      <c r="D212" s="31"/>
      <c r="E212" s="32" t="str">
        <f>IF($A212&lt;&gt;"",IF($A212&lt;&gt;"",VLOOKUP($A212,'TABELA '!$A$4:$B$23,3,0),"")/100*C212,"")</f>
        <v/>
      </c>
      <c r="F212" s="33" t="str">
        <f>IF($A212&lt;&gt;"",IF($A212&lt;&gt;"",VLOOKUP($A212,'TABELA '!$A$4:$B$23,4,0),"")/100*C212/100*C212,"")</f>
        <v/>
      </c>
      <c r="G212" s="33" t="str">
        <f>IF($A212&lt;&gt;"",IF($A212&lt;&gt;"",VLOOKUP($A212,'TABELA '!$A$4:$B$23,5,0),"")/100*C212,"")</f>
        <v/>
      </c>
      <c r="H212" s="33" t="str">
        <f>IF($A212&lt;&gt;"",IF($A212&lt;&gt;"",VLOOKUP($A212,'TABELA '!$A$4:$B$23,6,0),"")/100*C212,"")</f>
        <v/>
      </c>
      <c r="I212" s="33" t="str">
        <f>IF($A212&lt;&gt;"",IF($A212&lt;&gt;"",VLOOKUP($A212,'TABELA '!$A$4:$B$23,7,0),"")/100*C212,"")</f>
        <v/>
      </c>
      <c r="J212" s="33" t="str">
        <f>IF($A212&lt;&gt;"",IF($A212&lt;&gt;"",VLOOKUP($A212,'TABELA '!$A$4:$B$23,8,0),"")/100*C212,"")</f>
        <v/>
      </c>
      <c r="K212" s="33" t="str">
        <f>IF($A212&lt;&gt;"",IF($A212&lt;&gt;"",VLOOKUP($A212,'TABELA '!$A$4:$B$23,11,0),"")/100*C212,"")</f>
        <v/>
      </c>
      <c r="L212" s="33" t="str">
        <f>IF($A212&lt;&gt;"",IF($A212&lt;&gt;"",VLOOKUP($A212,'TABELA '!$A$4:$B$23,10,0),"")/100*C212,"")</f>
        <v/>
      </c>
      <c r="M212" s="33" t="str">
        <f>IF($A212&lt;&gt;"",IF($A212&lt;&gt;"",VLOOKUP($A212,'TABELA '!$A$4:$B$23,11,0),"")/100*H212,"")</f>
        <v/>
      </c>
      <c r="N212" s="33" t="str">
        <f>IF($A212&lt;&gt;"",IF($A212&lt;&gt;"",VLOOKUP($A212,'TABELA '!$A$4:$B$23,12,0),"")/100*C212,"")</f>
        <v/>
      </c>
      <c r="O212" s="33" t="str">
        <f>IF($A212&lt;&gt;"",IF($A212&lt;&gt;"",VLOOKUP($A212,'TABELA '!$A$4:$B$23,13,0),"")/100*C212,"")</f>
        <v/>
      </c>
      <c r="P212" s="33" t="str">
        <f>IF($A212&lt;&gt;"",IF($A212&lt;&gt;"",VLOOKUP($A212,'TABELA '!$A$4:$B$23,14,0),"")/100*C212,"")</f>
        <v/>
      </c>
      <c r="Q212" s="33" t="str">
        <f>IF($A212&lt;&gt;"",IF($A212&lt;&gt;"",VLOOKUP($A212,'TABELA '!$A$4:$B$23,15,0),"")/100*C212,"")</f>
        <v/>
      </c>
      <c r="R212" s="33" t="str">
        <f>IF($A212&lt;&gt;"",IF($A212&lt;&gt;"",VLOOKUP($A212,'TABELA '!$A$4:$B$23,16,0),"")/100*C212,"")</f>
        <v/>
      </c>
      <c r="S212" s="33" t="str">
        <f>IF($A212&lt;&gt;"",IF($A212&lt;&gt;"",VLOOKUP($A212,'TABELA '!$A$4:$B$23,17,0),"")/100*C212,"")</f>
        <v/>
      </c>
      <c r="T212" s="33" t="str">
        <f>IF($A212&lt;&gt;"",IF($A212&lt;&gt;"",VLOOKUP($A212,'TABELA '!$A$4:$B$23,18,0),"")/100*C212,"")</f>
        <v/>
      </c>
      <c r="U212" s="33" t="str">
        <f>IF($A212&lt;&gt;"",IF($A212&lt;&gt;"",VLOOKUP($A212,'TABELA '!$A$4:$B$23,19,0),"")/100*C212,"")</f>
        <v/>
      </c>
      <c r="V212" s="33" t="str">
        <f>IF($A212&lt;&gt;"",IF($A212&lt;&gt;"",VLOOKUP($A212,'TABELA '!$A$4:$B$23,38,0),"")/100*C212,"")</f>
        <v/>
      </c>
      <c r="W212" s="28"/>
    </row>
    <row r="213" spans="1:23" x14ac:dyDescent="0.2">
      <c r="A213" s="30"/>
      <c r="B213" s="24" t="str">
        <f>IF(A213&lt;&gt;"",VLOOKUP(A213,'TABELA '!A24:B142,2,0),"")</f>
        <v/>
      </c>
      <c r="C213" s="31"/>
      <c r="D213" s="31"/>
      <c r="E213" s="32" t="str">
        <f>IF($A213&lt;&gt;"",IF($A213&lt;&gt;"",VLOOKUP($A213,'TABELA '!$A$4:$B$23,3,0),"")/100*C213,"")</f>
        <v/>
      </c>
      <c r="F213" s="33" t="str">
        <f>IF($A213&lt;&gt;"",IF($A213&lt;&gt;"",VLOOKUP($A213,'TABELA '!$A$4:$B$23,4,0),"")/100*C213/100*C213,"")</f>
        <v/>
      </c>
      <c r="G213" s="33" t="str">
        <f>IF($A213&lt;&gt;"",IF($A213&lt;&gt;"",VLOOKUP($A213,'TABELA '!$A$4:$B$23,5,0),"")/100*C213,"")</f>
        <v/>
      </c>
      <c r="H213" s="33" t="str">
        <f>IF($A213&lt;&gt;"",IF($A213&lt;&gt;"",VLOOKUP($A213,'TABELA '!$A$4:$B$23,6,0),"")/100*C213,"")</f>
        <v/>
      </c>
      <c r="I213" s="33" t="str">
        <f>IF($A213&lt;&gt;"",IF($A213&lt;&gt;"",VLOOKUP($A213,'TABELA '!$A$4:$B$23,7,0),"")/100*C213,"")</f>
        <v/>
      </c>
      <c r="J213" s="33" t="str">
        <f>IF($A213&lt;&gt;"",IF($A213&lt;&gt;"",VLOOKUP($A213,'TABELA '!$A$4:$B$23,8,0),"")/100*C213,"")</f>
        <v/>
      </c>
      <c r="K213" s="33" t="str">
        <f>IF($A213&lt;&gt;"",IF($A213&lt;&gt;"",VLOOKUP($A213,'TABELA '!$A$4:$B$23,11,0),"")/100*C213,"")</f>
        <v/>
      </c>
      <c r="L213" s="33" t="str">
        <f>IF($A213&lt;&gt;"",IF($A213&lt;&gt;"",VLOOKUP($A213,'TABELA '!$A$4:$B$23,10,0),"")/100*C213,"")</f>
        <v/>
      </c>
      <c r="M213" s="33" t="str">
        <f>IF($A213&lt;&gt;"",IF($A213&lt;&gt;"",VLOOKUP($A213,'TABELA '!$A$4:$B$23,11,0),"")/100*H213,"")</f>
        <v/>
      </c>
      <c r="N213" s="33" t="str">
        <f>IF($A213&lt;&gt;"",IF($A213&lt;&gt;"",VLOOKUP($A213,'TABELA '!$A$4:$B$23,12,0),"")/100*C213,"")</f>
        <v/>
      </c>
      <c r="O213" s="33" t="str">
        <f>IF($A213&lt;&gt;"",IF($A213&lt;&gt;"",VLOOKUP($A213,'TABELA '!$A$4:$B$23,13,0),"")/100*C213,"")</f>
        <v/>
      </c>
      <c r="P213" s="33" t="str">
        <f>IF($A213&lt;&gt;"",IF($A213&lt;&gt;"",VLOOKUP($A213,'TABELA '!$A$4:$B$23,14,0),"")/100*C213,"")</f>
        <v/>
      </c>
      <c r="Q213" s="33" t="str">
        <f>IF($A213&lt;&gt;"",IF($A213&lt;&gt;"",VLOOKUP($A213,'TABELA '!$A$4:$B$23,15,0),"")/100*C213,"")</f>
        <v/>
      </c>
      <c r="R213" s="33" t="str">
        <f>IF($A213&lt;&gt;"",IF($A213&lt;&gt;"",VLOOKUP($A213,'TABELA '!$A$4:$B$23,16,0),"")/100*C213,"")</f>
        <v/>
      </c>
      <c r="S213" s="33" t="str">
        <f>IF($A213&lt;&gt;"",IF($A213&lt;&gt;"",VLOOKUP($A213,'TABELA '!$A$4:$B$23,17,0),"")/100*C213,"")</f>
        <v/>
      </c>
      <c r="T213" s="33" t="str">
        <f>IF($A213&lt;&gt;"",IF($A213&lt;&gt;"",VLOOKUP($A213,'TABELA '!$A$4:$B$23,18,0),"")/100*C213,"")</f>
        <v/>
      </c>
      <c r="U213" s="33" t="str">
        <f>IF($A213&lt;&gt;"",IF($A213&lt;&gt;"",VLOOKUP($A213,'TABELA '!$A$4:$B$23,19,0),"")/100*C213,"")</f>
        <v/>
      </c>
      <c r="V213" s="33" t="str">
        <f>IF($A213&lt;&gt;"",IF($A213&lt;&gt;"",VLOOKUP($A213,'TABELA '!$A$4:$B$23,38,0),"")/100*C213,"")</f>
        <v/>
      </c>
      <c r="W213" s="28"/>
    </row>
    <row r="214" spans="1:23" x14ac:dyDescent="0.2">
      <c r="A214" s="30"/>
      <c r="B214" s="24" t="str">
        <f>IF(A214&lt;&gt;"",VLOOKUP(A214,'TABELA '!A24:B143,2,0),"")</f>
        <v/>
      </c>
      <c r="C214" s="31"/>
      <c r="D214" s="31"/>
      <c r="E214" s="32" t="str">
        <f>IF($A214&lt;&gt;"",IF($A214&lt;&gt;"",VLOOKUP($A214,'TABELA '!$A$4:$B$23,3,0),"")/100*C214,"")</f>
        <v/>
      </c>
      <c r="F214" s="33" t="str">
        <f>IF($A214&lt;&gt;"",IF($A214&lt;&gt;"",VLOOKUP($A214,'TABELA '!$A$4:$B$23,4,0),"")/100*C214/100*C214,"")</f>
        <v/>
      </c>
      <c r="G214" s="33" t="str">
        <f>IF($A214&lt;&gt;"",IF($A214&lt;&gt;"",VLOOKUP($A214,'TABELA '!$A$4:$B$23,5,0),"")/100*C214,"")</f>
        <v/>
      </c>
      <c r="H214" s="33" t="str">
        <f>IF($A214&lt;&gt;"",IF($A214&lt;&gt;"",VLOOKUP($A214,'TABELA '!$A$4:$B$23,6,0),"")/100*C214,"")</f>
        <v/>
      </c>
      <c r="I214" s="33" t="str">
        <f>IF($A214&lt;&gt;"",IF($A214&lt;&gt;"",VLOOKUP($A214,'TABELA '!$A$4:$B$23,7,0),"")/100*C214,"")</f>
        <v/>
      </c>
      <c r="J214" s="33" t="str">
        <f>IF($A214&lt;&gt;"",IF($A214&lt;&gt;"",VLOOKUP($A214,'TABELA '!$A$4:$B$23,8,0),"")/100*C214,"")</f>
        <v/>
      </c>
      <c r="K214" s="33" t="str">
        <f>IF($A214&lt;&gt;"",IF($A214&lt;&gt;"",VLOOKUP($A214,'TABELA '!$A$4:$B$23,11,0),"")/100*C214,"")</f>
        <v/>
      </c>
      <c r="L214" s="33" t="str">
        <f>IF($A214&lt;&gt;"",IF($A214&lt;&gt;"",VLOOKUP($A214,'TABELA '!$A$4:$B$23,10,0),"")/100*C214,"")</f>
        <v/>
      </c>
      <c r="M214" s="33" t="str">
        <f>IF($A214&lt;&gt;"",IF($A214&lt;&gt;"",VLOOKUP($A214,'TABELA '!$A$4:$B$23,11,0),"")/100*H214,"")</f>
        <v/>
      </c>
      <c r="N214" s="33" t="str">
        <f>IF($A214&lt;&gt;"",IF($A214&lt;&gt;"",VLOOKUP($A214,'TABELA '!$A$4:$B$23,12,0),"")/100*C214,"")</f>
        <v/>
      </c>
      <c r="O214" s="33" t="str">
        <f>IF($A214&lt;&gt;"",IF($A214&lt;&gt;"",VLOOKUP($A214,'TABELA '!$A$4:$B$23,13,0),"")/100*C214,"")</f>
        <v/>
      </c>
      <c r="P214" s="33" t="str">
        <f>IF($A214&lt;&gt;"",IF($A214&lt;&gt;"",VLOOKUP($A214,'TABELA '!$A$4:$B$23,14,0),"")/100*C214,"")</f>
        <v/>
      </c>
      <c r="Q214" s="33" t="str">
        <f>IF($A214&lt;&gt;"",IF($A214&lt;&gt;"",VLOOKUP($A214,'TABELA '!$A$4:$B$23,15,0),"")/100*C214,"")</f>
        <v/>
      </c>
      <c r="R214" s="33" t="str">
        <f>IF($A214&lt;&gt;"",IF($A214&lt;&gt;"",VLOOKUP($A214,'TABELA '!$A$4:$B$23,16,0),"")/100*C214,"")</f>
        <v/>
      </c>
      <c r="S214" s="33" t="str">
        <f>IF($A214&lt;&gt;"",IF($A214&lt;&gt;"",VLOOKUP($A214,'TABELA '!$A$4:$B$23,17,0),"")/100*C214,"")</f>
        <v/>
      </c>
      <c r="T214" s="33" t="str">
        <f>IF($A214&lt;&gt;"",IF($A214&lt;&gt;"",VLOOKUP($A214,'TABELA '!$A$4:$B$23,18,0),"")/100*C214,"")</f>
        <v/>
      </c>
      <c r="U214" s="33" t="str">
        <f>IF($A214&lt;&gt;"",IF($A214&lt;&gt;"",VLOOKUP($A214,'TABELA '!$A$4:$B$23,19,0),"")/100*C214,"")</f>
        <v/>
      </c>
      <c r="V214" s="33" t="str">
        <f>IF($A214&lt;&gt;"",IF($A214&lt;&gt;"",VLOOKUP($A214,'TABELA '!$A$4:$B$23,38,0),"")/100*C214,"")</f>
        <v/>
      </c>
      <c r="W214" s="28"/>
    </row>
    <row r="215" spans="1:23" x14ac:dyDescent="0.2">
      <c r="A215" s="30"/>
      <c r="B215" s="24" t="str">
        <f>IF(A215&lt;&gt;"",VLOOKUP(A215,'TABELA '!A24:B144,2,0),"")</f>
        <v/>
      </c>
      <c r="C215" s="31"/>
      <c r="D215" s="31"/>
      <c r="E215" s="32" t="str">
        <f>IF($A215&lt;&gt;"",IF($A215&lt;&gt;"",VLOOKUP($A215,'TABELA '!$A$4:$B$23,3,0),"")/100*C215,"")</f>
        <v/>
      </c>
      <c r="F215" s="33" t="str">
        <f>IF($A215&lt;&gt;"",IF($A215&lt;&gt;"",VLOOKUP($A215,'TABELA '!$A$4:$B$23,4,0),"")/100*C215/100*C215,"")</f>
        <v/>
      </c>
      <c r="G215" s="33" t="str">
        <f>IF($A215&lt;&gt;"",IF($A215&lt;&gt;"",VLOOKUP($A215,'TABELA '!$A$4:$B$23,5,0),"")/100*C215,"")</f>
        <v/>
      </c>
      <c r="H215" s="33" t="str">
        <f>IF($A215&lt;&gt;"",IF($A215&lt;&gt;"",VLOOKUP($A215,'TABELA '!$A$4:$B$23,6,0),"")/100*C215,"")</f>
        <v/>
      </c>
      <c r="I215" s="33" t="str">
        <f>IF($A215&lt;&gt;"",IF($A215&lt;&gt;"",VLOOKUP($A215,'TABELA '!$A$4:$B$23,7,0),"")/100*C215,"")</f>
        <v/>
      </c>
      <c r="J215" s="33" t="str">
        <f>IF($A215&lt;&gt;"",IF($A215&lt;&gt;"",VLOOKUP($A215,'TABELA '!$A$4:$B$23,8,0),"")/100*C215,"")</f>
        <v/>
      </c>
      <c r="K215" s="33" t="str">
        <f>IF($A215&lt;&gt;"",IF($A215&lt;&gt;"",VLOOKUP($A215,'TABELA '!$A$4:$B$23,11,0),"")/100*C215,"")</f>
        <v/>
      </c>
      <c r="L215" s="33" t="str">
        <f>IF($A215&lt;&gt;"",IF($A215&lt;&gt;"",VLOOKUP($A215,'TABELA '!$A$4:$B$23,10,0),"")/100*C215,"")</f>
        <v/>
      </c>
      <c r="M215" s="33" t="str">
        <f>IF($A215&lt;&gt;"",IF($A215&lt;&gt;"",VLOOKUP($A215,'TABELA '!$A$4:$B$23,11,0),"")/100*H215,"")</f>
        <v/>
      </c>
      <c r="N215" s="33" t="str">
        <f>IF($A215&lt;&gt;"",IF($A215&lt;&gt;"",VLOOKUP($A215,'TABELA '!$A$4:$B$23,12,0),"")/100*C215,"")</f>
        <v/>
      </c>
      <c r="O215" s="33" t="str">
        <f>IF($A215&lt;&gt;"",IF($A215&lt;&gt;"",VLOOKUP($A215,'TABELA '!$A$4:$B$23,13,0),"")/100*C215,"")</f>
        <v/>
      </c>
      <c r="P215" s="33" t="str">
        <f>IF($A215&lt;&gt;"",IF($A215&lt;&gt;"",VLOOKUP($A215,'TABELA '!$A$4:$B$23,14,0),"")/100*C215,"")</f>
        <v/>
      </c>
      <c r="Q215" s="33" t="str">
        <f>IF($A215&lt;&gt;"",IF($A215&lt;&gt;"",VLOOKUP($A215,'TABELA '!$A$4:$B$23,15,0),"")/100*C215,"")</f>
        <v/>
      </c>
      <c r="R215" s="33" t="str">
        <f>IF($A215&lt;&gt;"",IF($A215&lt;&gt;"",VLOOKUP($A215,'TABELA '!$A$4:$B$23,16,0),"")/100*C215,"")</f>
        <v/>
      </c>
      <c r="S215" s="33" t="str">
        <f>IF($A215&lt;&gt;"",IF($A215&lt;&gt;"",VLOOKUP($A215,'TABELA '!$A$4:$B$23,17,0),"")/100*C215,"")</f>
        <v/>
      </c>
      <c r="T215" s="33" t="str">
        <f>IF($A215&lt;&gt;"",IF($A215&lt;&gt;"",VLOOKUP($A215,'TABELA '!$A$4:$B$23,18,0),"")/100*C215,"")</f>
        <v/>
      </c>
      <c r="U215" s="33" t="str">
        <f>IF($A215&lt;&gt;"",IF($A215&lt;&gt;"",VLOOKUP($A215,'TABELA '!$A$4:$B$23,19,0),"")/100*C215,"")</f>
        <v/>
      </c>
      <c r="V215" s="33" t="str">
        <f>IF($A215&lt;&gt;"",IF($A215&lt;&gt;"",VLOOKUP($A215,'TABELA '!$A$4:$B$23,38,0),"")/100*C215,"")</f>
        <v/>
      </c>
      <c r="W215" s="28"/>
    </row>
    <row r="216" spans="1:23" x14ac:dyDescent="0.2">
      <c r="A216" s="30"/>
      <c r="B216" s="24" t="str">
        <f>IF(A216&lt;&gt;"",VLOOKUP(A216,'TABELA '!A24:B145,2,0),"")</f>
        <v/>
      </c>
      <c r="C216" s="31"/>
      <c r="D216" s="31"/>
      <c r="E216" s="32" t="str">
        <f>IF($A216&lt;&gt;"",IF($A216&lt;&gt;"",VLOOKUP($A216,'TABELA '!$A$4:$B$23,3,0),"")/100*C216,"")</f>
        <v/>
      </c>
      <c r="F216" s="33" t="str">
        <f>IF($A216&lt;&gt;"",IF($A216&lt;&gt;"",VLOOKUP($A216,'TABELA '!$A$4:$B$23,4,0),"")/100*C216/100*C216,"")</f>
        <v/>
      </c>
      <c r="G216" s="33" t="str">
        <f>IF($A216&lt;&gt;"",IF($A216&lt;&gt;"",VLOOKUP($A216,'TABELA '!$A$4:$B$23,5,0),"")/100*C216,"")</f>
        <v/>
      </c>
      <c r="H216" s="33" t="str">
        <f>IF($A216&lt;&gt;"",IF($A216&lt;&gt;"",VLOOKUP($A216,'TABELA '!$A$4:$B$23,6,0),"")/100*C216,"")</f>
        <v/>
      </c>
      <c r="I216" s="33" t="str">
        <f>IF($A216&lt;&gt;"",IF($A216&lt;&gt;"",VLOOKUP($A216,'TABELA '!$A$4:$B$23,7,0),"")/100*C216,"")</f>
        <v/>
      </c>
      <c r="J216" s="33" t="str">
        <f>IF($A216&lt;&gt;"",IF($A216&lt;&gt;"",VLOOKUP($A216,'TABELA '!$A$4:$B$23,8,0),"")/100*C216,"")</f>
        <v/>
      </c>
      <c r="K216" s="33" t="str">
        <f>IF($A216&lt;&gt;"",IF($A216&lt;&gt;"",VLOOKUP($A216,'TABELA '!$A$4:$B$23,11,0),"")/100*C216,"")</f>
        <v/>
      </c>
      <c r="L216" s="33" t="str">
        <f>IF($A216&lt;&gt;"",IF($A216&lt;&gt;"",VLOOKUP($A216,'TABELA '!$A$4:$B$23,10,0),"")/100*C216,"")</f>
        <v/>
      </c>
      <c r="M216" s="33" t="str">
        <f>IF($A216&lt;&gt;"",IF($A216&lt;&gt;"",VLOOKUP($A216,'TABELA '!$A$4:$B$23,11,0),"")/100*H216,"")</f>
        <v/>
      </c>
      <c r="N216" s="33" t="str">
        <f>IF($A216&lt;&gt;"",IF($A216&lt;&gt;"",VLOOKUP($A216,'TABELA '!$A$4:$B$23,12,0),"")/100*C216,"")</f>
        <v/>
      </c>
      <c r="O216" s="33" t="str">
        <f>IF($A216&lt;&gt;"",IF($A216&lt;&gt;"",VLOOKUP($A216,'TABELA '!$A$4:$B$23,13,0),"")/100*C216,"")</f>
        <v/>
      </c>
      <c r="P216" s="33" t="str">
        <f>IF($A216&lt;&gt;"",IF($A216&lt;&gt;"",VLOOKUP($A216,'TABELA '!$A$4:$B$23,14,0),"")/100*C216,"")</f>
        <v/>
      </c>
      <c r="Q216" s="33" t="str">
        <f>IF($A216&lt;&gt;"",IF($A216&lt;&gt;"",VLOOKUP($A216,'TABELA '!$A$4:$B$23,15,0),"")/100*C216,"")</f>
        <v/>
      </c>
      <c r="R216" s="33" t="str">
        <f>IF($A216&lt;&gt;"",IF($A216&lt;&gt;"",VLOOKUP($A216,'TABELA '!$A$4:$B$23,16,0),"")/100*C216,"")</f>
        <v/>
      </c>
      <c r="S216" s="33" t="str">
        <f>IF($A216&lt;&gt;"",IF($A216&lt;&gt;"",VLOOKUP($A216,'TABELA '!$A$4:$B$23,17,0),"")/100*C216,"")</f>
        <v/>
      </c>
      <c r="T216" s="33" t="str">
        <f>IF($A216&lt;&gt;"",IF($A216&lt;&gt;"",VLOOKUP($A216,'TABELA '!$A$4:$B$23,18,0),"")/100*C216,"")</f>
        <v/>
      </c>
      <c r="U216" s="33" t="str">
        <f>IF($A216&lt;&gt;"",IF($A216&lt;&gt;"",VLOOKUP($A216,'TABELA '!$A$4:$B$23,19,0),"")/100*C216,"")</f>
        <v/>
      </c>
      <c r="V216" s="33" t="str">
        <f>IF($A216&lt;&gt;"",IF($A216&lt;&gt;"",VLOOKUP($A216,'TABELA '!$A$4:$B$23,38,0),"")/100*C216,"")</f>
        <v/>
      </c>
      <c r="W216" s="28"/>
    </row>
    <row r="217" spans="1:23" x14ac:dyDescent="0.2">
      <c r="A217" s="30"/>
      <c r="B217" s="24" t="str">
        <f>IF(A217&lt;&gt;"",VLOOKUP(A217,'TABELA '!A24:B146,2,0),"")</f>
        <v/>
      </c>
      <c r="C217" s="31"/>
      <c r="D217" s="31"/>
      <c r="E217" s="32" t="str">
        <f>IF($A217&lt;&gt;"",IF($A217&lt;&gt;"",VLOOKUP($A217,'TABELA '!$A$4:$B$23,3,0),"")/100*C217,"")</f>
        <v/>
      </c>
      <c r="F217" s="33" t="str">
        <f>IF($A217&lt;&gt;"",IF($A217&lt;&gt;"",VLOOKUP($A217,'TABELA '!$A$4:$B$23,4,0),"")/100*C217/100*C217,"")</f>
        <v/>
      </c>
      <c r="G217" s="33" t="str">
        <f>IF($A217&lt;&gt;"",IF($A217&lt;&gt;"",VLOOKUP($A217,'TABELA '!$A$4:$B$23,5,0),"")/100*C217,"")</f>
        <v/>
      </c>
      <c r="H217" s="33" t="str">
        <f>IF($A217&lt;&gt;"",IF($A217&lt;&gt;"",VLOOKUP($A217,'TABELA '!$A$4:$B$23,6,0),"")/100*C217,"")</f>
        <v/>
      </c>
      <c r="I217" s="33" t="str">
        <f>IF($A217&lt;&gt;"",IF($A217&lt;&gt;"",VLOOKUP($A217,'TABELA '!$A$4:$B$23,7,0),"")/100*C217,"")</f>
        <v/>
      </c>
      <c r="J217" s="33" t="str">
        <f>IF($A217&lt;&gt;"",IF($A217&lt;&gt;"",VLOOKUP($A217,'TABELA '!$A$4:$B$23,8,0),"")/100*C217,"")</f>
        <v/>
      </c>
      <c r="K217" s="33" t="str">
        <f>IF($A217&lt;&gt;"",IF($A217&lt;&gt;"",VLOOKUP($A217,'TABELA '!$A$4:$B$23,11,0),"")/100*C217,"")</f>
        <v/>
      </c>
      <c r="L217" s="33" t="str">
        <f>IF($A217&lt;&gt;"",IF($A217&lt;&gt;"",VLOOKUP($A217,'TABELA '!$A$4:$B$23,10,0),"")/100*C217,"")</f>
        <v/>
      </c>
      <c r="M217" s="33" t="str">
        <f>IF($A217&lt;&gt;"",IF($A217&lt;&gt;"",VLOOKUP($A217,'TABELA '!$A$4:$B$23,11,0),"")/100*H217,"")</f>
        <v/>
      </c>
      <c r="N217" s="33" t="str">
        <f>IF($A217&lt;&gt;"",IF($A217&lt;&gt;"",VLOOKUP($A217,'TABELA '!$A$4:$B$23,12,0),"")/100*C217,"")</f>
        <v/>
      </c>
      <c r="O217" s="33" t="str">
        <f>IF($A217&lt;&gt;"",IF($A217&lt;&gt;"",VLOOKUP($A217,'TABELA '!$A$4:$B$23,13,0),"")/100*C217,"")</f>
        <v/>
      </c>
      <c r="P217" s="33" t="str">
        <f>IF($A217&lt;&gt;"",IF($A217&lt;&gt;"",VLOOKUP($A217,'TABELA '!$A$4:$B$23,14,0),"")/100*C217,"")</f>
        <v/>
      </c>
      <c r="Q217" s="33" t="str">
        <f>IF($A217&lt;&gt;"",IF($A217&lt;&gt;"",VLOOKUP($A217,'TABELA '!$A$4:$B$23,15,0),"")/100*C217,"")</f>
        <v/>
      </c>
      <c r="R217" s="33" t="str">
        <f>IF($A217&lt;&gt;"",IF($A217&lt;&gt;"",VLOOKUP($A217,'TABELA '!$A$4:$B$23,16,0),"")/100*C217,"")</f>
        <v/>
      </c>
      <c r="S217" s="33" t="str">
        <f>IF($A217&lt;&gt;"",IF($A217&lt;&gt;"",VLOOKUP($A217,'TABELA '!$A$4:$B$23,17,0),"")/100*C217,"")</f>
        <v/>
      </c>
      <c r="T217" s="33" t="str">
        <f>IF($A217&lt;&gt;"",IF($A217&lt;&gt;"",VLOOKUP($A217,'TABELA '!$A$4:$B$23,18,0),"")/100*C217,"")</f>
        <v/>
      </c>
      <c r="U217" s="33" t="str">
        <f>IF($A217&lt;&gt;"",IF($A217&lt;&gt;"",VLOOKUP($A217,'TABELA '!$A$4:$B$23,19,0),"")/100*C217,"")</f>
        <v/>
      </c>
      <c r="V217" s="33" t="str">
        <f>IF($A217&lt;&gt;"",IF($A217&lt;&gt;"",VLOOKUP($A217,'TABELA '!$A$4:$B$23,38,0),"")/100*C217,"")</f>
        <v/>
      </c>
      <c r="W217" s="28"/>
    </row>
    <row r="218" spans="1:23" x14ac:dyDescent="0.2">
      <c r="A218" s="30"/>
      <c r="B218" s="24" t="str">
        <f>IF(A218&lt;&gt;"",VLOOKUP(A218,'TABELA '!A24:B147,2,0),"")</f>
        <v/>
      </c>
      <c r="C218" s="31"/>
      <c r="D218" s="31"/>
      <c r="E218" s="32" t="str">
        <f>IF($A218&lt;&gt;"",IF($A218&lt;&gt;"",VLOOKUP($A218,'TABELA '!$A$4:$B$23,3,0),"")/100*C218,"")</f>
        <v/>
      </c>
      <c r="F218" s="33" t="str">
        <f>IF($A218&lt;&gt;"",IF($A218&lt;&gt;"",VLOOKUP($A218,'TABELA '!$A$4:$B$23,4,0),"")/100*C218/100*C218,"")</f>
        <v/>
      </c>
      <c r="G218" s="33" t="str">
        <f>IF($A218&lt;&gt;"",IF($A218&lt;&gt;"",VLOOKUP($A218,'TABELA '!$A$4:$B$23,5,0),"")/100*C218,"")</f>
        <v/>
      </c>
      <c r="H218" s="33" t="str">
        <f>IF($A218&lt;&gt;"",IF($A218&lt;&gt;"",VLOOKUP($A218,'TABELA '!$A$4:$B$23,6,0),"")/100*C218,"")</f>
        <v/>
      </c>
      <c r="I218" s="33" t="str">
        <f>IF($A218&lt;&gt;"",IF($A218&lt;&gt;"",VLOOKUP($A218,'TABELA '!$A$4:$B$23,7,0),"")/100*C218,"")</f>
        <v/>
      </c>
      <c r="J218" s="33" t="str">
        <f>IF($A218&lt;&gt;"",IF($A218&lt;&gt;"",VLOOKUP($A218,'TABELA '!$A$4:$B$23,8,0),"")/100*C218,"")</f>
        <v/>
      </c>
      <c r="K218" s="33" t="str">
        <f>IF($A218&lt;&gt;"",IF($A218&lt;&gt;"",VLOOKUP($A218,'TABELA '!$A$4:$B$23,11,0),"")/100*C218,"")</f>
        <v/>
      </c>
      <c r="L218" s="33" t="str">
        <f>IF($A218&lt;&gt;"",IF($A218&lt;&gt;"",VLOOKUP($A218,'TABELA '!$A$4:$B$23,10,0),"")/100*C218,"")</f>
        <v/>
      </c>
      <c r="M218" s="33" t="str">
        <f>IF($A218&lt;&gt;"",IF($A218&lt;&gt;"",VLOOKUP($A218,'TABELA '!$A$4:$B$23,11,0),"")/100*H218,"")</f>
        <v/>
      </c>
      <c r="N218" s="33" t="str">
        <f>IF($A218&lt;&gt;"",IF($A218&lt;&gt;"",VLOOKUP($A218,'TABELA '!$A$4:$B$23,12,0),"")/100*C218,"")</f>
        <v/>
      </c>
      <c r="O218" s="33" t="str">
        <f>IF($A218&lt;&gt;"",IF($A218&lt;&gt;"",VLOOKUP($A218,'TABELA '!$A$4:$B$23,13,0),"")/100*C218,"")</f>
        <v/>
      </c>
      <c r="P218" s="33" t="str">
        <f>IF($A218&lt;&gt;"",IF($A218&lt;&gt;"",VLOOKUP($A218,'TABELA '!$A$4:$B$23,14,0),"")/100*C218,"")</f>
        <v/>
      </c>
      <c r="Q218" s="33" t="str">
        <f>IF($A218&lt;&gt;"",IF($A218&lt;&gt;"",VLOOKUP($A218,'TABELA '!$A$4:$B$23,15,0),"")/100*C218,"")</f>
        <v/>
      </c>
      <c r="R218" s="33" t="str">
        <f>IF($A218&lt;&gt;"",IF($A218&lt;&gt;"",VLOOKUP($A218,'TABELA '!$A$4:$B$23,16,0),"")/100*C218,"")</f>
        <v/>
      </c>
      <c r="S218" s="33" t="str">
        <f>IF($A218&lt;&gt;"",IF($A218&lt;&gt;"",VLOOKUP($A218,'TABELA '!$A$4:$B$23,17,0),"")/100*C218,"")</f>
        <v/>
      </c>
      <c r="T218" s="33" t="str">
        <f>IF($A218&lt;&gt;"",IF($A218&lt;&gt;"",VLOOKUP($A218,'TABELA '!$A$4:$B$23,18,0),"")/100*C218,"")</f>
        <v/>
      </c>
      <c r="U218" s="33" t="str">
        <f>IF($A218&lt;&gt;"",IF($A218&lt;&gt;"",VLOOKUP($A218,'TABELA '!$A$4:$B$23,19,0),"")/100*C218,"")</f>
        <v/>
      </c>
      <c r="V218" s="33" t="str">
        <f>IF($A218&lt;&gt;"",IF($A218&lt;&gt;"",VLOOKUP($A218,'TABELA '!$A$4:$B$23,38,0),"")/100*C218,"")</f>
        <v/>
      </c>
      <c r="W218" s="28"/>
    </row>
    <row r="219" spans="1:23" x14ac:dyDescent="0.2">
      <c r="A219" s="30"/>
      <c r="B219" s="24" t="str">
        <f>IF(A219&lt;&gt;"",VLOOKUP(A219,'TABELA '!A24:B148,2,0),"")</f>
        <v/>
      </c>
      <c r="C219" s="31"/>
      <c r="D219" s="31"/>
      <c r="E219" s="32" t="str">
        <f>IF($A219&lt;&gt;"",IF($A219&lt;&gt;"",VLOOKUP($A219,'TABELA '!$A$4:$B$23,3,0),"")/100*C219,"")</f>
        <v/>
      </c>
      <c r="F219" s="33" t="str">
        <f>IF($A219&lt;&gt;"",IF($A219&lt;&gt;"",VLOOKUP($A219,'TABELA '!$A$4:$B$23,4,0),"")/100*C219/100*C219,"")</f>
        <v/>
      </c>
      <c r="G219" s="33" t="str">
        <f>IF($A219&lt;&gt;"",IF($A219&lt;&gt;"",VLOOKUP($A219,'TABELA '!$A$4:$B$23,5,0),"")/100*C219,"")</f>
        <v/>
      </c>
      <c r="H219" s="33" t="str">
        <f>IF($A219&lt;&gt;"",IF($A219&lt;&gt;"",VLOOKUP($A219,'TABELA '!$A$4:$B$23,6,0),"")/100*C219,"")</f>
        <v/>
      </c>
      <c r="I219" s="33" t="str">
        <f>IF($A219&lt;&gt;"",IF($A219&lt;&gt;"",VLOOKUP($A219,'TABELA '!$A$4:$B$23,7,0),"")/100*C219,"")</f>
        <v/>
      </c>
      <c r="J219" s="33" t="str">
        <f>IF($A219&lt;&gt;"",IF($A219&lt;&gt;"",VLOOKUP($A219,'TABELA '!$A$4:$B$23,8,0),"")/100*C219,"")</f>
        <v/>
      </c>
      <c r="K219" s="33" t="str">
        <f>IF($A219&lt;&gt;"",IF($A219&lt;&gt;"",VLOOKUP($A219,'TABELA '!$A$4:$B$23,11,0),"")/100*C219,"")</f>
        <v/>
      </c>
      <c r="L219" s="33" t="str">
        <f>IF($A219&lt;&gt;"",IF($A219&lt;&gt;"",VLOOKUP($A219,'TABELA '!$A$4:$B$23,10,0),"")/100*C219,"")</f>
        <v/>
      </c>
      <c r="M219" s="33" t="str">
        <f>IF($A219&lt;&gt;"",IF($A219&lt;&gt;"",VLOOKUP($A219,'TABELA '!$A$4:$B$23,11,0),"")/100*H219,"")</f>
        <v/>
      </c>
      <c r="N219" s="33" t="str">
        <f>IF($A219&lt;&gt;"",IF($A219&lt;&gt;"",VLOOKUP($A219,'TABELA '!$A$4:$B$23,12,0),"")/100*C219,"")</f>
        <v/>
      </c>
      <c r="O219" s="33" t="str">
        <f>IF($A219&lt;&gt;"",IF($A219&lt;&gt;"",VLOOKUP($A219,'TABELA '!$A$4:$B$23,13,0),"")/100*C219,"")</f>
        <v/>
      </c>
      <c r="P219" s="33" t="str">
        <f>IF($A219&lt;&gt;"",IF($A219&lt;&gt;"",VLOOKUP($A219,'TABELA '!$A$4:$B$23,14,0),"")/100*C219,"")</f>
        <v/>
      </c>
      <c r="Q219" s="33" t="str">
        <f>IF($A219&lt;&gt;"",IF($A219&lt;&gt;"",VLOOKUP($A219,'TABELA '!$A$4:$B$23,15,0),"")/100*C219,"")</f>
        <v/>
      </c>
      <c r="R219" s="33" t="str">
        <f>IF($A219&lt;&gt;"",IF($A219&lt;&gt;"",VLOOKUP($A219,'TABELA '!$A$4:$B$23,16,0),"")/100*C219,"")</f>
        <v/>
      </c>
      <c r="S219" s="33" t="str">
        <f>IF($A219&lt;&gt;"",IF($A219&lt;&gt;"",VLOOKUP($A219,'TABELA '!$A$4:$B$23,17,0),"")/100*C219,"")</f>
        <v/>
      </c>
      <c r="T219" s="33" t="str">
        <f>IF($A219&lt;&gt;"",IF($A219&lt;&gt;"",VLOOKUP($A219,'TABELA '!$A$4:$B$23,18,0),"")/100*C219,"")</f>
        <v/>
      </c>
      <c r="U219" s="33" t="str">
        <f>IF($A219&lt;&gt;"",IF($A219&lt;&gt;"",VLOOKUP($A219,'TABELA '!$A$4:$B$23,19,0),"")/100*C219,"")</f>
        <v/>
      </c>
      <c r="V219" s="33" t="str">
        <f>IF($A219&lt;&gt;"",IF($A219&lt;&gt;"",VLOOKUP($A219,'TABELA '!$A$4:$B$23,38,0),"")/100*C219,"")</f>
        <v/>
      </c>
      <c r="W219" s="28"/>
    </row>
    <row r="220" spans="1:23" x14ac:dyDescent="0.2">
      <c r="A220" s="30"/>
      <c r="B220" s="24" t="str">
        <f>IF(A220&lt;&gt;"",VLOOKUP(A220,'TABELA '!A24:B149,2,0),"")</f>
        <v/>
      </c>
      <c r="C220" s="31"/>
      <c r="D220" s="31"/>
      <c r="E220" s="32" t="str">
        <f>IF($A220&lt;&gt;"",IF($A220&lt;&gt;"",VLOOKUP($A220,'TABELA '!$A$4:$B$23,3,0),"")/100*C220,"")</f>
        <v/>
      </c>
      <c r="F220" s="33" t="str">
        <f>IF($A220&lt;&gt;"",IF($A220&lt;&gt;"",VLOOKUP($A220,'TABELA '!$A$4:$B$23,4,0),"")/100*C220/100*C220,"")</f>
        <v/>
      </c>
      <c r="G220" s="33" t="str">
        <f>IF($A220&lt;&gt;"",IF($A220&lt;&gt;"",VLOOKUP($A220,'TABELA '!$A$4:$B$23,5,0),"")/100*C220,"")</f>
        <v/>
      </c>
      <c r="H220" s="33" t="str">
        <f>IF($A220&lt;&gt;"",IF($A220&lt;&gt;"",VLOOKUP($A220,'TABELA '!$A$4:$B$23,6,0),"")/100*C220,"")</f>
        <v/>
      </c>
      <c r="I220" s="33" t="str">
        <f>IF($A220&lt;&gt;"",IF($A220&lt;&gt;"",VLOOKUP($A220,'TABELA '!$A$4:$B$23,7,0),"")/100*C220,"")</f>
        <v/>
      </c>
      <c r="J220" s="33" t="str">
        <f>IF($A220&lt;&gt;"",IF($A220&lt;&gt;"",VLOOKUP($A220,'TABELA '!$A$4:$B$23,8,0),"")/100*C220,"")</f>
        <v/>
      </c>
      <c r="K220" s="33" t="str">
        <f>IF($A220&lt;&gt;"",IF($A220&lt;&gt;"",VLOOKUP($A220,'TABELA '!$A$4:$B$23,11,0),"")/100*C220,"")</f>
        <v/>
      </c>
      <c r="L220" s="33" t="str">
        <f>IF($A220&lt;&gt;"",IF($A220&lt;&gt;"",VLOOKUP($A220,'TABELA '!$A$4:$B$23,10,0),"")/100*C220,"")</f>
        <v/>
      </c>
      <c r="M220" s="33" t="str">
        <f>IF($A220&lt;&gt;"",IF($A220&lt;&gt;"",VLOOKUP($A220,'TABELA '!$A$4:$B$23,11,0),"")/100*H220,"")</f>
        <v/>
      </c>
      <c r="N220" s="33" t="str">
        <f>IF($A220&lt;&gt;"",IF($A220&lt;&gt;"",VLOOKUP($A220,'TABELA '!$A$4:$B$23,12,0),"")/100*C220,"")</f>
        <v/>
      </c>
      <c r="O220" s="33" t="str">
        <f>IF($A220&lt;&gt;"",IF($A220&lt;&gt;"",VLOOKUP($A220,'TABELA '!$A$4:$B$23,13,0),"")/100*C220,"")</f>
        <v/>
      </c>
      <c r="P220" s="33" t="str">
        <f>IF($A220&lt;&gt;"",IF($A220&lt;&gt;"",VLOOKUP($A220,'TABELA '!$A$4:$B$23,14,0),"")/100*C220,"")</f>
        <v/>
      </c>
      <c r="Q220" s="33" t="str">
        <f>IF($A220&lt;&gt;"",IF($A220&lt;&gt;"",VLOOKUP($A220,'TABELA '!$A$4:$B$23,15,0),"")/100*C220,"")</f>
        <v/>
      </c>
      <c r="R220" s="33" t="str">
        <f>IF($A220&lt;&gt;"",IF($A220&lt;&gt;"",VLOOKUP($A220,'TABELA '!$A$4:$B$23,16,0),"")/100*C220,"")</f>
        <v/>
      </c>
      <c r="S220" s="33" t="str">
        <f>IF($A220&lt;&gt;"",IF($A220&lt;&gt;"",VLOOKUP($A220,'TABELA '!$A$4:$B$23,17,0),"")/100*C220,"")</f>
        <v/>
      </c>
      <c r="T220" s="33" t="str">
        <f>IF($A220&lt;&gt;"",IF($A220&lt;&gt;"",VLOOKUP($A220,'TABELA '!$A$4:$B$23,18,0),"")/100*C220,"")</f>
        <v/>
      </c>
      <c r="U220" s="33" t="str">
        <f>IF($A220&lt;&gt;"",IF($A220&lt;&gt;"",VLOOKUP($A220,'TABELA '!$A$4:$B$23,19,0),"")/100*C220,"")</f>
        <v/>
      </c>
      <c r="V220" s="33" t="str">
        <f>IF($A220&lt;&gt;"",IF($A220&lt;&gt;"",VLOOKUP($A220,'TABELA '!$A$4:$B$23,38,0),"")/100*C220,"")</f>
        <v/>
      </c>
      <c r="W220" s="28"/>
    </row>
    <row r="221" spans="1:23" x14ac:dyDescent="0.2">
      <c r="A221" s="30"/>
      <c r="B221" s="24" t="str">
        <f>IF(A221&lt;&gt;"",VLOOKUP(A221,'TABELA '!A24:B150,2,0),"")</f>
        <v/>
      </c>
      <c r="C221" s="31"/>
      <c r="D221" s="31"/>
      <c r="E221" s="32" t="str">
        <f>IF($A221&lt;&gt;"",IF($A221&lt;&gt;"",VLOOKUP($A221,'TABELA '!$A$4:$B$23,3,0),"")/100*C221,"")</f>
        <v/>
      </c>
      <c r="F221" s="33" t="str">
        <f>IF($A221&lt;&gt;"",IF($A221&lt;&gt;"",VLOOKUP($A221,'TABELA '!$A$4:$B$23,4,0),"")/100*C221/100*C221,"")</f>
        <v/>
      </c>
      <c r="G221" s="33" t="str">
        <f>IF($A221&lt;&gt;"",IF($A221&lt;&gt;"",VLOOKUP($A221,'TABELA '!$A$4:$B$23,5,0),"")/100*C221,"")</f>
        <v/>
      </c>
      <c r="H221" s="33" t="str">
        <f>IF($A221&lt;&gt;"",IF($A221&lt;&gt;"",VLOOKUP($A221,'TABELA '!$A$4:$B$23,6,0),"")/100*C221,"")</f>
        <v/>
      </c>
      <c r="I221" s="33" t="str">
        <f>IF($A221&lt;&gt;"",IF($A221&lt;&gt;"",VLOOKUP($A221,'TABELA '!$A$4:$B$23,7,0),"")/100*C221,"")</f>
        <v/>
      </c>
      <c r="J221" s="33" t="str">
        <f>IF($A221&lt;&gt;"",IF($A221&lt;&gt;"",VLOOKUP($A221,'TABELA '!$A$4:$B$23,8,0),"")/100*C221,"")</f>
        <v/>
      </c>
      <c r="K221" s="33" t="str">
        <f>IF($A221&lt;&gt;"",IF($A221&lt;&gt;"",VLOOKUP($A221,'TABELA '!$A$4:$B$23,11,0),"")/100*C221,"")</f>
        <v/>
      </c>
      <c r="L221" s="33" t="str">
        <f>IF($A221&lt;&gt;"",IF($A221&lt;&gt;"",VLOOKUP($A221,'TABELA '!$A$4:$B$23,10,0),"")/100*C221,"")</f>
        <v/>
      </c>
      <c r="M221" s="33" t="str">
        <f>IF($A221&lt;&gt;"",IF($A221&lt;&gt;"",VLOOKUP($A221,'TABELA '!$A$4:$B$23,11,0),"")/100*H221,"")</f>
        <v/>
      </c>
      <c r="N221" s="33" t="str">
        <f>IF($A221&lt;&gt;"",IF($A221&lt;&gt;"",VLOOKUP($A221,'TABELA '!$A$4:$B$23,12,0),"")/100*C221,"")</f>
        <v/>
      </c>
      <c r="O221" s="33" t="str">
        <f>IF($A221&lt;&gt;"",IF($A221&lt;&gt;"",VLOOKUP($A221,'TABELA '!$A$4:$B$23,13,0),"")/100*C221,"")</f>
        <v/>
      </c>
      <c r="P221" s="33" t="str">
        <f>IF($A221&lt;&gt;"",IF($A221&lt;&gt;"",VLOOKUP($A221,'TABELA '!$A$4:$B$23,14,0),"")/100*C221,"")</f>
        <v/>
      </c>
      <c r="Q221" s="33" t="str">
        <f>IF($A221&lt;&gt;"",IF($A221&lt;&gt;"",VLOOKUP($A221,'TABELA '!$A$4:$B$23,15,0),"")/100*C221,"")</f>
        <v/>
      </c>
      <c r="R221" s="33" t="str">
        <f>IF($A221&lt;&gt;"",IF($A221&lt;&gt;"",VLOOKUP($A221,'TABELA '!$A$4:$B$23,16,0),"")/100*C221,"")</f>
        <v/>
      </c>
      <c r="S221" s="33" t="str">
        <f>IF($A221&lt;&gt;"",IF($A221&lt;&gt;"",VLOOKUP($A221,'TABELA '!$A$4:$B$23,17,0),"")/100*C221,"")</f>
        <v/>
      </c>
      <c r="T221" s="33" t="str">
        <f>IF($A221&lt;&gt;"",IF($A221&lt;&gt;"",VLOOKUP($A221,'TABELA '!$A$4:$B$23,18,0),"")/100*C221,"")</f>
        <v/>
      </c>
      <c r="U221" s="33" t="str">
        <f>IF($A221&lt;&gt;"",IF($A221&lt;&gt;"",VLOOKUP($A221,'TABELA '!$A$4:$B$23,19,0),"")/100*C221,"")</f>
        <v/>
      </c>
      <c r="V221" s="33" t="str">
        <f>IF($A221&lt;&gt;"",IF($A221&lt;&gt;"",VLOOKUP($A221,'TABELA '!$A$4:$B$23,38,0),"")/100*C221,"")</f>
        <v/>
      </c>
      <c r="W221" s="28"/>
    </row>
    <row r="222" spans="1:23" x14ac:dyDescent="0.2">
      <c r="A222" s="30"/>
      <c r="B222" s="24" t="str">
        <f>IF(A222&lt;&gt;"",VLOOKUP(A222,'TABELA '!A24:B151,2,0),"")</f>
        <v/>
      </c>
      <c r="C222" s="31"/>
      <c r="D222" s="31"/>
      <c r="E222" s="32" t="str">
        <f>IF($A222&lt;&gt;"",IF($A222&lt;&gt;"",VLOOKUP($A222,'TABELA '!$A$4:$B$23,3,0),"")/100*C222,"")</f>
        <v/>
      </c>
      <c r="F222" s="33" t="str">
        <f>IF($A222&lt;&gt;"",IF($A222&lt;&gt;"",VLOOKUP($A222,'TABELA '!$A$4:$B$23,4,0),"")/100*C222/100*C222,"")</f>
        <v/>
      </c>
      <c r="G222" s="33" t="str">
        <f>IF($A222&lt;&gt;"",IF($A222&lt;&gt;"",VLOOKUP($A222,'TABELA '!$A$4:$B$23,5,0),"")/100*C222,"")</f>
        <v/>
      </c>
      <c r="H222" s="33" t="str">
        <f>IF($A222&lt;&gt;"",IF($A222&lt;&gt;"",VLOOKUP($A222,'TABELA '!$A$4:$B$23,6,0),"")/100*C222,"")</f>
        <v/>
      </c>
      <c r="I222" s="33" t="str">
        <f>IF($A222&lt;&gt;"",IF($A222&lt;&gt;"",VLOOKUP($A222,'TABELA '!$A$4:$B$23,7,0),"")/100*C222,"")</f>
        <v/>
      </c>
      <c r="J222" s="33" t="str">
        <f>IF($A222&lt;&gt;"",IF($A222&lt;&gt;"",VLOOKUP($A222,'TABELA '!$A$4:$B$23,8,0),"")/100*C222,"")</f>
        <v/>
      </c>
      <c r="K222" s="33" t="str">
        <f>IF($A222&lt;&gt;"",IF($A222&lt;&gt;"",VLOOKUP($A222,'TABELA '!$A$4:$B$23,11,0),"")/100*C222,"")</f>
        <v/>
      </c>
      <c r="L222" s="33" t="str">
        <f>IF($A222&lt;&gt;"",IF($A222&lt;&gt;"",VLOOKUP($A222,'TABELA '!$A$4:$B$23,10,0),"")/100*C222,"")</f>
        <v/>
      </c>
      <c r="M222" s="33" t="str">
        <f>IF($A222&lt;&gt;"",IF($A222&lt;&gt;"",VLOOKUP($A222,'TABELA '!$A$4:$B$23,11,0),"")/100*H222,"")</f>
        <v/>
      </c>
      <c r="N222" s="33" t="str">
        <f>IF($A222&lt;&gt;"",IF($A222&lt;&gt;"",VLOOKUP($A222,'TABELA '!$A$4:$B$23,12,0),"")/100*C222,"")</f>
        <v/>
      </c>
      <c r="O222" s="33" t="str">
        <f>IF($A222&lt;&gt;"",IF($A222&lt;&gt;"",VLOOKUP($A222,'TABELA '!$A$4:$B$23,13,0),"")/100*C222,"")</f>
        <v/>
      </c>
      <c r="P222" s="33" t="str">
        <f>IF($A222&lt;&gt;"",IF($A222&lt;&gt;"",VLOOKUP($A222,'TABELA '!$A$4:$B$23,14,0),"")/100*C222,"")</f>
        <v/>
      </c>
      <c r="Q222" s="33" t="str">
        <f>IF($A222&lt;&gt;"",IF($A222&lt;&gt;"",VLOOKUP($A222,'TABELA '!$A$4:$B$23,15,0),"")/100*C222,"")</f>
        <v/>
      </c>
      <c r="R222" s="33" t="str">
        <f>IF($A222&lt;&gt;"",IF($A222&lt;&gt;"",VLOOKUP($A222,'TABELA '!$A$4:$B$23,16,0),"")/100*C222,"")</f>
        <v/>
      </c>
      <c r="S222" s="33" t="str">
        <f>IF($A222&lt;&gt;"",IF($A222&lt;&gt;"",VLOOKUP($A222,'TABELA '!$A$4:$B$23,17,0),"")/100*C222,"")</f>
        <v/>
      </c>
      <c r="T222" s="33" t="str">
        <f>IF($A222&lt;&gt;"",IF($A222&lt;&gt;"",VLOOKUP($A222,'TABELA '!$A$4:$B$23,18,0),"")/100*C222,"")</f>
        <v/>
      </c>
      <c r="U222" s="33" t="str">
        <f>IF($A222&lt;&gt;"",IF($A222&lt;&gt;"",VLOOKUP($A222,'TABELA '!$A$4:$B$23,19,0),"")/100*C222,"")</f>
        <v/>
      </c>
      <c r="V222" s="33" t="str">
        <f>IF($A222&lt;&gt;"",IF($A222&lt;&gt;"",VLOOKUP($A222,'TABELA '!$A$4:$B$23,38,0),"")/100*C222,"")</f>
        <v/>
      </c>
      <c r="W222" s="28"/>
    </row>
    <row r="223" spans="1:23" x14ac:dyDescent="0.2">
      <c r="A223" s="30"/>
      <c r="B223" s="24" t="str">
        <f>IF(A223&lt;&gt;"",VLOOKUP(A223,'TABELA '!A24:B152,2,0),"")</f>
        <v/>
      </c>
      <c r="C223" s="31"/>
      <c r="D223" s="31"/>
      <c r="E223" s="32" t="str">
        <f>IF($A223&lt;&gt;"",IF($A223&lt;&gt;"",VLOOKUP($A223,'TABELA '!$A$4:$B$23,3,0),"")/100*C223,"")</f>
        <v/>
      </c>
      <c r="F223" s="33" t="str">
        <f>IF($A223&lt;&gt;"",IF($A223&lt;&gt;"",VLOOKUP($A223,'TABELA '!$A$4:$B$23,4,0),"")/100*C223/100*C223,"")</f>
        <v/>
      </c>
      <c r="G223" s="33" t="str">
        <f>IF($A223&lt;&gt;"",IF($A223&lt;&gt;"",VLOOKUP($A223,'TABELA '!$A$4:$B$23,5,0),"")/100*C223,"")</f>
        <v/>
      </c>
      <c r="H223" s="33" t="str">
        <f>IF($A223&lt;&gt;"",IF($A223&lt;&gt;"",VLOOKUP($A223,'TABELA '!$A$4:$B$23,6,0),"")/100*C223,"")</f>
        <v/>
      </c>
      <c r="I223" s="33" t="str">
        <f>IF($A223&lt;&gt;"",IF($A223&lt;&gt;"",VLOOKUP($A223,'TABELA '!$A$4:$B$23,7,0),"")/100*C223,"")</f>
        <v/>
      </c>
      <c r="J223" s="33" t="str">
        <f>IF($A223&lt;&gt;"",IF($A223&lt;&gt;"",VLOOKUP($A223,'TABELA '!$A$4:$B$23,8,0),"")/100*C223,"")</f>
        <v/>
      </c>
      <c r="K223" s="33" t="str">
        <f>IF($A223&lt;&gt;"",IF($A223&lt;&gt;"",VLOOKUP($A223,'TABELA '!$A$4:$B$23,11,0),"")/100*C223,"")</f>
        <v/>
      </c>
      <c r="L223" s="33" t="str">
        <f>IF($A223&lt;&gt;"",IF($A223&lt;&gt;"",VLOOKUP($A223,'TABELA '!$A$4:$B$23,10,0),"")/100*C223,"")</f>
        <v/>
      </c>
      <c r="M223" s="33" t="str">
        <f>IF($A223&lt;&gt;"",IF($A223&lt;&gt;"",VLOOKUP($A223,'TABELA '!$A$4:$B$23,11,0),"")/100*H223,"")</f>
        <v/>
      </c>
      <c r="N223" s="33" t="str">
        <f>IF($A223&lt;&gt;"",IF($A223&lt;&gt;"",VLOOKUP($A223,'TABELA '!$A$4:$B$23,12,0),"")/100*C223,"")</f>
        <v/>
      </c>
      <c r="O223" s="33" t="str">
        <f>IF($A223&lt;&gt;"",IF($A223&lt;&gt;"",VLOOKUP($A223,'TABELA '!$A$4:$B$23,13,0),"")/100*C223,"")</f>
        <v/>
      </c>
      <c r="P223" s="33" t="str">
        <f>IF($A223&lt;&gt;"",IF($A223&lt;&gt;"",VLOOKUP($A223,'TABELA '!$A$4:$B$23,14,0),"")/100*C223,"")</f>
        <v/>
      </c>
      <c r="Q223" s="33" t="str">
        <f>IF($A223&lt;&gt;"",IF($A223&lt;&gt;"",VLOOKUP($A223,'TABELA '!$A$4:$B$23,15,0),"")/100*C223,"")</f>
        <v/>
      </c>
      <c r="R223" s="33" t="str">
        <f>IF($A223&lt;&gt;"",IF($A223&lt;&gt;"",VLOOKUP($A223,'TABELA '!$A$4:$B$23,16,0),"")/100*C223,"")</f>
        <v/>
      </c>
      <c r="S223" s="33" t="str">
        <f>IF($A223&lt;&gt;"",IF($A223&lt;&gt;"",VLOOKUP($A223,'TABELA '!$A$4:$B$23,17,0),"")/100*C223,"")</f>
        <v/>
      </c>
      <c r="T223" s="33" t="str">
        <f>IF($A223&lt;&gt;"",IF($A223&lt;&gt;"",VLOOKUP($A223,'TABELA '!$A$4:$B$23,18,0),"")/100*C223,"")</f>
        <v/>
      </c>
      <c r="U223" s="33" t="str">
        <f>IF($A223&lt;&gt;"",IF($A223&lt;&gt;"",VLOOKUP($A223,'TABELA '!$A$4:$B$23,19,0),"")/100*C223,"")</f>
        <v/>
      </c>
      <c r="V223" s="33" t="str">
        <f>IF($A223&lt;&gt;"",IF($A223&lt;&gt;"",VLOOKUP($A223,'TABELA '!$A$4:$B$23,38,0),"")/100*C223,"")</f>
        <v/>
      </c>
      <c r="W223" s="28"/>
    </row>
    <row r="224" spans="1:23" x14ac:dyDescent="0.2">
      <c r="A224" s="30"/>
      <c r="B224" s="24" t="str">
        <f>IF(A224&lt;&gt;"",VLOOKUP(A224,'TABELA '!A24:B153,2,0),"")</f>
        <v/>
      </c>
      <c r="C224" s="31"/>
      <c r="D224" s="31"/>
      <c r="E224" s="32" t="str">
        <f>IF($A224&lt;&gt;"",IF($A224&lt;&gt;"",VLOOKUP($A224,'TABELA '!$A$4:$B$23,3,0),"")/100*C224,"")</f>
        <v/>
      </c>
      <c r="F224" s="33" t="str">
        <f>IF($A224&lt;&gt;"",IF($A224&lt;&gt;"",VLOOKUP($A224,'TABELA '!$A$4:$B$23,4,0),"")/100*C224/100*C224,"")</f>
        <v/>
      </c>
      <c r="G224" s="33" t="str">
        <f>IF($A224&lt;&gt;"",IF($A224&lt;&gt;"",VLOOKUP($A224,'TABELA '!$A$4:$B$23,5,0),"")/100*C224,"")</f>
        <v/>
      </c>
      <c r="H224" s="33" t="str">
        <f>IF($A224&lt;&gt;"",IF($A224&lt;&gt;"",VLOOKUP($A224,'TABELA '!$A$4:$B$23,6,0),"")/100*C224,"")</f>
        <v/>
      </c>
      <c r="I224" s="33" t="str">
        <f>IF($A224&lt;&gt;"",IF($A224&lt;&gt;"",VLOOKUP($A224,'TABELA '!$A$4:$B$23,7,0),"")/100*C224,"")</f>
        <v/>
      </c>
      <c r="J224" s="33" t="str">
        <f>IF($A224&lt;&gt;"",IF($A224&lt;&gt;"",VLOOKUP($A224,'TABELA '!$A$4:$B$23,8,0),"")/100*C224,"")</f>
        <v/>
      </c>
      <c r="K224" s="33" t="str">
        <f>IF($A224&lt;&gt;"",IF($A224&lt;&gt;"",VLOOKUP($A224,'TABELA '!$A$4:$B$23,11,0),"")/100*C224,"")</f>
        <v/>
      </c>
      <c r="L224" s="33" t="str">
        <f>IF($A224&lt;&gt;"",IF($A224&lt;&gt;"",VLOOKUP($A224,'TABELA '!$A$4:$B$23,10,0),"")/100*C224,"")</f>
        <v/>
      </c>
      <c r="M224" s="33" t="str">
        <f>IF($A224&lt;&gt;"",IF($A224&lt;&gt;"",VLOOKUP($A224,'TABELA '!$A$4:$B$23,11,0),"")/100*H224,"")</f>
        <v/>
      </c>
      <c r="N224" s="33" t="str">
        <f>IF($A224&lt;&gt;"",IF($A224&lt;&gt;"",VLOOKUP($A224,'TABELA '!$A$4:$B$23,12,0),"")/100*C224,"")</f>
        <v/>
      </c>
      <c r="O224" s="33" t="str">
        <f>IF($A224&lt;&gt;"",IF($A224&lt;&gt;"",VLOOKUP($A224,'TABELA '!$A$4:$B$23,13,0),"")/100*C224,"")</f>
        <v/>
      </c>
      <c r="P224" s="33" t="str">
        <f>IF($A224&lt;&gt;"",IF($A224&lt;&gt;"",VLOOKUP($A224,'TABELA '!$A$4:$B$23,14,0),"")/100*C224,"")</f>
        <v/>
      </c>
      <c r="Q224" s="33" t="str">
        <f>IF($A224&lt;&gt;"",IF($A224&lt;&gt;"",VLOOKUP($A224,'TABELA '!$A$4:$B$23,15,0),"")/100*C224,"")</f>
        <v/>
      </c>
      <c r="R224" s="33" t="str">
        <f>IF($A224&lt;&gt;"",IF($A224&lt;&gt;"",VLOOKUP($A224,'TABELA '!$A$4:$B$23,16,0),"")/100*C224,"")</f>
        <v/>
      </c>
      <c r="S224" s="33" t="str">
        <f>IF($A224&lt;&gt;"",IF($A224&lt;&gt;"",VLOOKUP($A224,'TABELA '!$A$4:$B$23,17,0),"")/100*C224,"")</f>
        <v/>
      </c>
      <c r="T224" s="33" t="str">
        <f>IF($A224&lt;&gt;"",IF($A224&lt;&gt;"",VLOOKUP($A224,'TABELA '!$A$4:$B$23,18,0),"")/100*C224,"")</f>
        <v/>
      </c>
      <c r="U224" s="33" t="str">
        <f>IF($A224&lt;&gt;"",IF($A224&lt;&gt;"",VLOOKUP($A224,'TABELA '!$A$4:$B$23,19,0),"")/100*C224,"")</f>
        <v/>
      </c>
      <c r="V224" s="33" t="str">
        <f>IF($A224&lt;&gt;"",IF($A224&lt;&gt;"",VLOOKUP($A224,'TABELA '!$A$4:$B$23,38,0),"")/100*C224,"")</f>
        <v/>
      </c>
      <c r="W224" s="28"/>
    </row>
    <row r="225" spans="1:23" x14ac:dyDescent="0.2">
      <c r="A225" s="30"/>
      <c r="B225" s="24" t="str">
        <f>IF(A225&lt;&gt;"",VLOOKUP(A225,'TABELA '!A24:B154,2,0),"")</f>
        <v/>
      </c>
      <c r="C225" s="31"/>
      <c r="D225" s="31"/>
      <c r="E225" s="32" t="str">
        <f>IF($A225&lt;&gt;"",IF($A225&lt;&gt;"",VLOOKUP($A225,'TABELA '!$A$4:$B$23,3,0),"")/100*C225,"")</f>
        <v/>
      </c>
      <c r="F225" s="33" t="str">
        <f>IF($A225&lt;&gt;"",IF($A225&lt;&gt;"",VLOOKUP($A225,'TABELA '!$A$4:$B$23,4,0),"")/100*C225/100*C225,"")</f>
        <v/>
      </c>
      <c r="G225" s="33" t="str">
        <f>IF($A225&lt;&gt;"",IF($A225&lt;&gt;"",VLOOKUP($A225,'TABELA '!$A$4:$B$23,5,0),"")/100*C225,"")</f>
        <v/>
      </c>
      <c r="H225" s="33" t="str">
        <f>IF($A225&lt;&gt;"",IF($A225&lt;&gt;"",VLOOKUP($A225,'TABELA '!$A$4:$B$23,6,0),"")/100*C225,"")</f>
        <v/>
      </c>
      <c r="I225" s="33" t="str">
        <f>IF($A225&lt;&gt;"",IF($A225&lt;&gt;"",VLOOKUP($A225,'TABELA '!$A$4:$B$23,7,0),"")/100*C225,"")</f>
        <v/>
      </c>
      <c r="J225" s="33" t="str">
        <f>IF($A225&lt;&gt;"",IF($A225&lt;&gt;"",VLOOKUP($A225,'TABELA '!$A$4:$B$23,8,0),"")/100*C225,"")</f>
        <v/>
      </c>
      <c r="K225" s="33" t="str">
        <f>IF($A225&lt;&gt;"",IF($A225&lt;&gt;"",VLOOKUP($A225,'TABELA '!$A$4:$B$23,11,0),"")/100*C225,"")</f>
        <v/>
      </c>
      <c r="L225" s="33" t="str">
        <f>IF($A225&lt;&gt;"",IF($A225&lt;&gt;"",VLOOKUP($A225,'TABELA '!$A$4:$B$23,10,0),"")/100*C225,"")</f>
        <v/>
      </c>
      <c r="M225" s="33" t="str">
        <f>IF($A225&lt;&gt;"",IF($A225&lt;&gt;"",VLOOKUP($A225,'TABELA '!$A$4:$B$23,11,0),"")/100*H225,"")</f>
        <v/>
      </c>
      <c r="N225" s="33" t="str">
        <f>IF($A225&lt;&gt;"",IF($A225&lt;&gt;"",VLOOKUP($A225,'TABELA '!$A$4:$B$23,12,0),"")/100*C225,"")</f>
        <v/>
      </c>
      <c r="O225" s="33" t="str">
        <f>IF($A225&lt;&gt;"",IF($A225&lt;&gt;"",VLOOKUP($A225,'TABELA '!$A$4:$B$23,13,0),"")/100*C225,"")</f>
        <v/>
      </c>
      <c r="P225" s="33" t="str">
        <f>IF($A225&lt;&gt;"",IF($A225&lt;&gt;"",VLOOKUP($A225,'TABELA '!$A$4:$B$23,14,0),"")/100*C225,"")</f>
        <v/>
      </c>
      <c r="Q225" s="33" t="str">
        <f>IF($A225&lt;&gt;"",IF($A225&lt;&gt;"",VLOOKUP($A225,'TABELA '!$A$4:$B$23,15,0),"")/100*C225,"")</f>
        <v/>
      </c>
      <c r="R225" s="33" t="str">
        <f>IF($A225&lt;&gt;"",IF($A225&lt;&gt;"",VLOOKUP($A225,'TABELA '!$A$4:$B$23,16,0),"")/100*C225,"")</f>
        <v/>
      </c>
      <c r="S225" s="33" t="str">
        <f>IF($A225&lt;&gt;"",IF($A225&lt;&gt;"",VLOOKUP($A225,'TABELA '!$A$4:$B$23,17,0),"")/100*C225,"")</f>
        <v/>
      </c>
      <c r="T225" s="33" t="str">
        <f>IF($A225&lt;&gt;"",IF($A225&lt;&gt;"",VLOOKUP($A225,'TABELA '!$A$4:$B$23,18,0),"")/100*C225,"")</f>
        <v/>
      </c>
      <c r="U225" s="33" t="str">
        <f>IF($A225&lt;&gt;"",IF($A225&lt;&gt;"",VLOOKUP($A225,'TABELA '!$A$4:$B$23,19,0),"")/100*C225,"")</f>
        <v/>
      </c>
      <c r="V225" s="33" t="str">
        <f>IF($A225&lt;&gt;"",IF($A225&lt;&gt;"",VLOOKUP($A225,'TABELA '!$A$4:$B$23,38,0),"")/100*C225,"")</f>
        <v/>
      </c>
      <c r="W225" s="28"/>
    </row>
    <row r="226" spans="1:23" x14ac:dyDescent="0.2">
      <c r="A226" s="30"/>
      <c r="B226" s="24" t="str">
        <f>IF(A226&lt;&gt;"",VLOOKUP(A226,'TABELA '!A24:B155,2,0),"")</f>
        <v/>
      </c>
      <c r="C226" s="31"/>
      <c r="D226" s="31"/>
      <c r="E226" s="32" t="str">
        <f>IF($A226&lt;&gt;"",IF($A226&lt;&gt;"",VLOOKUP($A226,'TABELA '!$A$4:$B$23,3,0),"")/100*C226,"")</f>
        <v/>
      </c>
      <c r="F226" s="33" t="str">
        <f>IF($A226&lt;&gt;"",IF($A226&lt;&gt;"",VLOOKUP($A226,'TABELA '!$A$4:$B$23,4,0),"")/100*C226/100*C226,"")</f>
        <v/>
      </c>
      <c r="G226" s="33" t="str">
        <f>IF($A226&lt;&gt;"",IF($A226&lt;&gt;"",VLOOKUP($A226,'TABELA '!$A$4:$B$23,5,0),"")/100*C226,"")</f>
        <v/>
      </c>
      <c r="H226" s="33" t="str">
        <f>IF($A226&lt;&gt;"",IF($A226&lt;&gt;"",VLOOKUP($A226,'TABELA '!$A$4:$B$23,6,0),"")/100*C226,"")</f>
        <v/>
      </c>
      <c r="I226" s="33" t="str">
        <f>IF($A226&lt;&gt;"",IF($A226&lt;&gt;"",VLOOKUP($A226,'TABELA '!$A$4:$B$23,7,0),"")/100*C226,"")</f>
        <v/>
      </c>
      <c r="J226" s="33" t="str">
        <f>IF($A226&lt;&gt;"",IF($A226&lt;&gt;"",VLOOKUP($A226,'TABELA '!$A$4:$B$23,8,0),"")/100*C226,"")</f>
        <v/>
      </c>
      <c r="K226" s="33" t="str">
        <f>IF($A226&lt;&gt;"",IF($A226&lt;&gt;"",VLOOKUP($A226,'TABELA '!$A$4:$B$23,11,0),"")/100*C226,"")</f>
        <v/>
      </c>
      <c r="L226" s="33" t="str">
        <f>IF($A226&lt;&gt;"",IF($A226&lt;&gt;"",VLOOKUP($A226,'TABELA '!$A$4:$B$23,10,0),"")/100*C226,"")</f>
        <v/>
      </c>
      <c r="M226" s="33" t="str">
        <f>IF($A226&lt;&gt;"",IF($A226&lt;&gt;"",VLOOKUP($A226,'TABELA '!$A$4:$B$23,11,0),"")/100*H226,"")</f>
        <v/>
      </c>
      <c r="N226" s="33" t="str">
        <f>IF($A226&lt;&gt;"",IF($A226&lt;&gt;"",VLOOKUP($A226,'TABELA '!$A$4:$B$23,12,0),"")/100*C226,"")</f>
        <v/>
      </c>
      <c r="O226" s="33" t="str">
        <f>IF($A226&lt;&gt;"",IF($A226&lt;&gt;"",VLOOKUP($A226,'TABELA '!$A$4:$B$23,13,0),"")/100*C226,"")</f>
        <v/>
      </c>
      <c r="P226" s="33" t="str">
        <f>IF($A226&lt;&gt;"",IF($A226&lt;&gt;"",VLOOKUP($A226,'TABELA '!$A$4:$B$23,14,0),"")/100*C226,"")</f>
        <v/>
      </c>
      <c r="Q226" s="33" t="str">
        <f>IF($A226&lt;&gt;"",IF($A226&lt;&gt;"",VLOOKUP($A226,'TABELA '!$A$4:$B$23,15,0),"")/100*C226,"")</f>
        <v/>
      </c>
      <c r="R226" s="33" t="str">
        <f>IF($A226&lt;&gt;"",IF($A226&lt;&gt;"",VLOOKUP($A226,'TABELA '!$A$4:$B$23,16,0),"")/100*C226,"")</f>
        <v/>
      </c>
      <c r="S226" s="33" t="str">
        <f>IF($A226&lt;&gt;"",IF($A226&lt;&gt;"",VLOOKUP($A226,'TABELA '!$A$4:$B$23,17,0),"")/100*C226,"")</f>
        <v/>
      </c>
      <c r="T226" s="33" t="str">
        <f>IF($A226&lt;&gt;"",IF($A226&lt;&gt;"",VLOOKUP($A226,'TABELA '!$A$4:$B$23,18,0),"")/100*C226,"")</f>
        <v/>
      </c>
      <c r="U226" s="33" t="str">
        <f>IF($A226&lt;&gt;"",IF($A226&lt;&gt;"",VLOOKUP($A226,'TABELA '!$A$4:$B$23,19,0),"")/100*C226,"")</f>
        <v/>
      </c>
      <c r="V226" s="33" t="str">
        <f>IF($A226&lt;&gt;"",IF($A226&lt;&gt;"",VLOOKUP($A226,'TABELA '!$A$4:$B$23,38,0),"")/100*C226,"")</f>
        <v/>
      </c>
      <c r="W226" s="28"/>
    </row>
    <row r="227" spans="1:23" x14ac:dyDescent="0.2">
      <c r="A227" s="30"/>
      <c r="B227" s="24" t="str">
        <f>IF(A227&lt;&gt;"",VLOOKUP(A227,'TABELA '!A24:B156,2,0),"")</f>
        <v/>
      </c>
      <c r="C227" s="31"/>
      <c r="D227" s="31"/>
      <c r="E227" s="32" t="str">
        <f>IF($A227&lt;&gt;"",IF($A227&lt;&gt;"",VLOOKUP($A227,'TABELA '!$A$4:$B$23,3,0),"")/100*C227,"")</f>
        <v/>
      </c>
      <c r="F227" s="33" t="str">
        <f>IF($A227&lt;&gt;"",IF($A227&lt;&gt;"",VLOOKUP($A227,'TABELA '!$A$4:$B$23,4,0),"")/100*C227/100*C227,"")</f>
        <v/>
      </c>
      <c r="G227" s="33" t="str">
        <f>IF($A227&lt;&gt;"",IF($A227&lt;&gt;"",VLOOKUP($A227,'TABELA '!$A$4:$B$23,5,0),"")/100*C227,"")</f>
        <v/>
      </c>
      <c r="H227" s="33" t="str">
        <f>IF($A227&lt;&gt;"",IF($A227&lt;&gt;"",VLOOKUP($A227,'TABELA '!$A$4:$B$23,6,0),"")/100*C227,"")</f>
        <v/>
      </c>
      <c r="I227" s="33" t="str">
        <f>IF($A227&lt;&gt;"",IF($A227&lt;&gt;"",VLOOKUP($A227,'TABELA '!$A$4:$B$23,7,0),"")/100*C227,"")</f>
        <v/>
      </c>
      <c r="J227" s="33" t="str">
        <f>IF($A227&lt;&gt;"",IF($A227&lt;&gt;"",VLOOKUP($A227,'TABELA '!$A$4:$B$23,8,0),"")/100*C227,"")</f>
        <v/>
      </c>
      <c r="K227" s="33" t="str">
        <f>IF($A227&lt;&gt;"",IF($A227&lt;&gt;"",VLOOKUP($A227,'TABELA '!$A$4:$B$23,11,0),"")/100*C227,"")</f>
        <v/>
      </c>
      <c r="L227" s="33" t="str">
        <f>IF($A227&lt;&gt;"",IF($A227&lt;&gt;"",VLOOKUP($A227,'TABELA '!$A$4:$B$23,10,0),"")/100*C227,"")</f>
        <v/>
      </c>
      <c r="M227" s="33" t="str">
        <f>IF($A227&lt;&gt;"",IF($A227&lt;&gt;"",VLOOKUP($A227,'TABELA '!$A$4:$B$23,11,0),"")/100*H227,"")</f>
        <v/>
      </c>
      <c r="N227" s="33" t="str">
        <f>IF($A227&lt;&gt;"",IF($A227&lt;&gt;"",VLOOKUP($A227,'TABELA '!$A$4:$B$23,12,0),"")/100*C227,"")</f>
        <v/>
      </c>
      <c r="O227" s="33" t="str">
        <f>IF($A227&lt;&gt;"",IF($A227&lt;&gt;"",VLOOKUP($A227,'TABELA '!$A$4:$B$23,13,0),"")/100*C227,"")</f>
        <v/>
      </c>
      <c r="P227" s="33" t="str">
        <f>IF($A227&lt;&gt;"",IF($A227&lt;&gt;"",VLOOKUP($A227,'TABELA '!$A$4:$B$23,14,0),"")/100*C227,"")</f>
        <v/>
      </c>
      <c r="Q227" s="33" t="str">
        <f>IF($A227&lt;&gt;"",IF($A227&lt;&gt;"",VLOOKUP($A227,'TABELA '!$A$4:$B$23,15,0),"")/100*C227,"")</f>
        <v/>
      </c>
      <c r="R227" s="33" t="str">
        <f>IF($A227&lt;&gt;"",IF($A227&lt;&gt;"",VLOOKUP($A227,'TABELA '!$A$4:$B$23,16,0),"")/100*C227,"")</f>
        <v/>
      </c>
      <c r="S227" s="33" t="str">
        <f>IF($A227&lt;&gt;"",IF($A227&lt;&gt;"",VLOOKUP($A227,'TABELA '!$A$4:$B$23,17,0),"")/100*C227,"")</f>
        <v/>
      </c>
      <c r="T227" s="33" t="str">
        <f>IF($A227&lt;&gt;"",IF($A227&lt;&gt;"",VLOOKUP($A227,'TABELA '!$A$4:$B$23,18,0),"")/100*C227,"")</f>
        <v/>
      </c>
      <c r="U227" s="33" t="str">
        <f>IF($A227&lt;&gt;"",IF($A227&lt;&gt;"",VLOOKUP($A227,'TABELA '!$A$4:$B$23,19,0),"")/100*C227,"")</f>
        <v/>
      </c>
      <c r="V227" s="33" t="str">
        <f>IF($A227&lt;&gt;"",IF($A227&lt;&gt;"",VLOOKUP($A227,'TABELA '!$A$4:$B$23,38,0),"")/100*C227,"")</f>
        <v/>
      </c>
      <c r="W227" s="28"/>
    </row>
    <row r="228" spans="1:23" x14ac:dyDescent="0.2">
      <c r="A228" s="30"/>
      <c r="B228" s="24" t="str">
        <f>IF(A228&lt;&gt;"",VLOOKUP(A228,'TABELA '!A24:B157,2,0),"")</f>
        <v/>
      </c>
      <c r="C228" s="31"/>
      <c r="D228" s="31"/>
      <c r="E228" s="32" t="str">
        <f>IF($A228&lt;&gt;"",IF($A228&lt;&gt;"",VLOOKUP($A228,'TABELA '!$A$4:$B$23,3,0),"")/100*C228,"")</f>
        <v/>
      </c>
      <c r="F228" s="33" t="str">
        <f>IF($A228&lt;&gt;"",IF($A228&lt;&gt;"",VLOOKUP($A228,'TABELA '!$A$4:$B$23,4,0),"")/100*C228/100*C228,"")</f>
        <v/>
      </c>
      <c r="G228" s="33" t="str">
        <f>IF($A228&lt;&gt;"",IF($A228&lt;&gt;"",VLOOKUP($A228,'TABELA '!$A$4:$B$23,5,0),"")/100*C228,"")</f>
        <v/>
      </c>
      <c r="H228" s="33" t="str">
        <f>IF($A228&lt;&gt;"",IF($A228&lt;&gt;"",VLOOKUP($A228,'TABELA '!$A$4:$B$23,6,0),"")/100*C228,"")</f>
        <v/>
      </c>
      <c r="I228" s="33" t="str">
        <f>IF($A228&lt;&gt;"",IF($A228&lt;&gt;"",VLOOKUP($A228,'TABELA '!$A$4:$B$23,7,0),"")/100*C228,"")</f>
        <v/>
      </c>
      <c r="J228" s="33" t="str">
        <f>IF($A228&lt;&gt;"",IF($A228&lt;&gt;"",VLOOKUP($A228,'TABELA '!$A$4:$B$23,8,0),"")/100*C228,"")</f>
        <v/>
      </c>
      <c r="K228" s="33" t="str">
        <f>IF($A228&lt;&gt;"",IF($A228&lt;&gt;"",VLOOKUP($A228,'TABELA '!$A$4:$B$23,11,0),"")/100*C228,"")</f>
        <v/>
      </c>
      <c r="L228" s="33" t="str">
        <f>IF($A228&lt;&gt;"",IF($A228&lt;&gt;"",VLOOKUP($A228,'TABELA '!$A$4:$B$23,10,0),"")/100*C228,"")</f>
        <v/>
      </c>
      <c r="M228" s="33" t="str">
        <f>IF($A228&lt;&gt;"",IF($A228&lt;&gt;"",VLOOKUP($A228,'TABELA '!$A$4:$B$23,11,0),"")/100*H228,"")</f>
        <v/>
      </c>
      <c r="N228" s="33" t="str">
        <f>IF($A228&lt;&gt;"",IF($A228&lt;&gt;"",VLOOKUP($A228,'TABELA '!$A$4:$B$23,12,0),"")/100*C228,"")</f>
        <v/>
      </c>
      <c r="O228" s="33" t="str">
        <f>IF($A228&lt;&gt;"",IF($A228&lt;&gt;"",VLOOKUP($A228,'TABELA '!$A$4:$B$23,13,0),"")/100*C228,"")</f>
        <v/>
      </c>
      <c r="P228" s="33" t="str">
        <f>IF($A228&lt;&gt;"",IF($A228&lt;&gt;"",VLOOKUP($A228,'TABELA '!$A$4:$B$23,14,0),"")/100*C228,"")</f>
        <v/>
      </c>
      <c r="Q228" s="33" t="str">
        <f>IF($A228&lt;&gt;"",IF($A228&lt;&gt;"",VLOOKUP($A228,'TABELA '!$A$4:$B$23,15,0),"")/100*C228,"")</f>
        <v/>
      </c>
      <c r="R228" s="33" t="str">
        <f>IF($A228&lt;&gt;"",IF($A228&lt;&gt;"",VLOOKUP($A228,'TABELA '!$A$4:$B$23,16,0),"")/100*C228,"")</f>
        <v/>
      </c>
      <c r="S228" s="33" t="str">
        <f>IF($A228&lt;&gt;"",IF($A228&lt;&gt;"",VLOOKUP($A228,'TABELA '!$A$4:$B$23,17,0),"")/100*C228,"")</f>
        <v/>
      </c>
      <c r="T228" s="33" t="str">
        <f>IF($A228&lt;&gt;"",IF($A228&lt;&gt;"",VLOOKUP($A228,'TABELA '!$A$4:$B$23,18,0),"")/100*C228,"")</f>
        <v/>
      </c>
      <c r="U228" s="33" t="str">
        <f>IF($A228&lt;&gt;"",IF($A228&lt;&gt;"",VLOOKUP($A228,'TABELA '!$A$4:$B$23,19,0),"")/100*C228,"")</f>
        <v/>
      </c>
      <c r="V228" s="33" t="str">
        <f>IF($A228&lt;&gt;"",IF($A228&lt;&gt;"",VLOOKUP($A228,'TABELA '!$A$4:$B$23,38,0),"")/100*C228,"")</f>
        <v/>
      </c>
      <c r="W228" s="28"/>
    </row>
    <row r="229" spans="1:23" x14ac:dyDescent="0.2">
      <c r="A229" s="30"/>
      <c r="B229" s="24" t="str">
        <f>IF(A229&lt;&gt;"",VLOOKUP(A229,'TABELA '!A24:B158,2,0),"")</f>
        <v/>
      </c>
      <c r="C229" s="31"/>
      <c r="D229" s="31"/>
      <c r="E229" s="32" t="str">
        <f>IF($A229&lt;&gt;"",IF($A229&lt;&gt;"",VLOOKUP($A229,'TABELA '!$A$4:$B$23,3,0),"")/100*C229,"")</f>
        <v/>
      </c>
      <c r="F229" s="33" t="str">
        <f>IF($A229&lt;&gt;"",IF($A229&lt;&gt;"",VLOOKUP($A229,'TABELA '!$A$4:$B$23,4,0),"")/100*C229/100*C229,"")</f>
        <v/>
      </c>
      <c r="G229" s="33" t="str">
        <f>IF($A229&lt;&gt;"",IF($A229&lt;&gt;"",VLOOKUP($A229,'TABELA '!$A$4:$B$23,5,0),"")/100*C229,"")</f>
        <v/>
      </c>
      <c r="H229" s="33" t="str">
        <f>IF($A229&lt;&gt;"",IF($A229&lt;&gt;"",VLOOKUP($A229,'TABELA '!$A$4:$B$23,6,0),"")/100*C229,"")</f>
        <v/>
      </c>
      <c r="I229" s="33" t="str">
        <f>IF($A229&lt;&gt;"",IF($A229&lt;&gt;"",VLOOKUP($A229,'TABELA '!$A$4:$B$23,7,0),"")/100*C229,"")</f>
        <v/>
      </c>
      <c r="J229" s="33" t="str">
        <f>IF($A229&lt;&gt;"",IF($A229&lt;&gt;"",VLOOKUP($A229,'TABELA '!$A$4:$B$23,8,0),"")/100*C229,"")</f>
        <v/>
      </c>
      <c r="K229" s="33" t="str">
        <f>IF($A229&lt;&gt;"",IF($A229&lt;&gt;"",VLOOKUP($A229,'TABELA '!$A$4:$B$23,11,0),"")/100*C229,"")</f>
        <v/>
      </c>
      <c r="L229" s="33" t="str">
        <f>IF($A229&lt;&gt;"",IF($A229&lt;&gt;"",VLOOKUP($A229,'TABELA '!$A$4:$B$23,10,0),"")/100*C229,"")</f>
        <v/>
      </c>
      <c r="M229" s="33" t="str">
        <f>IF($A229&lt;&gt;"",IF($A229&lt;&gt;"",VLOOKUP($A229,'TABELA '!$A$4:$B$23,11,0),"")/100*H229,"")</f>
        <v/>
      </c>
      <c r="N229" s="33" t="str">
        <f>IF($A229&lt;&gt;"",IF($A229&lt;&gt;"",VLOOKUP($A229,'TABELA '!$A$4:$B$23,12,0),"")/100*C229,"")</f>
        <v/>
      </c>
      <c r="O229" s="33" t="str">
        <f>IF($A229&lt;&gt;"",IF($A229&lt;&gt;"",VLOOKUP($A229,'TABELA '!$A$4:$B$23,13,0),"")/100*C229,"")</f>
        <v/>
      </c>
      <c r="P229" s="33" t="str">
        <f>IF($A229&lt;&gt;"",IF($A229&lt;&gt;"",VLOOKUP($A229,'TABELA '!$A$4:$B$23,14,0),"")/100*C229,"")</f>
        <v/>
      </c>
      <c r="Q229" s="33" t="str">
        <f>IF($A229&lt;&gt;"",IF($A229&lt;&gt;"",VLOOKUP($A229,'TABELA '!$A$4:$B$23,15,0),"")/100*C229,"")</f>
        <v/>
      </c>
      <c r="R229" s="33" t="str">
        <f>IF($A229&lt;&gt;"",IF($A229&lt;&gt;"",VLOOKUP($A229,'TABELA '!$A$4:$B$23,16,0),"")/100*C229,"")</f>
        <v/>
      </c>
      <c r="S229" s="33" t="str">
        <f>IF($A229&lt;&gt;"",IF($A229&lt;&gt;"",VLOOKUP($A229,'TABELA '!$A$4:$B$23,17,0),"")/100*C229,"")</f>
        <v/>
      </c>
      <c r="T229" s="33" t="str">
        <f>IF($A229&lt;&gt;"",IF($A229&lt;&gt;"",VLOOKUP($A229,'TABELA '!$A$4:$B$23,18,0),"")/100*C229,"")</f>
        <v/>
      </c>
      <c r="U229" s="33" t="str">
        <f>IF($A229&lt;&gt;"",IF($A229&lt;&gt;"",VLOOKUP($A229,'TABELA '!$A$4:$B$23,19,0),"")/100*C229,"")</f>
        <v/>
      </c>
      <c r="V229" s="33" t="str">
        <f>IF($A229&lt;&gt;"",IF($A229&lt;&gt;"",VLOOKUP($A229,'TABELA '!$A$4:$B$23,38,0),"")/100*C229,"")</f>
        <v/>
      </c>
      <c r="W229" s="28"/>
    </row>
    <row r="230" spans="1:23" x14ac:dyDescent="0.2">
      <c r="A230" s="30"/>
      <c r="B230" s="24" t="str">
        <f>IF(A230&lt;&gt;"",VLOOKUP(A230,'TABELA '!A24:B159,2,0),"")</f>
        <v/>
      </c>
      <c r="C230" s="31"/>
      <c r="D230" s="31"/>
      <c r="E230" s="32" t="str">
        <f>IF($A230&lt;&gt;"",IF($A230&lt;&gt;"",VLOOKUP($A230,'TABELA '!$A$4:$B$23,3,0),"")/100*C230,"")</f>
        <v/>
      </c>
      <c r="F230" s="33" t="str">
        <f>IF($A230&lt;&gt;"",IF($A230&lt;&gt;"",VLOOKUP($A230,'TABELA '!$A$4:$B$23,4,0),"")/100*C230/100*C230,"")</f>
        <v/>
      </c>
      <c r="G230" s="33" t="str">
        <f>IF($A230&lt;&gt;"",IF($A230&lt;&gt;"",VLOOKUP($A230,'TABELA '!$A$4:$B$23,5,0),"")/100*C230,"")</f>
        <v/>
      </c>
      <c r="H230" s="33" t="str">
        <f>IF($A230&lt;&gt;"",IF($A230&lt;&gt;"",VLOOKUP($A230,'TABELA '!$A$4:$B$23,6,0),"")/100*C230,"")</f>
        <v/>
      </c>
      <c r="I230" s="33" t="str">
        <f>IF($A230&lt;&gt;"",IF($A230&lt;&gt;"",VLOOKUP($A230,'TABELA '!$A$4:$B$23,7,0),"")/100*C230,"")</f>
        <v/>
      </c>
      <c r="J230" s="33" t="str">
        <f>IF($A230&lt;&gt;"",IF($A230&lt;&gt;"",VLOOKUP($A230,'TABELA '!$A$4:$B$23,8,0),"")/100*C230,"")</f>
        <v/>
      </c>
      <c r="K230" s="33" t="str">
        <f>IF($A230&lt;&gt;"",IF($A230&lt;&gt;"",VLOOKUP($A230,'TABELA '!$A$4:$B$23,11,0),"")/100*C230,"")</f>
        <v/>
      </c>
      <c r="L230" s="33" t="str">
        <f>IF($A230&lt;&gt;"",IF($A230&lt;&gt;"",VLOOKUP($A230,'TABELA '!$A$4:$B$23,10,0),"")/100*C230,"")</f>
        <v/>
      </c>
      <c r="M230" s="33" t="str">
        <f>IF($A230&lt;&gt;"",IF($A230&lt;&gt;"",VLOOKUP($A230,'TABELA '!$A$4:$B$23,11,0),"")/100*H230,"")</f>
        <v/>
      </c>
      <c r="N230" s="33" t="str">
        <f>IF($A230&lt;&gt;"",IF($A230&lt;&gt;"",VLOOKUP($A230,'TABELA '!$A$4:$B$23,12,0),"")/100*C230,"")</f>
        <v/>
      </c>
      <c r="O230" s="33" t="str">
        <f>IF($A230&lt;&gt;"",IF($A230&lt;&gt;"",VLOOKUP($A230,'TABELA '!$A$4:$B$23,13,0),"")/100*C230,"")</f>
        <v/>
      </c>
      <c r="P230" s="33" t="str">
        <f>IF($A230&lt;&gt;"",IF($A230&lt;&gt;"",VLOOKUP($A230,'TABELA '!$A$4:$B$23,14,0),"")/100*C230,"")</f>
        <v/>
      </c>
      <c r="Q230" s="33" t="str">
        <f>IF($A230&lt;&gt;"",IF($A230&lt;&gt;"",VLOOKUP($A230,'TABELA '!$A$4:$B$23,15,0),"")/100*C230,"")</f>
        <v/>
      </c>
      <c r="R230" s="33" t="str">
        <f>IF($A230&lt;&gt;"",IF($A230&lt;&gt;"",VLOOKUP($A230,'TABELA '!$A$4:$B$23,16,0),"")/100*C230,"")</f>
        <v/>
      </c>
      <c r="S230" s="33" t="str">
        <f>IF($A230&lt;&gt;"",IF($A230&lt;&gt;"",VLOOKUP($A230,'TABELA '!$A$4:$B$23,17,0),"")/100*C230,"")</f>
        <v/>
      </c>
      <c r="T230" s="33" t="str">
        <f>IF($A230&lt;&gt;"",IF($A230&lt;&gt;"",VLOOKUP($A230,'TABELA '!$A$4:$B$23,18,0),"")/100*C230,"")</f>
        <v/>
      </c>
      <c r="U230" s="33" t="str">
        <f>IF($A230&lt;&gt;"",IF($A230&lt;&gt;"",VLOOKUP($A230,'TABELA '!$A$4:$B$23,19,0),"")/100*C230,"")</f>
        <v/>
      </c>
      <c r="V230" s="33" t="str">
        <f>IF($A230&lt;&gt;"",IF($A230&lt;&gt;"",VLOOKUP($A230,'TABELA '!$A$4:$B$23,38,0),"")/100*C230,"")</f>
        <v/>
      </c>
      <c r="W230" s="28"/>
    </row>
    <row r="231" spans="1:23" x14ac:dyDescent="0.2">
      <c r="A231" s="30"/>
      <c r="B231" s="24" t="str">
        <f>IF(A231&lt;&gt;"",VLOOKUP(A231,'TABELA '!A24:B160,2,0),"")</f>
        <v/>
      </c>
      <c r="C231" s="31"/>
      <c r="D231" s="31"/>
      <c r="E231" s="32" t="str">
        <f>IF($A231&lt;&gt;"",IF($A231&lt;&gt;"",VLOOKUP($A231,'TABELA '!$A$4:$B$23,3,0),"")/100*C231,"")</f>
        <v/>
      </c>
      <c r="F231" s="33" t="str">
        <f>IF($A231&lt;&gt;"",IF($A231&lt;&gt;"",VLOOKUP($A231,'TABELA '!$A$4:$B$23,4,0),"")/100*C231/100*C231,"")</f>
        <v/>
      </c>
      <c r="G231" s="33" t="str">
        <f>IF($A231&lt;&gt;"",IF($A231&lt;&gt;"",VLOOKUP($A231,'TABELA '!$A$4:$B$23,5,0),"")/100*C231,"")</f>
        <v/>
      </c>
      <c r="H231" s="33" t="str">
        <f>IF($A231&lt;&gt;"",IF($A231&lt;&gt;"",VLOOKUP($A231,'TABELA '!$A$4:$B$23,6,0),"")/100*C231,"")</f>
        <v/>
      </c>
      <c r="I231" s="33" t="str">
        <f>IF($A231&lt;&gt;"",IF($A231&lt;&gt;"",VLOOKUP($A231,'TABELA '!$A$4:$B$23,7,0),"")/100*C231,"")</f>
        <v/>
      </c>
      <c r="J231" s="33" t="str">
        <f>IF($A231&lt;&gt;"",IF($A231&lt;&gt;"",VLOOKUP($A231,'TABELA '!$A$4:$B$23,8,0),"")/100*C231,"")</f>
        <v/>
      </c>
      <c r="K231" s="33" t="str">
        <f>IF($A231&lt;&gt;"",IF($A231&lt;&gt;"",VLOOKUP($A231,'TABELA '!$A$4:$B$23,11,0),"")/100*C231,"")</f>
        <v/>
      </c>
      <c r="L231" s="33" t="str">
        <f>IF($A231&lt;&gt;"",IF($A231&lt;&gt;"",VLOOKUP($A231,'TABELA '!$A$4:$B$23,10,0),"")/100*C231,"")</f>
        <v/>
      </c>
      <c r="M231" s="33" t="str">
        <f>IF($A231&lt;&gt;"",IF($A231&lt;&gt;"",VLOOKUP($A231,'TABELA '!$A$4:$B$23,11,0),"")/100*H231,"")</f>
        <v/>
      </c>
      <c r="N231" s="33" t="str">
        <f>IF($A231&lt;&gt;"",IF($A231&lt;&gt;"",VLOOKUP($A231,'TABELA '!$A$4:$B$23,12,0),"")/100*C231,"")</f>
        <v/>
      </c>
      <c r="O231" s="33" t="str">
        <f>IF($A231&lt;&gt;"",IF($A231&lt;&gt;"",VLOOKUP($A231,'TABELA '!$A$4:$B$23,13,0),"")/100*C231,"")</f>
        <v/>
      </c>
      <c r="P231" s="33" t="str">
        <f>IF($A231&lt;&gt;"",IF($A231&lt;&gt;"",VLOOKUP($A231,'TABELA '!$A$4:$B$23,14,0),"")/100*C231,"")</f>
        <v/>
      </c>
      <c r="Q231" s="33" t="str">
        <f>IF($A231&lt;&gt;"",IF($A231&lt;&gt;"",VLOOKUP($A231,'TABELA '!$A$4:$B$23,15,0),"")/100*C231,"")</f>
        <v/>
      </c>
      <c r="R231" s="33" t="str">
        <f>IF($A231&lt;&gt;"",IF($A231&lt;&gt;"",VLOOKUP($A231,'TABELA '!$A$4:$B$23,16,0),"")/100*C231,"")</f>
        <v/>
      </c>
      <c r="S231" s="33" t="str">
        <f>IF($A231&lt;&gt;"",IF($A231&lt;&gt;"",VLOOKUP($A231,'TABELA '!$A$4:$B$23,17,0),"")/100*C231,"")</f>
        <v/>
      </c>
      <c r="T231" s="33" t="str">
        <f>IF($A231&lt;&gt;"",IF($A231&lt;&gt;"",VLOOKUP($A231,'TABELA '!$A$4:$B$23,18,0),"")/100*C231,"")</f>
        <v/>
      </c>
      <c r="U231" s="33" t="str">
        <f>IF($A231&lt;&gt;"",IF($A231&lt;&gt;"",VLOOKUP($A231,'TABELA '!$A$4:$B$23,19,0),"")/100*C231,"")</f>
        <v/>
      </c>
      <c r="V231" s="33" t="str">
        <f>IF($A231&lt;&gt;"",IF($A231&lt;&gt;"",VLOOKUP($A231,'TABELA '!$A$4:$B$23,38,0),"")/100*C231,"")</f>
        <v/>
      </c>
      <c r="W231" s="28"/>
    </row>
    <row r="232" spans="1:23" x14ac:dyDescent="0.2">
      <c r="A232" s="30"/>
      <c r="B232" s="24" t="str">
        <f>IF(A232&lt;&gt;"",VLOOKUP(A232,'TABELA '!A24:B161,2,0),"")</f>
        <v/>
      </c>
      <c r="C232" s="31"/>
      <c r="D232" s="31"/>
      <c r="E232" s="32" t="str">
        <f>IF($A232&lt;&gt;"",IF($A232&lt;&gt;"",VLOOKUP($A232,'TABELA '!$A$4:$B$23,3,0),"")/100*C232,"")</f>
        <v/>
      </c>
      <c r="F232" s="33" t="str">
        <f>IF($A232&lt;&gt;"",IF($A232&lt;&gt;"",VLOOKUP($A232,'TABELA '!$A$4:$B$23,4,0),"")/100*C232/100*C232,"")</f>
        <v/>
      </c>
      <c r="G232" s="33" t="str">
        <f>IF($A232&lt;&gt;"",IF($A232&lt;&gt;"",VLOOKUP($A232,'TABELA '!$A$4:$B$23,5,0),"")/100*C232,"")</f>
        <v/>
      </c>
      <c r="H232" s="33" t="str">
        <f>IF($A232&lt;&gt;"",IF($A232&lt;&gt;"",VLOOKUP($A232,'TABELA '!$A$4:$B$23,6,0),"")/100*C232,"")</f>
        <v/>
      </c>
      <c r="I232" s="33" t="str">
        <f>IF($A232&lt;&gt;"",IF($A232&lt;&gt;"",VLOOKUP($A232,'TABELA '!$A$4:$B$23,7,0),"")/100*C232,"")</f>
        <v/>
      </c>
      <c r="J232" s="33" t="str">
        <f>IF($A232&lt;&gt;"",IF($A232&lt;&gt;"",VLOOKUP($A232,'TABELA '!$A$4:$B$23,8,0),"")/100*C232,"")</f>
        <v/>
      </c>
      <c r="K232" s="33" t="str">
        <f>IF($A232&lt;&gt;"",IF($A232&lt;&gt;"",VLOOKUP($A232,'TABELA '!$A$4:$B$23,11,0),"")/100*C232,"")</f>
        <v/>
      </c>
      <c r="L232" s="33" t="str">
        <f>IF($A232&lt;&gt;"",IF($A232&lt;&gt;"",VLOOKUP($A232,'TABELA '!$A$4:$B$23,10,0),"")/100*C232,"")</f>
        <v/>
      </c>
      <c r="M232" s="33" t="str">
        <f>IF($A232&lt;&gt;"",IF($A232&lt;&gt;"",VLOOKUP($A232,'TABELA '!$A$4:$B$23,11,0),"")/100*H232,"")</f>
        <v/>
      </c>
      <c r="N232" s="33" t="str">
        <f>IF($A232&lt;&gt;"",IF($A232&lt;&gt;"",VLOOKUP($A232,'TABELA '!$A$4:$B$23,12,0),"")/100*C232,"")</f>
        <v/>
      </c>
      <c r="O232" s="33" t="str">
        <f>IF($A232&lt;&gt;"",IF($A232&lt;&gt;"",VLOOKUP($A232,'TABELA '!$A$4:$B$23,13,0),"")/100*C232,"")</f>
        <v/>
      </c>
      <c r="P232" s="33" t="str">
        <f>IF($A232&lt;&gt;"",IF($A232&lt;&gt;"",VLOOKUP($A232,'TABELA '!$A$4:$B$23,14,0),"")/100*C232,"")</f>
        <v/>
      </c>
      <c r="Q232" s="33" t="str">
        <f>IF($A232&lt;&gt;"",IF($A232&lt;&gt;"",VLOOKUP($A232,'TABELA '!$A$4:$B$23,15,0),"")/100*C232,"")</f>
        <v/>
      </c>
      <c r="R232" s="33" t="str">
        <f>IF($A232&lt;&gt;"",IF($A232&lt;&gt;"",VLOOKUP($A232,'TABELA '!$A$4:$B$23,16,0),"")/100*C232,"")</f>
        <v/>
      </c>
      <c r="S232" s="33" t="str">
        <f>IF($A232&lt;&gt;"",IF($A232&lt;&gt;"",VLOOKUP($A232,'TABELA '!$A$4:$B$23,17,0),"")/100*C232,"")</f>
        <v/>
      </c>
      <c r="T232" s="33" t="str">
        <f>IF($A232&lt;&gt;"",IF($A232&lt;&gt;"",VLOOKUP($A232,'TABELA '!$A$4:$B$23,18,0),"")/100*C232,"")</f>
        <v/>
      </c>
      <c r="U232" s="33" t="str">
        <f>IF($A232&lt;&gt;"",IF($A232&lt;&gt;"",VLOOKUP($A232,'TABELA '!$A$4:$B$23,19,0),"")/100*C232,"")</f>
        <v/>
      </c>
      <c r="V232" s="33" t="str">
        <f>IF($A232&lt;&gt;"",IF($A232&lt;&gt;"",VLOOKUP($A232,'TABELA '!$A$4:$B$23,38,0),"")/100*C232,"")</f>
        <v/>
      </c>
      <c r="W232" s="28"/>
    </row>
    <row r="233" spans="1:23" x14ac:dyDescent="0.2">
      <c r="A233" s="30"/>
      <c r="B233" s="24" t="str">
        <f>IF(A233&lt;&gt;"",VLOOKUP(A233,'TABELA '!A24:B162,2,0),"")</f>
        <v/>
      </c>
      <c r="C233" s="31"/>
      <c r="D233" s="31"/>
      <c r="E233" s="32" t="str">
        <f>IF($A233&lt;&gt;"",IF($A233&lt;&gt;"",VLOOKUP($A233,'TABELA '!$A$4:$B$23,3,0),"")/100*C233,"")</f>
        <v/>
      </c>
      <c r="F233" s="33" t="str">
        <f>IF($A233&lt;&gt;"",IF($A233&lt;&gt;"",VLOOKUP($A233,'TABELA '!$A$4:$B$23,4,0),"")/100*C233/100*C233,"")</f>
        <v/>
      </c>
      <c r="G233" s="33" t="str">
        <f>IF($A233&lt;&gt;"",IF($A233&lt;&gt;"",VLOOKUP($A233,'TABELA '!$A$4:$B$23,5,0),"")/100*C233,"")</f>
        <v/>
      </c>
      <c r="H233" s="33" t="str">
        <f>IF($A233&lt;&gt;"",IF($A233&lt;&gt;"",VLOOKUP($A233,'TABELA '!$A$4:$B$23,6,0),"")/100*C233,"")</f>
        <v/>
      </c>
      <c r="I233" s="33" t="str">
        <f>IF($A233&lt;&gt;"",IF($A233&lt;&gt;"",VLOOKUP($A233,'TABELA '!$A$4:$B$23,7,0),"")/100*C233,"")</f>
        <v/>
      </c>
      <c r="J233" s="33" t="str">
        <f>IF($A233&lt;&gt;"",IF($A233&lt;&gt;"",VLOOKUP($A233,'TABELA '!$A$4:$B$23,8,0),"")/100*C233,"")</f>
        <v/>
      </c>
      <c r="K233" s="33" t="str">
        <f>IF($A233&lt;&gt;"",IF($A233&lt;&gt;"",VLOOKUP($A233,'TABELA '!$A$4:$B$23,11,0),"")/100*C233,"")</f>
        <v/>
      </c>
      <c r="L233" s="33" t="str">
        <f>IF($A233&lt;&gt;"",IF($A233&lt;&gt;"",VLOOKUP($A233,'TABELA '!$A$4:$B$23,10,0),"")/100*C233,"")</f>
        <v/>
      </c>
      <c r="M233" s="33" t="str">
        <f>IF($A233&lt;&gt;"",IF($A233&lt;&gt;"",VLOOKUP($A233,'TABELA '!$A$4:$B$23,11,0),"")/100*H233,"")</f>
        <v/>
      </c>
      <c r="N233" s="33" t="str">
        <f>IF($A233&lt;&gt;"",IF($A233&lt;&gt;"",VLOOKUP($A233,'TABELA '!$A$4:$B$23,12,0),"")/100*C233,"")</f>
        <v/>
      </c>
      <c r="O233" s="33" t="str">
        <f>IF($A233&lt;&gt;"",IF($A233&lt;&gt;"",VLOOKUP($A233,'TABELA '!$A$4:$B$23,13,0),"")/100*C233,"")</f>
        <v/>
      </c>
      <c r="P233" s="33" t="str">
        <f>IF($A233&lt;&gt;"",IF($A233&lt;&gt;"",VLOOKUP($A233,'TABELA '!$A$4:$B$23,14,0),"")/100*C233,"")</f>
        <v/>
      </c>
      <c r="Q233" s="33" t="str">
        <f>IF($A233&lt;&gt;"",IF($A233&lt;&gt;"",VLOOKUP($A233,'TABELA '!$A$4:$B$23,15,0),"")/100*C233,"")</f>
        <v/>
      </c>
      <c r="R233" s="33" t="str">
        <f>IF($A233&lt;&gt;"",IF($A233&lt;&gt;"",VLOOKUP($A233,'TABELA '!$A$4:$B$23,16,0),"")/100*C233,"")</f>
        <v/>
      </c>
      <c r="S233" s="33" t="str">
        <f>IF($A233&lt;&gt;"",IF($A233&lt;&gt;"",VLOOKUP($A233,'TABELA '!$A$4:$B$23,17,0),"")/100*C233,"")</f>
        <v/>
      </c>
      <c r="T233" s="33" t="str">
        <f>IF($A233&lt;&gt;"",IF($A233&lt;&gt;"",VLOOKUP($A233,'TABELA '!$A$4:$B$23,18,0),"")/100*C233,"")</f>
        <v/>
      </c>
      <c r="U233" s="33" t="str">
        <f>IF($A233&lt;&gt;"",IF($A233&lt;&gt;"",VLOOKUP($A233,'TABELA '!$A$4:$B$23,19,0),"")/100*C233,"")</f>
        <v/>
      </c>
      <c r="V233" s="33" t="str">
        <f>IF($A233&lt;&gt;"",IF($A233&lt;&gt;"",VLOOKUP($A233,'TABELA '!$A$4:$B$23,38,0),"")/100*C233,"")</f>
        <v/>
      </c>
      <c r="W233" s="28"/>
    </row>
    <row r="234" spans="1:23" x14ac:dyDescent="0.2">
      <c r="A234" s="30"/>
      <c r="B234" s="24" t="str">
        <f>IF(A234&lt;&gt;"",VLOOKUP(A234,'TABELA '!A24:B163,2,0),"")</f>
        <v/>
      </c>
      <c r="C234" s="31"/>
      <c r="D234" s="31"/>
      <c r="E234" s="32" t="str">
        <f>IF($A234&lt;&gt;"",IF($A234&lt;&gt;"",VLOOKUP($A234,'TABELA '!$A$4:$B$23,3,0),"")/100*C234,"")</f>
        <v/>
      </c>
      <c r="F234" s="33" t="str">
        <f>IF($A234&lt;&gt;"",IF($A234&lt;&gt;"",VLOOKUP($A234,'TABELA '!$A$4:$B$23,4,0),"")/100*C234/100*C234,"")</f>
        <v/>
      </c>
      <c r="G234" s="33" t="str">
        <f>IF($A234&lt;&gt;"",IF($A234&lt;&gt;"",VLOOKUP($A234,'TABELA '!$A$4:$B$23,5,0),"")/100*C234,"")</f>
        <v/>
      </c>
      <c r="H234" s="33" t="str">
        <f>IF($A234&lt;&gt;"",IF($A234&lt;&gt;"",VLOOKUP($A234,'TABELA '!$A$4:$B$23,6,0),"")/100*C234,"")</f>
        <v/>
      </c>
      <c r="I234" s="33" t="str">
        <f>IF($A234&lt;&gt;"",IF($A234&lt;&gt;"",VLOOKUP($A234,'TABELA '!$A$4:$B$23,7,0),"")/100*C234,"")</f>
        <v/>
      </c>
      <c r="J234" s="33" t="str">
        <f>IF($A234&lt;&gt;"",IF($A234&lt;&gt;"",VLOOKUP($A234,'TABELA '!$A$4:$B$23,8,0),"")/100*C234,"")</f>
        <v/>
      </c>
      <c r="K234" s="33" t="str">
        <f>IF($A234&lt;&gt;"",IF($A234&lt;&gt;"",VLOOKUP($A234,'TABELA '!$A$4:$B$23,11,0),"")/100*C234,"")</f>
        <v/>
      </c>
      <c r="L234" s="33" t="str">
        <f>IF($A234&lt;&gt;"",IF($A234&lt;&gt;"",VLOOKUP($A234,'TABELA '!$A$4:$B$23,10,0),"")/100*C234,"")</f>
        <v/>
      </c>
      <c r="M234" s="33" t="str">
        <f>IF($A234&lt;&gt;"",IF($A234&lt;&gt;"",VLOOKUP($A234,'TABELA '!$A$4:$B$23,11,0),"")/100*H234,"")</f>
        <v/>
      </c>
      <c r="N234" s="33" t="str">
        <f>IF($A234&lt;&gt;"",IF($A234&lt;&gt;"",VLOOKUP($A234,'TABELA '!$A$4:$B$23,12,0),"")/100*C234,"")</f>
        <v/>
      </c>
      <c r="O234" s="33" t="str">
        <f>IF($A234&lt;&gt;"",IF($A234&lt;&gt;"",VLOOKUP($A234,'TABELA '!$A$4:$B$23,13,0),"")/100*C234,"")</f>
        <v/>
      </c>
      <c r="P234" s="33" t="str">
        <f>IF($A234&lt;&gt;"",IF($A234&lt;&gt;"",VLOOKUP($A234,'TABELA '!$A$4:$B$23,14,0),"")/100*C234,"")</f>
        <v/>
      </c>
      <c r="Q234" s="33" t="str">
        <f>IF($A234&lt;&gt;"",IF($A234&lt;&gt;"",VLOOKUP($A234,'TABELA '!$A$4:$B$23,15,0),"")/100*C234,"")</f>
        <v/>
      </c>
      <c r="R234" s="33" t="str">
        <f>IF($A234&lt;&gt;"",IF($A234&lt;&gt;"",VLOOKUP($A234,'TABELA '!$A$4:$B$23,16,0),"")/100*C234,"")</f>
        <v/>
      </c>
      <c r="S234" s="33" t="str">
        <f>IF($A234&lt;&gt;"",IF($A234&lt;&gt;"",VLOOKUP($A234,'TABELA '!$A$4:$B$23,17,0),"")/100*C234,"")</f>
        <v/>
      </c>
      <c r="T234" s="33" t="str">
        <f>IF($A234&lt;&gt;"",IF($A234&lt;&gt;"",VLOOKUP($A234,'TABELA '!$A$4:$B$23,18,0),"")/100*C234,"")</f>
        <v/>
      </c>
      <c r="U234" s="33" t="str">
        <f>IF($A234&lt;&gt;"",IF($A234&lt;&gt;"",VLOOKUP($A234,'TABELA '!$A$4:$B$23,19,0),"")/100*C234,"")</f>
        <v/>
      </c>
      <c r="V234" s="33" t="str">
        <f>IF($A234&lt;&gt;"",IF($A234&lt;&gt;"",VLOOKUP($A234,'TABELA '!$A$4:$B$23,38,0),"")/100*C234,"")</f>
        <v/>
      </c>
      <c r="W234" s="28"/>
    </row>
    <row r="235" spans="1:23" x14ac:dyDescent="0.2">
      <c r="A235" s="30"/>
      <c r="B235" s="24" t="str">
        <f>IF(A235&lt;&gt;"",VLOOKUP(A235,'TABELA '!A24:B164,2,0),"")</f>
        <v/>
      </c>
      <c r="C235" s="31"/>
      <c r="D235" s="31"/>
      <c r="E235" s="32" t="str">
        <f>IF($A235&lt;&gt;"",IF($A235&lt;&gt;"",VLOOKUP($A235,'TABELA '!$A$4:$B$23,3,0),"")/100*C235,"")</f>
        <v/>
      </c>
      <c r="F235" s="33" t="str">
        <f>IF($A235&lt;&gt;"",IF($A235&lt;&gt;"",VLOOKUP($A235,'TABELA '!$A$4:$B$23,4,0),"")/100*C235/100*C235,"")</f>
        <v/>
      </c>
      <c r="G235" s="33" t="str">
        <f>IF($A235&lt;&gt;"",IF($A235&lt;&gt;"",VLOOKUP($A235,'TABELA '!$A$4:$B$23,5,0),"")/100*C235,"")</f>
        <v/>
      </c>
      <c r="H235" s="33" t="str">
        <f>IF($A235&lt;&gt;"",IF($A235&lt;&gt;"",VLOOKUP($A235,'TABELA '!$A$4:$B$23,6,0),"")/100*C235,"")</f>
        <v/>
      </c>
      <c r="I235" s="33" t="str">
        <f>IF($A235&lt;&gt;"",IF($A235&lt;&gt;"",VLOOKUP($A235,'TABELA '!$A$4:$B$23,7,0),"")/100*C235,"")</f>
        <v/>
      </c>
      <c r="J235" s="33" t="str">
        <f>IF($A235&lt;&gt;"",IF($A235&lt;&gt;"",VLOOKUP($A235,'TABELA '!$A$4:$B$23,8,0),"")/100*C235,"")</f>
        <v/>
      </c>
      <c r="K235" s="33" t="str">
        <f>IF($A235&lt;&gt;"",IF($A235&lt;&gt;"",VLOOKUP($A235,'TABELA '!$A$4:$B$23,11,0),"")/100*C235,"")</f>
        <v/>
      </c>
      <c r="L235" s="33" t="str">
        <f>IF($A235&lt;&gt;"",IF($A235&lt;&gt;"",VLOOKUP($A235,'TABELA '!$A$4:$B$23,10,0),"")/100*C235,"")</f>
        <v/>
      </c>
      <c r="M235" s="33" t="str">
        <f>IF($A235&lt;&gt;"",IF($A235&lt;&gt;"",VLOOKUP($A235,'TABELA '!$A$4:$B$23,11,0),"")/100*H235,"")</f>
        <v/>
      </c>
      <c r="N235" s="33" t="str">
        <f>IF($A235&lt;&gt;"",IF($A235&lt;&gt;"",VLOOKUP($A235,'TABELA '!$A$4:$B$23,12,0),"")/100*C235,"")</f>
        <v/>
      </c>
      <c r="O235" s="33" t="str">
        <f>IF($A235&lt;&gt;"",IF($A235&lt;&gt;"",VLOOKUP($A235,'TABELA '!$A$4:$B$23,13,0),"")/100*C235,"")</f>
        <v/>
      </c>
      <c r="P235" s="33" t="str">
        <f>IF($A235&lt;&gt;"",IF($A235&lt;&gt;"",VLOOKUP($A235,'TABELA '!$A$4:$B$23,14,0),"")/100*C235,"")</f>
        <v/>
      </c>
      <c r="Q235" s="33" t="str">
        <f>IF($A235&lt;&gt;"",IF($A235&lt;&gt;"",VLOOKUP($A235,'TABELA '!$A$4:$B$23,15,0),"")/100*C235,"")</f>
        <v/>
      </c>
      <c r="R235" s="33" t="str">
        <f>IF($A235&lt;&gt;"",IF($A235&lt;&gt;"",VLOOKUP($A235,'TABELA '!$A$4:$B$23,16,0),"")/100*C235,"")</f>
        <v/>
      </c>
      <c r="S235" s="33" t="str">
        <f>IF($A235&lt;&gt;"",IF($A235&lt;&gt;"",VLOOKUP($A235,'TABELA '!$A$4:$B$23,17,0),"")/100*C235,"")</f>
        <v/>
      </c>
      <c r="T235" s="33" t="str">
        <f>IF($A235&lt;&gt;"",IF($A235&lt;&gt;"",VLOOKUP($A235,'TABELA '!$A$4:$B$23,18,0),"")/100*C235,"")</f>
        <v/>
      </c>
      <c r="U235" s="33" t="str">
        <f>IF($A235&lt;&gt;"",IF($A235&lt;&gt;"",VLOOKUP($A235,'TABELA '!$A$4:$B$23,19,0),"")/100*C235,"")</f>
        <v/>
      </c>
      <c r="V235" s="33" t="str">
        <f>IF($A235&lt;&gt;"",IF($A235&lt;&gt;"",VLOOKUP($A235,'TABELA '!$A$4:$B$23,38,0),"")/100*C235,"")</f>
        <v/>
      </c>
      <c r="W235" s="28"/>
    </row>
    <row r="236" spans="1:23" x14ac:dyDescent="0.2">
      <c r="A236" s="30"/>
      <c r="B236" s="24" t="str">
        <f>IF(A236&lt;&gt;"",VLOOKUP(A236,'TABELA '!A24:B165,2,0),"")</f>
        <v/>
      </c>
      <c r="C236" s="31"/>
      <c r="D236" s="31"/>
      <c r="E236" s="32" t="str">
        <f>IF($A236&lt;&gt;"",IF($A236&lt;&gt;"",VLOOKUP($A236,'TABELA '!$A$4:$B$23,3,0),"")/100*C236,"")</f>
        <v/>
      </c>
      <c r="F236" s="33" t="str">
        <f>IF($A236&lt;&gt;"",IF($A236&lt;&gt;"",VLOOKUP($A236,'TABELA '!$A$4:$B$23,4,0),"")/100*C236/100*C236,"")</f>
        <v/>
      </c>
      <c r="G236" s="33" t="str">
        <f>IF($A236&lt;&gt;"",IF($A236&lt;&gt;"",VLOOKUP($A236,'TABELA '!$A$4:$B$23,5,0),"")/100*C236,"")</f>
        <v/>
      </c>
      <c r="H236" s="33" t="str">
        <f>IF($A236&lt;&gt;"",IF($A236&lt;&gt;"",VLOOKUP($A236,'TABELA '!$A$4:$B$23,6,0),"")/100*C236,"")</f>
        <v/>
      </c>
      <c r="I236" s="33" t="str">
        <f>IF($A236&lt;&gt;"",IF($A236&lt;&gt;"",VLOOKUP($A236,'TABELA '!$A$4:$B$23,7,0),"")/100*C236,"")</f>
        <v/>
      </c>
      <c r="J236" s="33" t="str">
        <f>IF($A236&lt;&gt;"",IF($A236&lt;&gt;"",VLOOKUP($A236,'TABELA '!$A$4:$B$23,8,0),"")/100*C236,"")</f>
        <v/>
      </c>
      <c r="K236" s="33" t="str">
        <f>IF($A236&lt;&gt;"",IF($A236&lt;&gt;"",VLOOKUP($A236,'TABELA '!$A$4:$B$23,11,0),"")/100*C236,"")</f>
        <v/>
      </c>
      <c r="L236" s="33" t="str">
        <f>IF($A236&lt;&gt;"",IF($A236&lt;&gt;"",VLOOKUP($A236,'TABELA '!$A$4:$B$23,10,0),"")/100*C236,"")</f>
        <v/>
      </c>
      <c r="M236" s="33" t="str">
        <f>IF($A236&lt;&gt;"",IF($A236&lt;&gt;"",VLOOKUP($A236,'TABELA '!$A$4:$B$23,11,0),"")/100*H236,"")</f>
        <v/>
      </c>
      <c r="N236" s="33" t="str">
        <f>IF($A236&lt;&gt;"",IF($A236&lt;&gt;"",VLOOKUP($A236,'TABELA '!$A$4:$B$23,12,0),"")/100*C236,"")</f>
        <v/>
      </c>
      <c r="O236" s="33" t="str">
        <f>IF($A236&lt;&gt;"",IF($A236&lt;&gt;"",VLOOKUP($A236,'TABELA '!$A$4:$B$23,13,0),"")/100*C236,"")</f>
        <v/>
      </c>
      <c r="P236" s="33" t="str">
        <f>IF($A236&lt;&gt;"",IF($A236&lt;&gt;"",VLOOKUP($A236,'TABELA '!$A$4:$B$23,14,0),"")/100*C236,"")</f>
        <v/>
      </c>
      <c r="Q236" s="33" t="str">
        <f>IF($A236&lt;&gt;"",IF($A236&lt;&gt;"",VLOOKUP($A236,'TABELA '!$A$4:$B$23,15,0),"")/100*C236,"")</f>
        <v/>
      </c>
      <c r="R236" s="33" t="str">
        <f>IF($A236&lt;&gt;"",IF($A236&lt;&gt;"",VLOOKUP($A236,'TABELA '!$A$4:$B$23,16,0),"")/100*C236,"")</f>
        <v/>
      </c>
      <c r="S236" s="33" t="str">
        <f>IF($A236&lt;&gt;"",IF($A236&lt;&gt;"",VLOOKUP($A236,'TABELA '!$A$4:$B$23,17,0),"")/100*C236,"")</f>
        <v/>
      </c>
      <c r="T236" s="33" t="str">
        <f>IF($A236&lt;&gt;"",IF($A236&lt;&gt;"",VLOOKUP($A236,'TABELA '!$A$4:$B$23,18,0),"")/100*C236,"")</f>
        <v/>
      </c>
      <c r="U236" s="33" t="str">
        <f>IF($A236&lt;&gt;"",IF($A236&lt;&gt;"",VLOOKUP($A236,'TABELA '!$A$4:$B$23,19,0),"")/100*C236,"")</f>
        <v/>
      </c>
      <c r="V236" s="33" t="str">
        <f>IF($A236&lt;&gt;"",IF($A236&lt;&gt;"",VLOOKUP($A236,'TABELA '!$A$4:$B$23,38,0),"")/100*C236,"")</f>
        <v/>
      </c>
      <c r="W236" s="28"/>
    </row>
    <row r="237" spans="1:23" x14ac:dyDescent="0.2">
      <c r="A237" s="30"/>
      <c r="B237" s="24" t="str">
        <f>IF(A237&lt;&gt;"",VLOOKUP(A237,'TABELA '!A24:B166,2,0),"")</f>
        <v/>
      </c>
      <c r="C237" s="31"/>
      <c r="D237" s="31"/>
      <c r="E237" s="32" t="str">
        <f>IF($A237&lt;&gt;"",IF($A237&lt;&gt;"",VLOOKUP($A237,'TABELA '!$A$4:$B$23,3,0),"")/100*C237,"")</f>
        <v/>
      </c>
      <c r="F237" s="33" t="str">
        <f>IF($A237&lt;&gt;"",IF($A237&lt;&gt;"",VLOOKUP($A237,'TABELA '!$A$4:$B$23,4,0),"")/100*C237/100*C237,"")</f>
        <v/>
      </c>
      <c r="G237" s="33" t="str">
        <f>IF($A237&lt;&gt;"",IF($A237&lt;&gt;"",VLOOKUP($A237,'TABELA '!$A$4:$B$23,5,0),"")/100*C237,"")</f>
        <v/>
      </c>
      <c r="H237" s="33" t="str">
        <f>IF($A237&lt;&gt;"",IF($A237&lt;&gt;"",VLOOKUP($A237,'TABELA '!$A$4:$B$23,6,0),"")/100*C237,"")</f>
        <v/>
      </c>
      <c r="I237" s="33" t="str">
        <f>IF($A237&lt;&gt;"",IF($A237&lt;&gt;"",VLOOKUP($A237,'TABELA '!$A$4:$B$23,7,0),"")/100*C237,"")</f>
        <v/>
      </c>
      <c r="J237" s="33" t="str">
        <f>IF($A237&lt;&gt;"",IF($A237&lt;&gt;"",VLOOKUP($A237,'TABELA '!$A$4:$B$23,8,0),"")/100*C237,"")</f>
        <v/>
      </c>
      <c r="K237" s="33" t="str">
        <f>IF($A237&lt;&gt;"",IF($A237&lt;&gt;"",VLOOKUP($A237,'TABELA '!$A$4:$B$23,11,0),"")/100*C237,"")</f>
        <v/>
      </c>
      <c r="L237" s="33" t="str">
        <f>IF($A237&lt;&gt;"",IF($A237&lt;&gt;"",VLOOKUP($A237,'TABELA '!$A$4:$B$23,10,0),"")/100*C237,"")</f>
        <v/>
      </c>
      <c r="M237" s="33" t="str">
        <f>IF($A237&lt;&gt;"",IF($A237&lt;&gt;"",VLOOKUP($A237,'TABELA '!$A$4:$B$23,11,0),"")/100*H237,"")</f>
        <v/>
      </c>
      <c r="N237" s="33" t="str">
        <f>IF($A237&lt;&gt;"",IF($A237&lt;&gt;"",VLOOKUP($A237,'TABELA '!$A$4:$B$23,12,0),"")/100*C237,"")</f>
        <v/>
      </c>
      <c r="O237" s="33" t="str">
        <f>IF($A237&lt;&gt;"",IF($A237&lt;&gt;"",VLOOKUP($A237,'TABELA '!$A$4:$B$23,13,0),"")/100*C237,"")</f>
        <v/>
      </c>
      <c r="P237" s="33" t="str">
        <f>IF($A237&lt;&gt;"",IF($A237&lt;&gt;"",VLOOKUP($A237,'TABELA '!$A$4:$B$23,14,0),"")/100*C237,"")</f>
        <v/>
      </c>
      <c r="Q237" s="33" t="str">
        <f>IF($A237&lt;&gt;"",IF($A237&lt;&gt;"",VLOOKUP($A237,'TABELA '!$A$4:$B$23,15,0),"")/100*C237,"")</f>
        <v/>
      </c>
      <c r="R237" s="33" t="str">
        <f>IF($A237&lt;&gt;"",IF($A237&lt;&gt;"",VLOOKUP($A237,'TABELA '!$A$4:$B$23,16,0),"")/100*C237,"")</f>
        <v/>
      </c>
      <c r="S237" s="33" t="str">
        <f>IF($A237&lt;&gt;"",IF($A237&lt;&gt;"",VLOOKUP($A237,'TABELA '!$A$4:$B$23,17,0),"")/100*C237,"")</f>
        <v/>
      </c>
      <c r="T237" s="33" t="str">
        <f>IF($A237&lt;&gt;"",IF($A237&lt;&gt;"",VLOOKUP($A237,'TABELA '!$A$4:$B$23,18,0),"")/100*C237,"")</f>
        <v/>
      </c>
      <c r="U237" s="33" t="str">
        <f>IF($A237&lt;&gt;"",IF($A237&lt;&gt;"",VLOOKUP($A237,'TABELA '!$A$4:$B$23,19,0),"")/100*C237,"")</f>
        <v/>
      </c>
      <c r="V237" s="33" t="str">
        <f>IF($A237&lt;&gt;"",IF($A237&lt;&gt;"",VLOOKUP($A237,'TABELA '!$A$4:$B$23,38,0),"")/100*C237,"")</f>
        <v/>
      </c>
      <c r="W237" s="28"/>
    </row>
    <row r="238" spans="1:23" x14ac:dyDescent="0.2">
      <c r="A238" s="30"/>
      <c r="B238" s="24" t="str">
        <f>IF(A238&lt;&gt;"",VLOOKUP(A238,'TABELA '!A24:B167,2,0),"")</f>
        <v/>
      </c>
      <c r="C238" s="31"/>
      <c r="D238" s="31"/>
      <c r="E238" s="32" t="str">
        <f>IF($A238&lt;&gt;"",IF($A238&lt;&gt;"",VLOOKUP($A238,'TABELA '!$A$4:$B$23,3,0),"")/100*C238,"")</f>
        <v/>
      </c>
      <c r="F238" s="33" t="str">
        <f>IF($A238&lt;&gt;"",IF($A238&lt;&gt;"",VLOOKUP($A238,'TABELA '!$A$4:$B$23,4,0),"")/100*C238/100*C238,"")</f>
        <v/>
      </c>
      <c r="G238" s="33" t="str">
        <f>IF($A238&lt;&gt;"",IF($A238&lt;&gt;"",VLOOKUP($A238,'TABELA '!$A$4:$B$23,5,0),"")/100*C238,"")</f>
        <v/>
      </c>
      <c r="H238" s="33" t="str">
        <f>IF($A238&lt;&gt;"",IF($A238&lt;&gt;"",VLOOKUP($A238,'TABELA '!$A$4:$B$23,6,0),"")/100*C238,"")</f>
        <v/>
      </c>
      <c r="I238" s="33" t="str">
        <f>IF($A238&lt;&gt;"",IF($A238&lt;&gt;"",VLOOKUP($A238,'TABELA '!$A$4:$B$23,7,0),"")/100*C238,"")</f>
        <v/>
      </c>
      <c r="J238" s="33" t="str">
        <f>IF($A238&lt;&gt;"",IF($A238&lt;&gt;"",VLOOKUP($A238,'TABELA '!$A$4:$B$23,8,0),"")/100*C238,"")</f>
        <v/>
      </c>
      <c r="K238" s="33" t="str">
        <f>IF($A238&lt;&gt;"",IF($A238&lt;&gt;"",VLOOKUP($A238,'TABELA '!$A$4:$B$23,11,0),"")/100*C238,"")</f>
        <v/>
      </c>
      <c r="L238" s="33" t="str">
        <f>IF($A238&lt;&gt;"",IF($A238&lt;&gt;"",VLOOKUP($A238,'TABELA '!$A$4:$B$23,10,0),"")/100*C238,"")</f>
        <v/>
      </c>
      <c r="M238" s="33" t="str">
        <f>IF($A238&lt;&gt;"",IF($A238&lt;&gt;"",VLOOKUP($A238,'TABELA '!$A$4:$B$23,11,0),"")/100*H238,"")</f>
        <v/>
      </c>
      <c r="N238" s="33" t="str">
        <f>IF($A238&lt;&gt;"",IF($A238&lt;&gt;"",VLOOKUP($A238,'TABELA '!$A$4:$B$23,12,0),"")/100*C238,"")</f>
        <v/>
      </c>
      <c r="O238" s="33" t="str">
        <f>IF($A238&lt;&gt;"",IF($A238&lt;&gt;"",VLOOKUP($A238,'TABELA '!$A$4:$B$23,13,0),"")/100*C238,"")</f>
        <v/>
      </c>
      <c r="P238" s="33" t="str">
        <f>IF($A238&lt;&gt;"",IF($A238&lt;&gt;"",VLOOKUP($A238,'TABELA '!$A$4:$B$23,14,0),"")/100*C238,"")</f>
        <v/>
      </c>
      <c r="Q238" s="33" t="str">
        <f>IF($A238&lt;&gt;"",IF($A238&lt;&gt;"",VLOOKUP($A238,'TABELA '!$A$4:$B$23,15,0),"")/100*C238,"")</f>
        <v/>
      </c>
      <c r="R238" s="33" t="str">
        <f>IF($A238&lt;&gt;"",IF($A238&lt;&gt;"",VLOOKUP($A238,'TABELA '!$A$4:$B$23,16,0),"")/100*C238,"")</f>
        <v/>
      </c>
      <c r="S238" s="33" t="str">
        <f>IF($A238&lt;&gt;"",IF($A238&lt;&gt;"",VLOOKUP($A238,'TABELA '!$A$4:$B$23,17,0),"")/100*C238,"")</f>
        <v/>
      </c>
      <c r="T238" s="33" t="str">
        <f>IF($A238&lt;&gt;"",IF($A238&lt;&gt;"",VLOOKUP($A238,'TABELA '!$A$4:$B$23,18,0),"")/100*C238,"")</f>
        <v/>
      </c>
      <c r="U238" s="33" t="str">
        <f>IF($A238&lt;&gt;"",IF($A238&lt;&gt;"",VLOOKUP($A238,'TABELA '!$A$4:$B$23,19,0),"")/100*C238,"")</f>
        <v/>
      </c>
      <c r="V238" s="33" t="str">
        <f>IF($A238&lt;&gt;"",IF($A238&lt;&gt;"",VLOOKUP($A238,'TABELA '!$A$4:$B$23,38,0),"")/100*C238,"")</f>
        <v/>
      </c>
      <c r="W238" s="28"/>
    </row>
    <row r="239" spans="1:23" x14ac:dyDescent="0.2">
      <c r="A239" s="30"/>
      <c r="B239" s="24" t="str">
        <f>IF(A239&lt;&gt;"",VLOOKUP(A239,'TABELA '!A24:B168,2,0),"")</f>
        <v/>
      </c>
      <c r="C239" s="31"/>
      <c r="D239" s="31"/>
      <c r="E239" s="32" t="str">
        <f>IF($A239&lt;&gt;"",IF($A239&lt;&gt;"",VLOOKUP($A239,'TABELA '!$A$4:$B$23,3,0),"")/100*C239,"")</f>
        <v/>
      </c>
      <c r="F239" s="33" t="str">
        <f>IF($A239&lt;&gt;"",IF($A239&lt;&gt;"",VLOOKUP($A239,'TABELA '!$A$4:$B$23,4,0),"")/100*C239/100*C239,"")</f>
        <v/>
      </c>
      <c r="G239" s="33" t="str">
        <f>IF($A239&lt;&gt;"",IF($A239&lt;&gt;"",VLOOKUP($A239,'TABELA '!$A$4:$B$23,5,0),"")/100*C239,"")</f>
        <v/>
      </c>
      <c r="H239" s="33" t="str">
        <f>IF($A239&lt;&gt;"",IF($A239&lt;&gt;"",VLOOKUP($A239,'TABELA '!$A$4:$B$23,6,0),"")/100*C239,"")</f>
        <v/>
      </c>
      <c r="I239" s="33" t="str">
        <f>IF($A239&lt;&gt;"",IF($A239&lt;&gt;"",VLOOKUP($A239,'TABELA '!$A$4:$B$23,7,0),"")/100*C239,"")</f>
        <v/>
      </c>
      <c r="J239" s="33" t="str">
        <f>IF($A239&lt;&gt;"",IF($A239&lt;&gt;"",VLOOKUP($A239,'TABELA '!$A$4:$B$23,8,0),"")/100*C239,"")</f>
        <v/>
      </c>
      <c r="K239" s="33" t="str">
        <f>IF($A239&lt;&gt;"",IF($A239&lt;&gt;"",VLOOKUP($A239,'TABELA '!$A$4:$B$23,11,0),"")/100*C239,"")</f>
        <v/>
      </c>
      <c r="L239" s="33" t="str">
        <f>IF($A239&lt;&gt;"",IF($A239&lt;&gt;"",VLOOKUP($A239,'TABELA '!$A$4:$B$23,10,0),"")/100*C239,"")</f>
        <v/>
      </c>
      <c r="M239" s="33" t="str">
        <f>IF($A239&lt;&gt;"",IF($A239&lt;&gt;"",VLOOKUP($A239,'TABELA '!$A$4:$B$23,11,0),"")/100*H239,"")</f>
        <v/>
      </c>
      <c r="N239" s="33" t="str">
        <f>IF($A239&lt;&gt;"",IF($A239&lt;&gt;"",VLOOKUP($A239,'TABELA '!$A$4:$B$23,12,0),"")/100*C239,"")</f>
        <v/>
      </c>
      <c r="O239" s="33" t="str">
        <f>IF($A239&lt;&gt;"",IF($A239&lt;&gt;"",VLOOKUP($A239,'TABELA '!$A$4:$B$23,13,0),"")/100*C239,"")</f>
        <v/>
      </c>
      <c r="P239" s="33" t="str">
        <f>IF($A239&lt;&gt;"",IF($A239&lt;&gt;"",VLOOKUP($A239,'TABELA '!$A$4:$B$23,14,0),"")/100*C239,"")</f>
        <v/>
      </c>
      <c r="Q239" s="33" t="str">
        <f>IF($A239&lt;&gt;"",IF($A239&lt;&gt;"",VLOOKUP($A239,'TABELA '!$A$4:$B$23,15,0),"")/100*C239,"")</f>
        <v/>
      </c>
      <c r="R239" s="33" t="str">
        <f>IF($A239&lt;&gt;"",IF($A239&lt;&gt;"",VLOOKUP($A239,'TABELA '!$A$4:$B$23,16,0),"")/100*C239,"")</f>
        <v/>
      </c>
      <c r="S239" s="33" t="str">
        <f>IF($A239&lt;&gt;"",IF($A239&lt;&gt;"",VLOOKUP($A239,'TABELA '!$A$4:$B$23,17,0),"")/100*C239,"")</f>
        <v/>
      </c>
      <c r="T239" s="33" t="str">
        <f>IF($A239&lt;&gt;"",IF($A239&lt;&gt;"",VLOOKUP($A239,'TABELA '!$A$4:$B$23,18,0),"")/100*C239,"")</f>
        <v/>
      </c>
      <c r="U239" s="33" t="str">
        <f>IF($A239&lt;&gt;"",IF($A239&lt;&gt;"",VLOOKUP($A239,'TABELA '!$A$4:$B$23,19,0),"")/100*C239,"")</f>
        <v/>
      </c>
      <c r="V239" s="33" t="str">
        <f>IF($A239&lt;&gt;"",IF($A239&lt;&gt;"",VLOOKUP($A239,'TABELA '!$A$4:$B$23,38,0),"")/100*C239,"")</f>
        <v/>
      </c>
      <c r="W239" s="28"/>
    </row>
    <row r="240" spans="1:23" x14ac:dyDescent="0.2">
      <c r="A240" s="30"/>
      <c r="B240" s="24" t="str">
        <f>IF(A240&lt;&gt;"",VLOOKUP(A240,'TABELA '!A24:B169,2,0),"")</f>
        <v/>
      </c>
      <c r="C240" s="31"/>
      <c r="D240" s="31"/>
      <c r="E240" s="32" t="str">
        <f>IF($A240&lt;&gt;"",IF($A240&lt;&gt;"",VLOOKUP($A240,'TABELA '!$A$4:$B$23,3,0),"")/100*C240,"")</f>
        <v/>
      </c>
      <c r="F240" s="33" t="str">
        <f>IF($A240&lt;&gt;"",IF($A240&lt;&gt;"",VLOOKUP($A240,'TABELA '!$A$4:$B$23,4,0),"")/100*C240/100*C240,"")</f>
        <v/>
      </c>
      <c r="G240" s="33" t="str">
        <f>IF($A240&lt;&gt;"",IF($A240&lt;&gt;"",VLOOKUP($A240,'TABELA '!$A$4:$B$23,5,0),"")/100*C240,"")</f>
        <v/>
      </c>
      <c r="H240" s="33" t="str">
        <f>IF($A240&lt;&gt;"",IF($A240&lt;&gt;"",VLOOKUP($A240,'TABELA '!$A$4:$B$23,6,0),"")/100*C240,"")</f>
        <v/>
      </c>
      <c r="I240" s="33" t="str">
        <f>IF($A240&lt;&gt;"",IF($A240&lt;&gt;"",VLOOKUP($A240,'TABELA '!$A$4:$B$23,7,0),"")/100*C240,"")</f>
        <v/>
      </c>
      <c r="J240" s="33" t="str">
        <f>IF($A240&lt;&gt;"",IF($A240&lt;&gt;"",VLOOKUP($A240,'TABELA '!$A$4:$B$23,8,0),"")/100*C240,"")</f>
        <v/>
      </c>
      <c r="K240" s="33" t="str">
        <f>IF($A240&lt;&gt;"",IF($A240&lt;&gt;"",VLOOKUP($A240,'TABELA '!$A$4:$B$23,11,0),"")/100*C240,"")</f>
        <v/>
      </c>
      <c r="L240" s="33" t="str">
        <f>IF($A240&lt;&gt;"",IF($A240&lt;&gt;"",VLOOKUP($A240,'TABELA '!$A$4:$B$23,10,0),"")/100*C240,"")</f>
        <v/>
      </c>
      <c r="M240" s="33" t="str">
        <f>IF($A240&lt;&gt;"",IF($A240&lt;&gt;"",VLOOKUP($A240,'TABELA '!$A$4:$B$23,11,0),"")/100*H240,"")</f>
        <v/>
      </c>
      <c r="N240" s="33" t="str">
        <f>IF($A240&lt;&gt;"",IF($A240&lt;&gt;"",VLOOKUP($A240,'TABELA '!$A$4:$B$23,12,0),"")/100*C240,"")</f>
        <v/>
      </c>
      <c r="O240" s="33" t="str">
        <f>IF($A240&lt;&gt;"",IF($A240&lt;&gt;"",VLOOKUP($A240,'TABELA '!$A$4:$B$23,13,0),"")/100*C240,"")</f>
        <v/>
      </c>
      <c r="P240" s="33" t="str">
        <f>IF($A240&lt;&gt;"",IF($A240&lt;&gt;"",VLOOKUP($A240,'TABELA '!$A$4:$B$23,14,0),"")/100*C240,"")</f>
        <v/>
      </c>
      <c r="Q240" s="33" t="str">
        <f>IF($A240&lt;&gt;"",IF($A240&lt;&gt;"",VLOOKUP($A240,'TABELA '!$A$4:$B$23,15,0),"")/100*C240,"")</f>
        <v/>
      </c>
      <c r="R240" s="33" t="str">
        <f>IF($A240&lt;&gt;"",IF($A240&lt;&gt;"",VLOOKUP($A240,'TABELA '!$A$4:$B$23,16,0),"")/100*C240,"")</f>
        <v/>
      </c>
      <c r="S240" s="33" t="str">
        <f>IF($A240&lt;&gt;"",IF($A240&lt;&gt;"",VLOOKUP($A240,'TABELA '!$A$4:$B$23,17,0),"")/100*C240,"")</f>
        <v/>
      </c>
      <c r="T240" s="33" t="str">
        <f>IF($A240&lt;&gt;"",IF($A240&lt;&gt;"",VLOOKUP($A240,'TABELA '!$A$4:$B$23,18,0),"")/100*C240,"")</f>
        <v/>
      </c>
      <c r="U240" s="33" t="str">
        <f>IF($A240&lt;&gt;"",IF($A240&lt;&gt;"",VLOOKUP($A240,'TABELA '!$A$4:$B$23,19,0),"")/100*C240,"")</f>
        <v/>
      </c>
      <c r="V240" s="33" t="str">
        <f>IF($A240&lt;&gt;"",IF($A240&lt;&gt;"",VLOOKUP($A240,'TABELA '!$A$4:$B$23,38,0),"")/100*C240,"")</f>
        <v/>
      </c>
      <c r="W240" s="28"/>
    </row>
    <row r="241" spans="1:23" x14ac:dyDescent="0.2">
      <c r="A241" s="30"/>
      <c r="B241" s="24" t="str">
        <f>IF(A241&lt;&gt;"",VLOOKUP(A241,'TABELA '!A24:B170,2,0),"")</f>
        <v/>
      </c>
      <c r="C241" s="31"/>
      <c r="D241" s="31"/>
      <c r="E241" s="32" t="str">
        <f>IF($A241&lt;&gt;"",IF($A241&lt;&gt;"",VLOOKUP($A241,'TABELA '!$A$4:$B$23,3,0),"")/100*C241,"")</f>
        <v/>
      </c>
      <c r="F241" s="33" t="str">
        <f>IF($A241&lt;&gt;"",IF($A241&lt;&gt;"",VLOOKUP($A241,'TABELA '!$A$4:$B$23,4,0),"")/100*C241/100*C241,"")</f>
        <v/>
      </c>
      <c r="G241" s="33" t="str">
        <f>IF($A241&lt;&gt;"",IF($A241&lt;&gt;"",VLOOKUP($A241,'TABELA '!$A$4:$B$23,5,0),"")/100*C241,"")</f>
        <v/>
      </c>
      <c r="H241" s="33" t="str">
        <f>IF($A241&lt;&gt;"",IF($A241&lt;&gt;"",VLOOKUP($A241,'TABELA '!$A$4:$B$23,6,0),"")/100*C241,"")</f>
        <v/>
      </c>
      <c r="I241" s="33" t="str">
        <f>IF($A241&lt;&gt;"",IF($A241&lt;&gt;"",VLOOKUP($A241,'TABELA '!$A$4:$B$23,7,0),"")/100*C241,"")</f>
        <v/>
      </c>
      <c r="J241" s="33" t="str">
        <f>IF($A241&lt;&gt;"",IF($A241&lt;&gt;"",VLOOKUP($A241,'TABELA '!$A$4:$B$23,8,0),"")/100*C241,"")</f>
        <v/>
      </c>
      <c r="K241" s="33" t="str">
        <f>IF($A241&lt;&gt;"",IF($A241&lt;&gt;"",VLOOKUP($A241,'TABELA '!$A$4:$B$23,11,0),"")/100*C241,"")</f>
        <v/>
      </c>
      <c r="L241" s="33" t="str">
        <f>IF($A241&lt;&gt;"",IF($A241&lt;&gt;"",VLOOKUP($A241,'TABELA '!$A$4:$B$23,10,0),"")/100*C241,"")</f>
        <v/>
      </c>
      <c r="M241" s="33" t="str">
        <f>IF($A241&lt;&gt;"",IF($A241&lt;&gt;"",VLOOKUP($A241,'TABELA '!$A$4:$B$23,11,0),"")/100*H241,"")</f>
        <v/>
      </c>
      <c r="N241" s="33" t="str">
        <f>IF($A241&lt;&gt;"",IF($A241&lt;&gt;"",VLOOKUP($A241,'TABELA '!$A$4:$B$23,12,0),"")/100*C241,"")</f>
        <v/>
      </c>
      <c r="O241" s="33" t="str">
        <f>IF($A241&lt;&gt;"",IF($A241&lt;&gt;"",VLOOKUP($A241,'TABELA '!$A$4:$B$23,13,0),"")/100*C241,"")</f>
        <v/>
      </c>
      <c r="P241" s="33" t="str">
        <f>IF($A241&lt;&gt;"",IF($A241&lt;&gt;"",VLOOKUP($A241,'TABELA '!$A$4:$B$23,14,0),"")/100*C241,"")</f>
        <v/>
      </c>
      <c r="Q241" s="33" t="str">
        <f>IF($A241&lt;&gt;"",IF($A241&lt;&gt;"",VLOOKUP($A241,'TABELA '!$A$4:$B$23,15,0),"")/100*C241,"")</f>
        <v/>
      </c>
      <c r="R241" s="33" t="str">
        <f>IF($A241&lt;&gt;"",IF($A241&lt;&gt;"",VLOOKUP($A241,'TABELA '!$A$4:$B$23,16,0),"")/100*C241,"")</f>
        <v/>
      </c>
      <c r="S241" s="33" t="str">
        <f>IF($A241&lt;&gt;"",IF($A241&lt;&gt;"",VLOOKUP($A241,'TABELA '!$A$4:$B$23,17,0),"")/100*C241,"")</f>
        <v/>
      </c>
      <c r="T241" s="33" t="str">
        <f>IF($A241&lt;&gt;"",IF($A241&lt;&gt;"",VLOOKUP($A241,'TABELA '!$A$4:$B$23,18,0),"")/100*C241,"")</f>
        <v/>
      </c>
      <c r="U241" s="33" t="str">
        <f>IF($A241&lt;&gt;"",IF($A241&lt;&gt;"",VLOOKUP($A241,'TABELA '!$A$4:$B$23,19,0),"")/100*C241,"")</f>
        <v/>
      </c>
      <c r="V241" s="33" t="str">
        <f>IF($A241&lt;&gt;"",IF($A241&lt;&gt;"",VLOOKUP($A241,'TABELA '!$A$4:$B$23,38,0),"")/100*C241,"")</f>
        <v/>
      </c>
      <c r="W241" s="28"/>
    </row>
    <row r="242" spans="1:23" x14ac:dyDescent="0.2">
      <c r="A242" s="30"/>
      <c r="B242" s="24" t="str">
        <f>IF(A242&lt;&gt;"",VLOOKUP(A242,'TABELA '!A24:B171,2,0),"")</f>
        <v/>
      </c>
      <c r="C242" s="31"/>
      <c r="D242" s="31"/>
      <c r="E242" s="32" t="str">
        <f>IF($A242&lt;&gt;"",IF($A242&lt;&gt;"",VLOOKUP($A242,'TABELA '!$A$4:$B$23,3,0),"")/100*C242,"")</f>
        <v/>
      </c>
      <c r="F242" s="33" t="str">
        <f>IF($A242&lt;&gt;"",IF($A242&lt;&gt;"",VLOOKUP($A242,'TABELA '!$A$4:$B$23,4,0),"")/100*C242/100*C242,"")</f>
        <v/>
      </c>
      <c r="G242" s="33" t="str">
        <f>IF($A242&lt;&gt;"",IF($A242&lt;&gt;"",VLOOKUP($A242,'TABELA '!$A$4:$B$23,5,0),"")/100*C242,"")</f>
        <v/>
      </c>
      <c r="H242" s="33" t="str">
        <f>IF($A242&lt;&gt;"",IF($A242&lt;&gt;"",VLOOKUP($A242,'TABELA '!$A$4:$B$23,6,0),"")/100*C242,"")</f>
        <v/>
      </c>
      <c r="I242" s="33" t="str">
        <f>IF($A242&lt;&gt;"",IF($A242&lt;&gt;"",VLOOKUP($A242,'TABELA '!$A$4:$B$23,7,0),"")/100*C242,"")</f>
        <v/>
      </c>
      <c r="J242" s="33" t="str">
        <f>IF($A242&lt;&gt;"",IF($A242&lt;&gt;"",VLOOKUP($A242,'TABELA '!$A$4:$B$23,8,0),"")/100*C242,"")</f>
        <v/>
      </c>
      <c r="K242" s="33" t="str">
        <f>IF($A242&lt;&gt;"",IF($A242&lt;&gt;"",VLOOKUP($A242,'TABELA '!$A$4:$B$23,11,0),"")/100*C242,"")</f>
        <v/>
      </c>
      <c r="L242" s="33" t="str">
        <f>IF($A242&lt;&gt;"",IF($A242&lt;&gt;"",VLOOKUP($A242,'TABELA '!$A$4:$B$23,10,0),"")/100*C242,"")</f>
        <v/>
      </c>
      <c r="M242" s="33" t="str">
        <f>IF($A242&lt;&gt;"",IF($A242&lt;&gt;"",VLOOKUP($A242,'TABELA '!$A$4:$B$23,11,0),"")/100*H242,"")</f>
        <v/>
      </c>
      <c r="N242" s="33" t="str">
        <f>IF($A242&lt;&gt;"",IF($A242&lt;&gt;"",VLOOKUP($A242,'TABELA '!$A$4:$B$23,12,0),"")/100*C242,"")</f>
        <v/>
      </c>
      <c r="O242" s="33" t="str">
        <f>IF($A242&lt;&gt;"",IF($A242&lt;&gt;"",VLOOKUP($A242,'TABELA '!$A$4:$B$23,13,0),"")/100*C242,"")</f>
        <v/>
      </c>
      <c r="P242" s="33" t="str">
        <f>IF($A242&lt;&gt;"",IF($A242&lt;&gt;"",VLOOKUP($A242,'TABELA '!$A$4:$B$23,14,0),"")/100*C242,"")</f>
        <v/>
      </c>
      <c r="Q242" s="33" t="str">
        <f>IF($A242&lt;&gt;"",IF($A242&lt;&gt;"",VLOOKUP($A242,'TABELA '!$A$4:$B$23,15,0),"")/100*C242,"")</f>
        <v/>
      </c>
      <c r="R242" s="33" t="str">
        <f>IF($A242&lt;&gt;"",IF($A242&lt;&gt;"",VLOOKUP($A242,'TABELA '!$A$4:$B$23,16,0),"")/100*C242,"")</f>
        <v/>
      </c>
      <c r="S242" s="33" t="str">
        <f>IF($A242&lt;&gt;"",IF($A242&lt;&gt;"",VLOOKUP($A242,'TABELA '!$A$4:$B$23,17,0),"")/100*C242,"")</f>
        <v/>
      </c>
      <c r="T242" s="33" t="str">
        <f>IF($A242&lt;&gt;"",IF($A242&lt;&gt;"",VLOOKUP($A242,'TABELA '!$A$4:$B$23,18,0),"")/100*C242,"")</f>
        <v/>
      </c>
      <c r="U242" s="33" t="str">
        <f>IF($A242&lt;&gt;"",IF($A242&lt;&gt;"",VLOOKUP($A242,'TABELA '!$A$4:$B$23,19,0),"")/100*C242,"")</f>
        <v/>
      </c>
      <c r="V242" s="33" t="str">
        <f>IF($A242&lt;&gt;"",IF($A242&lt;&gt;"",VLOOKUP($A242,'TABELA '!$A$4:$B$23,38,0),"")/100*C242,"")</f>
        <v/>
      </c>
      <c r="W242" s="28"/>
    </row>
    <row r="243" spans="1:23" x14ac:dyDescent="0.2">
      <c r="A243" s="30"/>
      <c r="B243" s="24" t="str">
        <f>IF(A243&lt;&gt;"",VLOOKUP(A243,'TABELA '!A24:B172,2,0),"")</f>
        <v/>
      </c>
      <c r="C243" s="31"/>
      <c r="D243" s="31"/>
      <c r="E243" s="32" t="str">
        <f>IF($A243&lt;&gt;"",IF($A243&lt;&gt;"",VLOOKUP($A243,'TABELA '!$A$4:$B$23,3,0),"")/100*C243,"")</f>
        <v/>
      </c>
      <c r="F243" s="33" t="str">
        <f>IF($A243&lt;&gt;"",IF($A243&lt;&gt;"",VLOOKUP($A243,'TABELA '!$A$4:$B$23,4,0),"")/100*C243/100*C243,"")</f>
        <v/>
      </c>
      <c r="G243" s="33" t="str">
        <f>IF($A243&lt;&gt;"",IF($A243&lt;&gt;"",VLOOKUP($A243,'TABELA '!$A$4:$B$23,5,0),"")/100*C243,"")</f>
        <v/>
      </c>
      <c r="H243" s="33" t="str">
        <f>IF($A243&lt;&gt;"",IF($A243&lt;&gt;"",VLOOKUP($A243,'TABELA '!$A$4:$B$23,6,0),"")/100*C243,"")</f>
        <v/>
      </c>
      <c r="I243" s="33" t="str">
        <f>IF($A243&lt;&gt;"",IF($A243&lt;&gt;"",VLOOKUP($A243,'TABELA '!$A$4:$B$23,7,0),"")/100*C243,"")</f>
        <v/>
      </c>
      <c r="J243" s="33" t="str">
        <f>IF($A243&lt;&gt;"",IF($A243&lt;&gt;"",VLOOKUP($A243,'TABELA '!$A$4:$B$23,8,0),"")/100*C243,"")</f>
        <v/>
      </c>
      <c r="K243" s="33" t="str">
        <f>IF($A243&lt;&gt;"",IF($A243&lt;&gt;"",VLOOKUP($A243,'TABELA '!$A$4:$B$23,11,0),"")/100*C243,"")</f>
        <v/>
      </c>
      <c r="L243" s="33" t="str">
        <f>IF($A243&lt;&gt;"",IF($A243&lt;&gt;"",VLOOKUP($A243,'TABELA '!$A$4:$B$23,10,0),"")/100*C243,"")</f>
        <v/>
      </c>
      <c r="M243" s="33" t="str">
        <f>IF($A243&lt;&gt;"",IF($A243&lt;&gt;"",VLOOKUP($A243,'TABELA '!$A$4:$B$23,11,0),"")/100*H243,"")</f>
        <v/>
      </c>
      <c r="N243" s="33" t="str">
        <f>IF($A243&lt;&gt;"",IF($A243&lt;&gt;"",VLOOKUP($A243,'TABELA '!$A$4:$B$23,12,0),"")/100*C243,"")</f>
        <v/>
      </c>
      <c r="O243" s="33" t="str">
        <f>IF($A243&lt;&gt;"",IF($A243&lt;&gt;"",VLOOKUP($A243,'TABELA '!$A$4:$B$23,13,0),"")/100*C243,"")</f>
        <v/>
      </c>
      <c r="P243" s="33" t="str">
        <f>IF($A243&lt;&gt;"",IF($A243&lt;&gt;"",VLOOKUP($A243,'TABELA '!$A$4:$B$23,14,0),"")/100*C243,"")</f>
        <v/>
      </c>
      <c r="Q243" s="33" t="str">
        <f>IF($A243&lt;&gt;"",IF($A243&lt;&gt;"",VLOOKUP($A243,'TABELA '!$A$4:$B$23,15,0),"")/100*C243,"")</f>
        <v/>
      </c>
      <c r="R243" s="33" t="str">
        <f>IF($A243&lt;&gt;"",IF($A243&lt;&gt;"",VLOOKUP($A243,'TABELA '!$A$4:$B$23,16,0),"")/100*C243,"")</f>
        <v/>
      </c>
      <c r="S243" s="33" t="str">
        <f>IF($A243&lt;&gt;"",IF($A243&lt;&gt;"",VLOOKUP($A243,'TABELA '!$A$4:$B$23,17,0),"")/100*C243,"")</f>
        <v/>
      </c>
      <c r="T243" s="33" t="str">
        <f>IF($A243&lt;&gt;"",IF($A243&lt;&gt;"",VLOOKUP($A243,'TABELA '!$A$4:$B$23,18,0),"")/100*C243,"")</f>
        <v/>
      </c>
      <c r="U243" s="33" t="str">
        <f>IF($A243&lt;&gt;"",IF($A243&lt;&gt;"",VLOOKUP($A243,'TABELA '!$A$4:$B$23,19,0),"")/100*C243,"")</f>
        <v/>
      </c>
      <c r="V243" s="33" t="str">
        <f>IF($A243&lt;&gt;"",IF($A243&lt;&gt;"",VLOOKUP($A243,'TABELA '!$A$4:$B$23,38,0),"")/100*C243,"")</f>
        <v/>
      </c>
      <c r="W243" s="28"/>
    </row>
    <row r="244" spans="1:23" ht="10.5" x14ac:dyDescent="0.25">
      <c r="A244" s="65"/>
      <c r="B244" s="26"/>
      <c r="C244" s="66"/>
      <c r="D244" s="66"/>
      <c r="E244" s="67"/>
      <c r="F244" s="67"/>
      <c r="G244" s="67"/>
      <c r="H244" s="67"/>
      <c r="I244" s="67"/>
      <c r="J244" s="67"/>
      <c r="K244" s="67"/>
      <c r="L244" s="67"/>
      <c r="M244" s="67"/>
      <c r="N244" s="67"/>
      <c r="O244" s="67"/>
      <c r="P244" s="67"/>
      <c r="Q244" s="67"/>
      <c r="R244" s="67"/>
      <c r="S244" s="67"/>
      <c r="T244" s="67"/>
      <c r="U244" s="67"/>
      <c r="V244" s="67"/>
      <c r="W244" s="66"/>
    </row>
  </sheetData>
  <sheetProtection insertRows="0" autoFilter="0"/>
  <mergeCells count="9">
    <mergeCell ref="I21:M24"/>
    <mergeCell ref="E26:N26"/>
    <mergeCell ref="C27:C28"/>
    <mergeCell ref="B2:M2"/>
    <mergeCell ref="E3:M3"/>
    <mergeCell ref="E4:G4"/>
    <mergeCell ref="E5:G5"/>
    <mergeCell ref="I8:M19"/>
    <mergeCell ref="I20:M20"/>
  </mergeCells>
  <pageMargins left="0.25" right="0.25" top="0.75" bottom="0.75" header="0.3" footer="0.3"/>
  <pageSetup paperSize="9" scale="71" orientation="landscape" r:id="rId1"/>
  <rowBreaks count="1" manualBreakCount="1">
    <brk id="30" max="20" man="1"/>
  </rowBreaks>
  <colBreaks count="1" manualBreakCount="1">
    <brk id="16" max="244" man="1"/>
  </colBreak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932CF1A195F454199050FD26A5BE283" ma:contentTypeVersion="13" ma:contentTypeDescription="Criar um novo documento." ma:contentTypeScope="" ma:versionID="f9b8d1cec103ab9ec56c8fae30102a3c">
  <xsd:schema xmlns:xsd="http://www.w3.org/2001/XMLSchema" xmlns:xs="http://www.w3.org/2001/XMLSchema" xmlns:p="http://schemas.microsoft.com/office/2006/metadata/properties" xmlns:ns3="dbd98ecf-172d-4262-a1c5-bfc73fbf08dd" xmlns:ns4="fe26088d-b557-4140-b11b-434f5e063e8c" targetNamespace="http://schemas.microsoft.com/office/2006/metadata/properties" ma:root="true" ma:fieldsID="c6cd4802206e02dca4651de8bc8e5a1f" ns3:_="" ns4:_="">
    <xsd:import namespace="dbd98ecf-172d-4262-a1c5-bfc73fbf08dd"/>
    <xsd:import namespace="fe26088d-b557-4140-b11b-434f5e063e8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d98ecf-172d-4262-a1c5-bfc73fbf08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26088d-b557-4140-b11b-434f5e063e8c"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SharingHintHash" ma:index="20" nillable="true" ma:displayName="Hash de Sugestão de Partilh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549491-8C46-4773-A615-F0A747EF5D30}">
  <ds:schemaRefs>
    <ds:schemaRef ds:uri="http://schemas.microsoft.com/sharepoint/v3/contenttype/forms"/>
  </ds:schemaRefs>
</ds:datastoreItem>
</file>

<file path=customXml/itemProps2.xml><?xml version="1.0" encoding="utf-8"?>
<ds:datastoreItem xmlns:ds="http://schemas.openxmlformats.org/officeDocument/2006/customXml" ds:itemID="{E0159F98-B90A-4A5E-9A11-F5069D2A61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d98ecf-172d-4262-a1c5-bfc73fbf08dd"/>
    <ds:schemaRef ds:uri="fe26088d-b557-4140-b11b-434f5e063e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D8DF4B-84D7-4C1C-BEE8-B05DD3A8B19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Definições</vt:lpstr>
      <vt:lpstr>TABELA </vt:lpstr>
      <vt:lpstr>Exemplo</vt:lpstr>
      <vt:lpstr>Definições!Print_Area</vt:lpstr>
      <vt:lpstr>Exemplo!Print_Area</vt:lpstr>
      <vt:lpstr>'TABELA '!Print_Area</vt:lpstr>
      <vt:lpstr>'TABELA '!Print_Titles</vt:lpstr>
    </vt:vector>
  </TitlesOfParts>
  <Company>insa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andreia.porto</dc:creator>
  <cp:lastModifiedBy>Diogo Sustelo</cp:lastModifiedBy>
  <cp:lastPrinted>2022-05-11T11:14:05Z</cp:lastPrinted>
  <dcterms:created xsi:type="dcterms:W3CDTF">2005-07-19T11:42:07Z</dcterms:created>
  <dcterms:modified xsi:type="dcterms:W3CDTF">2024-01-07T20:52:21Z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-681501881</vt:i4>
  </property>
  <property fmtid="{D5CDD505-2E9C-101B-9397-08002B2CF9AE}" pid="3" name="_EmailSubject">
    <vt:lpwstr>CD-ROM Tabela Composição Alimentos - INSA</vt:lpwstr>
  </property>
  <property fmtid="{D5CDD505-2E9C-101B-9397-08002B2CF9AE}" pid="4" name="_AuthorEmail">
    <vt:lpwstr>andreia.porto@insa.min-saude.pt</vt:lpwstr>
  </property>
  <property fmtid="{D5CDD505-2E9C-101B-9397-08002B2CF9AE}" pid="5" name="_AuthorEmailDisplayName">
    <vt:lpwstr>Andreia Porto</vt:lpwstr>
  </property>
  <property fmtid="{D5CDD505-2E9C-101B-9397-08002B2CF9AE}" pid="6" name="_ReviewingToolsShownOnce">
    <vt:lpwstr/>
  </property>
  <property fmtid="{D5CDD505-2E9C-101B-9397-08002B2CF9AE}" pid="7" name="ContentTypeId">
    <vt:lpwstr>0x010100F932CF1A195F454199050FD26A5BE283</vt:lpwstr>
  </property>
</Properties>
</file>