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Google Drive/DataSci/210_capstone/sandbox/"/>
    </mc:Choice>
  </mc:AlternateContent>
  <xr:revisionPtr revIDLastSave="0" documentId="10_ncr:8100000_{9988DB99-7999-6248-9A82-B404909C1C3C}" xr6:coauthVersionLast="34" xr6:coauthVersionMax="34" xr10:uidLastSave="{00000000-0000-0000-0000-000000000000}"/>
  <bookViews>
    <workbookView xWindow="0" yWindow="460" windowWidth="33600" windowHeight="20540" xr2:uid="{00000000-000D-0000-FFFF-FFFF00000000}"/>
  </bookViews>
  <sheets>
    <sheet name="Sheet 1" sheetId="1" r:id="rId1"/>
  </sheets>
  <definedNames>
    <definedName name="_xlnm._FilterDatabase" localSheetId="0" hidden="1">'Sheet 1'!$A$1:$N$1</definedName>
  </definedNames>
  <calcPr calcId="162913"/>
</workbook>
</file>

<file path=xl/calcChain.xml><?xml version="1.0" encoding="utf-8"?>
<calcChain xmlns="http://schemas.openxmlformats.org/spreadsheetml/2006/main">
  <c r="L50" i="1" l="1"/>
  <c r="L85" i="1"/>
  <c r="L38" i="1"/>
  <c r="L10" i="1"/>
  <c r="L80" i="1"/>
  <c r="L12" i="1"/>
  <c r="L7" i="1"/>
  <c r="L30" i="1"/>
  <c r="L5" i="1"/>
  <c r="L111" i="1"/>
  <c r="L96" i="1"/>
  <c r="L25" i="1"/>
  <c r="L92" i="1"/>
  <c r="L33" i="1"/>
  <c r="L15" i="1"/>
  <c r="L77" i="1"/>
  <c r="L84" i="1"/>
  <c r="L110" i="1"/>
  <c r="L69" i="1"/>
  <c r="L76" i="1"/>
  <c r="L44" i="1"/>
  <c r="L32" i="1"/>
  <c r="L27" i="1"/>
  <c r="L98" i="1"/>
  <c r="L87" i="1"/>
  <c r="L61" i="1"/>
  <c r="L117" i="1"/>
  <c r="L97" i="1"/>
  <c r="L46" i="1"/>
  <c r="L86" i="1"/>
  <c r="L79" i="1"/>
  <c r="L94" i="1"/>
  <c r="L9" i="1"/>
  <c r="L57" i="1"/>
  <c r="L31" i="1"/>
  <c r="L93" i="1"/>
  <c r="L107" i="1"/>
  <c r="L83" i="1"/>
  <c r="L26" i="1"/>
  <c r="L37" i="1"/>
  <c r="L23" i="1"/>
  <c r="L24" i="1"/>
  <c r="L114" i="1"/>
  <c r="L68" i="1"/>
  <c r="L14" i="1"/>
  <c r="L20" i="1"/>
  <c r="L35" i="1"/>
  <c r="L17" i="1"/>
  <c r="L48" i="1"/>
  <c r="L113" i="1"/>
  <c r="L89" i="1"/>
  <c r="L74" i="1"/>
  <c r="L72" i="1"/>
  <c r="L11" i="1"/>
  <c r="L115" i="1"/>
  <c r="L116" i="1"/>
  <c r="L58" i="1"/>
  <c r="L51" i="1"/>
  <c r="L8" i="1"/>
  <c r="L39" i="1"/>
  <c r="L82" i="1"/>
  <c r="L70" i="1"/>
  <c r="L6" i="1"/>
  <c r="L91" i="1"/>
  <c r="L108" i="1"/>
  <c r="L3" i="1"/>
  <c r="L19" i="1"/>
  <c r="L78" i="1"/>
  <c r="L101" i="1"/>
  <c r="L104" i="1"/>
  <c r="L88" i="1"/>
  <c r="L118" i="1"/>
  <c r="L64" i="1"/>
  <c r="L56" i="1"/>
  <c r="L66" i="1"/>
  <c r="L99" i="1"/>
  <c r="L2" i="1"/>
  <c r="L60" i="1"/>
  <c r="L102" i="1"/>
  <c r="L59" i="1"/>
  <c r="L120" i="1"/>
  <c r="L52" i="1"/>
  <c r="L71" i="1"/>
  <c r="L103" i="1"/>
  <c r="L67" i="1"/>
  <c r="L75" i="1"/>
  <c r="L65" i="1"/>
  <c r="L106" i="1"/>
  <c r="L119" i="1"/>
  <c r="L29" i="1"/>
  <c r="L63" i="1"/>
  <c r="L41" i="1"/>
  <c r="L73" i="1"/>
  <c r="L53" i="1"/>
  <c r="L45" i="1"/>
  <c r="L90" i="1"/>
  <c r="L4" i="1"/>
  <c r="L54" i="1"/>
  <c r="L100" i="1"/>
  <c r="L55" i="1"/>
  <c r="L42" i="1"/>
  <c r="L121" i="1"/>
  <c r="L13" i="1"/>
  <c r="L109" i="1"/>
  <c r="L43" i="1"/>
  <c r="L49" i="1"/>
  <c r="L47" i="1"/>
  <c r="L21" i="1"/>
  <c r="L112" i="1"/>
  <c r="L16" i="1"/>
  <c r="L62" i="1"/>
  <c r="L34" i="1"/>
  <c r="L18" i="1"/>
  <c r="L105" i="1"/>
  <c r="L22" i="1"/>
  <c r="L36" i="1"/>
  <c r="L95" i="1"/>
  <c r="L81" i="1"/>
  <c r="L40" i="1"/>
  <c r="L122" i="1"/>
  <c r="L28" i="1"/>
  <c r="M12" i="1"/>
  <c r="M30" i="1"/>
  <c r="M80" i="1"/>
  <c r="M5" i="1"/>
  <c r="M111" i="1"/>
  <c r="M96" i="1"/>
  <c r="M25" i="1"/>
  <c r="M92" i="1"/>
  <c r="M33" i="1"/>
  <c r="M15" i="1"/>
  <c r="M77" i="1"/>
  <c r="M50" i="1"/>
  <c r="M84" i="1"/>
  <c r="M110" i="1"/>
  <c r="M69" i="1"/>
  <c r="M7" i="1"/>
  <c r="M85" i="1"/>
  <c r="M38" i="1"/>
  <c r="M10" i="1"/>
  <c r="M76" i="1"/>
  <c r="M44" i="1"/>
  <c r="M32" i="1"/>
  <c r="M27" i="1"/>
  <c r="M98" i="1"/>
  <c r="M87" i="1"/>
  <c r="M61" i="1"/>
  <c r="M117" i="1"/>
  <c r="M97" i="1"/>
  <c r="M46" i="1"/>
  <c r="M86" i="1"/>
  <c r="M79" i="1"/>
  <c r="M94" i="1"/>
  <c r="M57" i="1"/>
  <c r="M9" i="1"/>
  <c r="M31" i="1"/>
  <c r="M93" i="1"/>
  <c r="M107" i="1"/>
  <c r="M83" i="1"/>
  <c r="M26" i="1"/>
  <c r="M37" i="1"/>
  <c r="M23" i="1"/>
  <c r="M24" i="1"/>
  <c r="M114" i="1"/>
  <c r="M68" i="1"/>
  <c r="M14" i="1"/>
  <c r="M20" i="1"/>
  <c r="M35" i="1"/>
  <c r="M17" i="1"/>
  <c r="M48" i="1"/>
  <c r="M113" i="1"/>
  <c r="M89" i="1"/>
  <c r="M74" i="1"/>
  <c r="M72" i="1"/>
  <c r="M11" i="1"/>
  <c r="M115" i="1"/>
  <c r="M116" i="1"/>
  <c r="M58" i="1"/>
  <c r="M51" i="1"/>
  <c r="M8" i="1"/>
  <c r="M39" i="1"/>
  <c r="M82" i="1"/>
  <c r="M70" i="1"/>
  <c r="M6" i="1"/>
  <c r="M91" i="1"/>
  <c r="M108" i="1"/>
  <c r="M3" i="1"/>
  <c r="M19" i="1"/>
  <c r="M78" i="1"/>
  <c r="M101" i="1"/>
  <c r="M104" i="1"/>
  <c r="M88" i="1"/>
  <c r="M118" i="1"/>
  <c r="M60" i="1"/>
  <c r="M64" i="1"/>
  <c r="M56" i="1"/>
  <c r="M66" i="1"/>
  <c r="M99" i="1"/>
  <c r="M102" i="1"/>
  <c r="M59" i="1"/>
  <c r="M2" i="1"/>
  <c r="M120" i="1"/>
  <c r="M52" i="1"/>
  <c r="M71" i="1"/>
  <c r="M103" i="1"/>
  <c r="M67" i="1"/>
  <c r="M75" i="1"/>
  <c r="M65" i="1"/>
  <c r="M106" i="1"/>
  <c r="M119" i="1"/>
  <c r="M29" i="1"/>
  <c r="M63" i="1"/>
  <c r="M41" i="1"/>
  <c r="M73" i="1"/>
  <c r="M53" i="1"/>
  <c r="M45" i="1"/>
  <c r="M90" i="1"/>
  <c r="M4" i="1"/>
  <c r="M54" i="1"/>
  <c r="M100" i="1"/>
  <c r="M55" i="1"/>
  <c r="M42" i="1"/>
  <c r="M121" i="1"/>
  <c r="M13" i="1"/>
  <c r="M109" i="1"/>
  <c r="M43" i="1"/>
  <c r="M49" i="1"/>
  <c r="M47" i="1"/>
  <c r="M21" i="1"/>
  <c r="M112" i="1"/>
  <c r="M16" i="1"/>
  <c r="M105" i="1"/>
  <c r="M22" i="1"/>
  <c r="M62" i="1"/>
  <c r="M34" i="1"/>
  <c r="M18" i="1"/>
  <c r="M36" i="1"/>
  <c r="M95" i="1"/>
  <c r="M81" i="1"/>
  <c r="M40" i="1"/>
  <c r="M122" i="1"/>
  <c r="M28" i="1"/>
  <c r="K22" i="1"/>
  <c r="K108" i="1"/>
  <c r="K70" i="1"/>
  <c r="K3" i="1"/>
  <c r="K30" i="1"/>
  <c r="K66" i="1"/>
  <c r="K59" i="1"/>
  <c r="K87" i="1"/>
  <c r="K25" i="1"/>
  <c r="K46" i="1"/>
  <c r="K39" i="1"/>
  <c r="K78" i="1"/>
  <c r="K62" i="1"/>
  <c r="K64" i="1"/>
  <c r="K117" i="1"/>
  <c r="K79" i="1"/>
  <c r="K98" i="1"/>
  <c r="K11" i="1"/>
  <c r="K9" i="1"/>
  <c r="K6" i="1"/>
  <c r="K111" i="1"/>
  <c r="K38" i="1"/>
  <c r="K60" i="1"/>
  <c r="K2" i="1"/>
  <c r="K12" i="1"/>
  <c r="K14" i="1"/>
  <c r="K80" i="1"/>
  <c r="K17" i="1"/>
  <c r="K24" i="1"/>
  <c r="K32" i="1"/>
  <c r="K33" i="1"/>
  <c r="K72" i="1"/>
  <c r="K5" i="1"/>
  <c r="K23" i="1"/>
  <c r="K82" i="1"/>
  <c r="K44" i="1"/>
  <c r="K20" i="1"/>
  <c r="K71" i="1"/>
  <c r="K97" i="1"/>
  <c r="K107" i="1"/>
  <c r="K8" i="1"/>
  <c r="K13" i="1"/>
  <c r="K50" i="1"/>
  <c r="K101" i="1"/>
  <c r="K56" i="1"/>
  <c r="K110" i="1"/>
  <c r="K96" i="1"/>
  <c r="K52" i="1"/>
  <c r="K95" i="1"/>
  <c r="K85" i="1"/>
  <c r="K31" i="1"/>
  <c r="K16" i="1"/>
  <c r="K109" i="1"/>
  <c r="K91" i="1"/>
  <c r="K15" i="1"/>
  <c r="K41" i="1"/>
  <c r="K42" i="1"/>
  <c r="K53" i="1"/>
  <c r="K84" i="1"/>
  <c r="K99" i="1"/>
  <c r="K104" i="1"/>
  <c r="K113" i="1"/>
  <c r="K68" i="1"/>
  <c r="K69" i="1"/>
  <c r="K26" i="1"/>
  <c r="K58" i="1"/>
  <c r="K27" i="1"/>
  <c r="K86" i="1"/>
  <c r="K19" i="1"/>
  <c r="K100" i="1"/>
  <c r="K51" i="1"/>
  <c r="K76" i="1"/>
  <c r="K120" i="1"/>
  <c r="K57" i="1"/>
  <c r="K106" i="1"/>
  <c r="K61" i="1"/>
  <c r="K121" i="1"/>
  <c r="K63" i="1"/>
  <c r="K115" i="1"/>
  <c r="K122" i="1"/>
  <c r="K92" i="1"/>
  <c r="K21" i="1"/>
  <c r="K103" i="1"/>
  <c r="K102" i="1"/>
  <c r="K88" i="1"/>
  <c r="K73" i="1"/>
  <c r="K89" i="1"/>
  <c r="K77" i="1"/>
  <c r="K29" i="1"/>
  <c r="K67" i="1"/>
  <c r="K54" i="1"/>
  <c r="K55" i="1"/>
  <c r="K90" i="1"/>
  <c r="K75" i="1"/>
  <c r="K48" i="1"/>
  <c r="K36" i="1"/>
  <c r="K49" i="1"/>
  <c r="K93" i="1"/>
  <c r="K47" i="1"/>
  <c r="K105" i="1"/>
  <c r="K37" i="1"/>
  <c r="K119" i="1"/>
  <c r="K74" i="1"/>
  <c r="K94" i="1"/>
  <c r="K35" i="1"/>
  <c r="K112" i="1"/>
  <c r="K34" i="1"/>
  <c r="K28" i="1"/>
  <c r="K118" i="1"/>
  <c r="K40" i="1"/>
  <c r="K116" i="1"/>
  <c r="K81" i="1"/>
  <c r="K114" i="1"/>
  <c r="K43" i="1"/>
  <c r="K45" i="1"/>
  <c r="K4" i="1"/>
  <c r="K18" i="1"/>
  <c r="K83" i="1"/>
  <c r="K10" i="1"/>
  <c r="K7" i="1"/>
  <c r="K65" i="1"/>
  <c r="J66" i="1"/>
  <c r="J59" i="1"/>
  <c r="J87" i="1"/>
  <c r="J25" i="1"/>
  <c r="J46" i="1"/>
  <c r="J39" i="1"/>
  <c r="J78" i="1"/>
  <c r="J62" i="1"/>
  <c r="J64" i="1"/>
  <c r="J117" i="1"/>
  <c r="J79" i="1"/>
  <c r="J98" i="1"/>
  <c r="J11" i="1"/>
  <c r="J9" i="1"/>
  <c r="J6" i="1"/>
  <c r="J111" i="1"/>
  <c r="J38" i="1"/>
  <c r="J60" i="1"/>
  <c r="J2" i="1"/>
  <c r="J12" i="1"/>
  <c r="J14" i="1"/>
  <c r="J80" i="1"/>
  <c r="J17" i="1"/>
  <c r="J24" i="1"/>
  <c r="J32" i="1"/>
  <c r="J33" i="1"/>
  <c r="J72" i="1"/>
  <c r="J5" i="1"/>
  <c r="J23" i="1"/>
  <c r="J82" i="1"/>
  <c r="J44" i="1"/>
  <c r="J20" i="1"/>
  <c r="J71" i="1"/>
  <c r="J97" i="1"/>
  <c r="J107" i="1"/>
  <c r="J8" i="1"/>
  <c r="J13" i="1"/>
  <c r="J50" i="1"/>
  <c r="J101" i="1"/>
  <c r="J56" i="1"/>
  <c r="J110" i="1"/>
  <c r="J96" i="1"/>
  <c r="J52" i="1"/>
  <c r="J95" i="1"/>
  <c r="J85" i="1"/>
  <c r="J31" i="1"/>
  <c r="J16" i="1"/>
  <c r="J109" i="1"/>
  <c r="J91" i="1"/>
  <c r="J15" i="1"/>
  <c r="J41" i="1"/>
  <c r="J42" i="1"/>
  <c r="J53" i="1"/>
  <c r="J84" i="1"/>
  <c r="J99" i="1"/>
  <c r="J104" i="1"/>
  <c r="J113" i="1"/>
  <c r="J68" i="1"/>
  <c r="J69" i="1"/>
  <c r="J26" i="1"/>
  <c r="J58" i="1"/>
  <c r="N58" i="1" s="1"/>
  <c r="J27" i="1"/>
  <c r="J86" i="1"/>
  <c r="J19" i="1"/>
  <c r="J100" i="1"/>
  <c r="J51" i="1"/>
  <c r="J76" i="1"/>
  <c r="J120" i="1"/>
  <c r="J57" i="1"/>
  <c r="N57" i="1" s="1"/>
  <c r="J106" i="1"/>
  <c r="J61" i="1"/>
  <c r="J121" i="1"/>
  <c r="J63" i="1"/>
  <c r="J115" i="1"/>
  <c r="J122" i="1"/>
  <c r="J92" i="1"/>
  <c r="J21" i="1"/>
  <c r="N21" i="1" s="1"/>
  <c r="J103" i="1"/>
  <c r="J102" i="1"/>
  <c r="J88" i="1"/>
  <c r="J73" i="1"/>
  <c r="J89" i="1"/>
  <c r="J77" i="1"/>
  <c r="J29" i="1"/>
  <c r="J67" i="1"/>
  <c r="N67" i="1" s="1"/>
  <c r="J54" i="1"/>
  <c r="J55" i="1"/>
  <c r="J90" i="1"/>
  <c r="J75" i="1"/>
  <c r="J48" i="1"/>
  <c r="J36" i="1"/>
  <c r="J49" i="1"/>
  <c r="J93" i="1"/>
  <c r="N93" i="1" s="1"/>
  <c r="J47" i="1"/>
  <c r="J105" i="1"/>
  <c r="J37" i="1"/>
  <c r="J119" i="1"/>
  <c r="J74" i="1"/>
  <c r="J94" i="1"/>
  <c r="J35" i="1"/>
  <c r="J112" i="1"/>
  <c r="N112" i="1" s="1"/>
  <c r="J34" i="1"/>
  <c r="J28" i="1"/>
  <c r="J118" i="1"/>
  <c r="J40" i="1"/>
  <c r="J116" i="1"/>
  <c r="J81" i="1"/>
  <c r="J114" i="1"/>
  <c r="N114" i="1" s="1"/>
  <c r="J43" i="1"/>
  <c r="J45" i="1"/>
  <c r="J4" i="1"/>
  <c r="J18" i="1"/>
  <c r="J83" i="1"/>
  <c r="J10" i="1"/>
  <c r="J7" i="1"/>
  <c r="J30" i="1"/>
  <c r="J3" i="1"/>
  <c r="J70" i="1"/>
  <c r="J108" i="1"/>
  <c r="J22" i="1"/>
  <c r="J65" i="1"/>
  <c r="N31" i="1" l="1"/>
  <c r="N50" i="1"/>
  <c r="N82" i="1"/>
  <c r="N80" i="1"/>
  <c r="N9" i="1"/>
  <c r="N39" i="1"/>
  <c r="N51" i="1"/>
  <c r="N30" i="1"/>
  <c r="N108" i="1"/>
  <c r="N45" i="1"/>
  <c r="N28" i="1"/>
  <c r="N105" i="1"/>
  <c r="N55" i="1"/>
  <c r="N102" i="1"/>
  <c r="N61" i="1"/>
  <c r="N86" i="1"/>
  <c r="N99" i="1"/>
  <c r="N109" i="1"/>
  <c r="N56" i="1"/>
  <c r="N36" i="1"/>
  <c r="N95" i="1"/>
  <c r="N5" i="1"/>
  <c r="N12" i="1"/>
  <c r="N98" i="1"/>
  <c r="N25" i="1"/>
  <c r="N94" i="1"/>
  <c r="N42" i="1"/>
  <c r="N8" i="1"/>
  <c r="N65" i="1"/>
  <c r="N83" i="1"/>
  <c r="N40" i="1"/>
  <c r="N74" i="1"/>
  <c r="N48" i="1"/>
  <c r="N89" i="1"/>
  <c r="N115" i="1"/>
  <c r="N68" i="1"/>
  <c r="N41" i="1"/>
  <c r="N52" i="1"/>
  <c r="N107" i="1"/>
  <c r="N72" i="1"/>
  <c r="N2" i="1"/>
  <c r="N79" i="1"/>
  <c r="N87" i="1"/>
  <c r="N76" i="1"/>
  <c r="N122" i="1"/>
  <c r="N37" i="1"/>
  <c r="N90" i="1"/>
  <c r="N88" i="1"/>
  <c r="N121" i="1"/>
  <c r="N19" i="1"/>
  <c r="N104" i="1"/>
  <c r="N91" i="1"/>
  <c r="N110" i="1"/>
  <c r="N71" i="1"/>
  <c r="N32" i="1"/>
  <c r="N38" i="1"/>
  <c r="N64" i="1"/>
  <c r="N66" i="1"/>
  <c r="N10" i="1"/>
  <c r="N77" i="1"/>
  <c r="N22" i="1"/>
  <c r="N118" i="1"/>
  <c r="N20" i="1"/>
  <c r="N24" i="1"/>
  <c r="N111" i="1"/>
  <c r="N62" i="1"/>
  <c r="N116" i="1"/>
  <c r="N69" i="1"/>
  <c r="N4" i="1"/>
  <c r="N70" i="1"/>
  <c r="N3" i="1"/>
  <c r="N43" i="1"/>
  <c r="N34" i="1"/>
  <c r="N47" i="1"/>
  <c r="N54" i="1"/>
  <c r="N103" i="1"/>
  <c r="N106" i="1"/>
  <c r="N27" i="1"/>
  <c r="N84" i="1"/>
  <c r="N16" i="1"/>
  <c r="N101" i="1"/>
  <c r="N44" i="1"/>
  <c r="N17" i="1"/>
  <c r="N6" i="1"/>
  <c r="N78" i="1"/>
  <c r="N7" i="1"/>
  <c r="N81" i="1"/>
  <c r="N35" i="1"/>
  <c r="N49" i="1"/>
  <c r="N29" i="1"/>
  <c r="N92" i="1"/>
  <c r="N120" i="1"/>
  <c r="N26" i="1"/>
  <c r="N53" i="1"/>
  <c r="N85" i="1"/>
  <c r="N13" i="1"/>
  <c r="N23" i="1"/>
  <c r="N14" i="1"/>
  <c r="N11" i="1"/>
  <c r="N46" i="1"/>
  <c r="N18" i="1"/>
  <c r="N119" i="1"/>
  <c r="N75" i="1"/>
  <c r="N73" i="1"/>
  <c r="N63" i="1"/>
  <c r="N100" i="1"/>
  <c r="N113" i="1"/>
  <c r="N15" i="1"/>
  <c r="N96" i="1"/>
  <c r="N97" i="1"/>
  <c r="N33" i="1"/>
  <c r="N60" i="1"/>
  <c r="N117" i="1"/>
  <c r="N59" i="1"/>
</calcChain>
</file>

<file path=xl/sharedStrings.xml><?xml version="1.0" encoding="utf-8"?>
<sst xmlns="http://schemas.openxmlformats.org/spreadsheetml/2006/main" count="498" uniqueCount="150">
  <si>
    <t/>
  </si>
  <si>
    <t>REDONDO BEACH</t>
  </si>
  <si>
    <t>SFR</t>
  </si>
  <si>
    <t>33.82103651</t>
  </si>
  <si>
    <t>33.8220017</t>
  </si>
  <si>
    <t>Condo Conversion</t>
  </si>
  <si>
    <t>CND</t>
  </si>
  <si>
    <t>33.83271687</t>
  </si>
  <si>
    <t>Condominium</t>
  </si>
  <si>
    <t>33.839606</t>
  </si>
  <si>
    <t>33.84133239</t>
  </si>
  <si>
    <t>33.84165665</t>
  </si>
  <si>
    <t>33.84326942</t>
  </si>
  <si>
    <t>33.84412789</t>
  </si>
  <si>
    <t>R-I</t>
  </si>
  <si>
    <t>33.84791055</t>
  </si>
  <si>
    <t>33.84957012</t>
  </si>
  <si>
    <t>33.85759784</t>
  </si>
  <si>
    <t>33.85787328</t>
  </si>
  <si>
    <t>33.85910808</t>
  </si>
  <si>
    <t>33.85985327</t>
  </si>
  <si>
    <t>Pool</t>
  </si>
  <si>
    <t>33.86073664</t>
  </si>
  <si>
    <t>33.86160252</t>
  </si>
  <si>
    <t>33.86428374</t>
  </si>
  <si>
    <t>33.86530817</t>
  </si>
  <si>
    <t>33.86590267</t>
  </si>
  <si>
    <t>33.8659135</t>
  </si>
  <si>
    <t>33.86649775</t>
  </si>
  <si>
    <t>33.86734473</t>
  </si>
  <si>
    <t>33.86735848</t>
  </si>
  <si>
    <t>33.86760011</t>
  </si>
  <si>
    <t>33.86829957</t>
  </si>
  <si>
    <t>33.86932759</t>
  </si>
  <si>
    <t>33.86934131</t>
  </si>
  <si>
    <t>33.86934733</t>
  </si>
  <si>
    <t>33.86965282</t>
  </si>
  <si>
    <t>33.87026862</t>
  </si>
  <si>
    <t>33.87034687</t>
  </si>
  <si>
    <t>33.87121237</t>
  </si>
  <si>
    <t>33.87154527</t>
  </si>
  <si>
    <t>33.87163408</t>
  </si>
  <si>
    <t>33.87255744</t>
  </si>
  <si>
    <t>33.87405199</t>
  </si>
  <si>
    <t>33.8754132</t>
  </si>
  <si>
    <t>33.8787242</t>
  </si>
  <si>
    <t>33.8798882</t>
  </si>
  <si>
    <t>MANHATTAN BEACH</t>
  </si>
  <si>
    <t>33.87989587</t>
  </si>
  <si>
    <t>33.88008498</t>
  </si>
  <si>
    <t>33.88211292</t>
  </si>
  <si>
    <t>33.88263756</t>
  </si>
  <si>
    <t>33.88316847</t>
  </si>
  <si>
    <t>33.88739742</t>
  </si>
  <si>
    <t>33.88933425</t>
  </si>
  <si>
    <t>33.88963252</t>
  </si>
  <si>
    <t>33.89411874</t>
  </si>
  <si>
    <t>Planned Unit Development (PUD)</t>
  </si>
  <si>
    <t>33.89719952</t>
  </si>
  <si>
    <t>33.90025182</t>
  </si>
  <si>
    <t>33.90159709</t>
  </si>
  <si>
    <t>EL SEGUNDO</t>
  </si>
  <si>
    <t>33.92022024</t>
  </si>
  <si>
    <t>33.92334568</t>
  </si>
  <si>
    <t>33.92561536</t>
  </si>
  <si>
    <t>33.9263693</t>
  </si>
  <si>
    <t>33.92776695</t>
  </si>
  <si>
    <t>33.92821959</t>
  </si>
  <si>
    <t>33.92865792</t>
  </si>
  <si>
    <t>33.92919969</t>
  </si>
  <si>
    <t>CULVER CITY</t>
  </si>
  <si>
    <t>33.98241998</t>
  </si>
  <si>
    <t>33.98304379</t>
  </si>
  <si>
    <t>33.98447994</t>
  </si>
  <si>
    <t>33.98488032</t>
  </si>
  <si>
    <t>33.98701061</t>
  </si>
  <si>
    <t>33.98971112</t>
  </si>
  <si>
    <t>33.99061777</t>
  </si>
  <si>
    <t>33.99095357</t>
  </si>
  <si>
    <t>33.99366783</t>
  </si>
  <si>
    <t>33.99376228</t>
  </si>
  <si>
    <t>33.99590975</t>
  </si>
  <si>
    <t>33.99597399</t>
  </si>
  <si>
    <t>33.99644804</t>
  </si>
  <si>
    <t>33.99776619</t>
  </si>
  <si>
    <t>33.99835488</t>
  </si>
  <si>
    <t>33.99866372</t>
  </si>
  <si>
    <t>33.99975015</t>
  </si>
  <si>
    <t>SANTA MONICA</t>
  </si>
  <si>
    <t>34.00004227</t>
  </si>
  <si>
    <t>34.00046363</t>
  </si>
  <si>
    <t>34.00099353</t>
  </si>
  <si>
    <t>34.0011552</t>
  </si>
  <si>
    <t>34.00270355</t>
  </si>
  <si>
    <t>34.0030811</t>
  </si>
  <si>
    <t>34.00406979</t>
  </si>
  <si>
    <t>34.00484849</t>
  </si>
  <si>
    <t>34.00633497</t>
  </si>
  <si>
    <t>34.00885825</t>
  </si>
  <si>
    <t>34.01092894</t>
  </si>
  <si>
    <t>34.01355034</t>
  </si>
  <si>
    <t>34.01721645</t>
  </si>
  <si>
    <t>34.01945425</t>
  </si>
  <si>
    <t>34.01980747</t>
  </si>
  <si>
    <t>34.02179081</t>
  </si>
  <si>
    <t>34.0236588</t>
  </si>
  <si>
    <t>34.02386166</t>
  </si>
  <si>
    <t>34.02454899</t>
  </si>
  <si>
    <t>34.02570696</t>
  </si>
  <si>
    <t>34.02779594</t>
  </si>
  <si>
    <t>34.02851831</t>
  </si>
  <si>
    <t>34.02884167</t>
  </si>
  <si>
    <t>34.03075725</t>
  </si>
  <si>
    <t>34.03099773</t>
  </si>
  <si>
    <t>34.03297352</t>
  </si>
  <si>
    <t>34.03307428</t>
  </si>
  <si>
    <t>34.03467533</t>
  </si>
  <si>
    <t>34.03502156</t>
  </si>
  <si>
    <t>34.03523388</t>
  </si>
  <si>
    <t>34.03638154</t>
  </si>
  <si>
    <t>34.03657831</t>
  </si>
  <si>
    <t>Mills Act Property</t>
  </si>
  <si>
    <t>34.03768606</t>
  </si>
  <si>
    <t>34.04313226</t>
  </si>
  <si>
    <t>34.04413513</t>
  </si>
  <si>
    <t>BEVERLY HILLS</t>
  </si>
  <si>
    <t>34.05735167</t>
  </si>
  <si>
    <t>34.05814779</t>
  </si>
  <si>
    <t>34.06249603</t>
  </si>
  <si>
    <t>34.06373963</t>
  </si>
  <si>
    <t>34.0655875</t>
  </si>
  <si>
    <t>34.06779746</t>
  </si>
  <si>
    <t>34.07105443</t>
  </si>
  <si>
    <t>34.07821909</t>
  </si>
  <si>
    <t>34.08891995</t>
  </si>
  <si>
    <t>34.0992188</t>
  </si>
  <si>
    <t>SQF Tmain</t>
  </si>
  <si>
    <t>Total Land Imp Value</t>
  </si>
  <si>
    <t>Effective Year Built</t>
  </si>
  <si>
    <t>Center Lat</t>
  </si>
  <si>
    <t>Property Type</t>
  </si>
  <si>
    <t>TaxRateArea CITY</t>
  </si>
  <si>
    <t>Bedrooms1</t>
  </si>
  <si>
    <t>Bathrooms</t>
  </si>
  <si>
    <t>SpecificUseDetail2</t>
  </si>
  <si>
    <t>Year Weight</t>
  </si>
  <si>
    <t>bedroom weight</t>
  </si>
  <si>
    <t>Budget margin</t>
  </si>
  <si>
    <t>size weight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</si>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</sst>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&quot; sq. ft.&quot;;\-#,##0&quot; sq. ft.&quot;"/>
    <numFmt numFmtId="165" formatCode="&quot;$&quot;#,##0,&quot;K&quot;;\(&quot;$&quot;#,##0,&quot;K&quot;\)"/>
    <numFmt numFmtId="166" formatCode="0;\-0"/>
    <numFmt numFmtId="171" formatCode="0.000"/>
    <numFmt numFmtId="172" formatCode="#,##0.000_);\(#,##0.000\)"/>
    <numFmt numFmtId="173" formatCode="0.0000"/>
  </numFmts>
  <fonts count="5" x14ac:knownFonts="1">
    <font>
      <sz val="11"/>
      <name val="Calibri"/>
    </font>
    <font>
      <sz val="9"/>
      <color rgb="FF666666"/>
      <name val="Arial"/>
    </font>
    <font>
      <sz val="9"/>
      <color rgb="FF333333"/>
      <name val="Arial"/>
    </font>
    <font>
      <sz val="11"/>
      <name val="Calibri"/>
      <family val="2"/>
    </font>
    <font>
      <sz val="9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37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86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4" fontId="2" fillId="0" borderId="9" xfId="0" applyNumberFormat="1" applyFont="1" applyBorder="1" applyAlignment="1">
      <alignment vertical="center"/>
    </xf>
    <xf numFmtId="164" fontId="2" fillId="0" borderId="10" xfId="0" applyNumberFormat="1" applyFont="1" applyBorder="1" applyAlignment="1">
      <alignment vertical="center"/>
    </xf>
    <xf numFmtId="164" fontId="2" fillId="0" borderId="11" xfId="0" applyNumberFormat="1" applyFont="1" applyBorder="1" applyAlignment="1">
      <alignment vertical="center"/>
    </xf>
    <xf numFmtId="164" fontId="2" fillId="0" borderId="12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vertical="center"/>
    </xf>
    <xf numFmtId="164" fontId="2" fillId="0" borderId="14" xfId="0" applyNumberFormat="1" applyFont="1" applyBorder="1" applyAlignment="1">
      <alignment vertical="center"/>
    </xf>
    <xf numFmtId="164" fontId="2" fillId="0" borderId="15" xfId="0" applyNumberFormat="1" applyFont="1" applyBorder="1" applyAlignment="1">
      <alignment vertical="center"/>
    </xf>
    <xf numFmtId="164" fontId="2" fillId="0" borderId="16" xfId="0" applyNumberFormat="1" applyFont="1" applyBorder="1" applyAlignment="1">
      <alignment vertical="center"/>
    </xf>
    <xf numFmtId="164" fontId="2" fillId="0" borderId="17" xfId="0" applyNumberFormat="1" applyFont="1" applyBorder="1" applyAlignment="1">
      <alignment vertical="center"/>
    </xf>
    <xf numFmtId="164" fontId="2" fillId="0" borderId="18" xfId="0" applyNumberFormat="1" applyFont="1" applyBorder="1" applyAlignment="1">
      <alignment vertical="center"/>
    </xf>
    <xf numFmtId="164" fontId="2" fillId="0" borderId="19" xfId="0" applyNumberFormat="1" applyFont="1" applyBorder="1" applyAlignment="1">
      <alignment vertical="center"/>
    </xf>
    <xf numFmtId="164" fontId="2" fillId="0" borderId="2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vertical="center"/>
    </xf>
    <xf numFmtId="164" fontId="2" fillId="0" borderId="22" xfId="0" applyNumberFormat="1" applyFont="1" applyBorder="1" applyAlignment="1">
      <alignment vertical="center"/>
    </xf>
    <xf numFmtId="164" fontId="2" fillId="0" borderId="23" xfId="0" applyNumberFormat="1" applyFont="1" applyBorder="1" applyAlignment="1">
      <alignment vertical="center"/>
    </xf>
    <xf numFmtId="164" fontId="2" fillId="0" borderId="24" xfId="0" applyNumberFormat="1" applyFont="1" applyBorder="1" applyAlignment="1">
      <alignment vertical="center"/>
    </xf>
    <xf numFmtId="164" fontId="2" fillId="0" borderId="25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164" fontId="2" fillId="0" borderId="28" xfId="0" applyNumberFormat="1" applyFont="1" applyBorder="1" applyAlignment="1">
      <alignment vertical="center"/>
    </xf>
    <xf numFmtId="164" fontId="2" fillId="0" borderId="29" xfId="0" applyNumberFormat="1" applyFont="1" applyBorder="1" applyAlignment="1">
      <alignment vertical="center"/>
    </xf>
    <xf numFmtId="164" fontId="2" fillId="0" borderId="30" xfId="0" applyNumberFormat="1" applyFont="1" applyBorder="1" applyAlignment="1">
      <alignment vertical="center"/>
    </xf>
    <xf numFmtId="164" fontId="2" fillId="0" borderId="31" xfId="0" applyNumberFormat="1" applyFont="1" applyBorder="1" applyAlignment="1">
      <alignment vertical="center"/>
    </xf>
    <xf numFmtId="164" fontId="2" fillId="0" borderId="32" xfId="0" applyNumberFormat="1" applyFont="1" applyBorder="1" applyAlignment="1">
      <alignment vertical="center"/>
    </xf>
    <xf numFmtId="164" fontId="2" fillId="0" borderId="33" xfId="0" applyNumberFormat="1" applyFont="1" applyBorder="1" applyAlignment="1">
      <alignment vertical="center"/>
    </xf>
    <xf numFmtId="164" fontId="2" fillId="0" borderId="34" xfId="0" applyNumberFormat="1" applyFont="1" applyBorder="1" applyAlignment="1">
      <alignment vertical="center"/>
    </xf>
    <xf numFmtId="164" fontId="2" fillId="0" borderId="35" xfId="0" applyNumberFormat="1" applyFont="1" applyBorder="1" applyAlignment="1">
      <alignment vertical="center"/>
    </xf>
    <xf numFmtId="164" fontId="2" fillId="0" borderId="36" xfId="0" applyNumberFormat="1" applyFont="1" applyBorder="1" applyAlignment="1">
      <alignment vertical="center"/>
    </xf>
    <xf numFmtId="164" fontId="2" fillId="0" borderId="37" xfId="0" applyNumberFormat="1" applyFont="1" applyBorder="1" applyAlignment="1">
      <alignment vertical="center"/>
    </xf>
    <xf numFmtId="164" fontId="2" fillId="0" borderId="38" xfId="0" applyNumberFormat="1" applyFont="1" applyBorder="1" applyAlignment="1">
      <alignment vertical="center"/>
    </xf>
    <xf numFmtId="164" fontId="2" fillId="0" borderId="39" xfId="0" applyNumberFormat="1" applyFont="1" applyBorder="1" applyAlignment="1">
      <alignment vertical="center"/>
    </xf>
    <xf numFmtId="164" fontId="2" fillId="0" borderId="40" xfId="0" applyNumberFormat="1" applyFont="1" applyBorder="1" applyAlignment="1">
      <alignment vertical="center"/>
    </xf>
    <xf numFmtId="164" fontId="2" fillId="0" borderId="41" xfId="0" applyNumberFormat="1" applyFont="1" applyBorder="1" applyAlignment="1">
      <alignment vertical="center"/>
    </xf>
    <xf numFmtId="164" fontId="2" fillId="0" borderId="42" xfId="0" applyNumberFormat="1" applyFont="1" applyBorder="1" applyAlignment="1">
      <alignment vertical="center"/>
    </xf>
    <xf numFmtId="164" fontId="2" fillId="0" borderId="43" xfId="0" applyNumberFormat="1" applyFont="1" applyBorder="1" applyAlignment="1">
      <alignment vertical="center"/>
    </xf>
    <xf numFmtId="164" fontId="2" fillId="0" borderId="44" xfId="0" applyNumberFormat="1" applyFont="1" applyBorder="1" applyAlignment="1">
      <alignment vertical="center"/>
    </xf>
    <xf numFmtId="164" fontId="2" fillId="0" borderId="45" xfId="0" applyNumberFormat="1" applyFont="1" applyBorder="1" applyAlignment="1">
      <alignment vertical="center"/>
    </xf>
    <xf numFmtId="164" fontId="2" fillId="0" borderId="46" xfId="0" applyNumberFormat="1" applyFont="1" applyBorder="1" applyAlignment="1">
      <alignment vertical="center"/>
    </xf>
    <xf numFmtId="164" fontId="2" fillId="0" borderId="47" xfId="0" applyNumberFormat="1" applyFont="1" applyBorder="1" applyAlignment="1">
      <alignment vertical="center"/>
    </xf>
    <xf numFmtId="164" fontId="2" fillId="0" borderId="48" xfId="0" applyNumberFormat="1" applyFont="1" applyBorder="1" applyAlignment="1">
      <alignment vertical="center"/>
    </xf>
    <xf numFmtId="164" fontId="2" fillId="0" borderId="49" xfId="0" applyNumberFormat="1" applyFont="1" applyBorder="1" applyAlignment="1">
      <alignment vertical="center"/>
    </xf>
    <xf numFmtId="164" fontId="2" fillId="0" borderId="50" xfId="0" applyNumberFormat="1" applyFont="1" applyBorder="1" applyAlignment="1">
      <alignment vertical="center"/>
    </xf>
    <xf numFmtId="164" fontId="2" fillId="0" borderId="51" xfId="0" applyNumberFormat="1" applyFont="1" applyBorder="1" applyAlignment="1">
      <alignment vertical="center"/>
    </xf>
    <xf numFmtId="164" fontId="2" fillId="0" borderId="52" xfId="0" applyNumberFormat="1" applyFont="1" applyBorder="1" applyAlignment="1">
      <alignment vertical="center"/>
    </xf>
    <xf numFmtId="164" fontId="2" fillId="0" borderId="53" xfId="0" applyNumberFormat="1" applyFont="1" applyBorder="1" applyAlignment="1">
      <alignment vertical="center"/>
    </xf>
    <xf numFmtId="164" fontId="2" fillId="0" borderId="54" xfId="0" applyNumberFormat="1" applyFont="1" applyBorder="1" applyAlignment="1">
      <alignment vertical="center"/>
    </xf>
    <xf numFmtId="164" fontId="2" fillId="0" borderId="55" xfId="0" applyNumberFormat="1" applyFont="1" applyBorder="1" applyAlignment="1">
      <alignment vertical="center"/>
    </xf>
    <xf numFmtId="164" fontId="2" fillId="0" borderId="56" xfId="0" applyNumberFormat="1" applyFont="1" applyBorder="1" applyAlignment="1">
      <alignment vertical="center"/>
    </xf>
    <xf numFmtId="164" fontId="2" fillId="0" borderId="57" xfId="0" applyNumberFormat="1" applyFont="1" applyBorder="1" applyAlignment="1">
      <alignment vertical="center"/>
    </xf>
    <xf numFmtId="164" fontId="2" fillId="0" borderId="58" xfId="0" applyNumberFormat="1" applyFont="1" applyBorder="1" applyAlignment="1">
      <alignment vertical="center"/>
    </xf>
    <xf numFmtId="164" fontId="2" fillId="0" borderId="59" xfId="0" applyNumberFormat="1" applyFont="1" applyBorder="1" applyAlignment="1">
      <alignment vertical="center"/>
    </xf>
    <xf numFmtId="164" fontId="2" fillId="0" borderId="60" xfId="0" applyNumberFormat="1" applyFont="1" applyBorder="1" applyAlignment="1">
      <alignment vertical="center"/>
    </xf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 applyAlignment="1">
      <alignment vertical="center"/>
    </xf>
    <xf numFmtId="164" fontId="2" fillId="0" borderId="63" xfId="0" applyNumberFormat="1" applyFont="1" applyBorder="1" applyAlignment="1">
      <alignment vertical="center"/>
    </xf>
    <xf numFmtId="164" fontId="2" fillId="0" borderId="64" xfId="0" applyNumberFormat="1" applyFont="1" applyBorder="1" applyAlignment="1">
      <alignment vertical="center"/>
    </xf>
    <xf numFmtId="164" fontId="2" fillId="0" borderId="65" xfId="0" applyNumberFormat="1" applyFont="1" applyBorder="1" applyAlignment="1">
      <alignment vertical="center"/>
    </xf>
    <xf numFmtId="164" fontId="2" fillId="0" borderId="66" xfId="0" applyNumberFormat="1" applyFont="1" applyBorder="1" applyAlignment="1">
      <alignment vertical="center"/>
    </xf>
    <xf numFmtId="164" fontId="2" fillId="0" borderId="67" xfId="0" applyNumberFormat="1" applyFont="1" applyBorder="1" applyAlignment="1">
      <alignment vertical="center"/>
    </xf>
    <xf numFmtId="164" fontId="2" fillId="0" borderId="68" xfId="0" applyNumberFormat="1" applyFont="1" applyBorder="1" applyAlignment="1">
      <alignment vertical="center"/>
    </xf>
    <xf numFmtId="164" fontId="2" fillId="0" borderId="69" xfId="0" applyNumberFormat="1" applyFont="1" applyBorder="1" applyAlignment="1">
      <alignment vertical="center"/>
    </xf>
    <xf numFmtId="164" fontId="2" fillId="0" borderId="70" xfId="0" applyNumberFormat="1" applyFont="1" applyBorder="1" applyAlignment="1">
      <alignment vertical="center"/>
    </xf>
    <xf numFmtId="164" fontId="2" fillId="0" borderId="71" xfId="0" applyNumberFormat="1" applyFont="1" applyBorder="1" applyAlignment="1">
      <alignment vertical="center"/>
    </xf>
    <xf numFmtId="164" fontId="2" fillId="0" borderId="72" xfId="0" applyNumberFormat="1" applyFont="1" applyBorder="1" applyAlignment="1">
      <alignment vertical="center"/>
    </xf>
    <xf numFmtId="164" fontId="2" fillId="0" borderId="73" xfId="0" applyNumberFormat="1" applyFont="1" applyBorder="1" applyAlignment="1">
      <alignment vertical="center"/>
    </xf>
    <xf numFmtId="164" fontId="2" fillId="0" borderId="74" xfId="0" applyNumberFormat="1" applyFont="1" applyBorder="1" applyAlignment="1">
      <alignment vertical="center"/>
    </xf>
    <xf numFmtId="164" fontId="2" fillId="0" borderId="75" xfId="0" applyNumberFormat="1" applyFont="1" applyBorder="1" applyAlignment="1">
      <alignment vertical="center"/>
    </xf>
    <xf numFmtId="164" fontId="2" fillId="0" borderId="76" xfId="0" applyNumberFormat="1" applyFont="1" applyBorder="1" applyAlignment="1">
      <alignment vertical="center"/>
    </xf>
    <xf numFmtId="164" fontId="2" fillId="0" borderId="77" xfId="0" applyNumberFormat="1" applyFont="1" applyBorder="1" applyAlignment="1">
      <alignment vertical="center"/>
    </xf>
    <xf numFmtId="164" fontId="2" fillId="0" borderId="78" xfId="0" applyNumberFormat="1" applyFont="1" applyBorder="1" applyAlignment="1">
      <alignment vertical="center"/>
    </xf>
    <xf numFmtId="164" fontId="2" fillId="0" borderId="79" xfId="0" applyNumberFormat="1" applyFont="1" applyBorder="1" applyAlignment="1">
      <alignment vertical="center"/>
    </xf>
    <xf numFmtId="164" fontId="2" fillId="0" borderId="80" xfId="0" applyNumberFormat="1" applyFont="1" applyBorder="1" applyAlignment="1">
      <alignment vertical="center"/>
    </xf>
    <xf numFmtId="164" fontId="2" fillId="0" borderId="81" xfId="0" applyNumberFormat="1" applyFont="1" applyBorder="1" applyAlignment="1">
      <alignment vertical="center"/>
    </xf>
    <xf numFmtId="164" fontId="2" fillId="0" borderId="82" xfId="0" applyNumberFormat="1" applyFont="1" applyBorder="1" applyAlignment="1">
      <alignment vertical="center"/>
    </xf>
    <xf numFmtId="164" fontId="2" fillId="0" borderId="83" xfId="0" applyNumberFormat="1" applyFont="1" applyBorder="1" applyAlignment="1">
      <alignment vertical="center"/>
    </xf>
    <xf numFmtId="164" fontId="2" fillId="0" borderId="84" xfId="0" applyNumberFormat="1" applyFont="1" applyBorder="1" applyAlignment="1">
      <alignment vertical="center"/>
    </xf>
    <xf numFmtId="164" fontId="2" fillId="0" borderId="85" xfId="0" applyNumberFormat="1" applyFont="1" applyBorder="1" applyAlignment="1">
      <alignment vertical="center"/>
    </xf>
    <xf numFmtId="164" fontId="2" fillId="0" borderId="86" xfId="0" applyNumberFormat="1" applyFont="1" applyBorder="1" applyAlignment="1">
      <alignment vertical="center"/>
    </xf>
    <xf numFmtId="164" fontId="2" fillId="0" borderId="87" xfId="0" applyNumberFormat="1" applyFont="1" applyBorder="1" applyAlignment="1">
      <alignment vertical="center"/>
    </xf>
    <xf numFmtId="164" fontId="2" fillId="0" borderId="88" xfId="0" applyNumberFormat="1" applyFont="1" applyBorder="1" applyAlignment="1">
      <alignment vertical="center"/>
    </xf>
    <xf numFmtId="164" fontId="2" fillId="0" borderId="89" xfId="0" applyNumberFormat="1" applyFont="1" applyBorder="1" applyAlignment="1">
      <alignment vertical="center"/>
    </xf>
    <xf numFmtId="164" fontId="2" fillId="0" borderId="90" xfId="0" applyNumberFormat="1" applyFont="1" applyBorder="1" applyAlignment="1">
      <alignment vertical="center"/>
    </xf>
    <xf numFmtId="164" fontId="2" fillId="0" borderId="91" xfId="0" applyNumberFormat="1" applyFont="1" applyBorder="1" applyAlignment="1">
      <alignment vertical="center"/>
    </xf>
    <xf numFmtId="164" fontId="2" fillId="0" borderId="92" xfId="0" applyNumberFormat="1" applyFont="1" applyBorder="1" applyAlignment="1">
      <alignment vertical="center"/>
    </xf>
    <xf numFmtId="164" fontId="2" fillId="0" borderId="93" xfId="0" applyNumberFormat="1" applyFont="1" applyBorder="1" applyAlignment="1">
      <alignment vertical="center"/>
    </xf>
    <xf numFmtId="164" fontId="2" fillId="0" borderId="94" xfId="0" applyNumberFormat="1" applyFont="1" applyBorder="1" applyAlignment="1">
      <alignment vertical="center"/>
    </xf>
    <xf numFmtId="164" fontId="2" fillId="0" borderId="95" xfId="0" applyNumberFormat="1" applyFont="1" applyBorder="1" applyAlignment="1">
      <alignment vertical="center"/>
    </xf>
    <xf numFmtId="164" fontId="2" fillId="0" borderId="96" xfId="0" applyNumberFormat="1" applyFont="1" applyBorder="1" applyAlignment="1">
      <alignment vertical="center"/>
    </xf>
    <xf numFmtId="164" fontId="2" fillId="0" borderId="97" xfId="0" applyNumberFormat="1" applyFont="1" applyBorder="1" applyAlignment="1">
      <alignment vertical="center"/>
    </xf>
    <xf numFmtId="164" fontId="2" fillId="0" borderId="98" xfId="0" applyNumberFormat="1" applyFont="1" applyBorder="1" applyAlignment="1">
      <alignment vertical="center"/>
    </xf>
    <xf numFmtId="164" fontId="2" fillId="0" borderId="99" xfId="0" applyNumberFormat="1" applyFont="1" applyBorder="1" applyAlignment="1">
      <alignment vertical="center"/>
    </xf>
    <xf numFmtId="164" fontId="2" fillId="0" borderId="100" xfId="0" applyNumberFormat="1" applyFont="1" applyBorder="1" applyAlignment="1">
      <alignment vertical="center"/>
    </xf>
    <xf numFmtId="164" fontId="2" fillId="0" borderId="101" xfId="0" applyNumberFormat="1" applyFont="1" applyBorder="1" applyAlignment="1">
      <alignment vertical="center"/>
    </xf>
    <xf numFmtId="164" fontId="2" fillId="0" borderId="102" xfId="0" applyNumberFormat="1" applyFont="1" applyBorder="1" applyAlignment="1">
      <alignment vertical="center"/>
    </xf>
    <xf numFmtId="164" fontId="2" fillId="0" borderId="103" xfId="0" applyNumberFormat="1" applyFont="1" applyBorder="1" applyAlignment="1">
      <alignment vertical="center"/>
    </xf>
    <xf numFmtId="164" fontId="2" fillId="0" borderId="104" xfId="0" applyNumberFormat="1" applyFont="1" applyBorder="1" applyAlignment="1">
      <alignment vertical="center"/>
    </xf>
    <xf numFmtId="164" fontId="2" fillId="0" borderId="105" xfId="0" applyNumberFormat="1" applyFont="1" applyBorder="1" applyAlignment="1">
      <alignment vertical="center"/>
    </xf>
    <xf numFmtId="164" fontId="2" fillId="0" borderId="106" xfId="0" applyNumberFormat="1" applyFont="1" applyBorder="1" applyAlignment="1">
      <alignment vertical="center"/>
    </xf>
    <xf numFmtId="164" fontId="2" fillId="0" borderId="107" xfId="0" applyNumberFormat="1" applyFont="1" applyBorder="1" applyAlignment="1">
      <alignment vertical="center"/>
    </xf>
    <xf numFmtId="164" fontId="2" fillId="0" borderId="108" xfId="0" applyNumberFormat="1" applyFont="1" applyBorder="1" applyAlignment="1">
      <alignment vertical="center"/>
    </xf>
    <xf numFmtId="164" fontId="2" fillId="0" borderId="109" xfId="0" applyNumberFormat="1" applyFont="1" applyBorder="1" applyAlignment="1">
      <alignment vertical="center"/>
    </xf>
    <xf numFmtId="164" fontId="2" fillId="0" borderId="110" xfId="0" applyNumberFormat="1" applyFont="1" applyBorder="1" applyAlignment="1">
      <alignment vertical="center"/>
    </xf>
    <xf numFmtId="164" fontId="2" fillId="0" borderId="111" xfId="0" applyNumberFormat="1" applyFont="1" applyBorder="1" applyAlignment="1">
      <alignment vertical="center"/>
    </xf>
    <xf numFmtId="164" fontId="2" fillId="0" borderId="112" xfId="0" applyNumberFormat="1" applyFont="1" applyBorder="1" applyAlignment="1">
      <alignment vertical="center"/>
    </xf>
    <xf numFmtId="164" fontId="2" fillId="0" borderId="113" xfId="0" applyNumberFormat="1" applyFont="1" applyBorder="1" applyAlignment="1">
      <alignment vertical="center"/>
    </xf>
    <xf numFmtId="164" fontId="2" fillId="0" borderId="114" xfId="0" applyNumberFormat="1" applyFont="1" applyBorder="1" applyAlignment="1">
      <alignment vertical="center"/>
    </xf>
    <xf numFmtId="164" fontId="2" fillId="0" borderId="115" xfId="0" applyNumberFormat="1" applyFont="1" applyBorder="1" applyAlignment="1">
      <alignment vertical="center"/>
    </xf>
    <xf numFmtId="164" fontId="2" fillId="0" borderId="116" xfId="0" applyNumberFormat="1" applyFont="1" applyBorder="1" applyAlignment="1">
      <alignment vertical="center"/>
    </xf>
    <xf numFmtId="164" fontId="2" fillId="0" borderId="117" xfId="0" applyNumberFormat="1" applyFont="1" applyBorder="1" applyAlignment="1">
      <alignment vertical="center"/>
    </xf>
    <xf numFmtId="164" fontId="2" fillId="0" borderId="118" xfId="0" applyNumberFormat="1" applyFont="1" applyBorder="1" applyAlignment="1">
      <alignment vertical="center"/>
    </xf>
    <xf numFmtId="164" fontId="2" fillId="0" borderId="119" xfId="0" applyNumberFormat="1" applyFont="1" applyBorder="1" applyAlignment="1">
      <alignment vertical="center"/>
    </xf>
    <xf numFmtId="164" fontId="2" fillId="0" borderId="120" xfId="0" applyNumberFormat="1" applyFont="1" applyBorder="1" applyAlignment="1">
      <alignment vertical="center"/>
    </xf>
    <xf numFmtId="164" fontId="2" fillId="0" borderId="121" xfId="0" applyNumberFormat="1" applyFont="1" applyBorder="1" applyAlignment="1">
      <alignment vertical="center"/>
    </xf>
    <xf numFmtId="164" fontId="2" fillId="0" borderId="122" xfId="0" applyNumberFormat="1" applyFont="1" applyBorder="1" applyAlignment="1">
      <alignment vertical="center"/>
    </xf>
    <xf numFmtId="164" fontId="2" fillId="0" borderId="123" xfId="0" applyNumberFormat="1" applyFont="1" applyBorder="1" applyAlignment="1">
      <alignment vertical="center"/>
    </xf>
    <xf numFmtId="164" fontId="2" fillId="0" borderId="124" xfId="0" applyNumberFormat="1" applyFont="1" applyBorder="1" applyAlignment="1">
      <alignment vertical="center"/>
    </xf>
    <xf numFmtId="164" fontId="2" fillId="0" borderId="125" xfId="0" applyNumberFormat="1" applyFont="1" applyBorder="1" applyAlignment="1">
      <alignment vertical="center"/>
    </xf>
    <xf numFmtId="164" fontId="2" fillId="0" borderId="126" xfId="0" applyNumberFormat="1" applyFont="1" applyBorder="1" applyAlignment="1">
      <alignment vertical="center"/>
    </xf>
    <xf numFmtId="164" fontId="2" fillId="0" borderId="127" xfId="0" applyNumberFormat="1" applyFont="1" applyBorder="1" applyAlignment="1">
      <alignment vertical="center"/>
    </xf>
    <xf numFmtId="164" fontId="2" fillId="0" borderId="128" xfId="0" applyNumberFormat="1" applyFont="1" applyBorder="1" applyAlignment="1">
      <alignment vertical="center"/>
    </xf>
    <xf numFmtId="164" fontId="2" fillId="0" borderId="129" xfId="0" applyNumberFormat="1" applyFont="1" applyBorder="1" applyAlignment="1">
      <alignment vertical="center"/>
    </xf>
    <xf numFmtId="165" fontId="2" fillId="0" borderId="130" xfId="0" applyNumberFormat="1" applyFont="1" applyBorder="1" applyAlignment="1">
      <alignment vertical="center"/>
    </xf>
    <xf numFmtId="165" fontId="2" fillId="0" borderId="131" xfId="0" applyNumberFormat="1" applyFont="1" applyBorder="1" applyAlignment="1">
      <alignment vertical="center"/>
    </xf>
    <xf numFmtId="165" fontId="2" fillId="0" borderId="132" xfId="0" applyNumberFormat="1" applyFont="1" applyBorder="1" applyAlignment="1">
      <alignment vertical="center"/>
    </xf>
    <xf numFmtId="165" fontId="2" fillId="0" borderId="133" xfId="0" applyNumberFormat="1" applyFont="1" applyBorder="1" applyAlignment="1">
      <alignment vertical="center"/>
    </xf>
    <xf numFmtId="165" fontId="2" fillId="0" borderId="134" xfId="0" applyNumberFormat="1" applyFont="1" applyBorder="1" applyAlignment="1">
      <alignment vertical="center"/>
    </xf>
    <xf numFmtId="165" fontId="2" fillId="0" borderId="135" xfId="0" applyNumberFormat="1" applyFont="1" applyBorder="1" applyAlignment="1">
      <alignment vertical="center"/>
    </xf>
    <xf numFmtId="165" fontId="2" fillId="0" borderId="136" xfId="0" applyNumberFormat="1" applyFont="1" applyBorder="1" applyAlignment="1">
      <alignment vertical="center"/>
    </xf>
    <xf numFmtId="165" fontId="2" fillId="0" borderId="137" xfId="0" applyNumberFormat="1" applyFont="1" applyBorder="1" applyAlignment="1">
      <alignment vertical="center"/>
    </xf>
    <xf numFmtId="165" fontId="2" fillId="0" borderId="138" xfId="0" applyNumberFormat="1" applyFont="1" applyBorder="1" applyAlignment="1">
      <alignment vertical="center"/>
    </xf>
    <xf numFmtId="165" fontId="2" fillId="0" borderId="139" xfId="0" applyNumberFormat="1" applyFont="1" applyBorder="1" applyAlignment="1">
      <alignment vertical="center"/>
    </xf>
    <xf numFmtId="165" fontId="2" fillId="0" borderId="140" xfId="0" applyNumberFormat="1" applyFont="1" applyBorder="1" applyAlignment="1">
      <alignment vertical="center"/>
    </xf>
    <xf numFmtId="165" fontId="2" fillId="0" borderId="141" xfId="0" applyNumberFormat="1" applyFont="1" applyBorder="1" applyAlignment="1">
      <alignment vertical="center"/>
    </xf>
    <xf numFmtId="165" fontId="2" fillId="0" borderId="142" xfId="0" applyNumberFormat="1" applyFont="1" applyBorder="1" applyAlignment="1">
      <alignment vertical="center"/>
    </xf>
    <xf numFmtId="165" fontId="2" fillId="0" borderId="143" xfId="0" applyNumberFormat="1" applyFont="1" applyBorder="1" applyAlignment="1">
      <alignment vertical="center"/>
    </xf>
    <xf numFmtId="165" fontId="2" fillId="0" borderId="144" xfId="0" applyNumberFormat="1" applyFont="1" applyBorder="1" applyAlignment="1">
      <alignment vertical="center"/>
    </xf>
    <xf numFmtId="165" fontId="2" fillId="0" borderId="145" xfId="0" applyNumberFormat="1" applyFont="1" applyBorder="1" applyAlignment="1">
      <alignment vertical="center"/>
    </xf>
    <xf numFmtId="165" fontId="2" fillId="0" borderId="146" xfId="0" applyNumberFormat="1" applyFont="1" applyBorder="1" applyAlignment="1">
      <alignment vertical="center"/>
    </xf>
    <xf numFmtId="165" fontId="2" fillId="0" borderId="147" xfId="0" applyNumberFormat="1" applyFont="1" applyBorder="1" applyAlignment="1">
      <alignment vertical="center"/>
    </xf>
    <xf numFmtId="165" fontId="2" fillId="0" borderId="148" xfId="0" applyNumberFormat="1" applyFont="1" applyBorder="1" applyAlignment="1">
      <alignment vertical="center"/>
    </xf>
    <xf numFmtId="165" fontId="2" fillId="0" borderId="149" xfId="0" applyNumberFormat="1" applyFont="1" applyBorder="1" applyAlignment="1">
      <alignment vertical="center"/>
    </xf>
    <xf numFmtId="165" fontId="2" fillId="0" borderId="150" xfId="0" applyNumberFormat="1" applyFont="1" applyBorder="1" applyAlignment="1">
      <alignment vertical="center"/>
    </xf>
    <xf numFmtId="165" fontId="2" fillId="0" borderId="151" xfId="0" applyNumberFormat="1" applyFont="1" applyBorder="1" applyAlignment="1">
      <alignment vertical="center"/>
    </xf>
    <xf numFmtId="165" fontId="2" fillId="0" borderId="152" xfId="0" applyNumberFormat="1" applyFont="1" applyBorder="1" applyAlignment="1">
      <alignment vertical="center"/>
    </xf>
    <xf numFmtId="165" fontId="2" fillId="0" borderId="153" xfId="0" applyNumberFormat="1" applyFont="1" applyBorder="1" applyAlignment="1">
      <alignment vertical="center"/>
    </xf>
    <xf numFmtId="165" fontId="2" fillId="0" borderId="154" xfId="0" applyNumberFormat="1" applyFont="1" applyBorder="1" applyAlignment="1">
      <alignment vertical="center"/>
    </xf>
    <xf numFmtId="165" fontId="2" fillId="0" borderId="155" xfId="0" applyNumberFormat="1" applyFont="1" applyBorder="1" applyAlignment="1">
      <alignment vertical="center"/>
    </xf>
    <xf numFmtId="165" fontId="2" fillId="0" borderId="156" xfId="0" applyNumberFormat="1" applyFont="1" applyBorder="1" applyAlignment="1">
      <alignment vertical="center"/>
    </xf>
    <xf numFmtId="165" fontId="2" fillId="0" borderId="157" xfId="0" applyNumberFormat="1" applyFont="1" applyBorder="1" applyAlignment="1">
      <alignment vertical="center"/>
    </xf>
    <xf numFmtId="165" fontId="2" fillId="0" borderId="158" xfId="0" applyNumberFormat="1" applyFont="1" applyBorder="1" applyAlignment="1">
      <alignment vertical="center"/>
    </xf>
    <xf numFmtId="165" fontId="2" fillId="0" borderId="159" xfId="0" applyNumberFormat="1" applyFont="1" applyBorder="1" applyAlignment="1">
      <alignment vertical="center"/>
    </xf>
    <xf numFmtId="165" fontId="2" fillId="0" borderId="160" xfId="0" applyNumberFormat="1" applyFont="1" applyBorder="1" applyAlignment="1">
      <alignment vertical="center"/>
    </xf>
    <xf numFmtId="165" fontId="2" fillId="0" borderId="161" xfId="0" applyNumberFormat="1" applyFont="1" applyBorder="1" applyAlignment="1">
      <alignment vertical="center"/>
    </xf>
    <xf numFmtId="165" fontId="2" fillId="0" borderId="162" xfId="0" applyNumberFormat="1" applyFont="1" applyBorder="1" applyAlignment="1">
      <alignment vertical="center"/>
    </xf>
    <xf numFmtId="165" fontId="2" fillId="0" borderId="163" xfId="0" applyNumberFormat="1" applyFont="1" applyBorder="1" applyAlignment="1">
      <alignment vertical="center"/>
    </xf>
    <xf numFmtId="165" fontId="2" fillId="0" borderId="164" xfId="0" applyNumberFormat="1" applyFont="1" applyBorder="1" applyAlignment="1">
      <alignment vertical="center"/>
    </xf>
    <xf numFmtId="165" fontId="2" fillId="0" borderId="165" xfId="0" applyNumberFormat="1" applyFont="1" applyBorder="1" applyAlignment="1">
      <alignment vertical="center"/>
    </xf>
    <xf numFmtId="165" fontId="2" fillId="0" borderId="166" xfId="0" applyNumberFormat="1" applyFont="1" applyBorder="1" applyAlignment="1">
      <alignment vertical="center"/>
    </xf>
    <xf numFmtId="165" fontId="2" fillId="0" borderId="167" xfId="0" applyNumberFormat="1" applyFont="1" applyBorder="1" applyAlignment="1">
      <alignment vertical="center"/>
    </xf>
    <xf numFmtId="165" fontId="2" fillId="0" borderId="168" xfId="0" applyNumberFormat="1" applyFont="1" applyBorder="1" applyAlignment="1">
      <alignment vertical="center"/>
    </xf>
    <xf numFmtId="165" fontId="2" fillId="0" borderId="169" xfId="0" applyNumberFormat="1" applyFont="1" applyBorder="1" applyAlignment="1">
      <alignment vertical="center"/>
    </xf>
    <xf numFmtId="165" fontId="2" fillId="0" borderId="170" xfId="0" applyNumberFormat="1" applyFont="1" applyBorder="1" applyAlignment="1">
      <alignment vertical="center"/>
    </xf>
    <xf numFmtId="165" fontId="2" fillId="0" borderId="171" xfId="0" applyNumberFormat="1" applyFont="1" applyBorder="1" applyAlignment="1">
      <alignment vertical="center"/>
    </xf>
    <xf numFmtId="165" fontId="2" fillId="0" borderId="172" xfId="0" applyNumberFormat="1" applyFont="1" applyBorder="1" applyAlignment="1">
      <alignment vertical="center"/>
    </xf>
    <xf numFmtId="165" fontId="2" fillId="0" borderId="173" xfId="0" applyNumberFormat="1" applyFont="1" applyBorder="1" applyAlignment="1">
      <alignment vertical="center"/>
    </xf>
    <xf numFmtId="165" fontId="2" fillId="0" borderId="174" xfId="0" applyNumberFormat="1" applyFont="1" applyBorder="1" applyAlignment="1">
      <alignment vertical="center"/>
    </xf>
    <xf numFmtId="165" fontId="2" fillId="0" borderId="175" xfId="0" applyNumberFormat="1" applyFont="1" applyBorder="1" applyAlignment="1">
      <alignment vertical="center"/>
    </xf>
    <xf numFmtId="165" fontId="2" fillId="0" borderId="176" xfId="0" applyNumberFormat="1" applyFont="1" applyBorder="1" applyAlignment="1">
      <alignment vertical="center"/>
    </xf>
    <xf numFmtId="165" fontId="2" fillId="0" borderId="177" xfId="0" applyNumberFormat="1" applyFont="1" applyBorder="1" applyAlignment="1">
      <alignment vertical="center"/>
    </xf>
    <xf numFmtId="165" fontId="2" fillId="0" borderId="178" xfId="0" applyNumberFormat="1" applyFont="1" applyBorder="1" applyAlignment="1">
      <alignment vertical="center"/>
    </xf>
    <xf numFmtId="165" fontId="2" fillId="0" borderId="179" xfId="0" applyNumberFormat="1" applyFont="1" applyBorder="1" applyAlignment="1">
      <alignment vertical="center"/>
    </xf>
    <xf numFmtId="165" fontId="2" fillId="0" borderId="180" xfId="0" applyNumberFormat="1" applyFont="1" applyBorder="1" applyAlignment="1">
      <alignment vertical="center"/>
    </xf>
    <xf numFmtId="165" fontId="2" fillId="0" borderId="181" xfId="0" applyNumberFormat="1" applyFont="1" applyBorder="1" applyAlignment="1">
      <alignment vertical="center"/>
    </xf>
    <xf numFmtId="165" fontId="2" fillId="0" borderId="182" xfId="0" applyNumberFormat="1" applyFont="1" applyBorder="1" applyAlignment="1">
      <alignment vertical="center"/>
    </xf>
    <xf numFmtId="165" fontId="2" fillId="0" borderId="183" xfId="0" applyNumberFormat="1" applyFont="1" applyBorder="1" applyAlignment="1">
      <alignment vertical="center"/>
    </xf>
    <xf numFmtId="165" fontId="2" fillId="0" borderId="184" xfId="0" applyNumberFormat="1" applyFont="1" applyBorder="1" applyAlignment="1">
      <alignment vertical="center"/>
    </xf>
    <xf numFmtId="165" fontId="2" fillId="0" borderId="185" xfId="0" applyNumberFormat="1" applyFont="1" applyBorder="1" applyAlignment="1">
      <alignment vertical="center"/>
    </xf>
    <xf numFmtId="165" fontId="2" fillId="0" borderId="186" xfId="0" applyNumberFormat="1" applyFont="1" applyBorder="1" applyAlignment="1">
      <alignment vertical="center"/>
    </xf>
    <xf numFmtId="165" fontId="2" fillId="0" borderId="187" xfId="0" applyNumberFormat="1" applyFont="1" applyBorder="1" applyAlignment="1">
      <alignment vertical="center"/>
    </xf>
    <xf numFmtId="165" fontId="2" fillId="0" borderId="188" xfId="0" applyNumberFormat="1" applyFont="1" applyBorder="1" applyAlignment="1">
      <alignment vertical="center"/>
    </xf>
    <xf numFmtId="165" fontId="2" fillId="0" borderId="189" xfId="0" applyNumberFormat="1" applyFont="1" applyBorder="1" applyAlignment="1">
      <alignment vertical="center"/>
    </xf>
    <xf numFmtId="165" fontId="2" fillId="0" borderId="190" xfId="0" applyNumberFormat="1" applyFont="1" applyBorder="1" applyAlignment="1">
      <alignment vertical="center"/>
    </xf>
    <xf numFmtId="165" fontId="2" fillId="0" borderId="191" xfId="0" applyNumberFormat="1" applyFont="1" applyBorder="1" applyAlignment="1">
      <alignment vertical="center"/>
    </xf>
    <xf numFmtId="165" fontId="2" fillId="0" borderId="192" xfId="0" applyNumberFormat="1" applyFont="1" applyBorder="1" applyAlignment="1">
      <alignment vertical="center"/>
    </xf>
    <xf numFmtId="165" fontId="2" fillId="0" borderId="193" xfId="0" applyNumberFormat="1" applyFont="1" applyBorder="1" applyAlignment="1">
      <alignment vertical="center"/>
    </xf>
    <xf numFmtId="165" fontId="2" fillId="0" borderId="194" xfId="0" applyNumberFormat="1" applyFont="1" applyBorder="1" applyAlignment="1">
      <alignment vertical="center"/>
    </xf>
    <xf numFmtId="165" fontId="2" fillId="0" borderId="195" xfId="0" applyNumberFormat="1" applyFont="1" applyBorder="1" applyAlignment="1">
      <alignment vertical="center"/>
    </xf>
    <xf numFmtId="165" fontId="2" fillId="0" borderId="196" xfId="0" applyNumberFormat="1" applyFont="1" applyBorder="1" applyAlignment="1">
      <alignment vertical="center"/>
    </xf>
    <xf numFmtId="165" fontId="2" fillId="0" borderId="197" xfId="0" applyNumberFormat="1" applyFont="1" applyBorder="1" applyAlignment="1">
      <alignment vertical="center"/>
    </xf>
    <xf numFmtId="165" fontId="2" fillId="0" borderId="198" xfId="0" applyNumberFormat="1" applyFont="1" applyBorder="1" applyAlignment="1">
      <alignment vertical="center"/>
    </xf>
    <xf numFmtId="165" fontId="2" fillId="0" borderId="199" xfId="0" applyNumberFormat="1" applyFont="1" applyBorder="1" applyAlignment="1">
      <alignment vertical="center"/>
    </xf>
    <xf numFmtId="165" fontId="2" fillId="0" borderId="200" xfId="0" applyNumberFormat="1" applyFont="1" applyBorder="1" applyAlignment="1">
      <alignment vertical="center"/>
    </xf>
    <xf numFmtId="165" fontId="2" fillId="0" borderId="201" xfId="0" applyNumberFormat="1" applyFont="1" applyBorder="1" applyAlignment="1">
      <alignment vertical="center"/>
    </xf>
    <xf numFmtId="165" fontId="2" fillId="0" borderId="202" xfId="0" applyNumberFormat="1" applyFont="1" applyBorder="1" applyAlignment="1">
      <alignment vertical="center"/>
    </xf>
    <xf numFmtId="165" fontId="2" fillId="0" borderId="203" xfId="0" applyNumberFormat="1" applyFont="1" applyBorder="1" applyAlignment="1">
      <alignment vertical="center"/>
    </xf>
    <xf numFmtId="165" fontId="2" fillId="0" borderId="204" xfId="0" applyNumberFormat="1" applyFont="1" applyBorder="1" applyAlignment="1">
      <alignment vertical="center"/>
    </xf>
    <xf numFmtId="165" fontId="2" fillId="0" borderId="205" xfId="0" applyNumberFormat="1" applyFont="1" applyBorder="1" applyAlignment="1">
      <alignment vertical="center"/>
    </xf>
    <xf numFmtId="165" fontId="2" fillId="0" borderId="206" xfId="0" applyNumberFormat="1" applyFont="1" applyBorder="1" applyAlignment="1">
      <alignment vertical="center"/>
    </xf>
    <xf numFmtId="165" fontId="2" fillId="0" borderId="207" xfId="0" applyNumberFormat="1" applyFont="1" applyBorder="1" applyAlignment="1">
      <alignment vertical="center"/>
    </xf>
    <xf numFmtId="165" fontId="2" fillId="0" borderId="208" xfId="0" applyNumberFormat="1" applyFont="1" applyBorder="1" applyAlignment="1">
      <alignment vertical="center"/>
    </xf>
    <xf numFmtId="165" fontId="2" fillId="0" borderId="209" xfId="0" applyNumberFormat="1" applyFont="1" applyBorder="1" applyAlignment="1">
      <alignment vertical="center"/>
    </xf>
    <xf numFmtId="165" fontId="2" fillId="0" borderId="210" xfId="0" applyNumberFormat="1" applyFont="1" applyBorder="1" applyAlignment="1">
      <alignment vertical="center"/>
    </xf>
    <xf numFmtId="165" fontId="2" fillId="0" borderId="211" xfId="0" applyNumberFormat="1" applyFont="1" applyBorder="1" applyAlignment="1">
      <alignment vertical="center"/>
    </xf>
    <xf numFmtId="165" fontId="2" fillId="0" borderId="212" xfId="0" applyNumberFormat="1" applyFont="1" applyBorder="1" applyAlignment="1">
      <alignment vertical="center"/>
    </xf>
    <xf numFmtId="165" fontId="2" fillId="0" borderId="213" xfId="0" applyNumberFormat="1" applyFont="1" applyBorder="1" applyAlignment="1">
      <alignment vertical="center"/>
    </xf>
    <xf numFmtId="165" fontId="2" fillId="0" borderId="214" xfId="0" applyNumberFormat="1" applyFont="1" applyBorder="1" applyAlignment="1">
      <alignment vertical="center"/>
    </xf>
    <xf numFmtId="165" fontId="2" fillId="0" borderId="215" xfId="0" applyNumberFormat="1" applyFont="1" applyBorder="1" applyAlignment="1">
      <alignment vertical="center"/>
    </xf>
    <xf numFmtId="165" fontId="2" fillId="0" borderId="216" xfId="0" applyNumberFormat="1" applyFont="1" applyBorder="1" applyAlignment="1">
      <alignment vertical="center"/>
    </xf>
    <xf numFmtId="165" fontId="2" fillId="0" borderId="217" xfId="0" applyNumberFormat="1" applyFont="1" applyBorder="1" applyAlignment="1">
      <alignment vertical="center"/>
    </xf>
    <xf numFmtId="165" fontId="2" fillId="0" borderId="218" xfId="0" applyNumberFormat="1" applyFont="1" applyBorder="1" applyAlignment="1">
      <alignment vertical="center"/>
    </xf>
    <xf numFmtId="165" fontId="2" fillId="0" borderId="219" xfId="0" applyNumberFormat="1" applyFont="1" applyBorder="1" applyAlignment="1">
      <alignment vertical="center"/>
    </xf>
    <xf numFmtId="165" fontId="2" fillId="0" borderId="220" xfId="0" applyNumberFormat="1" applyFont="1" applyBorder="1" applyAlignment="1">
      <alignment vertical="center"/>
    </xf>
    <xf numFmtId="165" fontId="2" fillId="0" borderId="221" xfId="0" applyNumberFormat="1" applyFont="1" applyBorder="1" applyAlignment="1">
      <alignment vertical="center"/>
    </xf>
    <xf numFmtId="165" fontId="2" fillId="0" borderId="222" xfId="0" applyNumberFormat="1" applyFont="1" applyBorder="1" applyAlignment="1">
      <alignment vertical="center"/>
    </xf>
    <xf numFmtId="165" fontId="2" fillId="0" borderId="223" xfId="0" applyNumberFormat="1" applyFont="1" applyBorder="1" applyAlignment="1">
      <alignment vertical="center"/>
    </xf>
    <xf numFmtId="165" fontId="2" fillId="0" borderId="224" xfId="0" applyNumberFormat="1" applyFont="1" applyBorder="1" applyAlignment="1">
      <alignment vertical="center"/>
    </xf>
    <xf numFmtId="165" fontId="2" fillId="0" borderId="225" xfId="0" applyNumberFormat="1" applyFont="1" applyBorder="1" applyAlignment="1">
      <alignment vertical="center"/>
    </xf>
    <xf numFmtId="165" fontId="2" fillId="0" borderId="226" xfId="0" applyNumberFormat="1" applyFont="1" applyBorder="1" applyAlignment="1">
      <alignment vertical="center"/>
    </xf>
    <xf numFmtId="165" fontId="2" fillId="0" borderId="227" xfId="0" applyNumberFormat="1" applyFont="1" applyBorder="1" applyAlignment="1">
      <alignment vertical="center"/>
    </xf>
    <xf numFmtId="165" fontId="2" fillId="0" borderId="228" xfId="0" applyNumberFormat="1" applyFont="1" applyBorder="1" applyAlignment="1">
      <alignment vertical="center"/>
    </xf>
    <xf numFmtId="165" fontId="2" fillId="0" borderId="229" xfId="0" applyNumberFormat="1" applyFont="1" applyBorder="1" applyAlignment="1">
      <alignment vertical="center"/>
    </xf>
    <xf numFmtId="165" fontId="2" fillId="0" borderId="230" xfId="0" applyNumberFormat="1" applyFont="1" applyBorder="1" applyAlignment="1">
      <alignment vertical="center"/>
    </xf>
    <xf numFmtId="165" fontId="2" fillId="0" borderId="231" xfId="0" applyNumberFormat="1" applyFont="1" applyBorder="1" applyAlignment="1">
      <alignment vertical="center"/>
    </xf>
    <xf numFmtId="165" fontId="2" fillId="0" borderId="232" xfId="0" applyNumberFormat="1" applyFont="1" applyBorder="1" applyAlignment="1">
      <alignment vertical="center"/>
    </xf>
    <xf numFmtId="165" fontId="2" fillId="0" borderId="233" xfId="0" applyNumberFormat="1" applyFont="1" applyBorder="1" applyAlignment="1">
      <alignment vertical="center"/>
    </xf>
    <xf numFmtId="165" fontId="2" fillId="0" borderId="234" xfId="0" applyNumberFormat="1" applyFont="1" applyBorder="1" applyAlignment="1">
      <alignment vertical="center"/>
    </xf>
    <xf numFmtId="165" fontId="2" fillId="0" borderId="235" xfId="0" applyNumberFormat="1" applyFont="1" applyBorder="1" applyAlignment="1">
      <alignment vertical="center"/>
    </xf>
    <xf numFmtId="165" fontId="2" fillId="0" borderId="236" xfId="0" applyNumberFormat="1" applyFont="1" applyBorder="1" applyAlignment="1">
      <alignment vertical="center"/>
    </xf>
    <xf numFmtId="165" fontId="2" fillId="0" borderId="237" xfId="0" applyNumberFormat="1" applyFont="1" applyBorder="1" applyAlignment="1">
      <alignment vertical="center"/>
    </xf>
    <xf numFmtId="165" fontId="2" fillId="0" borderId="238" xfId="0" applyNumberFormat="1" applyFont="1" applyBorder="1" applyAlignment="1">
      <alignment vertical="center"/>
    </xf>
    <xf numFmtId="165" fontId="2" fillId="0" borderId="239" xfId="0" applyNumberFormat="1" applyFont="1" applyBorder="1" applyAlignment="1">
      <alignment vertical="center"/>
    </xf>
    <xf numFmtId="165" fontId="2" fillId="0" borderId="240" xfId="0" applyNumberFormat="1" applyFont="1" applyBorder="1" applyAlignment="1">
      <alignment vertical="center"/>
    </xf>
    <xf numFmtId="165" fontId="2" fillId="0" borderId="241" xfId="0" applyNumberFormat="1" applyFont="1" applyBorder="1" applyAlignment="1">
      <alignment vertical="center"/>
    </xf>
    <xf numFmtId="165" fontId="2" fillId="0" borderId="242" xfId="0" applyNumberFormat="1" applyFont="1" applyBorder="1" applyAlignment="1">
      <alignment vertical="center"/>
    </xf>
    <xf numFmtId="165" fontId="2" fillId="0" borderId="243" xfId="0" applyNumberFormat="1" applyFont="1" applyBorder="1" applyAlignment="1">
      <alignment vertical="center"/>
    </xf>
    <xf numFmtId="165" fontId="2" fillId="0" borderId="244" xfId="0" applyNumberFormat="1" applyFont="1" applyBorder="1" applyAlignment="1">
      <alignment vertical="center"/>
    </xf>
    <xf numFmtId="165" fontId="2" fillId="0" borderId="245" xfId="0" applyNumberFormat="1" applyFont="1" applyBorder="1" applyAlignment="1">
      <alignment vertical="center"/>
    </xf>
    <xf numFmtId="165" fontId="2" fillId="0" borderId="246" xfId="0" applyNumberFormat="1" applyFont="1" applyBorder="1" applyAlignment="1">
      <alignment vertical="center"/>
    </xf>
    <xf numFmtId="165" fontId="2" fillId="0" borderId="247" xfId="0" applyNumberFormat="1" applyFont="1" applyBorder="1" applyAlignment="1">
      <alignment vertical="center"/>
    </xf>
    <xf numFmtId="165" fontId="2" fillId="0" borderId="248" xfId="0" applyNumberFormat="1" applyFont="1" applyBorder="1" applyAlignment="1">
      <alignment vertical="center"/>
    </xf>
    <xf numFmtId="165" fontId="2" fillId="0" borderId="249" xfId="0" applyNumberFormat="1" applyFont="1" applyBorder="1" applyAlignment="1">
      <alignment vertical="center"/>
    </xf>
    <xf numFmtId="165" fontId="2" fillId="0" borderId="250" xfId="0" applyNumberFormat="1" applyFont="1" applyBorder="1" applyAlignment="1">
      <alignment vertical="center"/>
    </xf>
    <xf numFmtId="166" fontId="2" fillId="0" borderId="251" xfId="0" applyNumberFormat="1" applyFont="1" applyBorder="1" applyAlignment="1">
      <alignment vertical="center"/>
    </xf>
    <xf numFmtId="166" fontId="2" fillId="0" borderId="252" xfId="0" applyNumberFormat="1" applyFont="1" applyBorder="1" applyAlignment="1">
      <alignment vertical="center"/>
    </xf>
    <xf numFmtId="166" fontId="2" fillId="0" borderId="253" xfId="0" applyNumberFormat="1" applyFont="1" applyBorder="1" applyAlignment="1">
      <alignment vertical="center"/>
    </xf>
    <xf numFmtId="166" fontId="2" fillId="0" borderId="254" xfId="0" applyNumberFormat="1" applyFont="1" applyBorder="1" applyAlignment="1">
      <alignment vertical="center"/>
    </xf>
    <xf numFmtId="166" fontId="2" fillId="0" borderId="255" xfId="0" applyNumberFormat="1" applyFont="1" applyBorder="1" applyAlignment="1">
      <alignment vertical="center"/>
    </xf>
    <xf numFmtId="166" fontId="2" fillId="0" borderId="256" xfId="0" applyNumberFormat="1" applyFont="1" applyBorder="1" applyAlignment="1">
      <alignment vertical="center"/>
    </xf>
    <xf numFmtId="166" fontId="2" fillId="0" borderId="257" xfId="0" applyNumberFormat="1" applyFont="1" applyBorder="1" applyAlignment="1">
      <alignment vertical="center"/>
    </xf>
    <xf numFmtId="166" fontId="2" fillId="0" borderId="258" xfId="0" applyNumberFormat="1" applyFont="1" applyBorder="1" applyAlignment="1">
      <alignment vertical="center"/>
    </xf>
    <xf numFmtId="166" fontId="2" fillId="0" borderId="259" xfId="0" applyNumberFormat="1" applyFont="1" applyBorder="1" applyAlignment="1">
      <alignment vertical="center"/>
    </xf>
    <xf numFmtId="166" fontId="2" fillId="0" borderId="260" xfId="0" applyNumberFormat="1" applyFont="1" applyBorder="1" applyAlignment="1">
      <alignment vertical="center"/>
    </xf>
    <xf numFmtId="166" fontId="2" fillId="0" borderId="261" xfId="0" applyNumberFormat="1" applyFont="1" applyBorder="1" applyAlignment="1">
      <alignment vertical="center"/>
    </xf>
    <xf numFmtId="166" fontId="2" fillId="0" borderId="262" xfId="0" applyNumberFormat="1" applyFont="1" applyBorder="1" applyAlignment="1">
      <alignment vertical="center"/>
    </xf>
    <xf numFmtId="166" fontId="2" fillId="0" borderId="263" xfId="0" applyNumberFormat="1" applyFont="1" applyBorder="1" applyAlignment="1">
      <alignment vertical="center"/>
    </xf>
    <xf numFmtId="166" fontId="2" fillId="0" borderId="264" xfId="0" applyNumberFormat="1" applyFont="1" applyBorder="1" applyAlignment="1">
      <alignment vertical="center"/>
    </xf>
    <xf numFmtId="166" fontId="2" fillId="0" borderId="265" xfId="0" applyNumberFormat="1" applyFont="1" applyBorder="1" applyAlignment="1">
      <alignment vertical="center"/>
    </xf>
    <xf numFmtId="166" fontId="2" fillId="0" borderId="266" xfId="0" applyNumberFormat="1" applyFont="1" applyBorder="1" applyAlignment="1">
      <alignment vertical="center"/>
    </xf>
    <xf numFmtId="166" fontId="2" fillId="0" borderId="267" xfId="0" applyNumberFormat="1" applyFont="1" applyBorder="1" applyAlignment="1">
      <alignment vertical="center"/>
    </xf>
    <xf numFmtId="166" fontId="2" fillId="0" borderId="268" xfId="0" applyNumberFormat="1" applyFont="1" applyBorder="1" applyAlignment="1">
      <alignment vertical="center"/>
    </xf>
    <xf numFmtId="166" fontId="2" fillId="0" borderId="269" xfId="0" applyNumberFormat="1" applyFont="1" applyBorder="1" applyAlignment="1">
      <alignment vertical="center"/>
    </xf>
    <xf numFmtId="166" fontId="2" fillId="0" borderId="270" xfId="0" applyNumberFormat="1" applyFont="1" applyBorder="1" applyAlignment="1">
      <alignment vertical="center"/>
    </xf>
    <xf numFmtId="166" fontId="2" fillId="0" borderId="271" xfId="0" applyNumberFormat="1" applyFont="1" applyBorder="1" applyAlignment="1">
      <alignment vertical="center"/>
    </xf>
    <xf numFmtId="166" fontId="2" fillId="0" borderId="272" xfId="0" applyNumberFormat="1" applyFont="1" applyBorder="1" applyAlignment="1">
      <alignment vertical="center"/>
    </xf>
    <xf numFmtId="166" fontId="2" fillId="0" borderId="273" xfId="0" applyNumberFormat="1" applyFont="1" applyBorder="1" applyAlignment="1">
      <alignment vertical="center"/>
    </xf>
    <xf numFmtId="166" fontId="2" fillId="0" borderId="274" xfId="0" applyNumberFormat="1" applyFont="1" applyBorder="1" applyAlignment="1">
      <alignment vertical="center"/>
    </xf>
    <xf numFmtId="166" fontId="2" fillId="0" borderId="275" xfId="0" applyNumberFormat="1" applyFont="1" applyBorder="1" applyAlignment="1">
      <alignment vertical="center"/>
    </xf>
    <xf numFmtId="166" fontId="2" fillId="0" borderId="276" xfId="0" applyNumberFormat="1" applyFont="1" applyBorder="1" applyAlignment="1">
      <alignment vertical="center"/>
    </xf>
    <xf numFmtId="166" fontId="2" fillId="0" borderId="277" xfId="0" applyNumberFormat="1" applyFont="1" applyBorder="1" applyAlignment="1">
      <alignment vertical="center"/>
    </xf>
    <xf numFmtId="166" fontId="2" fillId="0" borderId="278" xfId="0" applyNumberFormat="1" applyFont="1" applyBorder="1" applyAlignment="1">
      <alignment vertical="center"/>
    </xf>
    <xf numFmtId="166" fontId="2" fillId="0" borderId="279" xfId="0" applyNumberFormat="1" applyFont="1" applyBorder="1" applyAlignment="1">
      <alignment vertical="center"/>
    </xf>
    <xf numFmtId="166" fontId="2" fillId="0" borderId="280" xfId="0" applyNumberFormat="1" applyFont="1" applyBorder="1" applyAlignment="1">
      <alignment vertical="center"/>
    </xf>
    <xf numFmtId="166" fontId="2" fillId="0" borderId="281" xfId="0" applyNumberFormat="1" applyFont="1" applyBorder="1" applyAlignment="1">
      <alignment vertical="center"/>
    </xf>
    <xf numFmtId="166" fontId="2" fillId="0" borderId="282" xfId="0" applyNumberFormat="1" applyFont="1" applyBorder="1" applyAlignment="1">
      <alignment vertical="center"/>
    </xf>
    <xf numFmtId="166" fontId="2" fillId="0" borderId="283" xfId="0" applyNumberFormat="1" applyFont="1" applyBorder="1" applyAlignment="1">
      <alignment vertical="center"/>
    </xf>
    <xf numFmtId="166" fontId="2" fillId="0" borderId="284" xfId="0" applyNumberFormat="1" applyFont="1" applyBorder="1" applyAlignment="1">
      <alignment vertical="center"/>
    </xf>
    <xf numFmtId="166" fontId="2" fillId="0" borderId="285" xfId="0" applyNumberFormat="1" applyFont="1" applyBorder="1" applyAlignment="1">
      <alignment vertical="center"/>
    </xf>
    <xf numFmtId="166" fontId="2" fillId="0" borderId="286" xfId="0" applyNumberFormat="1" applyFont="1" applyBorder="1" applyAlignment="1">
      <alignment vertical="center"/>
    </xf>
    <xf numFmtId="166" fontId="2" fillId="0" borderId="287" xfId="0" applyNumberFormat="1" applyFont="1" applyBorder="1" applyAlignment="1">
      <alignment vertical="center"/>
    </xf>
    <xf numFmtId="166" fontId="2" fillId="0" borderId="288" xfId="0" applyNumberFormat="1" applyFont="1" applyBorder="1" applyAlignment="1">
      <alignment vertical="center"/>
    </xf>
    <xf numFmtId="166" fontId="2" fillId="0" borderId="289" xfId="0" applyNumberFormat="1" applyFont="1" applyBorder="1" applyAlignment="1">
      <alignment vertical="center"/>
    </xf>
    <xf numFmtId="166" fontId="2" fillId="0" borderId="290" xfId="0" applyNumberFormat="1" applyFont="1" applyBorder="1" applyAlignment="1">
      <alignment vertical="center"/>
    </xf>
    <xf numFmtId="166" fontId="2" fillId="0" borderId="291" xfId="0" applyNumberFormat="1" applyFont="1" applyBorder="1" applyAlignment="1">
      <alignment vertical="center"/>
    </xf>
    <xf numFmtId="166" fontId="2" fillId="0" borderId="292" xfId="0" applyNumberFormat="1" applyFont="1" applyBorder="1" applyAlignment="1">
      <alignment vertical="center"/>
    </xf>
    <xf numFmtId="166" fontId="2" fillId="0" borderId="293" xfId="0" applyNumberFormat="1" applyFont="1" applyBorder="1" applyAlignment="1">
      <alignment vertical="center"/>
    </xf>
    <xf numFmtId="166" fontId="2" fillId="0" borderId="294" xfId="0" applyNumberFormat="1" applyFont="1" applyBorder="1" applyAlignment="1">
      <alignment vertical="center"/>
    </xf>
    <xf numFmtId="166" fontId="2" fillId="0" borderId="295" xfId="0" applyNumberFormat="1" applyFont="1" applyBorder="1" applyAlignment="1">
      <alignment vertical="center"/>
    </xf>
    <xf numFmtId="166" fontId="2" fillId="0" borderId="296" xfId="0" applyNumberFormat="1" applyFont="1" applyBorder="1" applyAlignment="1">
      <alignment vertical="center"/>
    </xf>
    <xf numFmtId="166" fontId="2" fillId="0" borderId="297" xfId="0" applyNumberFormat="1" applyFont="1" applyBorder="1" applyAlignment="1">
      <alignment vertical="center"/>
    </xf>
    <xf numFmtId="166" fontId="2" fillId="0" borderId="298" xfId="0" applyNumberFormat="1" applyFont="1" applyBorder="1" applyAlignment="1">
      <alignment vertical="center"/>
    </xf>
    <xf numFmtId="166" fontId="2" fillId="0" borderId="299" xfId="0" applyNumberFormat="1" applyFont="1" applyBorder="1" applyAlignment="1">
      <alignment vertical="center"/>
    </xf>
    <xf numFmtId="166" fontId="2" fillId="0" borderId="300" xfId="0" applyNumberFormat="1" applyFont="1" applyBorder="1" applyAlignment="1">
      <alignment vertical="center"/>
    </xf>
    <xf numFmtId="166" fontId="2" fillId="0" borderId="301" xfId="0" applyNumberFormat="1" applyFont="1" applyBorder="1" applyAlignment="1">
      <alignment vertical="center"/>
    </xf>
    <xf numFmtId="166" fontId="2" fillId="0" borderId="302" xfId="0" applyNumberFormat="1" applyFont="1" applyBorder="1" applyAlignment="1">
      <alignment vertical="center"/>
    </xf>
    <xf numFmtId="166" fontId="2" fillId="0" borderId="303" xfId="0" applyNumberFormat="1" applyFont="1" applyBorder="1" applyAlignment="1">
      <alignment vertical="center"/>
    </xf>
    <xf numFmtId="166" fontId="2" fillId="0" borderId="304" xfId="0" applyNumberFormat="1" applyFont="1" applyBorder="1" applyAlignment="1">
      <alignment vertical="center"/>
    </xf>
    <xf numFmtId="166" fontId="2" fillId="0" borderId="305" xfId="0" applyNumberFormat="1" applyFont="1" applyBorder="1" applyAlignment="1">
      <alignment vertical="center"/>
    </xf>
    <xf numFmtId="166" fontId="2" fillId="0" borderId="306" xfId="0" applyNumberFormat="1" applyFont="1" applyBorder="1" applyAlignment="1">
      <alignment vertical="center"/>
    </xf>
    <xf numFmtId="166" fontId="2" fillId="0" borderId="307" xfId="0" applyNumberFormat="1" applyFont="1" applyBorder="1" applyAlignment="1">
      <alignment vertical="center"/>
    </xf>
    <xf numFmtId="166" fontId="2" fillId="0" borderId="308" xfId="0" applyNumberFormat="1" applyFont="1" applyBorder="1" applyAlignment="1">
      <alignment vertical="center"/>
    </xf>
    <xf numFmtId="166" fontId="2" fillId="0" borderId="309" xfId="0" applyNumberFormat="1" applyFont="1" applyBorder="1" applyAlignment="1">
      <alignment vertical="center"/>
    </xf>
    <xf numFmtId="166" fontId="2" fillId="0" borderId="310" xfId="0" applyNumberFormat="1" applyFont="1" applyBorder="1" applyAlignment="1">
      <alignment vertical="center"/>
    </xf>
    <xf numFmtId="166" fontId="2" fillId="0" borderId="311" xfId="0" applyNumberFormat="1" applyFont="1" applyBorder="1" applyAlignment="1">
      <alignment vertical="center"/>
    </xf>
    <xf numFmtId="166" fontId="2" fillId="0" borderId="312" xfId="0" applyNumberFormat="1" applyFont="1" applyBorder="1" applyAlignment="1">
      <alignment vertical="center"/>
    </xf>
    <xf numFmtId="166" fontId="2" fillId="0" borderId="313" xfId="0" applyNumberFormat="1" applyFont="1" applyBorder="1" applyAlignment="1">
      <alignment vertical="center"/>
    </xf>
    <xf numFmtId="166" fontId="2" fillId="0" borderId="314" xfId="0" applyNumberFormat="1" applyFont="1" applyBorder="1" applyAlignment="1">
      <alignment vertical="center"/>
    </xf>
    <xf numFmtId="166" fontId="2" fillId="0" borderId="315" xfId="0" applyNumberFormat="1" applyFont="1" applyBorder="1" applyAlignment="1">
      <alignment vertical="center"/>
    </xf>
    <xf numFmtId="166" fontId="2" fillId="0" borderId="316" xfId="0" applyNumberFormat="1" applyFont="1" applyBorder="1" applyAlignment="1">
      <alignment vertical="center"/>
    </xf>
    <xf numFmtId="166" fontId="2" fillId="0" borderId="317" xfId="0" applyNumberFormat="1" applyFont="1" applyBorder="1" applyAlignment="1">
      <alignment vertical="center"/>
    </xf>
    <xf numFmtId="166" fontId="2" fillId="0" borderId="318" xfId="0" applyNumberFormat="1" applyFont="1" applyBorder="1" applyAlignment="1">
      <alignment vertical="center"/>
    </xf>
    <xf numFmtId="166" fontId="2" fillId="0" borderId="319" xfId="0" applyNumberFormat="1" applyFont="1" applyBorder="1" applyAlignment="1">
      <alignment vertical="center"/>
    </xf>
    <xf numFmtId="166" fontId="2" fillId="0" borderId="320" xfId="0" applyNumberFormat="1" applyFont="1" applyBorder="1" applyAlignment="1">
      <alignment vertical="center"/>
    </xf>
    <xf numFmtId="166" fontId="2" fillId="0" borderId="321" xfId="0" applyNumberFormat="1" applyFont="1" applyBorder="1" applyAlignment="1">
      <alignment vertical="center"/>
    </xf>
    <xf numFmtId="166" fontId="2" fillId="0" borderId="322" xfId="0" applyNumberFormat="1" applyFont="1" applyBorder="1" applyAlignment="1">
      <alignment vertical="center"/>
    </xf>
    <xf numFmtId="166" fontId="2" fillId="0" borderId="323" xfId="0" applyNumberFormat="1" applyFont="1" applyBorder="1" applyAlignment="1">
      <alignment vertical="center"/>
    </xf>
    <xf numFmtId="166" fontId="2" fillId="0" borderId="324" xfId="0" applyNumberFormat="1" applyFont="1" applyBorder="1" applyAlignment="1">
      <alignment vertical="center"/>
    </xf>
    <xf numFmtId="166" fontId="2" fillId="0" borderId="325" xfId="0" applyNumberFormat="1" applyFont="1" applyBorder="1" applyAlignment="1">
      <alignment vertical="center"/>
    </xf>
    <xf numFmtId="166" fontId="2" fillId="0" borderId="326" xfId="0" applyNumberFormat="1" applyFont="1" applyBorder="1" applyAlignment="1">
      <alignment vertical="center"/>
    </xf>
    <xf numFmtId="166" fontId="2" fillId="0" borderId="327" xfId="0" applyNumberFormat="1" applyFont="1" applyBorder="1" applyAlignment="1">
      <alignment vertical="center"/>
    </xf>
    <xf numFmtId="166" fontId="2" fillId="0" borderId="328" xfId="0" applyNumberFormat="1" applyFont="1" applyBorder="1" applyAlignment="1">
      <alignment vertical="center"/>
    </xf>
    <xf numFmtId="166" fontId="2" fillId="0" borderId="329" xfId="0" applyNumberFormat="1" applyFont="1" applyBorder="1" applyAlignment="1">
      <alignment vertical="center"/>
    </xf>
    <xf numFmtId="166" fontId="2" fillId="0" borderId="330" xfId="0" applyNumberFormat="1" applyFont="1" applyBorder="1" applyAlignment="1">
      <alignment vertical="center"/>
    </xf>
    <xf numFmtId="166" fontId="2" fillId="0" borderId="331" xfId="0" applyNumberFormat="1" applyFont="1" applyBorder="1" applyAlignment="1">
      <alignment vertical="center"/>
    </xf>
    <xf numFmtId="166" fontId="2" fillId="0" borderId="332" xfId="0" applyNumberFormat="1" applyFont="1" applyBorder="1" applyAlignment="1">
      <alignment vertical="center"/>
    </xf>
    <xf numFmtId="166" fontId="2" fillId="0" borderId="333" xfId="0" applyNumberFormat="1" applyFont="1" applyBorder="1" applyAlignment="1">
      <alignment vertical="center"/>
    </xf>
    <xf numFmtId="166" fontId="2" fillId="0" borderId="334" xfId="0" applyNumberFormat="1" applyFont="1" applyBorder="1" applyAlignment="1">
      <alignment vertical="center"/>
    </xf>
    <xf numFmtId="166" fontId="2" fillId="0" borderId="335" xfId="0" applyNumberFormat="1" applyFont="1" applyBorder="1" applyAlignment="1">
      <alignment vertical="center"/>
    </xf>
    <xf numFmtId="166" fontId="2" fillId="0" borderId="336" xfId="0" applyNumberFormat="1" applyFont="1" applyBorder="1" applyAlignment="1">
      <alignment vertical="center"/>
    </xf>
    <xf numFmtId="166" fontId="2" fillId="0" borderId="337" xfId="0" applyNumberFormat="1" applyFont="1" applyBorder="1" applyAlignment="1">
      <alignment vertical="center"/>
    </xf>
    <xf numFmtId="166" fontId="2" fillId="0" borderId="338" xfId="0" applyNumberFormat="1" applyFont="1" applyBorder="1" applyAlignment="1">
      <alignment vertical="center"/>
    </xf>
    <xf numFmtId="166" fontId="2" fillId="0" borderId="339" xfId="0" applyNumberFormat="1" applyFont="1" applyBorder="1" applyAlignment="1">
      <alignment vertical="center"/>
    </xf>
    <xf numFmtId="166" fontId="2" fillId="0" borderId="340" xfId="0" applyNumberFormat="1" applyFont="1" applyBorder="1" applyAlignment="1">
      <alignment vertical="center"/>
    </xf>
    <xf numFmtId="166" fontId="2" fillId="0" borderId="341" xfId="0" applyNumberFormat="1" applyFont="1" applyBorder="1" applyAlignment="1">
      <alignment vertical="center"/>
    </xf>
    <xf numFmtId="166" fontId="2" fillId="0" borderId="342" xfId="0" applyNumberFormat="1" applyFont="1" applyBorder="1" applyAlignment="1">
      <alignment vertical="center"/>
    </xf>
    <xf numFmtId="166" fontId="2" fillId="0" borderId="343" xfId="0" applyNumberFormat="1" applyFont="1" applyBorder="1" applyAlignment="1">
      <alignment vertical="center"/>
    </xf>
    <xf numFmtId="166" fontId="2" fillId="0" borderId="344" xfId="0" applyNumberFormat="1" applyFont="1" applyBorder="1" applyAlignment="1">
      <alignment vertical="center"/>
    </xf>
    <xf numFmtId="166" fontId="2" fillId="0" borderId="345" xfId="0" applyNumberFormat="1" applyFont="1" applyBorder="1" applyAlignment="1">
      <alignment vertical="center"/>
    </xf>
    <xf numFmtId="166" fontId="2" fillId="0" borderId="346" xfId="0" applyNumberFormat="1" applyFont="1" applyBorder="1" applyAlignment="1">
      <alignment vertical="center"/>
    </xf>
    <xf numFmtId="166" fontId="2" fillId="0" borderId="347" xfId="0" applyNumberFormat="1" applyFont="1" applyBorder="1" applyAlignment="1">
      <alignment vertical="center"/>
    </xf>
    <xf numFmtId="166" fontId="2" fillId="0" borderId="348" xfId="0" applyNumberFormat="1" applyFont="1" applyBorder="1" applyAlignment="1">
      <alignment vertical="center"/>
    </xf>
    <xf numFmtId="166" fontId="2" fillId="0" borderId="349" xfId="0" applyNumberFormat="1" applyFont="1" applyBorder="1" applyAlignment="1">
      <alignment vertical="center"/>
    </xf>
    <xf numFmtId="166" fontId="2" fillId="0" borderId="350" xfId="0" applyNumberFormat="1" applyFont="1" applyBorder="1" applyAlignment="1">
      <alignment vertical="center"/>
    </xf>
    <xf numFmtId="166" fontId="2" fillId="0" borderId="351" xfId="0" applyNumberFormat="1" applyFont="1" applyBorder="1" applyAlignment="1">
      <alignment vertical="center"/>
    </xf>
    <xf numFmtId="166" fontId="2" fillId="0" borderId="352" xfId="0" applyNumberFormat="1" applyFont="1" applyBorder="1" applyAlignment="1">
      <alignment vertical="center"/>
    </xf>
    <xf numFmtId="166" fontId="2" fillId="0" borderId="353" xfId="0" applyNumberFormat="1" applyFont="1" applyBorder="1" applyAlignment="1">
      <alignment vertical="center"/>
    </xf>
    <xf numFmtId="166" fontId="2" fillId="0" borderId="354" xfId="0" applyNumberFormat="1" applyFont="1" applyBorder="1" applyAlignment="1">
      <alignment vertical="center"/>
    </xf>
    <xf numFmtId="166" fontId="2" fillId="0" borderId="355" xfId="0" applyNumberFormat="1" applyFont="1" applyBorder="1" applyAlignment="1">
      <alignment vertical="center"/>
    </xf>
    <xf numFmtId="166" fontId="2" fillId="0" borderId="356" xfId="0" applyNumberFormat="1" applyFont="1" applyBorder="1" applyAlignment="1">
      <alignment vertical="center"/>
    </xf>
    <xf numFmtId="166" fontId="2" fillId="0" borderId="357" xfId="0" applyNumberFormat="1" applyFont="1" applyBorder="1" applyAlignment="1">
      <alignment vertical="center"/>
    </xf>
    <xf numFmtId="166" fontId="2" fillId="0" borderId="358" xfId="0" applyNumberFormat="1" applyFont="1" applyBorder="1" applyAlignment="1">
      <alignment vertical="center"/>
    </xf>
    <xf numFmtId="166" fontId="2" fillId="0" borderId="359" xfId="0" applyNumberFormat="1" applyFont="1" applyBorder="1" applyAlignment="1">
      <alignment vertical="center"/>
    </xf>
    <xf numFmtId="166" fontId="2" fillId="0" borderId="360" xfId="0" applyNumberFormat="1" applyFont="1" applyBorder="1" applyAlignment="1">
      <alignment vertical="center"/>
    </xf>
    <xf numFmtId="166" fontId="2" fillId="0" borderId="361" xfId="0" applyNumberFormat="1" applyFont="1" applyBorder="1" applyAlignment="1">
      <alignment vertical="center"/>
    </xf>
    <xf numFmtId="166" fontId="2" fillId="0" borderId="362" xfId="0" applyNumberFormat="1" applyFont="1" applyBorder="1" applyAlignment="1">
      <alignment vertical="center"/>
    </xf>
    <xf numFmtId="166" fontId="2" fillId="0" borderId="363" xfId="0" applyNumberFormat="1" applyFont="1" applyBorder="1" applyAlignment="1">
      <alignment vertical="center"/>
    </xf>
    <xf numFmtId="166" fontId="2" fillId="0" borderId="364" xfId="0" applyNumberFormat="1" applyFont="1" applyBorder="1" applyAlignment="1">
      <alignment vertical="center"/>
    </xf>
    <xf numFmtId="166" fontId="2" fillId="0" borderId="365" xfId="0" applyNumberFormat="1" applyFont="1" applyBorder="1" applyAlignment="1">
      <alignment vertical="center"/>
    </xf>
    <xf numFmtId="166" fontId="2" fillId="0" borderId="366" xfId="0" applyNumberFormat="1" applyFont="1" applyBorder="1" applyAlignment="1">
      <alignment vertical="center"/>
    </xf>
    <xf numFmtId="166" fontId="2" fillId="0" borderId="367" xfId="0" applyNumberFormat="1" applyFont="1" applyBorder="1" applyAlignment="1">
      <alignment vertical="center"/>
    </xf>
    <xf numFmtId="166" fontId="2" fillId="0" borderId="368" xfId="0" applyNumberFormat="1" applyFont="1" applyBorder="1" applyAlignment="1">
      <alignment vertical="center"/>
    </xf>
    <xf numFmtId="166" fontId="2" fillId="0" borderId="369" xfId="0" applyNumberFormat="1" applyFont="1" applyBorder="1" applyAlignment="1">
      <alignment vertical="center"/>
    </xf>
    <xf numFmtId="166" fontId="2" fillId="0" borderId="370" xfId="0" applyNumberFormat="1" applyFont="1" applyBorder="1" applyAlignment="1">
      <alignment vertical="center"/>
    </xf>
    <xf numFmtId="166" fontId="2" fillId="0" borderId="371" xfId="0" applyNumberFormat="1" applyFont="1" applyBorder="1" applyAlignment="1">
      <alignment vertical="center"/>
    </xf>
    <xf numFmtId="1" fontId="1" fillId="0" borderId="1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0" fontId="0" fillId="0" borderId="0" xfId="0" applyNumberFormat="1"/>
    <xf numFmtId="10" fontId="3" fillId="0" borderId="0" xfId="0" applyNumberFormat="1" applyFont="1"/>
    <xf numFmtId="171" fontId="0" fillId="0" borderId="0" xfId="0" applyNumberFormat="1"/>
    <xf numFmtId="0" fontId="4" fillId="0" borderId="37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1" fontId="4" fillId="0" borderId="371" xfId="0" applyNumberFormat="1" applyFont="1" applyFill="1" applyBorder="1" applyAlignment="1">
      <alignment horizontal="center"/>
    </xf>
    <xf numFmtId="1" fontId="0" fillId="0" borderId="0" xfId="0" applyNumberFormat="1"/>
    <xf numFmtId="1" fontId="1" fillId="0" borderId="371" xfId="0" applyNumberFormat="1" applyFont="1" applyBorder="1" applyAlignment="1">
      <alignment horizontal="center" vertical="top"/>
    </xf>
    <xf numFmtId="172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 1'!$N$2:$N$122</c:f>
              <c:numCache>
                <c:formatCode>0.0000</c:formatCode>
                <c:ptCount val="121"/>
                <c:pt idx="0">
                  <c:v>0.29360001141779496</c:v>
                </c:pt>
                <c:pt idx="1">
                  <c:v>0.29259107667065481</c:v>
                </c:pt>
                <c:pt idx="2">
                  <c:v>0.28680727003907691</c:v>
                </c:pt>
                <c:pt idx="3">
                  <c:v>0.26977021445618637</c:v>
                </c:pt>
                <c:pt idx="4">
                  <c:v>0.24495445597996529</c:v>
                </c:pt>
                <c:pt idx="5">
                  <c:v>0.23133996706955251</c:v>
                </c:pt>
                <c:pt idx="6">
                  <c:v>0.22717549034833465</c:v>
                </c:pt>
                <c:pt idx="7">
                  <c:v>0.2208447108112811</c:v>
                </c:pt>
                <c:pt idx="8">
                  <c:v>0.21228310575635873</c:v>
                </c:pt>
                <c:pt idx="9">
                  <c:v>0.21031720344011065</c:v>
                </c:pt>
                <c:pt idx="10">
                  <c:v>0.19523340924231805</c:v>
                </c:pt>
                <c:pt idx="11">
                  <c:v>0.1833817134457599</c:v>
                </c:pt>
                <c:pt idx="12">
                  <c:v>0.18236008725904701</c:v>
                </c:pt>
                <c:pt idx="13">
                  <c:v>0.18220570370467129</c:v>
                </c:pt>
                <c:pt idx="14">
                  <c:v>0.16419711694224998</c:v>
                </c:pt>
                <c:pt idx="15">
                  <c:v>0.16216205087251254</c:v>
                </c:pt>
                <c:pt idx="16">
                  <c:v>0.15898344078370799</c:v>
                </c:pt>
                <c:pt idx="17">
                  <c:v>0.15696780348448097</c:v>
                </c:pt>
                <c:pt idx="18">
                  <c:v>0.149747410313462</c:v>
                </c:pt>
                <c:pt idx="19">
                  <c:v>0.14408543031836352</c:v>
                </c:pt>
                <c:pt idx="20">
                  <c:v>0.14220579462773392</c:v>
                </c:pt>
                <c:pt idx="21">
                  <c:v>0.1416019053526075</c:v>
                </c:pt>
                <c:pt idx="22">
                  <c:v>0.13398984579579745</c:v>
                </c:pt>
                <c:pt idx="23">
                  <c:v>0.13280159895898094</c:v>
                </c:pt>
                <c:pt idx="24">
                  <c:v>0.1321999381697371</c:v>
                </c:pt>
                <c:pt idx="25">
                  <c:v>0.12847102446918407</c:v>
                </c:pt>
                <c:pt idx="26">
                  <c:v>0.12844033530258045</c:v>
                </c:pt>
                <c:pt idx="27">
                  <c:v>0.12482742276982482</c:v>
                </c:pt>
                <c:pt idx="28">
                  <c:v>0.12434519204795731</c:v>
                </c:pt>
                <c:pt idx="29">
                  <c:v>0.12248583782183306</c:v>
                </c:pt>
                <c:pt idx="30">
                  <c:v>0.11894096768285579</c:v>
                </c:pt>
                <c:pt idx="31">
                  <c:v>0.11686595159231204</c:v>
                </c:pt>
                <c:pt idx="32">
                  <c:v>0.11439468471000816</c:v>
                </c:pt>
                <c:pt idx="33">
                  <c:v>0.10716084431691349</c:v>
                </c:pt>
                <c:pt idx="34">
                  <c:v>0.10199323979449905</c:v>
                </c:pt>
                <c:pt idx="35">
                  <c:v>9.8675148733713317E-2</c:v>
                </c:pt>
                <c:pt idx="36">
                  <c:v>9.862752606754098E-2</c:v>
                </c:pt>
                <c:pt idx="37">
                  <c:v>9.6766447121390556E-2</c:v>
                </c:pt>
                <c:pt idx="38">
                  <c:v>9.6675099385616192E-2</c:v>
                </c:pt>
                <c:pt idx="39">
                  <c:v>9.4707223061623672E-2</c:v>
                </c:pt>
                <c:pt idx="40">
                  <c:v>9.4146190834897225E-2</c:v>
                </c:pt>
                <c:pt idx="41">
                  <c:v>9.2286485217261446E-2</c:v>
                </c:pt>
                <c:pt idx="42">
                  <c:v>8.9439781520976078E-2</c:v>
                </c:pt>
                <c:pt idx="43">
                  <c:v>8.6520035085529454E-2</c:v>
                </c:pt>
                <c:pt idx="44">
                  <c:v>8.6154130435729184E-2</c:v>
                </c:pt>
                <c:pt idx="45">
                  <c:v>7.9707760085033552E-2</c:v>
                </c:pt>
                <c:pt idx="46">
                  <c:v>7.7577240625353289E-2</c:v>
                </c:pt>
                <c:pt idx="47">
                  <c:v>7.6252536548636021E-2</c:v>
                </c:pt>
                <c:pt idx="48">
                  <c:v>7.5535011281523318E-2</c:v>
                </c:pt>
                <c:pt idx="49">
                  <c:v>7.516826854514122E-2</c:v>
                </c:pt>
                <c:pt idx="50">
                  <c:v>7.4834208965726776E-2</c:v>
                </c:pt>
                <c:pt idx="51">
                  <c:v>7.4691086556401082E-2</c:v>
                </c:pt>
                <c:pt idx="52">
                  <c:v>7.4507310587300951E-2</c:v>
                </c:pt>
                <c:pt idx="53">
                  <c:v>7.3616959102522611E-2</c:v>
                </c:pt>
                <c:pt idx="54">
                  <c:v>7.1229420251781736E-2</c:v>
                </c:pt>
                <c:pt idx="55">
                  <c:v>7.1211589803780034E-2</c:v>
                </c:pt>
                <c:pt idx="56">
                  <c:v>7.1083998685985958E-2</c:v>
                </c:pt>
                <c:pt idx="57">
                  <c:v>7.0953390335223562E-2</c:v>
                </c:pt>
                <c:pt idx="58">
                  <c:v>6.627490567014474E-2</c:v>
                </c:pt>
                <c:pt idx="59">
                  <c:v>6.5897445730666582E-2</c:v>
                </c:pt>
                <c:pt idx="60">
                  <c:v>6.4836303814624033E-2</c:v>
                </c:pt>
                <c:pt idx="61">
                  <c:v>6.305732104017403E-2</c:v>
                </c:pt>
                <c:pt idx="62">
                  <c:v>6.295257564544543E-2</c:v>
                </c:pt>
                <c:pt idx="63">
                  <c:v>6.0072423370549202E-2</c:v>
                </c:pt>
                <c:pt idx="64">
                  <c:v>5.964346483633607E-2</c:v>
                </c:pt>
                <c:pt idx="65">
                  <c:v>5.9363503082724027E-2</c:v>
                </c:pt>
                <c:pt idx="66">
                  <c:v>5.7367023139473255E-2</c:v>
                </c:pt>
                <c:pt idx="67">
                  <c:v>5.4404356017814987E-2</c:v>
                </c:pt>
                <c:pt idx="68">
                  <c:v>5.4343793678508757E-2</c:v>
                </c:pt>
                <c:pt idx="69">
                  <c:v>5.077474093458522E-2</c:v>
                </c:pt>
                <c:pt idx="70">
                  <c:v>4.8453340325926436E-2</c:v>
                </c:pt>
                <c:pt idx="71">
                  <c:v>4.6227555687150479E-2</c:v>
                </c:pt>
                <c:pt idx="72">
                  <c:v>4.5345420966280893E-2</c:v>
                </c:pt>
                <c:pt idx="73">
                  <c:v>4.5202937598686113E-2</c:v>
                </c:pt>
                <c:pt idx="74">
                  <c:v>4.5084765731735248E-2</c:v>
                </c:pt>
                <c:pt idx="75">
                  <c:v>4.1659489871840628E-2</c:v>
                </c:pt>
                <c:pt idx="76">
                  <c:v>4.1525738338649545E-2</c:v>
                </c:pt>
                <c:pt idx="77">
                  <c:v>4.1182268140949128E-2</c:v>
                </c:pt>
                <c:pt idx="78">
                  <c:v>4.0846446945070565E-2</c:v>
                </c:pt>
                <c:pt idx="79">
                  <c:v>3.9942084444270269E-2</c:v>
                </c:pt>
                <c:pt idx="80">
                  <c:v>3.9050431336235196E-2</c:v>
                </c:pt>
                <c:pt idx="81">
                  <c:v>3.8357385874058819E-2</c:v>
                </c:pt>
                <c:pt idx="82">
                  <c:v>3.6297387545067089E-2</c:v>
                </c:pt>
                <c:pt idx="83">
                  <c:v>3.5716235572333908E-2</c:v>
                </c:pt>
                <c:pt idx="84">
                  <c:v>3.3724651648395776E-2</c:v>
                </c:pt>
                <c:pt idx="85">
                  <c:v>3.2809849764072543E-2</c:v>
                </c:pt>
                <c:pt idx="86">
                  <c:v>3.2439374814440668E-2</c:v>
                </c:pt>
                <c:pt idx="87">
                  <c:v>2.9518262048179329E-2</c:v>
                </c:pt>
                <c:pt idx="88">
                  <c:v>2.9157307058213178E-2</c:v>
                </c:pt>
                <c:pt idx="89">
                  <c:v>2.7736714839117944E-2</c:v>
                </c:pt>
                <c:pt idx="90">
                  <c:v>2.7703599510948532E-2</c:v>
                </c:pt>
                <c:pt idx="91">
                  <c:v>2.672566625172336E-2</c:v>
                </c:pt>
                <c:pt idx="92">
                  <c:v>2.5292588039451166E-2</c:v>
                </c:pt>
                <c:pt idx="93">
                  <c:v>2.4518375312275884E-2</c:v>
                </c:pt>
                <c:pt idx="94">
                  <c:v>2.3612054288712495E-2</c:v>
                </c:pt>
                <c:pt idx="95">
                  <c:v>2.3232078194317645E-2</c:v>
                </c:pt>
                <c:pt idx="96">
                  <c:v>2.2708261715429091E-2</c:v>
                </c:pt>
                <c:pt idx="97">
                  <c:v>2.1115054120832203E-2</c:v>
                </c:pt>
                <c:pt idx="98">
                  <c:v>2.0699366976264157E-2</c:v>
                </c:pt>
                <c:pt idx="99">
                  <c:v>1.9634434458443067E-2</c:v>
                </c:pt>
                <c:pt idx="100">
                  <c:v>1.7742183043703546E-2</c:v>
                </c:pt>
                <c:pt idx="101">
                  <c:v>1.6041133278512865E-2</c:v>
                </c:pt>
                <c:pt idx="102">
                  <c:v>1.5745581966463616E-2</c:v>
                </c:pt>
                <c:pt idx="103">
                  <c:v>1.4398384338999707E-2</c:v>
                </c:pt>
                <c:pt idx="104">
                  <c:v>1.3102551258991985E-2</c:v>
                </c:pt>
                <c:pt idx="105">
                  <c:v>1.2447435326173989E-2</c:v>
                </c:pt>
                <c:pt idx="106">
                  <c:v>1.0943428903072974E-2</c:v>
                </c:pt>
                <c:pt idx="107">
                  <c:v>1.093734616819283E-2</c:v>
                </c:pt>
                <c:pt idx="108">
                  <c:v>9.967408368566421E-3</c:v>
                </c:pt>
                <c:pt idx="109">
                  <c:v>7.795935539128768E-3</c:v>
                </c:pt>
                <c:pt idx="110">
                  <c:v>7.7468534197828124E-3</c:v>
                </c:pt>
                <c:pt idx="111">
                  <c:v>7.0858537148231517E-3</c:v>
                </c:pt>
                <c:pt idx="112">
                  <c:v>6.7928075632248302E-3</c:v>
                </c:pt>
                <c:pt idx="113">
                  <c:v>6.0221230664133469E-3</c:v>
                </c:pt>
                <c:pt idx="114">
                  <c:v>5.7385804269965059E-3</c:v>
                </c:pt>
                <c:pt idx="115">
                  <c:v>5.2189485557376271E-3</c:v>
                </c:pt>
                <c:pt idx="116">
                  <c:v>4.8116868550377064E-3</c:v>
                </c:pt>
                <c:pt idx="117">
                  <c:v>3.2084062870765886E-3</c:v>
                </c:pt>
                <c:pt idx="118">
                  <c:v>2.920259119439651E-3</c:v>
                </c:pt>
                <c:pt idx="119">
                  <c:v>2.0546218685931132E-3</c:v>
                </c:pt>
                <c:pt idx="1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7-7349-AFEE-DCA030006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7654271"/>
        <c:axId val="1807655951"/>
      </c:barChart>
      <c:catAx>
        <c:axId val="180765427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655951"/>
        <c:crosses val="autoZero"/>
        <c:auto val="1"/>
        <c:lblAlgn val="ctr"/>
        <c:lblOffset val="100"/>
        <c:noMultiLvlLbl val="0"/>
      </c:catAx>
      <c:valAx>
        <c:axId val="180765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65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463550</xdr:colOff>
      <xdr:row>80</xdr:row>
      <xdr:rowOff>139700</xdr:rowOff>
    </xdr:from>
    <xdr:to>
      <xdr:col>21</xdr:col>
      <xdr:colOff>323850</xdr:colOff>
      <xdr:row>95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9A535-03F0-0B40-A66F-6041AF3DB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2"/>
  <sheetViews>
    <sheetView tabSelected="1" workbookViewId="0">
      <selection activeCell="L2" sqref="L2"/>
    </sheetView>
  </sheetViews>
  <sheetFormatPr baseColWidth="10" defaultColWidth="8.83203125" defaultRowHeight="15" x14ac:dyDescent="0.2"/>
  <cols>
    <col min="7" max="7" width="11" customWidth="1"/>
    <col min="10" max="10" width="10.1640625" style="376" bestFit="1" customWidth="1"/>
    <col min="11" max="11" width="11.83203125" bestFit="1" customWidth="1"/>
    <col min="14" max="14" width="8.83203125" style="382"/>
  </cols>
  <sheetData>
    <row r="1" spans="1:14" x14ac:dyDescent="0.2">
      <c r="A1" s="3" t="s">
        <v>139</v>
      </c>
      <c r="B1" s="4" t="s">
        <v>140</v>
      </c>
      <c r="C1" s="5" t="s">
        <v>141</v>
      </c>
      <c r="D1" s="6" t="s">
        <v>142</v>
      </c>
      <c r="E1" s="7" t="s">
        <v>143</v>
      </c>
      <c r="F1" s="8" t="s">
        <v>144</v>
      </c>
      <c r="G1" s="2" t="s">
        <v>136</v>
      </c>
      <c r="H1" s="2" t="s">
        <v>137</v>
      </c>
      <c r="I1" s="2" t="s">
        <v>138</v>
      </c>
      <c r="J1" s="377" t="s">
        <v>145</v>
      </c>
      <c r="K1" s="379" t="s">
        <v>146</v>
      </c>
      <c r="L1" s="379" t="s">
        <v>147</v>
      </c>
      <c r="M1" s="379" t="s">
        <v>148</v>
      </c>
      <c r="N1" s="381" t="s">
        <v>149</v>
      </c>
    </row>
    <row r="2" spans="1:14" x14ac:dyDescent="0.2">
      <c r="A2" s="1" t="s">
        <v>32</v>
      </c>
      <c r="B2" s="1" t="s">
        <v>6</v>
      </c>
      <c r="C2" s="1" t="s">
        <v>1</v>
      </c>
      <c r="D2" s="374">
        <v>4</v>
      </c>
      <c r="E2" s="373">
        <v>4</v>
      </c>
      <c r="F2" s="373" t="s">
        <v>8</v>
      </c>
      <c r="G2" s="9">
        <v>2860</v>
      </c>
      <c r="H2" s="130">
        <v>1125000</v>
      </c>
      <c r="I2" s="251">
        <v>2005</v>
      </c>
      <c r="J2" s="378">
        <f>(I2-MIN(I$2:I$122))/(2016-MIN(I$2:I$122))</f>
        <v>0.89814814814814814</v>
      </c>
      <c r="K2">
        <f>IF(D2=4,0.7,IF(D2=3,1,0.5))</f>
        <v>0.7</v>
      </c>
      <c r="L2" s="384">
        <f>H2/MAX(H$2:H$124)</f>
        <v>0.90361445783132532</v>
      </c>
      <c r="M2">
        <f>G2/MAX(G$2:G$124)</f>
        <v>0.51680520419226594</v>
      </c>
      <c r="N2" s="385">
        <f>PRODUCT(J2:M2)</f>
        <v>0.29360001141779496</v>
      </c>
    </row>
    <row r="3" spans="1:14" x14ac:dyDescent="0.2">
      <c r="A3" s="1" t="s">
        <v>10</v>
      </c>
      <c r="B3" s="1" t="s">
        <v>6</v>
      </c>
      <c r="C3" s="1" t="s">
        <v>1</v>
      </c>
      <c r="D3" s="374">
        <v>3</v>
      </c>
      <c r="E3" s="373">
        <v>3</v>
      </c>
      <c r="F3" s="373" t="s">
        <v>8</v>
      </c>
      <c r="G3" s="10">
        <v>2175</v>
      </c>
      <c r="H3" s="131">
        <v>1100000</v>
      </c>
      <c r="I3" s="252">
        <v>1999</v>
      </c>
      <c r="J3" s="378">
        <f>(I3-MIN(I$2:I$122))/(2016-MIN(I$2:I$122))</f>
        <v>0.84259259259259256</v>
      </c>
      <c r="K3">
        <f>IF(D3=4,0.7,IF(D3=3,1,0.5))</f>
        <v>1</v>
      </c>
      <c r="L3" s="384">
        <f>H3/MAX(H$2:H$124)</f>
        <v>0.88353413654618473</v>
      </c>
      <c r="M3">
        <f>G3/MAX(G$2:G$124)</f>
        <v>0.39302493675460787</v>
      </c>
      <c r="N3" s="385">
        <f>PRODUCT(J3:M3)</f>
        <v>0.29259107667065481</v>
      </c>
    </row>
    <row r="4" spans="1:14" x14ac:dyDescent="0.2">
      <c r="A4" s="1" t="s">
        <v>131</v>
      </c>
      <c r="B4" s="1" t="s">
        <v>6</v>
      </c>
      <c r="C4" s="1" t="s">
        <v>125</v>
      </c>
      <c r="D4" s="375">
        <v>3</v>
      </c>
      <c r="E4" s="372">
        <v>3</v>
      </c>
      <c r="F4" s="1" t="s">
        <v>8</v>
      </c>
      <c r="G4" s="11">
        <v>1876</v>
      </c>
      <c r="H4" s="132">
        <v>1185000</v>
      </c>
      <c r="I4" s="253">
        <v>2004</v>
      </c>
      <c r="J4" s="378">
        <f>(I4-MIN(I$2:I$122))/(2016-MIN(I$2:I$122))</f>
        <v>0.88888888888888884</v>
      </c>
      <c r="K4">
        <f>IF(D4=4,0.7,IF(D4=3,1,0.5))</f>
        <v>1</v>
      </c>
      <c r="L4" s="384">
        <f>H4/MAX(H$2:H$124)</f>
        <v>0.95180722891566261</v>
      </c>
      <c r="M4">
        <f>G4/MAX(G$2:G$124)</f>
        <v>0.338995301770871</v>
      </c>
      <c r="N4" s="385">
        <f>PRODUCT(J4:M4)</f>
        <v>0.28680727003907691</v>
      </c>
    </row>
    <row r="5" spans="1:14" x14ac:dyDescent="0.2">
      <c r="A5" s="1" t="s">
        <v>41</v>
      </c>
      <c r="B5" s="1" t="s">
        <v>6</v>
      </c>
      <c r="C5" s="1" t="s">
        <v>1</v>
      </c>
      <c r="D5" s="374">
        <v>3</v>
      </c>
      <c r="E5" s="373">
        <v>3</v>
      </c>
      <c r="F5" s="373" t="s">
        <v>8</v>
      </c>
      <c r="G5" s="12">
        <v>2200</v>
      </c>
      <c r="H5" s="133">
        <v>868989</v>
      </c>
      <c r="I5" s="254">
        <v>2013</v>
      </c>
      <c r="J5" s="378">
        <f>(I5-MIN(I$2:I$122))/(2016-MIN(I$2:I$122))</f>
        <v>0.97222222222222221</v>
      </c>
      <c r="K5">
        <f>IF(D5=4,0.7,IF(D5=3,1,0.5))</f>
        <v>1</v>
      </c>
      <c r="L5" s="384">
        <f>H5/MAX(H$2:H$124)</f>
        <v>0.69798313253012045</v>
      </c>
      <c r="M5">
        <f>G5/MAX(G$2:G$124)</f>
        <v>0.39754246476328153</v>
      </c>
      <c r="N5" s="385">
        <f>PRODUCT(J5:M5)</f>
        <v>0.26977021445618637</v>
      </c>
    </row>
    <row r="6" spans="1:14" x14ac:dyDescent="0.2">
      <c r="A6" s="1" t="s">
        <v>28</v>
      </c>
      <c r="B6" s="1" t="s">
        <v>6</v>
      </c>
      <c r="C6" s="1" t="s">
        <v>1</v>
      </c>
      <c r="D6" s="374">
        <v>4</v>
      </c>
      <c r="E6" s="373">
        <v>3</v>
      </c>
      <c r="F6" s="373" t="s">
        <v>8</v>
      </c>
      <c r="G6" s="13">
        <v>2569</v>
      </c>
      <c r="H6" s="134">
        <v>1066920</v>
      </c>
      <c r="I6" s="255">
        <v>2003</v>
      </c>
      <c r="J6" s="378">
        <f>(I6-MIN(I$2:I$122))/(2016-MIN(I$2:I$122))</f>
        <v>0.87962962962962965</v>
      </c>
      <c r="K6">
        <f>IF(D6=4,0.7,IF(D6=3,1,0.5))</f>
        <v>0.7</v>
      </c>
      <c r="L6" s="384">
        <f>H6/MAX(H$2:H$124)</f>
        <v>0.85696385542168674</v>
      </c>
      <c r="M6">
        <f>G6/MAX(G$2:G$124)</f>
        <v>0.46422117817130465</v>
      </c>
      <c r="N6" s="385">
        <f>PRODUCT(J6:M6)</f>
        <v>0.24495445597996529</v>
      </c>
    </row>
    <row r="7" spans="1:14" x14ac:dyDescent="0.2">
      <c r="A7" s="1" t="s">
        <v>135</v>
      </c>
      <c r="B7" s="1" t="s">
        <v>2</v>
      </c>
      <c r="C7" s="1" t="s">
        <v>125</v>
      </c>
      <c r="D7" s="375">
        <v>3</v>
      </c>
      <c r="E7" s="372">
        <v>6</v>
      </c>
      <c r="F7" s="1" t="s">
        <v>21</v>
      </c>
      <c r="G7" s="14">
        <v>4066</v>
      </c>
      <c r="H7" s="135">
        <v>798803</v>
      </c>
      <c r="I7" s="256">
        <v>1961</v>
      </c>
      <c r="J7" s="378">
        <f>(I7-MIN(I$2:I$122))/(2016-MIN(I$2:I$122))</f>
        <v>0.49074074074074076</v>
      </c>
      <c r="K7">
        <f>IF(D7=4,0.7,IF(D7=3,1,0.5))</f>
        <v>1</v>
      </c>
      <c r="L7" s="384">
        <f>H7/MAX(H$2:H$124)</f>
        <v>0.64160883534136548</v>
      </c>
      <c r="M7">
        <f>G7/MAX(G$2:G$124)</f>
        <v>0.73473075533068311</v>
      </c>
      <c r="N7" s="385">
        <f>PRODUCT(J7:M7)</f>
        <v>0.23133996706955251</v>
      </c>
    </row>
    <row r="8" spans="1:14" x14ac:dyDescent="0.2">
      <c r="A8" s="1" t="s">
        <v>50</v>
      </c>
      <c r="B8" s="1" t="s">
        <v>6</v>
      </c>
      <c r="C8" s="1" t="s">
        <v>1</v>
      </c>
      <c r="D8" s="374">
        <v>4</v>
      </c>
      <c r="E8" s="373">
        <v>3</v>
      </c>
      <c r="F8" s="373" t="s">
        <v>8</v>
      </c>
      <c r="G8" s="15">
        <v>2320</v>
      </c>
      <c r="H8" s="136">
        <v>1051411</v>
      </c>
      <c r="I8" s="257">
        <v>2007</v>
      </c>
      <c r="J8" s="378">
        <f>(I8-MIN(I$2:I$122))/(2016-MIN(I$2:I$122))</f>
        <v>0.91666666666666663</v>
      </c>
      <c r="K8">
        <f>IF(D8=4,0.7,IF(D8=3,1,0.5))</f>
        <v>0.7</v>
      </c>
      <c r="L8" s="384">
        <f>H8/MAX(H$2:H$124)</f>
        <v>0.84450682730923698</v>
      </c>
      <c r="M8">
        <f>G8/MAX(G$2:G$124)</f>
        <v>0.41922659920491506</v>
      </c>
      <c r="N8" s="385">
        <f>PRODUCT(J8:M8)</f>
        <v>0.22717549034833465</v>
      </c>
    </row>
    <row r="9" spans="1:14" x14ac:dyDescent="0.2">
      <c r="A9" s="1" t="s">
        <v>27</v>
      </c>
      <c r="B9" s="1" t="s">
        <v>6</v>
      </c>
      <c r="C9" s="1" t="s">
        <v>1</v>
      </c>
      <c r="D9" s="374">
        <v>4</v>
      </c>
      <c r="E9" s="373">
        <v>4</v>
      </c>
      <c r="F9" s="373" t="s">
        <v>8</v>
      </c>
      <c r="G9" s="16">
        <v>2931</v>
      </c>
      <c r="H9" s="137">
        <v>965000</v>
      </c>
      <c r="I9" s="258">
        <v>1991</v>
      </c>
      <c r="J9" s="378">
        <f>(I9-MIN(I$2:I$122))/(2016-MIN(I$2:I$122))</f>
        <v>0.76851851851851849</v>
      </c>
      <c r="K9">
        <f>IF(D9=4,0.7,IF(D9=3,1,0.5))</f>
        <v>0.7</v>
      </c>
      <c r="L9" s="384">
        <f>H9/MAX(H$2:H$124)</f>
        <v>0.77510040160642568</v>
      </c>
      <c r="M9">
        <f>G9/MAX(G$2:G$124)</f>
        <v>0.52963498373689921</v>
      </c>
      <c r="N9" s="385">
        <f>PRODUCT(J9:M9)</f>
        <v>0.2208447108112811</v>
      </c>
    </row>
    <row r="10" spans="1:14" x14ac:dyDescent="0.2">
      <c r="A10" s="1" t="s">
        <v>134</v>
      </c>
      <c r="B10" s="1" t="s">
        <v>2</v>
      </c>
      <c r="C10" s="1" t="s">
        <v>125</v>
      </c>
      <c r="D10" s="375">
        <v>4</v>
      </c>
      <c r="E10" s="372">
        <v>6</v>
      </c>
      <c r="F10" s="1" t="s">
        <v>21</v>
      </c>
      <c r="G10" s="17">
        <v>5534</v>
      </c>
      <c r="H10" s="138">
        <v>691128</v>
      </c>
      <c r="I10" s="259">
        <v>1967</v>
      </c>
      <c r="J10" s="378">
        <f>(I10-MIN(I$2:I$122))/(2016-MIN(I$2:I$122))</f>
        <v>0.54629629629629628</v>
      </c>
      <c r="K10">
        <f>IF(D10=4,0.7,IF(D10=3,1,0.5))</f>
        <v>0.7</v>
      </c>
      <c r="L10" s="384">
        <f>H10/MAX(H$2:H$124)</f>
        <v>0.55512289156626504</v>
      </c>
      <c r="M10">
        <f>G10/MAX(G$2:G$124)</f>
        <v>1</v>
      </c>
      <c r="N10" s="385">
        <f>PRODUCT(J10:M10)</f>
        <v>0.21228310575635873</v>
      </c>
    </row>
    <row r="11" spans="1:14" x14ac:dyDescent="0.2">
      <c r="A11" s="1" t="s">
        <v>26</v>
      </c>
      <c r="B11" s="1" t="s">
        <v>6</v>
      </c>
      <c r="C11" s="1" t="s">
        <v>1</v>
      </c>
      <c r="D11" s="374">
        <v>4</v>
      </c>
      <c r="E11" s="373">
        <v>3</v>
      </c>
      <c r="F11" s="373" t="s">
        <v>8</v>
      </c>
      <c r="G11" s="18">
        <v>2261</v>
      </c>
      <c r="H11" s="139">
        <v>1030000</v>
      </c>
      <c r="I11" s="260">
        <v>2004</v>
      </c>
      <c r="J11" s="378">
        <f>(I11-MIN(I$2:I$122))/(2016-MIN(I$2:I$122))</f>
        <v>0.88888888888888884</v>
      </c>
      <c r="K11">
        <f>IF(D11=4,0.7,IF(D11=3,1,0.5))</f>
        <v>0.7</v>
      </c>
      <c r="L11" s="384">
        <f>H11/MAX(H$2:H$124)</f>
        <v>0.82730923694779113</v>
      </c>
      <c r="M11">
        <f>G11/MAX(G$2:G$124)</f>
        <v>0.40856523310444526</v>
      </c>
      <c r="N11" s="385">
        <f>PRODUCT(J11:M11)</f>
        <v>0.21031720344011065</v>
      </c>
    </row>
    <row r="12" spans="1:14" x14ac:dyDescent="0.2">
      <c r="A12" s="1" t="s">
        <v>33</v>
      </c>
      <c r="B12" s="1" t="s">
        <v>6</v>
      </c>
      <c r="C12" s="1" t="s">
        <v>1</v>
      </c>
      <c r="D12" s="374">
        <v>3</v>
      </c>
      <c r="E12" s="373">
        <v>3</v>
      </c>
      <c r="F12" s="373" t="s">
        <v>8</v>
      </c>
      <c r="G12" s="19">
        <v>2000</v>
      </c>
      <c r="H12" s="140">
        <v>712125</v>
      </c>
      <c r="I12" s="261">
        <v>2010</v>
      </c>
      <c r="J12" s="378">
        <f>(I12-MIN(I$2:I$122))/(2016-MIN(I$2:I$122))</f>
        <v>0.94444444444444442</v>
      </c>
      <c r="K12">
        <f>IF(D12=4,0.7,IF(D12=3,1,0.5))</f>
        <v>1</v>
      </c>
      <c r="L12" s="384">
        <f>H12/MAX(H$2:H$124)</f>
        <v>0.57198795180722894</v>
      </c>
      <c r="M12">
        <f>G12/MAX(G$2:G$124)</f>
        <v>0.36140224069389232</v>
      </c>
      <c r="N12" s="385">
        <f>PRODUCT(J12:M12)</f>
        <v>0.19523340924231805</v>
      </c>
    </row>
    <row r="13" spans="1:14" x14ac:dyDescent="0.2">
      <c r="A13" s="1" t="s">
        <v>51</v>
      </c>
      <c r="B13" s="1" t="s">
        <v>2</v>
      </c>
      <c r="C13" s="1" t="s">
        <v>47</v>
      </c>
      <c r="D13" s="374">
        <v>3</v>
      </c>
      <c r="E13" s="373">
        <v>3</v>
      </c>
      <c r="F13" s="373" t="s">
        <v>0</v>
      </c>
      <c r="G13" s="20">
        <v>1821</v>
      </c>
      <c r="H13" s="141">
        <v>1189427</v>
      </c>
      <c r="I13" s="262">
        <v>1971</v>
      </c>
      <c r="J13" s="378">
        <f>(I13-MIN(I$2:I$122))/(2016-MIN(I$2:I$122))</f>
        <v>0.58333333333333337</v>
      </c>
      <c r="K13">
        <f>IF(D13=4,0.7,IF(D13=3,1,0.5))</f>
        <v>1</v>
      </c>
      <c r="L13" s="384">
        <f>H13/MAX(H$2:H$124)</f>
        <v>0.95536305220883533</v>
      </c>
      <c r="M13">
        <f>G13/MAX(G$2:G$124)</f>
        <v>0.32905674015178893</v>
      </c>
      <c r="N13" s="385">
        <f>PRODUCT(J13:M13)</f>
        <v>0.1833817134457599</v>
      </c>
    </row>
    <row r="14" spans="1:14" x14ac:dyDescent="0.2">
      <c r="A14" s="1" t="s">
        <v>34</v>
      </c>
      <c r="B14" s="1" t="s">
        <v>6</v>
      </c>
      <c r="C14" s="1" t="s">
        <v>1</v>
      </c>
      <c r="D14" s="374">
        <v>4</v>
      </c>
      <c r="E14" s="373">
        <v>3</v>
      </c>
      <c r="F14" s="373" t="s">
        <v>8</v>
      </c>
      <c r="G14" s="21">
        <v>1860</v>
      </c>
      <c r="H14" s="142">
        <v>965000</v>
      </c>
      <c r="I14" s="263">
        <v>2016</v>
      </c>
      <c r="J14" s="378">
        <f>(I14-MIN(I$2:I$122))/(2016-MIN(I$2:I$122))</f>
        <v>1</v>
      </c>
      <c r="K14">
        <f>IF(D14=4,0.7,IF(D14=3,1,0.5))</f>
        <v>0.7</v>
      </c>
      <c r="L14" s="384">
        <f>H14/MAX(H$2:H$124)</f>
        <v>0.77510040160642568</v>
      </c>
      <c r="M14">
        <f>G14/MAX(G$2:G$124)</f>
        <v>0.33610408384531987</v>
      </c>
      <c r="N14" s="385">
        <f>PRODUCT(J14:M14)</f>
        <v>0.18236008725904701</v>
      </c>
    </row>
    <row r="15" spans="1:14" x14ac:dyDescent="0.2">
      <c r="A15" s="1" t="s">
        <v>66</v>
      </c>
      <c r="B15" s="1" t="s">
        <v>6</v>
      </c>
      <c r="C15" s="1" t="s">
        <v>61</v>
      </c>
      <c r="D15" s="375">
        <v>3</v>
      </c>
      <c r="E15" s="372">
        <v>3</v>
      </c>
      <c r="F15" s="1" t="s">
        <v>8</v>
      </c>
      <c r="G15" s="22">
        <v>1813</v>
      </c>
      <c r="H15" s="143">
        <v>778978</v>
      </c>
      <c r="I15" s="264">
        <v>2004</v>
      </c>
      <c r="J15" s="378">
        <f>(I15-MIN(I$2:I$122))/(2016-MIN(I$2:I$122))</f>
        <v>0.88888888888888884</v>
      </c>
      <c r="K15">
        <f>IF(D15=4,0.7,IF(D15=3,1,0.5))</f>
        <v>1</v>
      </c>
      <c r="L15" s="384">
        <f>H15/MAX(H$2:H$124)</f>
        <v>0.625685140562249</v>
      </c>
      <c r="M15">
        <f>G15/MAX(G$2:G$124)</f>
        <v>0.32761113118901336</v>
      </c>
      <c r="N15" s="385">
        <f>PRODUCT(J15:M15)</f>
        <v>0.18220570370467129</v>
      </c>
    </row>
    <row r="16" spans="1:14" x14ac:dyDescent="0.2">
      <c r="A16" s="1" t="s">
        <v>63</v>
      </c>
      <c r="B16" s="1" t="s">
        <v>2</v>
      </c>
      <c r="C16" s="1" t="s">
        <v>61</v>
      </c>
      <c r="D16" s="375">
        <v>3</v>
      </c>
      <c r="E16" s="372">
        <v>2</v>
      </c>
      <c r="F16" s="1" t="s">
        <v>0</v>
      </c>
      <c r="G16" s="23">
        <v>1448</v>
      </c>
      <c r="H16" s="144">
        <v>1205400</v>
      </c>
      <c r="I16" s="265">
        <v>1978</v>
      </c>
      <c r="J16" s="378">
        <f>(I16-MIN(I$2:I$122))/(2016-MIN(I$2:I$122))</f>
        <v>0.64814814814814814</v>
      </c>
      <c r="K16">
        <f>IF(D16=4,0.7,IF(D16=3,1,0.5))</f>
        <v>1</v>
      </c>
      <c r="L16" s="384">
        <f>H16/MAX(H$2:H$124)</f>
        <v>0.96819277108433732</v>
      </c>
      <c r="M16">
        <f>G16/MAX(G$2:G$124)</f>
        <v>0.26165522226237803</v>
      </c>
      <c r="N16" s="385">
        <f>PRODUCT(J16:M16)</f>
        <v>0.16419711694224998</v>
      </c>
    </row>
    <row r="17" spans="1:14" x14ac:dyDescent="0.2">
      <c r="A17" s="1" t="s">
        <v>36</v>
      </c>
      <c r="B17" s="1" t="s">
        <v>2</v>
      </c>
      <c r="C17" s="1" t="s">
        <v>1</v>
      </c>
      <c r="D17" s="374">
        <v>3</v>
      </c>
      <c r="E17" s="373">
        <v>2</v>
      </c>
      <c r="F17" s="373" t="s">
        <v>0</v>
      </c>
      <c r="G17" s="24">
        <v>1862</v>
      </c>
      <c r="H17" s="145">
        <v>953000</v>
      </c>
      <c r="I17" s="266">
        <v>1976</v>
      </c>
      <c r="J17" s="378">
        <f>(I17-MIN(I$2:I$122))/(2016-MIN(I$2:I$122))</f>
        <v>0.62962962962962965</v>
      </c>
      <c r="K17">
        <f>IF(D17=4,0.7,IF(D17=3,1,0.5))</f>
        <v>1</v>
      </c>
      <c r="L17" s="384">
        <f>H17/MAX(H$2:H$124)</f>
        <v>0.76546184738955825</v>
      </c>
      <c r="M17">
        <f>G17/MAX(G$2:G$124)</f>
        <v>0.33646548608601373</v>
      </c>
      <c r="N17" s="385">
        <f>PRODUCT(J17:M17)</f>
        <v>0.16216205087251254</v>
      </c>
    </row>
    <row r="18" spans="1:14" x14ac:dyDescent="0.2">
      <c r="A18" s="1" t="s">
        <v>132</v>
      </c>
      <c r="B18" s="1" t="s">
        <v>6</v>
      </c>
      <c r="C18" s="1" t="s">
        <v>125</v>
      </c>
      <c r="D18" s="375">
        <v>2</v>
      </c>
      <c r="E18" s="372">
        <v>3</v>
      </c>
      <c r="F18" s="1" t="s">
        <v>8</v>
      </c>
      <c r="G18" s="25">
        <v>2662</v>
      </c>
      <c r="H18" s="146">
        <v>1217540</v>
      </c>
      <c r="I18" s="267">
        <v>1981</v>
      </c>
      <c r="J18" s="378">
        <f>(I18-MIN(I$2:I$122))/(2016-MIN(I$2:I$122))</f>
        <v>0.67592592592592593</v>
      </c>
      <c r="K18">
        <f>IF(D18=4,0.7,IF(D18=3,1,0.5))</f>
        <v>0.5</v>
      </c>
      <c r="L18" s="384">
        <f>H18/MAX(H$2:H$124)</f>
        <v>0.97794377510040165</v>
      </c>
      <c r="M18">
        <f>G18/MAX(G$2:G$124)</f>
        <v>0.48102638236357065</v>
      </c>
      <c r="N18" s="385">
        <f>PRODUCT(J18:M18)</f>
        <v>0.15898344078370799</v>
      </c>
    </row>
    <row r="19" spans="1:14" x14ac:dyDescent="0.2">
      <c r="A19" s="1" t="s">
        <v>81</v>
      </c>
      <c r="B19" s="1" t="s">
        <v>2</v>
      </c>
      <c r="C19" s="1" t="s">
        <v>70</v>
      </c>
      <c r="D19" s="375">
        <v>3</v>
      </c>
      <c r="E19" s="372">
        <v>2</v>
      </c>
      <c r="F19" s="1" t="s">
        <v>0</v>
      </c>
      <c r="G19" s="26">
        <v>2336</v>
      </c>
      <c r="H19" s="147">
        <v>1000000</v>
      </c>
      <c r="I19" s="268">
        <v>1958</v>
      </c>
      <c r="J19" s="378">
        <f>(I19-MIN(I$2:I$122))/(2016-MIN(I$2:I$122))</f>
        <v>0.46296296296296297</v>
      </c>
      <c r="K19">
        <f>IF(D19=4,0.7,IF(D19=3,1,0.5))</f>
        <v>1</v>
      </c>
      <c r="L19" s="384">
        <f>H19/MAX(H$2:H$124)</f>
        <v>0.80321285140562249</v>
      </c>
      <c r="M19">
        <f>G19/MAX(G$2:G$124)</f>
        <v>0.4221178171304662</v>
      </c>
      <c r="N19" s="385">
        <f>PRODUCT(J19:M19)</f>
        <v>0.15696780348448097</v>
      </c>
    </row>
    <row r="20" spans="1:14" x14ac:dyDescent="0.2">
      <c r="A20" s="1" t="s">
        <v>45</v>
      </c>
      <c r="B20" s="1" t="s">
        <v>6</v>
      </c>
      <c r="C20" s="1" t="s">
        <v>1</v>
      </c>
      <c r="D20" s="374">
        <v>4</v>
      </c>
      <c r="E20" s="373">
        <v>3</v>
      </c>
      <c r="F20" s="373" t="s">
        <v>8</v>
      </c>
      <c r="G20" s="27">
        <v>2052</v>
      </c>
      <c r="H20" s="148">
        <v>923500</v>
      </c>
      <c r="I20" s="269">
        <v>1992</v>
      </c>
      <c r="J20" s="378">
        <f>(I20-MIN(I$2:I$122))/(2016-MIN(I$2:I$122))</f>
        <v>0.77777777777777779</v>
      </c>
      <c r="K20">
        <f>IF(D20=4,0.7,IF(D20=3,1,0.5))</f>
        <v>0.7</v>
      </c>
      <c r="L20" s="384">
        <f>H20/MAX(H$2:H$124)</f>
        <v>0.74176706827309236</v>
      </c>
      <c r="M20">
        <f>G20/MAX(G$2:G$124)</f>
        <v>0.37079869895193351</v>
      </c>
      <c r="N20" s="385">
        <f>PRODUCT(J20:M20)</f>
        <v>0.149747410313462</v>
      </c>
    </row>
    <row r="21" spans="1:14" x14ac:dyDescent="0.2">
      <c r="A21" s="1" t="s">
        <v>95</v>
      </c>
      <c r="B21" s="1" t="s">
        <v>2</v>
      </c>
      <c r="C21" s="1" t="s">
        <v>70</v>
      </c>
      <c r="D21" s="375">
        <v>3</v>
      </c>
      <c r="E21" s="372">
        <v>2</v>
      </c>
      <c r="F21" s="1" t="s">
        <v>21</v>
      </c>
      <c r="G21" s="28">
        <v>1831</v>
      </c>
      <c r="H21" s="149">
        <v>1195000</v>
      </c>
      <c r="I21" s="270">
        <v>1957</v>
      </c>
      <c r="J21" s="378">
        <f>(I21-MIN(I$2:I$122))/(2016-MIN(I$2:I$122))</f>
        <v>0.45370370370370372</v>
      </c>
      <c r="K21">
        <f>IF(D21=4,0.7,IF(D21=3,1,0.5))</f>
        <v>1</v>
      </c>
      <c r="L21" s="384">
        <f>H21/MAX(H$2:H$124)</f>
        <v>0.95983935742971882</v>
      </c>
      <c r="M21">
        <f>G21/MAX(G$2:G$124)</f>
        <v>0.33086375135525842</v>
      </c>
      <c r="N21" s="385">
        <f>PRODUCT(J21:M21)</f>
        <v>0.14408543031836352</v>
      </c>
    </row>
    <row r="22" spans="1:14" x14ac:dyDescent="0.2">
      <c r="A22" s="1" t="s">
        <v>4</v>
      </c>
      <c r="B22" s="1" t="s">
        <v>2</v>
      </c>
      <c r="C22" s="1" t="s">
        <v>1</v>
      </c>
      <c r="D22" s="374">
        <v>3</v>
      </c>
      <c r="E22" s="373">
        <v>2</v>
      </c>
      <c r="F22" s="373" t="s">
        <v>0</v>
      </c>
      <c r="G22" s="29">
        <v>1853</v>
      </c>
      <c r="H22" s="150">
        <v>1215000</v>
      </c>
      <c r="I22" s="271">
        <v>1955</v>
      </c>
      <c r="J22" s="378">
        <f>(I22-MIN(I$2:I$122))/(2016-MIN(I$2:I$122))</f>
        <v>0.43518518518518517</v>
      </c>
      <c r="K22">
        <f>IF(D22=4,0.7,IF(D22=3,1,0.5))</f>
        <v>1</v>
      </c>
      <c r="L22" s="384">
        <f>H22/MAX(H$2:H$124)</f>
        <v>0.97590361445783136</v>
      </c>
      <c r="M22">
        <f>G22/MAX(G$2:G$124)</f>
        <v>0.3348391760028912</v>
      </c>
      <c r="N22" s="385">
        <f>PRODUCT(J22:M22)</f>
        <v>0.14220579462773392</v>
      </c>
    </row>
    <row r="23" spans="1:14" x14ac:dyDescent="0.2">
      <c r="A23" s="1" t="s">
        <v>42</v>
      </c>
      <c r="B23" s="1" t="s">
        <v>2</v>
      </c>
      <c r="C23" s="1" t="s">
        <v>1</v>
      </c>
      <c r="D23" s="374">
        <v>3</v>
      </c>
      <c r="E23" s="373">
        <v>2</v>
      </c>
      <c r="F23" s="373" t="s">
        <v>0</v>
      </c>
      <c r="G23" s="30">
        <v>1767</v>
      </c>
      <c r="H23" s="151">
        <v>890000</v>
      </c>
      <c r="I23" s="272">
        <v>1975</v>
      </c>
      <c r="J23" s="378">
        <f>(I23-MIN(I$2:I$122))/(2016-MIN(I$2:I$122))</f>
        <v>0.62037037037037035</v>
      </c>
      <c r="K23">
        <f>IF(D23=4,0.7,IF(D23=3,1,0.5))</f>
        <v>1</v>
      </c>
      <c r="L23" s="384">
        <f>H23/MAX(H$2:H$124)</f>
        <v>0.71485943775100402</v>
      </c>
      <c r="M23">
        <f>G23/MAX(G$2:G$124)</f>
        <v>0.31929887965305387</v>
      </c>
      <c r="N23" s="385">
        <f>PRODUCT(J23:M23)</f>
        <v>0.1416019053526075</v>
      </c>
    </row>
    <row r="24" spans="1:14" x14ac:dyDescent="0.2">
      <c r="A24" s="1" t="s">
        <v>37</v>
      </c>
      <c r="B24" s="1" t="s">
        <v>6</v>
      </c>
      <c r="C24" s="1" t="s">
        <v>1</v>
      </c>
      <c r="D24" s="374">
        <v>4</v>
      </c>
      <c r="E24" s="373">
        <v>3</v>
      </c>
      <c r="F24" s="373" t="s">
        <v>8</v>
      </c>
      <c r="G24" s="31">
        <v>2102</v>
      </c>
      <c r="H24" s="152">
        <v>880000</v>
      </c>
      <c r="I24" s="273">
        <v>1985</v>
      </c>
      <c r="J24" s="378">
        <f>(I24-MIN(I$2:I$122))/(2016-MIN(I$2:I$122))</f>
        <v>0.71296296296296291</v>
      </c>
      <c r="K24">
        <f>IF(D24=4,0.7,IF(D24=3,1,0.5))</f>
        <v>0.7</v>
      </c>
      <c r="L24" s="384">
        <f>H24/MAX(H$2:H$124)</f>
        <v>0.70682730923694781</v>
      </c>
      <c r="M24">
        <f>G24/MAX(G$2:G$124)</f>
        <v>0.37983375496928079</v>
      </c>
      <c r="N24" s="385">
        <f>PRODUCT(J24:M24)</f>
        <v>0.13398984579579745</v>
      </c>
    </row>
    <row r="25" spans="1:14" x14ac:dyDescent="0.2">
      <c r="A25" s="1" t="s">
        <v>16</v>
      </c>
      <c r="B25" s="1" t="s">
        <v>6</v>
      </c>
      <c r="C25" s="1" t="s">
        <v>1</v>
      </c>
      <c r="D25" s="374">
        <v>3</v>
      </c>
      <c r="E25" s="373">
        <v>3</v>
      </c>
      <c r="F25" s="373" t="s">
        <v>8</v>
      </c>
      <c r="G25" s="32">
        <v>1810</v>
      </c>
      <c r="H25" s="153">
        <v>665799</v>
      </c>
      <c r="I25" s="274">
        <v>1990</v>
      </c>
      <c r="J25" s="378">
        <f>(I25-MIN(I$2:I$122))/(2016-MIN(I$2:I$122))</f>
        <v>0.7592592592592593</v>
      </c>
      <c r="K25">
        <f>IF(D25=4,0.7,IF(D25=3,1,0.5))</f>
        <v>1</v>
      </c>
      <c r="L25" s="384">
        <f>H25/MAX(H$2:H$124)</f>
        <v>0.53477831325301206</v>
      </c>
      <c r="M25">
        <f>G25/MAX(G$2:G$124)</f>
        <v>0.32706902782797254</v>
      </c>
      <c r="N25" s="385">
        <f>PRODUCT(J25:M25)</f>
        <v>0.13280159895898094</v>
      </c>
    </row>
    <row r="26" spans="1:14" x14ac:dyDescent="0.2">
      <c r="A26" s="1" t="s">
        <v>77</v>
      </c>
      <c r="B26" s="1" t="s">
        <v>2</v>
      </c>
      <c r="C26" s="1" t="s">
        <v>70</v>
      </c>
      <c r="D26" s="375">
        <v>4</v>
      </c>
      <c r="E26" s="372">
        <v>3</v>
      </c>
      <c r="F26" s="1" t="s">
        <v>0</v>
      </c>
      <c r="G26" s="33">
        <v>2160</v>
      </c>
      <c r="H26" s="154">
        <v>867462</v>
      </c>
      <c r="I26" s="275">
        <v>1983</v>
      </c>
      <c r="J26" s="378">
        <f>(I26-MIN(I$2:I$122))/(2016-MIN(I$2:I$122))</f>
        <v>0.69444444444444442</v>
      </c>
      <c r="K26">
        <f>IF(D26=4,0.7,IF(D26=3,1,0.5))</f>
        <v>0.7</v>
      </c>
      <c r="L26" s="384">
        <f>H26/MAX(H$2:H$124)</f>
        <v>0.6967566265060241</v>
      </c>
      <c r="M26">
        <f>G26/MAX(G$2:G$124)</f>
        <v>0.39031441994940369</v>
      </c>
      <c r="N26" s="385">
        <f>PRODUCT(J26:M26)</f>
        <v>0.1321999381697371</v>
      </c>
    </row>
    <row r="27" spans="1:14" x14ac:dyDescent="0.2">
      <c r="A27" s="1" t="s">
        <v>79</v>
      </c>
      <c r="B27" s="1" t="s">
        <v>6</v>
      </c>
      <c r="C27" s="1" t="s">
        <v>70</v>
      </c>
      <c r="D27" s="375">
        <v>3</v>
      </c>
      <c r="E27" s="372">
        <v>3</v>
      </c>
      <c r="F27" s="1" t="s">
        <v>8</v>
      </c>
      <c r="G27" s="34">
        <v>1910</v>
      </c>
      <c r="H27" s="155">
        <v>770000</v>
      </c>
      <c r="I27" s="276">
        <v>1973</v>
      </c>
      <c r="J27" s="378">
        <f>(I27-MIN(I$2:I$122))/(2016-MIN(I$2:I$122))</f>
        <v>0.60185185185185186</v>
      </c>
      <c r="K27">
        <f>IF(D27=4,0.7,IF(D27=3,1,0.5))</f>
        <v>1</v>
      </c>
      <c r="L27" s="384">
        <f>H27/MAX(H$2:H$124)</f>
        <v>0.61847389558232935</v>
      </c>
      <c r="M27">
        <f>G27/MAX(G$2:G$124)</f>
        <v>0.34513913986266714</v>
      </c>
      <c r="N27" s="385">
        <f>PRODUCT(J27:M27)</f>
        <v>0.12847102446918407</v>
      </c>
    </row>
    <row r="28" spans="1:14" x14ac:dyDescent="0.2">
      <c r="A28" s="1" t="s">
        <v>122</v>
      </c>
      <c r="B28" s="1" t="s">
        <v>2</v>
      </c>
      <c r="C28" s="1" t="s">
        <v>88</v>
      </c>
      <c r="D28" s="375">
        <v>4</v>
      </c>
      <c r="E28" s="372">
        <v>5</v>
      </c>
      <c r="F28" s="1" t="s">
        <v>121</v>
      </c>
      <c r="G28" s="35">
        <v>4411</v>
      </c>
      <c r="H28" s="156">
        <v>377472</v>
      </c>
      <c r="I28" s="277">
        <v>1990</v>
      </c>
      <c r="J28" s="378">
        <f>(I28-MIN(I$2:I$122))/(2016-MIN(I$2:I$122))</f>
        <v>0.7592592592592593</v>
      </c>
      <c r="K28">
        <f>IF(D28=4,0.7,IF(D28=3,1,0.5))</f>
        <v>0.7</v>
      </c>
      <c r="L28" s="384">
        <f>H28/MAX(H$2:H$124)</f>
        <v>0.30319036144578315</v>
      </c>
      <c r="M28">
        <f>G28/MAX(G$2:G$124)</f>
        <v>0.79707264185037952</v>
      </c>
      <c r="N28" s="385">
        <f>PRODUCT(J28:M28)</f>
        <v>0.12844033530258045</v>
      </c>
    </row>
    <row r="29" spans="1:14" x14ac:dyDescent="0.2">
      <c r="A29" s="1" t="s">
        <v>102</v>
      </c>
      <c r="B29" s="1" t="s">
        <v>6</v>
      </c>
      <c r="C29" s="1" t="s">
        <v>70</v>
      </c>
      <c r="D29" s="375">
        <v>2</v>
      </c>
      <c r="E29" s="372">
        <v>3</v>
      </c>
      <c r="F29" s="1" t="s">
        <v>8</v>
      </c>
      <c r="G29" s="36">
        <v>1770</v>
      </c>
      <c r="H29" s="157">
        <v>1082000</v>
      </c>
      <c r="I29" s="278">
        <v>2005</v>
      </c>
      <c r="J29" s="378">
        <f>(I29-MIN(I$2:I$122))/(2016-MIN(I$2:I$122))</f>
        <v>0.89814814814814814</v>
      </c>
      <c r="K29">
        <f>IF(D29=4,0.7,IF(D29=3,1,0.5))</f>
        <v>0.5</v>
      </c>
      <c r="L29" s="384">
        <f>H29/MAX(H$2:H$124)</f>
        <v>0.86907630522088353</v>
      </c>
      <c r="M29">
        <f>G29/MAX(G$2:G$124)</f>
        <v>0.31984098301409469</v>
      </c>
      <c r="N29" s="385">
        <f>PRODUCT(J29:M29)</f>
        <v>0.12482742276982482</v>
      </c>
    </row>
    <row r="30" spans="1:14" x14ac:dyDescent="0.2">
      <c r="A30" s="1" t="s">
        <v>11</v>
      </c>
      <c r="B30" s="1" t="s">
        <v>6</v>
      </c>
      <c r="C30" s="1" t="s">
        <v>1</v>
      </c>
      <c r="D30" s="374">
        <v>3</v>
      </c>
      <c r="E30" s="373">
        <v>3</v>
      </c>
      <c r="F30" s="373" t="s">
        <v>8</v>
      </c>
      <c r="G30" s="37">
        <v>2009</v>
      </c>
      <c r="H30" s="158">
        <v>630897</v>
      </c>
      <c r="I30" s="279">
        <v>1981</v>
      </c>
      <c r="J30" s="378">
        <f>(I30-MIN(I$2:I$122))/(2016-MIN(I$2:I$122))</f>
        <v>0.67592592592592593</v>
      </c>
      <c r="K30">
        <f>IF(D30=4,0.7,IF(D30=3,1,0.5))</f>
        <v>1</v>
      </c>
      <c r="L30" s="384">
        <f>H30/MAX(H$2:H$124)</f>
        <v>0.50674457831325304</v>
      </c>
      <c r="M30">
        <f>G30/MAX(G$2:G$124)</f>
        <v>0.36302855077701479</v>
      </c>
      <c r="N30" s="385">
        <f>PRODUCT(J30:M30)</f>
        <v>0.12434519204795731</v>
      </c>
    </row>
    <row r="31" spans="1:14" x14ac:dyDescent="0.2">
      <c r="A31" s="1" t="s">
        <v>62</v>
      </c>
      <c r="B31" s="1" t="s">
        <v>6</v>
      </c>
      <c r="C31" s="1" t="s">
        <v>61</v>
      </c>
      <c r="D31" s="375">
        <v>3</v>
      </c>
      <c r="E31" s="372">
        <v>3</v>
      </c>
      <c r="F31" s="1" t="s">
        <v>8</v>
      </c>
      <c r="G31" s="38">
        <v>1356</v>
      </c>
      <c r="H31" s="159">
        <v>829800</v>
      </c>
      <c r="I31" s="280">
        <v>1989</v>
      </c>
      <c r="J31" s="378">
        <f>(I31-MIN(I$2:I$122))/(2016-MIN(I$2:I$122))</f>
        <v>0.75</v>
      </c>
      <c r="K31">
        <f>IF(D31=4,0.7,IF(D31=3,1,0.5))</f>
        <v>1</v>
      </c>
      <c r="L31" s="384">
        <f>H31/MAX(H$2:H$124)</f>
        <v>0.6665060240963856</v>
      </c>
      <c r="M31">
        <f>G31/MAX(G$2:G$124)</f>
        <v>0.24503071919045899</v>
      </c>
      <c r="N31" s="385">
        <f>PRODUCT(J31:M31)</f>
        <v>0.12248583782183306</v>
      </c>
    </row>
    <row r="32" spans="1:14" x14ac:dyDescent="0.2">
      <c r="A32" s="1" t="s">
        <v>38</v>
      </c>
      <c r="B32" s="1" t="s">
        <v>2</v>
      </c>
      <c r="C32" s="1" t="s">
        <v>1</v>
      </c>
      <c r="D32" s="374">
        <v>3</v>
      </c>
      <c r="E32" s="373">
        <v>2</v>
      </c>
      <c r="F32" s="373" t="s">
        <v>0</v>
      </c>
      <c r="G32" s="39">
        <v>1786</v>
      </c>
      <c r="H32" s="160">
        <v>739618</v>
      </c>
      <c r="I32" s="281">
        <v>1975</v>
      </c>
      <c r="J32" s="378">
        <f>(I32-MIN(I$2:I$122))/(2016-MIN(I$2:I$122))</f>
        <v>0.62037037037037035</v>
      </c>
      <c r="K32">
        <f>IF(D32=4,0.7,IF(D32=3,1,0.5))</f>
        <v>1</v>
      </c>
      <c r="L32" s="384">
        <f>H32/MAX(H$2:H$124)</f>
        <v>0.59407068273092367</v>
      </c>
      <c r="M32">
        <f>G32/MAX(G$2:G$124)</f>
        <v>0.32273220093964583</v>
      </c>
      <c r="N32" s="385">
        <f>PRODUCT(J32:M32)</f>
        <v>0.11894096768285579</v>
      </c>
    </row>
    <row r="33" spans="1:14" x14ac:dyDescent="0.2">
      <c r="A33" s="1" t="s">
        <v>39</v>
      </c>
      <c r="B33" s="1" t="s">
        <v>6</v>
      </c>
      <c r="C33" s="1" t="s">
        <v>1</v>
      </c>
      <c r="D33" s="374">
        <v>3</v>
      </c>
      <c r="E33" s="373">
        <v>3</v>
      </c>
      <c r="F33" s="373" t="s">
        <v>8</v>
      </c>
      <c r="G33" s="40">
        <v>1606</v>
      </c>
      <c r="H33" s="161">
        <v>637024</v>
      </c>
      <c r="I33" s="282">
        <v>1993</v>
      </c>
      <c r="J33" s="378">
        <f>(I33-MIN(I$2:I$122))/(2016-MIN(I$2:I$122))</f>
        <v>0.78703703703703709</v>
      </c>
      <c r="K33">
        <f>IF(D33=4,0.7,IF(D33=3,1,0.5))</f>
        <v>1</v>
      </c>
      <c r="L33" s="384">
        <f>H33/MAX(H$2:H$124)</f>
        <v>0.51166586345381526</v>
      </c>
      <c r="M33">
        <f>G33/MAX(G$2:G$124)</f>
        <v>0.29020599927719554</v>
      </c>
      <c r="N33" s="385">
        <f>PRODUCT(J33:M33)</f>
        <v>0.11686595159231204</v>
      </c>
    </row>
    <row r="34" spans="1:14" x14ac:dyDescent="0.2">
      <c r="A34" s="1" t="s">
        <v>120</v>
      </c>
      <c r="B34" s="1" t="s">
        <v>6</v>
      </c>
      <c r="C34" s="1" t="s">
        <v>88</v>
      </c>
      <c r="D34" s="375">
        <v>2</v>
      </c>
      <c r="E34" s="372">
        <v>3</v>
      </c>
      <c r="F34" s="1" t="s">
        <v>8</v>
      </c>
      <c r="G34" s="41">
        <v>1705</v>
      </c>
      <c r="H34" s="162">
        <v>1203000</v>
      </c>
      <c r="I34" s="283">
        <v>1991</v>
      </c>
      <c r="J34" s="378">
        <f>(I34-MIN(I$2:I$122))/(2016-MIN(I$2:I$122))</f>
        <v>0.76851851851851849</v>
      </c>
      <c r="K34">
        <f>IF(D34=4,0.7,IF(D34=3,1,0.5))</f>
        <v>0.5</v>
      </c>
      <c r="L34" s="384">
        <f>H34/MAX(H$2:H$124)</f>
        <v>0.96626506024096381</v>
      </c>
      <c r="M34">
        <f>G34/MAX(G$2:G$124)</f>
        <v>0.30809541019154318</v>
      </c>
      <c r="N34" s="385">
        <f>PRODUCT(J34:M34)</f>
        <v>0.11439468471000816</v>
      </c>
    </row>
    <row r="35" spans="1:14" x14ac:dyDescent="0.2">
      <c r="A35" s="1" t="s">
        <v>118</v>
      </c>
      <c r="B35" s="1" t="s">
        <v>6</v>
      </c>
      <c r="C35" s="1" t="s">
        <v>88</v>
      </c>
      <c r="D35" s="375">
        <v>3</v>
      </c>
      <c r="E35" s="372">
        <v>3</v>
      </c>
      <c r="F35" s="1" t="s">
        <v>8</v>
      </c>
      <c r="G35" s="42">
        <v>1440</v>
      </c>
      <c r="H35" s="163">
        <v>839000</v>
      </c>
      <c r="I35" s="284">
        <v>1974</v>
      </c>
      <c r="J35" s="378">
        <f>(I35-MIN(I$2:I$122))/(2016-MIN(I$2:I$122))</f>
        <v>0.61111111111111116</v>
      </c>
      <c r="K35">
        <f>IF(D35=4,0.7,IF(D35=3,1,0.5))</f>
        <v>1</v>
      </c>
      <c r="L35" s="384">
        <f>H35/MAX(H$2:H$124)</f>
        <v>0.67389558232931723</v>
      </c>
      <c r="M35">
        <f>G35/MAX(G$2:G$124)</f>
        <v>0.26020961329960246</v>
      </c>
      <c r="N35" s="385">
        <f>PRODUCT(J35:M35)</f>
        <v>0.10716084431691349</v>
      </c>
    </row>
    <row r="36" spans="1:14" x14ac:dyDescent="0.2">
      <c r="A36" s="1" t="s">
        <v>109</v>
      </c>
      <c r="B36" s="1" t="s">
        <v>2</v>
      </c>
      <c r="C36" s="1" t="s">
        <v>70</v>
      </c>
      <c r="D36" s="375">
        <v>3</v>
      </c>
      <c r="E36" s="372">
        <v>2</v>
      </c>
      <c r="F36" s="1" t="s">
        <v>0</v>
      </c>
      <c r="G36" s="43">
        <v>1521</v>
      </c>
      <c r="H36" s="164">
        <v>1217000</v>
      </c>
      <c r="I36" s="285">
        <v>1949</v>
      </c>
      <c r="J36" s="378">
        <f>(I36-MIN(I$2:I$122))/(2016-MIN(I$2:I$122))</f>
        <v>0.37962962962962965</v>
      </c>
      <c r="K36">
        <f>IF(D36=4,0.7,IF(D36=3,1,0.5))</f>
        <v>1</v>
      </c>
      <c r="L36" s="384">
        <f>H36/MAX(H$2:H$124)</f>
        <v>0.97751004016064258</v>
      </c>
      <c r="M36">
        <f>G36/MAX(G$2:G$124)</f>
        <v>0.27484640404770511</v>
      </c>
      <c r="N36" s="385">
        <f>PRODUCT(J36:M36)</f>
        <v>0.10199323979449905</v>
      </c>
    </row>
    <row r="37" spans="1:14" x14ac:dyDescent="0.2">
      <c r="A37" s="1" t="s">
        <v>114</v>
      </c>
      <c r="B37" s="1" t="s">
        <v>6</v>
      </c>
      <c r="C37" s="1" t="s">
        <v>88</v>
      </c>
      <c r="D37" s="375">
        <v>3</v>
      </c>
      <c r="E37" s="372">
        <v>3</v>
      </c>
      <c r="F37" s="1" t="s">
        <v>8</v>
      </c>
      <c r="G37" s="44">
        <v>1410</v>
      </c>
      <c r="H37" s="165">
        <v>789000</v>
      </c>
      <c r="I37" s="286">
        <v>1974</v>
      </c>
      <c r="J37" s="378">
        <f>(I37-MIN(I$2:I$122))/(2016-MIN(I$2:I$122))</f>
        <v>0.61111111111111116</v>
      </c>
      <c r="K37">
        <f>IF(D37=4,0.7,IF(D37=3,1,0.5))</f>
        <v>1</v>
      </c>
      <c r="L37" s="384">
        <f>H37/MAX(H$2:H$124)</f>
        <v>0.63373493975903616</v>
      </c>
      <c r="M37">
        <f>G37/MAX(G$2:G$124)</f>
        <v>0.25478857968919405</v>
      </c>
      <c r="N37" s="385">
        <f>PRODUCT(J37:M37)</f>
        <v>9.8675148733713317E-2</v>
      </c>
    </row>
    <row r="38" spans="1:14" x14ac:dyDescent="0.2">
      <c r="A38" s="1" t="s">
        <v>30</v>
      </c>
      <c r="B38" s="1" t="s">
        <v>6</v>
      </c>
      <c r="C38" s="1" t="s">
        <v>1</v>
      </c>
      <c r="D38" s="374">
        <v>3</v>
      </c>
      <c r="E38" s="373">
        <v>3</v>
      </c>
      <c r="F38" s="373" t="s">
        <v>8</v>
      </c>
      <c r="G38" s="45">
        <v>2092</v>
      </c>
      <c r="H38" s="166">
        <v>455594</v>
      </c>
      <c r="I38" s="287">
        <v>1985</v>
      </c>
      <c r="J38" s="378">
        <f>(I38-MIN(I$2:I$122))/(2016-MIN(I$2:I$122))</f>
        <v>0.71296296296296291</v>
      </c>
      <c r="K38">
        <f>IF(D38=4,0.7,IF(D38=3,1,0.5))</f>
        <v>1</v>
      </c>
      <c r="L38" s="384">
        <f>H38/MAX(H$2:H$124)</f>
        <v>0.36593895582329317</v>
      </c>
      <c r="M38">
        <f>G38/MAX(G$2:G$124)</f>
        <v>0.37802674376581136</v>
      </c>
      <c r="N38" s="385">
        <f>PRODUCT(J38:M38)</f>
        <v>9.862752606754098E-2</v>
      </c>
    </row>
    <row r="39" spans="1:14" x14ac:dyDescent="0.2">
      <c r="A39" s="1" t="s">
        <v>18</v>
      </c>
      <c r="B39" s="1" t="s">
        <v>2</v>
      </c>
      <c r="C39" s="1" t="s">
        <v>1</v>
      </c>
      <c r="D39" s="374">
        <v>3</v>
      </c>
      <c r="E39" s="373">
        <v>2</v>
      </c>
      <c r="F39" s="373" t="s">
        <v>0</v>
      </c>
      <c r="G39" s="46">
        <v>1406</v>
      </c>
      <c r="H39" s="167">
        <v>868000</v>
      </c>
      <c r="I39" s="288">
        <v>1967</v>
      </c>
      <c r="J39" s="378">
        <f>(I39-MIN(I$2:I$122))/(2016-MIN(I$2:I$122))</f>
        <v>0.54629629629629628</v>
      </c>
      <c r="K39">
        <f>IF(D39=4,0.7,IF(D39=3,1,0.5))</f>
        <v>1</v>
      </c>
      <c r="L39" s="384">
        <f>H39/MAX(H$2:H$124)</f>
        <v>0.69718875502008038</v>
      </c>
      <c r="M39">
        <f>G39/MAX(G$2:G$124)</f>
        <v>0.25406577520780627</v>
      </c>
      <c r="N39" s="385">
        <f>PRODUCT(J39:M39)</f>
        <v>9.6766447121390556E-2</v>
      </c>
    </row>
    <row r="40" spans="1:14" x14ac:dyDescent="0.2">
      <c r="A40" s="1" t="s">
        <v>124</v>
      </c>
      <c r="B40" s="1" t="s">
        <v>6</v>
      </c>
      <c r="C40" s="1" t="s">
        <v>88</v>
      </c>
      <c r="D40" s="375">
        <v>2</v>
      </c>
      <c r="E40" s="372">
        <v>3</v>
      </c>
      <c r="F40" s="1" t="s">
        <v>8</v>
      </c>
      <c r="G40" s="47">
        <v>1605</v>
      </c>
      <c r="H40" s="168">
        <v>1245000</v>
      </c>
      <c r="I40" s="289">
        <v>1980</v>
      </c>
      <c r="J40" s="378">
        <f>(I40-MIN(I$2:I$122))/(2016-MIN(I$2:I$122))</f>
        <v>0.66666666666666663</v>
      </c>
      <c r="K40">
        <f>IF(D40=4,0.7,IF(D40=3,1,0.5))</f>
        <v>0.5</v>
      </c>
      <c r="L40" s="384">
        <f>H40/MAX(H$2:H$124)</f>
        <v>1</v>
      </c>
      <c r="M40">
        <f>G40/MAX(G$2:G$124)</f>
        <v>0.29002529815684858</v>
      </c>
      <c r="N40" s="385">
        <f>PRODUCT(J40:M40)</f>
        <v>9.6675099385616192E-2</v>
      </c>
    </row>
    <row r="41" spans="1:14" x14ac:dyDescent="0.2">
      <c r="A41" s="1" t="s">
        <v>67</v>
      </c>
      <c r="B41" s="1" t="s">
        <v>2</v>
      </c>
      <c r="C41" s="1" t="s">
        <v>61</v>
      </c>
      <c r="D41" s="375">
        <v>4</v>
      </c>
      <c r="E41" s="372">
        <v>2</v>
      </c>
      <c r="F41" s="1" t="s">
        <v>0</v>
      </c>
      <c r="G41" s="48">
        <v>2040</v>
      </c>
      <c r="H41" s="169">
        <v>1050000</v>
      </c>
      <c r="I41" s="290">
        <v>1955</v>
      </c>
      <c r="J41" s="378">
        <f>(I41-MIN(I$2:I$122))/(2016-MIN(I$2:I$122))</f>
        <v>0.43518518518518517</v>
      </c>
      <c r="K41">
        <f>IF(D41=4,0.7,IF(D41=3,1,0.5))</f>
        <v>0.7</v>
      </c>
      <c r="L41" s="384">
        <f>H41/MAX(H$2:H$124)</f>
        <v>0.84337349397590367</v>
      </c>
      <c r="M41">
        <f>G41/MAX(G$2:G$124)</f>
        <v>0.36863028550777016</v>
      </c>
      <c r="N41" s="385">
        <f>PRODUCT(J41:M41)</f>
        <v>9.4707223061623672E-2</v>
      </c>
    </row>
    <row r="42" spans="1:14" x14ac:dyDescent="0.2">
      <c r="A42" s="1" t="s">
        <v>68</v>
      </c>
      <c r="B42" s="1" t="s">
        <v>2</v>
      </c>
      <c r="C42" s="1" t="s">
        <v>61</v>
      </c>
      <c r="D42" s="375">
        <v>3</v>
      </c>
      <c r="E42" s="372">
        <v>2</v>
      </c>
      <c r="F42" s="1" t="s">
        <v>0</v>
      </c>
      <c r="G42" s="49">
        <v>1611</v>
      </c>
      <c r="H42" s="170">
        <v>1115000</v>
      </c>
      <c r="I42" s="291">
        <v>1947</v>
      </c>
      <c r="J42" s="378">
        <f>(I42-MIN(I$2:I$122))/(2016-MIN(I$2:I$122))</f>
        <v>0.3611111111111111</v>
      </c>
      <c r="K42">
        <f>IF(D42=4,0.7,IF(D42=3,1,0.5))</f>
        <v>1</v>
      </c>
      <c r="L42" s="384">
        <f>H42/MAX(H$2:H$124)</f>
        <v>0.89558232931726911</v>
      </c>
      <c r="M42">
        <f>G42/MAX(G$2:G$124)</f>
        <v>0.29110950487893023</v>
      </c>
      <c r="N42" s="385">
        <f>PRODUCT(J42:M42)</f>
        <v>9.4146190834897225E-2</v>
      </c>
    </row>
    <row r="43" spans="1:14" x14ac:dyDescent="0.2">
      <c r="A43" s="1" t="s">
        <v>129</v>
      </c>
      <c r="B43" s="1" t="s">
        <v>6</v>
      </c>
      <c r="C43" s="1" t="s">
        <v>125</v>
      </c>
      <c r="D43" s="383">
        <v>2</v>
      </c>
      <c r="E43" s="372">
        <v>3</v>
      </c>
      <c r="F43" s="1" t="s">
        <v>8</v>
      </c>
      <c r="G43" s="50">
        <v>1551</v>
      </c>
      <c r="H43" s="171">
        <v>1150000</v>
      </c>
      <c r="I43" s="292">
        <v>1985</v>
      </c>
      <c r="J43" s="378">
        <f>(I43-MIN(I$2:I$122))/(2016-MIN(I$2:I$122))</f>
        <v>0.71296296296296291</v>
      </c>
      <c r="K43">
        <f>IF(D43=4,0.7,IF(D43=3,1,0.5))</f>
        <v>0.5</v>
      </c>
      <c r="L43" s="384">
        <f>H43/MAX(H$2:H$124)</f>
        <v>0.92369477911646591</v>
      </c>
      <c r="M43">
        <f>G43/MAX(G$2:G$124)</f>
        <v>0.28026743765811346</v>
      </c>
      <c r="N43" s="385">
        <f>PRODUCT(J43:M43)</f>
        <v>9.2286485217261446E-2</v>
      </c>
    </row>
    <row r="44" spans="1:14" x14ac:dyDescent="0.2">
      <c r="A44" s="1" t="s">
        <v>44</v>
      </c>
      <c r="B44" s="1" t="s">
        <v>6</v>
      </c>
      <c r="C44" s="1" t="s">
        <v>1</v>
      </c>
      <c r="D44" s="374">
        <v>3</v>
      </c>
      <c r="E44" s="373">
        <v>2</v>
      </c>
      <c r="F44" s="373" t="s">
        <v>8</v>
      </c>
      <c r="G44" s="51">
        <v>1557</v>
      </c>
      <c r="H44" s="172">
        <v>637969</v>
      </c>
      <c r="I44" s="293">
        <v>1975</v>
      </c>
      <c r="J44" s="378">
        <f>(I44-MIN(I$2:I$122))/(2016-MIN(I$2:I$122))</f>
        <v>0.62037037037037035</v>
      </c>
      <c r="K44">
        <f>IF(D44=4,0.7,IF(D44=3,1,0.5))</f>
        <v>1</v>
      </c>
      <c r="L44" s="384">
        <f>H44/MAX(H$2:H$124)</f>
        <v>0.51242489959839355</v>
      </c>
      <c r="M44">
        <f>G44/MAX(G$2:G$124)</f>
        <v>0.28135164438019516</v>
      </c>
      <c r="N44" s="385">
        <f>PRODUCT(J44:M44)</f>
        <v>8.9439781520976078E-2</v>
      </c>
    </row>
    <row r="45" spans="1:14" x14ac:dyDescent="0.2">
      <c r="A45" s="1" t="s">
        <v>130</v>
      </c>
      <c r="B45" s="1" t="s">
        <v>6</v>
      </c>
      <c r="C45" s="1" t="s">
        <v>125</v>
      </c>
      <c r="D45" s="375">
        <v>2</v>
      </c>
      <c r="E45" s="372">
        <v>2</v>
      </c>
      <c r="F45" s="1" t="s">
        <v>8</v>
      </c>
      <c r="G45" s="52">
        <v>1858</v>
      </c>
      <c r="H45" s="173">
        <v>1050000</v>
      </c>
      <c r="I45" s="294">
        <v>1974</v>
      </c>
      <c r="J45" s="378">
        <f>(I45-MIN(I$2:I$122))/(2016-MIN(I$2:I$122))</f>
        <v>0.61111111111111116</v>
      </c>
      <c r="K45">
        <f>IF(D45=4,0.7,IF(D45=3,1,0.5))</f>
        <v>0.5</v>
      </c>
      <c r="L45" s="384">
        <f>H45/MAX(H$2:H$124)</f>
        <v>0.84337349397590367</v>
      </c>
      <c r="M45">
        <f>G45/MAX(G$2:G$124)</f>
        <v>0.33574268160462595</v>
      </c>
      <c r="N45" s="385">
        <f>PRODUCT(J45:M45)</f>
        <v>8.6520035085529454E-2</v>
      </c>
    </row>
    <row r="46" spans="1:14" x14ac:dyDescent="0.2">
      <c r="A46" s="1" t="s">
        <v>17</v>
      </c>
      <c r="B46" s="1" t="s">
        <v>2</v>
      </c>
      <c r="C46" s="1" t="s">
        <v>1</v>
      </c>
      <c r="D46" s="374">
        <v>3</v>
      </c>
      <c r="E46" s="373">
        <v>3</v>
      </c>
      <c r="F46" s="373" t="s">
        <v>0</v>
      </c>
      <c r="G46" s="53">
        <v>1482</v>
      </c>
      <c r="H46" s="174">
        <v>686625</v>
      </c>
      <c r="I46" s="295">
        <v>1971</v>
      </c>
      <c r="J46" s="378">
        <f>(I46-MIN(I$2:I$122))/(2016-MIN(I$2:I$122))</f>
        <v>0.58333333333333337</v>
      </c>
      <c r="K46">
        <f>IF(D46=4,0.7,IF(D46=3,1,0.5))</f>
        <v>1</v>
      </c>
      <c r="L46" s="384">
        <f>H46/MAX(H$2:H$124)</f>
        <v>0.55150602409638549</v>
      </c>
      <c r="M46">
        <f>G46/MAX(G$2:G$124)</f>
        <v>0.26779906035417422</v>
      </c>
      <c r="N46" s="385">
        <f>PRODUCT(J46:M46)</f>
        <v>8.6154130435729184E-2</v>
      </c>
    </row>
    <row r="47" spans="1:14" x14ac:dyDescent="0.2">
      <c r="A47" s="1" t="s">
        <v>112</v>
      </c>
      <c r="B47" s="1" t="s">
        <v>6</v>
      </c>
      <c r="C47" s="1" t="s">
        <v>88</v>
      </c>
      <c r="D47" s="375">
        <v>2</v>
      </c>
      <c r="E47" s="372">
        <v>3</v>
      </c>
      <c r="F47" s="1" t="s">
        <v>8</v>
      </c>
      <c r="G47" s="54">
        <v>1413</v>
      </c>
      <c r="H47" s="175">
        <v>1150000</v>
      </c>
      <c r="I47" s="296">
        <v>1981</v>
      </c>
      <c r="J47" s="378">
        <f>(I47-MIN(I$2:I$122))/(2016-MIN(I$2:I$122))</f>
        <v>0.67592592592592593</v>
      </c>
      <c r="K47">
        <f>IF(D47=4,0.7,IF(D47=3,1,0.5))</f>
        <v>0.5</v>
      </c>
      <c r="L47" s="384">
        <f>H47/MAX(H$2:H$124)</f>
        <v>0.92369477911646591</v>
      </c>
      <c r="M47">
        <f>G47/MAX(G$2:G$124)</f>
        <v>0.25533068305023493</v>
      </c>
      <c r="N47" s="385">
        <f>PRODUCT(J47:M47)</f>
        <v>7.9707760085033552E-2</v>
      </c>
    </row>
    <row r="48" spans="1:14" x14ac:dyDescent="0.2">
      <c r="A48" s="1" t="s">
        <v>108</v>
      </c>
      <c r="B48" s="1" t="s">
        <v>6</v>
      </c>
      <c r="C48" s="1" t="s">
        <v>88</v>
      </c>
      <c r="D48" s="375">
        <v>2</v>
      </c>
      <c r="E48" s="372">
        <v>3</v>
      </c>
      <c r="F48" s="1" t="s">
        <v>8</v>
      </c>
      <c r="G48" s="55">
        <v>1641</v>
      </c>
      <c r="H48" s="176">
        <v>764716</v>
      </c>
      <c r="I48" s="297">
        <v>2000</v>
      </c>
      <c r="J48" s="378">
        <f>(I48-MIN(I$2:I$122))/(2016-MIN(I$2:I$122))</f>
        <v>0.85185185185185186</v>
      </c>
      <c r="K48">
        <f>IF(D48=4,0.7,IF(D48=3,1,0.5))</f>
        <v>0.5</v>
      </c>
      <c r="L48" s="384">
        <f>H48/MAX(H$2:H$124)</f>
        <v>0.61422971887550204</v>
      </c>
      <c r="M48">
        <f>G48/MAX(G$2:G$124)</f>
        <v>0.29653053848933864</v>
      </c>
      <c r="N48" s="385">
        <f>PRODUCT(J48:M48)</f>
        <v>7.7577240625353289E-2</v>
      </c>
    </row>
    <row r="49" spans="1:14" x14ac:dyDescent="0.2">
      <c r="A49" s="1" t="s">
        <v>110</v>
      </c>
      <c r="B49" s="1" t="s">
        <v>2</v>
      </c>
      <c r="C49" s="1" t="s">
        <v>88</v>
      </c>
      <c r="D49" s="375">
        <v>3</v>
      </c>
      <c r="E49" s="372">
        <v>2</v>
      </c>
      <c r="F49" s="1" t="s">
        <v>0</v>
      </c>
      <c r="G49" s="56">
        <v>1279</v>
      </c>
      <c r="H49" s="177">
        <v>1137500</v>
      </c>
      <c r="I49" s="298">
        <v>1947</v>
      </c>
      <c r="J49" s="378">
        <f>(I49-MIN(I$2:I$122))/(2016-MIN(I$2:I$122))</f>
        <v>0.3611111111111111</v>
      </c>
      <c r="K49">
        <f>IF(D49=4,0.7,IF(D49=3,1,0.5))</f>
        <v>1</v>
      </c>
      <c r="L49" s="384">
        <f>H49/MAX(H$2:H$124)</f>
        <v>0.91365461847389562</v>
      </c>
      <c r="M49">
        <f>G49/MAX(G$2:G$124)</f>
        <v>0.23111673292374413</v>
      </c>
      <c r="N49" s="385">
        <f>PRODUCT(J49:M49)</f>
        <v>7.6252536548636021E-2</v>
      </c>
    </row>
    <row r="50" spans="1:14" x14ac:dyDescent="0.2">
      <c r="A50" s="1" t="s">
        <v>52</v>
      </c>
      <c r="B50" s="1" t="s">
        <v>2</v>
      </c>
      <c r="C50" s="1" t="s">
        <v>1</v>
      </c>
      <c r="D50" s="380">
        <v>4</v>
      </c>
      <c r="E50" s="373">
        <v>3</v>
      </c>
      <c r="F50" s="373" t="s">
        <v>0</v>
      </c>
      <c r="G50" s="57">
        <v>2818</v>
      </c>
      <c r="H50" s="178">
        <v>339205</v>
      </c>
      <c r="I50" s="299">
        <v>1992</v>
      </c>
      <c r="J50" s="378">
        <f>(I50-MIN(I$2:I$122))/(2016-MIN(I$2:I$122))</f>
        <v>0.77777777777777779</v>
      </c>
      <c r="K50">
        <f>IF(D50=4,0.7,IF(D50=3,1,0.5))</f>
        <v>0.7</v>
      </c>
      <c r="L50" s="384">
        <f>H50/MAX(H$2:H$124)</f>
        <v>0.27245381526104417</v>
      </c>
      <c r="M50">
        <f>G50/MAX(G$2:G$124)</f>
        <v>0.50921575713769429</v>
      </c>
      <c r="N50" s="385">
        <f>PRODUCT(J50:M50)</f>
        <v>7.5535011281523318E-2</v>
      </c>
    </row>
    <row r="51" spans="1:14" x14ac:dyDescent="0.2">
      <c r="A51" s="1" t="s">
        <v>83</v>
      </c>
      <c r="B51" s="1" t="s">
        <v>2</v>
      </c>
      <c r="C51" s="1" t="s">
        <v>70</v>
      </c>
      <c r="D51" s="375">
        <v>4</v>
      </c>
      <c r="E51" s="372">
        <v>3</v>
      </c>
      <c r="F51" s="1" t="s">
        <v>0</v>
      </c>
      <c r="G51" s="58">
        <v>2137</v>
      </c>
      <c r="H51" s="179">
        <v>795548</v>
      </c>
      <c r="I51" s="300">
        <v>1955</v>
      </c>
      <c r="J51" s="378">
        <f>(I51-MIN(I$2:I$122))/(2016-MIN(I$2:I$122))</f>
        <v>0.43518518518518517</v>
      </c>
      <c r="K51">
        <f>IF(D51=4,0.7,IF(D51=3,1,0.5))</f>
        <v>0.7</v>
      </c>
      <c r="L51" s="384">
        <f>H51/MAX(H$2:H$124)</f>
        <v>0.63899437751004018</v>
      </c>
      <c r="M51">
        <f>G51/MAX(G$2:G$124)</f>
        <v>0.38615829418142394</v>
      </c>
      <c r="N51" s="385">
        <f>PRODUCT(J51:M51)</f>
        <v>7.516826854514122E-2</v>
      </c>
    </row>
    <row r="52" spans="1:14" x14ac:dyDescent="0.2">
      <c r="A52" s="1" t="s">
        <v>58</v>
      </c>
      <c r="B52" s="1" t="s">
        <v>2</v>
      </c>
      <c r="C52" s="1" t="s">
        <v>47</v>
      </c>
      <c r="D52" s="375">
        <v>2</v>
      </c>
      <c r="E52" s="372">
        <v>3</v>
      </c>
      <c r="F52" s="1" t="s">
        <v>57</v>
      </c>
      <c r="G52" s="59">
        <v>1557</v>
      </c>
      <c r="H52" s="180">
        <v>905413</v>
      </c>
      <c r="I52" s="301">
        <v>1987</v>
      </c>
      <c r="J52" s="378">
        <f>(I52-MIN(I$2:I$122))/(2016-MIN(I$2:I$122))</f>
        <v>0.73148148148148151</v>
      </c>
      <c r="K52">
        <f>IF(D52=4,0.7,IF(D52=3,1,0.5))</f>
        <v>0.5</v>
      </c>
      <c r="L52" s="384">
        <f>H52/MAX(H$2:H$124)</f>
        <v>0.7272393574297189</v>
      </c>
      <c r="M52">
        <f>G52/MAX(G$2:G$124)</f>
        <v>0.28135164438019516</v>
      </c>
      <c r="N52" s="385">
        <f>PRODUCT(J52:M52)</f>
        <v>7.4834208965726776E-2</v>
      </c>
    </row>
    <row r="53" spans="1:14" x14ac:dyDescent="0.2">
      <c r="A53" s="1" t="s">
        <v>69</v>
      </c>
      <c r="B53" s="1" t="s">
        <v>2</v>
      </c>
      <c r="C53" s="1" t="s">
        <v>61</v>
      </c>
      <c r="D53" s="375">
        <v>3</v>
      </c>
      <c r="E53" s="372">
        <v>2</v>
      </c>
      <c r="F53" s="1" t="s">
        <v>21</v>
      </c>
      <c r="G53" s="60">
        <v>1112</v>
      </c>
      <c r="H53" s="181">
        <v>1020000</v>
      </c>
      <c r="I53" s="302">
        <v>1957</v>
      </c>
      <c r="J53" s="378">
        <f>(I53-MIN(I$2:I$122))/(2016-MIN(I$2:I$122))</f>
        <v>0.45370370370370372</v>
      </c>
      <c r="K53">
        <f>IF(D53=4,0.7,IF(D53=3,1,0.5))</f>
        <v>1</v>
      </c>
      <c r="L53" s="384">
        <f>H53/MAX(H$2:H$124)</f>
        <v>0.81927710843373491</v>
      </c>
      <c r="M53">
        <f>G53/MAX(G$2:G$124)</f>
        <v>0.20093964582580412</v>
      </c>
      <c r="N53" s="385">
        <f>PRODUCT(J53:M53)</f>
        <v>7.4691086556401082E-2</v>
      </c>
    </row>
    <row r="54" spans="1:14" x14ac:dyDescent="0.2">
      <c r="A54" s="1" t="s">
        <v>104</v>
      </c>
      <c r="B54" s="1" t="s">
        <v>6</v>
      </c>
      <c r="C54" s="1" t="s">
        <v>88</v>
      </c>
      <c r="D54" s="375">
        <v>2</v>
      </c>
      <c r="E54" s="372">
        <v>3</v>
      </c>
      <c r="F54" s="1" t="s">
        <v>8</v>
      </c>
      <c r="G54" s="61">
        <v>1292</v>
      </c>
      <c r="H54" s="182">
        <v>1034000</v>
      </c>
      <c r="I54" s="303">
        <v>1991</v>
      </c>
      <c r="J54" s="378">
        <f>(I54-MIN(I$2:I$122))/(2016-MIN(I$2:I$122))</f>
        <v>0.76851851851851849</v>
      </c>
      <c r="K54">
        <f>IF(D54=4,0.7,IF(D54=3,1,0.5))</f>
        <v>0.5</v>
      </c>
      <c r="L54" s="384">
        <f>H54/MAX(H$2:H$124)</f>
        <v>0.83052208835341368</v>
      </c>
      <c r="M54">
        <f>G54/MAX(G$2:G$124)</f>
        <v>0.23346584748825444</v>
      </c>
      <c r="N54" s="385">
        <f>PRODUCT(J54:M54)</f>
        <v>7.4507310587300951E-2</v>
      </c>
    </row>
    <row r="55" spans="1:14" x14ac:dyDescent="0.2">
      <c r="A55" s="1" t="s">
        <v>105</v>
      </c>
      <c r="B55" s="1" t="s">
        <v>6</v>
      </c>
      <c r="C55" s="1" t="s">
        <v>88</v>
      </c>
      <c r="D55" s="375">
        <v>2</v>
      </c>
      <c r="E55" s="372">
        <v>2</v>
      </c>
      <c r="F55" s="1" t="s">
        <v>5</v>
      </c>
      <c r="G55" s="62">
        <v>1410</v>
      </c>
      <c r="H55" s="183">
        <v>1050000</v>
      </c>
      <c r="I55" s="304">
        <v>1982</v>
      </c>
      <c r="J55" s="378">
        <f>(I55-MIN(I$2:I$122))/(2016-MIN(I$2:I$122))</f>
        <v>0.68518518518518523</v>
      </c>
      <c r="K55">
        <f>IF(D55=4,0.7,IF(D55=3,1,0.5))</f>
        <v>0.5</v>
      </c>
      <c r="L55" s="384">
        <f>H55/MAX(H$2:H$124)</f>
        <v>0.84337349397590367</v>
      </c>
      <c r="M55">
        <f>G55/MAX(G$2:G$124)</f>
        <v>0.25478857968919405</v>
      </c>
      <c r="N55" s="385">
        <f>PRODUCT(J55:M55)</f>
        <v>7.3616959102522611E-2</v>
      </c>
    </row>
    <row r="56" spans="1:14" x14ac:dyDescent="0.2">
      <c r="A56" s="1" t="s">
        <v>54</v>
      </c>
      <c r="B56" s="1" t="s">
        <v>2</v>
      </c>
      <c r="C56" s="1" t="s">
        <v>47</v>
      </c>
      <c r="D56" s="374">
        <v>4</v>
      </c>
      <c r="E56" s="373">
        <v>3</v>
      </c>
      <c r="F56" s="373" t="s">
        <v>0</v>
      </c>
      <c r="G56" s="63">
        <v>1896</v>
      </c>
      <c r="H56" s="184">
        <v>849684</v>
      </c>
      <c r="I56" s="305">
        <v>1955</v>
      </c>
      <c r="J56" s="378">
        <f>(I56-MIN(I$2:I$122))/(2016-MIN(I$2:I$122))</f>
        <v>0.43518518518518517</v>
      </c>
      <c r="K56">
        <f>IF(D56=4,0.7,IF(D56=3,1,0.5))</f>
        <v>0.7</v>
      </c>
      <c r="L56" s="384">
        <f>H56/MAX(H$2:H$124)</f>
        <v>0.68247710843373499</v>
      </c>
      <c r="M56">
        <f>G56/MAX(G$2:G$124)</f>
        <v>0.34260932417780993</v>
      </c>
      <c r="N56" s="385">
        <f>PRODUCT(J56:M56)</f>
        <v>7.1229420251781736E-2</v>
      </c>
    </row>
    <row r="57" spans="1:14" x14ac:dyDescent="0.2">
      <c r="A57" s="1" t="s">
        <v>86</v>
      </c>
      <c r="B57" s="1" t="s">
        <v>6</v>
      </c>
      <c r="C57" s="1" t="s">
        <v>70</v>
      </c>
      <c r="D57" s="375">
        <v>3</v>
      </c>
      <c r="E57" s="372">
        <v>3</v>
      </c>
      <c r="F57" s="1" t="s">
        <v>8</v>
      </c>
      <c r="G57" s="64">
        <v>1435</v>
      </c>
      <c r="H57" s="185">
        <v>659391</v>
      </c>
      <c r="I57" s="306">
        <v>1964</v>
      </c>
      <c r="J57" s="378">
        <f>(I57-MIN(I$2:I$122))/(2016-MIN(I$2:I$122))</f>
        <v>0.51851851851851849</v>
      </c>
      <c r="K57">
        <f>IF(D57=4,0.7,IF(D57=3,1,0.5))</f>
        <v>1</v>
      </c>
      <c r="L57" s="384">
        <f>H57/MAX(H$2:H$124)</f>
        <v>0.52963132530120482</v>
      </c>
      <c r="M57">
        <f>G57/MAX(G$2:G$124)</f>
        <v>0.25930610769786772</v>
      </c>
      <c r="N57" s="385">
        <f>PRODUCT(J57:M57)</f>
        <v>7.1211589803780034E-2</v>
      </c>
    </row>
    <row r="58" spans="1:14" x14ac:dyDescent="0.2">
      <c r="A58" s="1" t="s">
        <v>78</v>
      </c>
      <c r="B58" s="1" t="s">
        <v>2</v>
      </c>
      <c r="C58" s="1" t="s">
        <v>70</v>
      </c>
      <c r="D58" s="375">
        <v>3</v>
      </c>
      <c r="E58" s="372">
        <v>2</v>
      </c>
      <c r="F58" s="1" t="s">
        <v>0</v>
      </c>
      <c r="G58" s="65">
        <v>1520</v>
      </c>
      <c r="H58" s="186">
        <v>773300</v>
      </c>
      <c r="I58" s="307">
        <v>1953</v>
      </c>
      <c r="J58" s="378">
        <f>(I58-MIN(I$2:I$122))/(2016-MIN(I$2:I$122))</f>
        <v>0.41666666666666669</v>
      </c>
      <c r="K58">
        <f>IF(D58=4,0.7,IF(D58=3,1,0.5))</f>
        <v>1</v>
      </c>
      <c r="L58" s="384">
        <f>H58/MAX(H$2:H$124)</f>
        <v>0.62112449799196789</v>
      </c>
      <c r="M58">
        <f>G58/MAX(G$2:G$124)</f>
        <v>0.27466570292735815</v>
      </c>
      <c r="N58" s="385">
        <f>PRODUCT(J58:M58)</f>
        <v>7.1083998685985958E-2</v>
      </c>
    </row>
    <row r="59" spans="1:14" x14ac:dyDescent="0.2">
      <c r="A59" s="1" t="s">
        <v>13</v>
      </c>
      <c r="B59" s="1" t="s">
        <v>6</v>
      </c>
      <c r="C59" s="1" t="s">
        <v>1</v>
      </c>
      <c r="D59" s="374">
        <v>2</v>
      </c>
      <c r="E59" s="373">
        <v>3</v>
      </c>
      <c r="F59" s="373" t="s">
        <v>8</v>
      </c>
      <c r="G59" s="66">
        <v>1676</v>
      </c>
      <c r="H59" s="187">
        <v>875042</v>
      </c>
      <c r="I59" s="308">
        <v>1980</v>
      </c>
      <c r="J59" s="378">
        <f>(I59-MIN(I$2:I$122))/(2016-MIN(I$2:I$122))</f>
        <v>0.66666666666666663</v>
      </c>
      <c r="K59">
        <f>IF(D59=4,0.7,IF(D59=3,1,0.5))</f>
        <v>0.5</v>
      </c>
      <c r="L59" s="384">
        <f>H59/MAX(H$2:H$124)</f>
        <v>0.70284497991967876</v>
      </c>
      <c r="M59">
        <f>G59/MAX(G$2:G$124)</f>
        <v>0.30285507770148173</v>
      </c>
      <c r="N59" s="385">
        <f>PRODUCT(J59:M59)</f>
        <v>7.0953390335223562E-2</v>
      </c>
    </row>
    <row r="60" spans="1:14" x14ac:dyDescent="0.2">
      <c r="A60" s="1" t="s">
        <v>31</v>
      </c>
      <c r="B60" s="1" t="s">
        <v>2</v>
      </c>
      <c r="C60" s="1" t="s">
        <v>1</v>
      </c>
      <c r="D60" s="374">
        <v>3</v>
      </c>
      <c r="E60" s="373">
        <v>2</v>
      </c>
      <c r="F60" s="373" t="s">
        <v>0</v>
      </c>
      <c r="G60" s="67">
        <v>1196</v>
      </c>
      <c r="H60" s="188">
        <v>841500</v>
      </c>
      <c r="I60" s="309">
        <v>1957</v>
      </c>
      <c r="J60" s="378">
        <f>(I60-MIN(I$2:I$122))/(2016-MIN(I$2:I$122))</f>
        <v>0.45370370370370372</v>
      </c>
      <c r="K60">
        <f>IF(D60=4,0.7,IF(D60=3,1,0.5))</f>
        <v>1</v>
      </c>
      <c r="L60" s="384">
        <f>H60/MAX(H$2:H$124)</f>
        <v>0.67590361445783131</v>
      </c>
      <c r="M60">
        <f>G60/MAX(G$2:G$124)</f>
        <v>0.21611853993494759</v>
      </c>
      <c r="N60" s="385">
        <f>PRODUCT(J60:M60)</f>
        <v>6.627490567014474E-2</v>
      </c>
    </row>
    <row r="61" spans="1:14" x14ac:dyDescent="0.2">
      <c r="A61" s="1" t="s">
        <v>89</v>
      </c>
      <c r="B61" s="1" t="s">
        <v>14</v>
      </c>
      <c r="C61" s="1" t="s">
        <v>88</v>
      </c>
      <c r="D61" s="375">
        <v>3</v>
      </c>
      <c r="E61" s="372">
        <v>4</v>
      </c>
      <c r="F61" s="1" t="s">
        <v>0</v>
      </c>
      <c r="G61" s="68">
        <v>2128</v>
      </c>
      <c r="H61" s="189">
        <v>576062</v>
      </c>
      <c r="I61" s="310">
        <v>1948</v>
      </c>
      <c r="J61" s="378">
        <f>(I61-MIN(I$2:I$122))/(2016-MIN(I$2:I$122))</f>
        <v>0.37037037037037035</v>
      </c>
      <c r="K61">
        <f>IF(D61=4,0.7,IF(D61=3,1,0.5))</f>
        <v>1</v>
      </c>
      <c r="L61" s="384">
        <f>H61/MAX(H$2:H$124)</f>
        <v>0.46270040160642573</v>
      </c>
      <c r="M61">
        <f>G61/MAX(G$2:G$124)</f>
        <v>0.38453198409830142</v>
      </c>
      <c r="N61" s="385">
        <f>PRODUCT(J61:M61)</f>
        <v>6.5897445730666582E-2</v>
      </c>
    </row>
    <row r="62" spans="1:14" x14ac:dyDescent="0.2">
      <c r="A62" s="1" t="s">
        <v>20</v>
      </c>
      <c r="B62" s="1" t="s">
        <v>2</v>
      </c>
      <c r="C62" s="1" t="s">
        <v>1</v>
      </c>
      <c r="D62" s="374">
        <v>3</v>
      </c>
      <c r="E62" s="373">
        <v>1</v>
      </c>
      <c r="F62" s="373" t="s">
        <v>0</v>
      </c>
      <c r="G62" s="69">
        <v>912</v>
      </c>
      <c r="H62" s="190">
        <v>1150000</v>
      </c>
      <c r="I62" s="311">
        <v>1954</v>
      </c>
      <c r="J62" s="378">
        <f>(I62-MIN(I$2:I$122))/(2016-MIN(I$2:I$122))</f>
        <v>0.42592592592592593</v>
      </c>
      <c r="K62">
        <f>IF(D62=4,0.7,IF(D62=3,1,0.5))</f>
        <v>1</v>
      </c>
      <c r="L62" s="384">
        <f>H62/MAX(H$2:H$124)</f>
        <v>0.92369477911646591</v>
      </c>
      <c r="M62">
        <f>G62/MAX(G$2:G$124)</f>
        <v>0.16479942175641488</v>
      </c>
      <c r="N62" s="385">
        <f>PRODUCT(J62:M62)</f>
        <v>6.4836303814624033E-2</v>
      </c>
    </row>
    <row r="63" spans="1:14" x14ac:dyDescent="0.2">
      <c r="A63" s="1" t="s">
        <v>91</v>
      </c>
      <c r="B63" s="1" t="s">
        <v>2</v>
      </c>
      <c r="C63" s="1" t="s">
        <v>70</v>
      </c>
      <c r="D63" s="375">
        <v>4</v>
      </c>
      <c r="E63" s="372">
        <v>1</v>
      </c>
      <c r="F63" s="1" t="s">
        <v>0</v>
      </c>
      <c r="G63" s="70">
        <v>1703</v>
      </c>
      <c r="H63" s="191">
        <v>960000</v>
      </c>
      <c r="I63" s="312">
        <v>1949</v>
      </c>
      <c r="J63" s="378">
        <f>(I63-MIN(I$2:I$122))/(2016-MIN(I$2:I$122))</f>
        <v>0.37962962962962965</v>
      </c>
      <c r="K63">
        <f>IF(D63=4,0.7,IF(D63=3,1,0.5))</f>
        <v>0.7</v>
      </c>
      <c r="L63" s="384">
        <f>H63/MAX(H$2:H$124)</f>
        <v>0.77108433734939763</v>
      </c>
      <c r="M63">
        <f>G63/MAX(G$2:G$124)</f>
        <v>0.30773400795084932</v>
      </c>
      <c r="N63" s="385">
        <f>PRODUCT(J63:M63)</f>
        <v>6.305732104017403E-2</v>
      </c>
    </row>
    <row r="64" spans="1:14" x14ac:dyDescent="0.2">
      <c r="A64" s="1" t="s">
        <v>22</v>
      </c>
      <c r="B64" s="1" t="s">
        <v>2</v>
      </c>
      <c r="C64" s="1" t="s">
        <v>1</v>
      </c>
      <c r="D64" s="374">
        <v>4</v>
      </c>
      <c r="E64" s="373">
        <v>2</v>
      </c>
      <c r="F64" s="373" t="s">
        <v>21</v>
      </c>
      <c r="G64" s="71">
        <v>1496</v>
      </c>
      <c r="H64" s="192">
        <v>813305</v>
      </c>
      <c r="I64" s="313">
        <v>1963</v>
      </c>
      <c r="J64" s="378">
        <f>(I64-MIN(I$2:I$122))/(2016-MIN(I$2:I$122))</f>
        <v>0.5092592592592593</v>
      </c>
      <c r="K64">
        <f>IF(D64=4,0.7,IF(D64=3,1,0.5))</f>
        <v>0.7</v>
      </c>
      <c r="L64" s="384">
        <f>H64/MAX(H$2:H$124)</f>
        <v>0.65325702811244979</v>
      </c>
      <c r="M64">
        <f>G64/MAX(G$2:G$124)</f>
        <v>0.27032887603903144</v>
      </c>
      <c r="N64" s="385">
        <f>PRODUCT(J64:M64)</f>
        <v>6.295257564544543E-2</v>
      </c>
    </row>
    <row r="65" spans="1:14" x14ac:dyDescent="0.2">
      <c r="A65" s="1" t="s">
        <v>3</v>
      </c>
      <c r="B65" s="1" t="s">
        <v>2</v>
      </c>
      <c r="C65" s="1" t="s">
        <v>1</v>
      </c>
      <c r="D65" s="374">
        <v>4</v>
      </c>
      <c r="E65" s="373">
        <v>2</v>
      </c>
      <c r="F65" s="373" t="s">
        <v>0</v>
      </c>
      <c r="G65" s="72">
        <v>1464</v>
      </c>
      <c r="H65" s="193">
        <v>928048</v>
      </c>
      <c r="I65" s="314">
        <v>1955</v>
      </c>
      <c r="J65" s="378">
        <f>(I65-MIN(I$2:I$122))/(2016-MIN(I$2:I$122))</f>
        <v>0.43518518518518517</v>
      </c>
      <c r="K65">
        <f>IF(D65=4,0.7,IF(D65=3,1,0.5))</f>
        <v>0.7</v>
      </c>
      <c r="L65" s="384">
        <f>H65/MAX(H$2:H$124)</f>
        <v>0.74542008032128515</v>
      </c>
      <c r="M65">
        <f>G65/MAX(G$2:G$124)</f>
        <v>0.26454644018792917</v>
      </c>
      <c r="N65" s="385">
        <f>PRODUCT(J65:M65)</f>
        <v>6.0072423370549202E-2</v>
      </c>
    </row>
    <row r="66" spans="1:14" x14ac:dyDescent="0.2">
      <c r="A66" s="1" t="s">
        <v>12</v>
      </c>
      <c r="B66" s="1" t="s">
        <v>6</v>
      </c>
      <c r="C66" s="1" t="s">
        <v>1</v>
      </c>
      <c r="D66" s="374">
        <v>2</v>
      </c>
      <c r="E66" s="373">
        <v>3</v>
      </c>
      <c r="F66" s="373" t="s">
        <v>8</v>
      </c>
      <c r="G66" s="73">
        <v>1541</v>
      </c>
      <c r="H66" s="194">
        <v>800000</v>
      </c>
      <c r="I66" s="315">
        <v>1980</v>
      </c>
      <c r="J66" s="378">
        <f>(I66-MIN(I$2:I$122))/(2016-MIN(I$2:I$122))</f>
        <v>0.66666666666666663</v>
      </c>
      <c r="K66">
        <f>IF(D66=4,0.7,IF(D66=3,1,0.5))</f>
        <v>0.5</v>
      </c>
      <c r="L66" s="384">
        <f>H66/MAX(H$2:H$124)</f>
        <v>0.64257028112449799</v>
      </c>
      <c r="M66">
        <f>G66/MAX(G$2:G$124)</f>
        <v>0.27846042645464403</v>
      </c>
      <c r="N66" s="385">
        <f>PRODUCT(J66:M66)</f>
        <v>5.964346483633607E-2</v>
      </c>
    </row>
    <row r="67" spans="1:14" x14ac:dyDescent="0.2">
      <c r="A67" s="1" t="s">
        <v>103</v>
      </c>
      <c r="B67" s="1" t="s">
        <v>6</v>
      </c>
      <c r="C67" s="1" t="s">
        <v>88</v>
      </c>
      <c r="D67" s="375">
        <v>2</v>
      </c>
      <c r="E67" s="372">
        <v>3</v>
      </c>
      <c r="F67" s="1" t="s">
        <v>8</v>
      </c>
      <c r="G67" s="74">
        <v>1504</v>
      </c>
      <c r="H67" s="195">
        <v>890000</v>
      </c>
      <c r="I67" s="316">
        <v>1974</v>
      </c>
      <c r="J67" s="378">
        <f>(I67-MIN(I$2:I$122))/(2016-MIN(I$2:I$122))</f>
        <v>0.61111111111111116</v>
      </c>
      <c r="K67">
        <f>IF(D67=4,0.7,IF(D67=3,1,0.5))</f>
        <v>0.5</v>
      </c>
      <c r="L67" s="384">
        <f>H67/MAX(H$2:H$124)</f>
        <v>0.71485943775100402</v>
      </c>
      <c r="M67">
        <f>G67/MAX(G$2:G$124)</f>
        <v>0.27177448500180701</v>
      </c>
      <c r="N67" s="385">
        <f>PRODUCT(J67:M67)</f>
        <v>5.9363503082724027E-2</v>
      </c>
    </row>
    <row r="68" spans="1:14" x14ac:dyDescent="0.2">
      <c r="A68" s="1" t="s">
        <v>75</v>
      </c>
      <c r="B68" s="1" t="s">
        <v>6</v>
      </c>
      <c r="C68" s="1" t="s">
        <v>70</v>
      </c>
      <c r="D68" s="375">
        <v>2</v>
      </c>
      <c r="E68" s="372">
        <v>3</v>
      </c>
      <c r="F68" s="1" t="s">
        <v>8</v>
      </c>
      <c r="G68" s="75">
        <v>1816</v>
      </c>
      <c r="H68" s="196">
        <v>644000</v>
      </c>
      <c r="I68" s="317">
        <v>1981</v>
      </c>
      <c r="J68" s="378">
        <f>(I68-MIN(I$2:I$122))/(2016-MIN(I$2:I$122))</f>
        <v>0.67592592592592593</v>
      </c>
      <c r="K68">
        <f>IF(D68=4,0.7,IF(D68=3,1,0.5))</f>
        <v>0.5</v>
      </c>
      <c r="L68" s="384">
        <f>H68/MAX(H$2:H$124)</f>
        <v>0.5172690763052209</v>
      </c>
      <c r="M68">
        <f>G68/MAX(G$2:G$124)</f>
        <v>0.32815323455005418</v>
      </c>
      <c r="N68" s="385">
        <f>PRODUCT(J68:M68)</f>
        <v>5.7367023139473255E-2</v>
      </c>
    </row>
    <row r="69" spans="1:14" x14ac:dyDescent="0.2">
      <c r="A69" s="1" t="s">
        <v>76</v>
      </c>
      <c r="B69" s="1" t="s">
        <v>2</v>
      </c>
      <c r="C69" s="1" t="s">
        <v>70</v>
      </c>
      <c r="D69" s="375">
        <v>3</v>
      </c>
      <c r="E69" s="372">
        <v>2</v>
      </c>
      <c r="F69" s="1" t="s">
        <v>0</v>
      </c>
      <c r="G69" s="76">
        <v>1688</v>
      </c>
      <c r="H69" s="197">
        <v>452499</v>
      </c>
      <c r="I69" s="318">
        <v>1961</v>
      </c>
      <c r="J69" s="378">
        <f>(I69-MIN(I$2:I$122))/(2016-MIN(I$2:I$122))</f>
        <v>0.49074074074074076</v>
      </c>
      <c r="K69">
        <f>IF(D69=4,0.7,IF(D69=3,1,0.5))</f>
        <v>1</v>
      </c>
      <c r="L69" s="384">
        <f>H69/MAX(H$2:H$124)</f>
        <v>0.36345301204819275</v>
      </c>
      <c r="M69">
        <f>G69/MAX(G$2:G$124)</f>
        <v>0.30502349114564509</v>
      </c>
      <c r="N69" s="385">
        <f>PRODUCT(J69:M69)</f>
        <v>5.4404356017814987E-2</v>
      </c>
    </row>
    <row r="70" spans="1:14" x14ac:dyDescent="0.2">
      <c r="A70" s="1" t="s">
        <v>9</v>
      </c>
      <c r="B70" s="1" t="s">
        <v>6</v>
      </c>
      <c r="C70" s="1" t="s">
        <v>1</v>
      </c>
      <c r="D70" s="374">
        <v>2</v>
      </c>
      <c r="E70" s="373">
        <v>3</v>
      </c>
      <c r="F70" s="373" t="s">
        <v>8</v>
      </c>
      <c r="G70" s="77">
        <v>1477</v>
      </c>
      <c r="H70" s="198">
        <v>702000</v>
      </c>
      <c r="I70" s="319">
        <v>1986</v>
      </c>
      <c r="J70" s="378">
        <f>(I70-MIN(I$2:I$122))/(2016-MIN(I$2:I$122))</f>
        <v>0.72222222222222221</v>
      </c>
      <c r="K70">
        <f>IF(D70=4,0.7,IF(D70=3,1,0.5))</f>
        <v>0.5</v>
      </c>
      <c r="L70" s="384">
        <f>H70/MAX(H$2:H$124)</f>
        <v>0.56385542168674696</v>
      </c>
      <c r="M70">
        <f>G70/MAX(G$2:G$124)</f>
        <v>0.26689555475243948</v>
      </c>
      <c r="N70" s="385">
        <f>PRODUCT(J70:M70)</f>
        <v>5.4343793678508757E-2</v>
      </c>
    </row>
    <row r="71" spans="1:14" x14ac:dyDescent="0.2">
      <c r="A71" s="1" t="s">
        <v>46</v>
      </c>
      <c r="B71" s="1" t="s">
        <v>2</v>
      </c>
      <c r="C71" s="1" t="s">
        <v>1</v>
      </c>
      <c r="D71" s="374">
        <v>3</v>
      </c>
      <c r="E71" s="373">
        <v>1</v>
      </c>
      <c r="F71" s="373" t="s">
        <v>0</v>
      </c>
      <c r="G71" s="78">
        <v>1068</v>
      </c>
      <c r="H71" s="199">
        <v>804000</v>
      </c>
      <c r="I71" s="320">
        <v>1952</v>
      </c>
      <c r="J71" s="378">
        <f>(I71-MIN(I$2:I$122))/(2016-MIN(I$2:I$122))</f>
        <v>0.40740740740740738</v>
      </c>
      <c r="K71">
        <f>IF(D71=4,0.7,IF(D71=3,1,0.5))</f>
        <v>1</v>
      </c>
      <c r="L71" s="384">
        <f>H71/MAX(H$2:H$124)</f>
        <v>0.64578313253012043</v>
      </c>
      <c r="M71">
        <f>G71/MAX(G$2:G$124)</f>
        <v>0.19298879653053849</v>
      </c>
      <c r="N71" s="385">
        <f>PRODUCT(J71:M71)</f>
        <v>5.077474093458522E-2</v>
      </c>
    </row>
    <row r="72" spans="1:14" x14ac:dyDescent="0.2">
      <c r="A72" s="1" t="s">
        <v>40</v>
      </c>
      <c r="B72" s="1" t="s">
        <v>6</v>
      </c>
      <c r="C72" s="1" t="s">
        <v>1</v>
      </c>
      <c r="D72" s="374">
        <v>2</v>
      </c>
      <c r="E72" s="373">
        <v>3</v>
      </c>
      <c r="F72" s="373" t="s">
        <v>8</v>
      </c>
      <c r="G72" s="79">
        <v>1471</v>
      </c>
      <c r="H72" s="200">
        <v>645000</v>
      </c>
      <c r="I72" s="321">
        <v>1984</v>
      </c>
      <c r="J72" s="378">
        <f>(I72-MIN(I$2:I$122))/(2016-MIN(I$2:I$122))</f>
        <v>0.70370370370370372</v>
      </c>
      <c r="K72">
        <f>IF(D72=4,0.7,IF(D72=3,1,0.5))</f>
        <v>0.5</v>
      </c>
      <c r="L72" s="384">
        <f>H72/MAX(H$2:H$124)</f>
        <v>0.51807228915662651</v>
      </c>
      <c r="M72">
        <f>G72/MAX(G$2:G$124)</f>
        <v>0.26581134803035777</v>
      </c>
      <c r="N72" s="385">
        <f>PRODUCT(J72:M72)</f>
        <v>4.8453340325926436E-2</v>
      </c>
    </row>
    <row r="73" spans="1:14" x14ac:dyDescent="0.2">
      <c r="A73" s="1" t="s">
        <v>99</v>
      </c>
      <c r="B73" s="1" t="s">
        <v>6</v>
      </c>
      <c r="C73" s="1" t="s">
        <v>88</v>
      </c>
      <c r="D73" s="375">
        <v>2</v>
      </c>
      <c r="E73" s="372">
        <v>2</v>
      </c>
      <c r="F73" s="1" t="s">
        <v>5</v>
      </c>
      <c r="G73" s="80">
        <v>1080</v>
      </c>
      <c r="H73" s="201">
        <v>910000</v>
      </c>
      <c r="I73" s="322">
        <v>1978</v>
      </c>
      <c r="J73" s="378">
        <f>(I73-MIN(I$2:I$122))/(2016-MIN(I$2:I$122))</f>
        <v>0.64814814814814814</v>
      </c>
      <c r="K73">
        <f>IF(D73=4,0.7,IF(D73=3,1,0.5))</f>
        <v>0.5</v>
      </c>
      <c r="L73" s="384">
        <f>H73/MAX(H$2:H$124)</f>
        <v>0.73092369477911645</v>
      </c>
      <c r="M73">
        <f>G73/MAX(G$2:G$124)</f>
        <v>0.19515720997470185</v>
      </c>
      <c r="N73" s="385">
        <f>PRODUCT(J73:M73)</f>
        <v>4.6227555687150479E-2</v>
      </c>
    </row>
    <row r="74" spans="1:14" x14ac:dyDescent="0.2">
      <c r="A74" s="1" t="s">
        <v>116</v>
      </c>
      <c r="B74" s="1" t="s">
        <v>6</v>
      </c>
      <c r="C74" s="1" t="s">
        <v>88</v>
      </c>
      <c r="D74" s="375">
        <v>2</v>
      </c>
      <c r="E74" s="372">
        <v>3</v>
      </c>
      <c r="F74" s="1" t="s">
        <v>8</v>
      </c>
      <c r="G74" s="81">
        <v>1491</v>
      </c>
      <c r="H74" s="202">
        <v>620005</v>
      </c>
      <c r="I74" s="323">
        <v>1981</v>
      </c>
      <c r="J74" s="378">
        <f>(I74-MIN(I$2:I$122))/(2016-MIN(I$2:I$122))</f>
        <v>0.67592592592592593</v>
      </c>
      <c r="K74">
        <f>IF(D74=4,0.7,IF(D74=3,1,0.5))</f>
        <v>0.5</v>
      </c>
      <c r="L74" s="384">
        <f>H74/MAX(H$2:H$124)</f>
        <v>0.49799598393574296</v>
      </c>
      <c r="M74">
        <f>G74/MAX(G$2:G$124)</f>
        <v>0.2694253704372967</v>
      </c>
      <c r="N74" s="385">
        <f>PRODUCT(J74:M74)</f>
        <v>4.5345420966280893E-2</v>
      </c>
    </row>
    <row r="75" spans="1:14" x14ac:dyDescent="0.2">
      <c r="A75" s="1" t="s">
        <v>107</v>
      </c>
      <c r="B75" s="1" t="s">
        <v>6</v>
      </c>
      <c r="C75" s="1" t="s">
        <v>88</v>
      </c>
      <c r="D75" s="375">
        <v>2</v>
      </c>
      <c r="E75" s="372">
        <v>2</v>
      </c>
      <c r="F75" s="1" t="s">
        <v>5</v>
      </c>
      <c r="G75" s="82">
        <v>1243</v>
      </c>
      <c r="H75" s="203">
        <v>820000</v>
      </c>
      <c r="I75" s="324">
        <v>1974</v>
      </c>
      <c r="J75" s="378">
        <f>(I75-MIN(I$2:I$122))/(2016-MIN(I$2:I$122))</f>
        <v>0.61111111111111116</v>
      </c>
      <c r="K75">
        <f>IF(D75=4,0.7,IF(D75=3,1,0.5))</f>
        <v>0.5</v>
      </c>
      <c r="L75" s="384">
        <f>H75/MAX(H$2:H$124)</f>
        <v>0.65863453815261042</v>
      </c>
      <c r="M75">
        <f>G75/MAX(G$2:G$124)</f>
        <v>0.22461149259125407</v>
      </c>
      <c r="N75" s="385">
        <f>PRODUCT(J75:M75)</f>
        <v>4.5202937598686113E-2</v>
      </c>
    </row>
    <row r="76" spans="1:14" x14ac:dyDescent="0.2">
      <c r="A76" s="1" t="s">
        <v>84</v>
      </c>
      <c r="B76" s="1" t="s">
        <v>6</v>
      </c>
      <c r="C76" s="1" t="s">
        <v>70</v>
      </c>
      <c r="D76" s="375">
        <v>3</v>
      </c>
      <c r="E76" s="372">
        <v>3</v>
      </c>
      <c r="F76" s="1" t="s">
        <v>8</v>
      </c>
      <c r="G76" s="83">
        <v>1435</v>
      </c>
      <c r="H76" s="204">
        <v>417467</v>
      </c>
      <c r="I76" s="325">
        <v>1964</v>
      </c>
      <c r="J76" s="378">
        <f>(I76-MIN(I$2:I$122))/(2016-MIN(I$2:I$122))</f>
        <v>0.51851851851851849</v>
      </c>
      <c r="K76">
        <f>IF(D76=4,0.7,IF(D76=3,1,0.5))</f>
        <v>1</v>
      </c>
      <c r="L76" s="384">
        <f>H76/MAX(H$2:H$124)</f>
        <v>0.33531485943775102</v>
      </c>
      <c r="M76">
        <f>G76/MAX(G$2:G$124)</f>
        <v>0.25930610769786772</v>
      </c>
      <c r="N76" s="385">
        <f>PRODUCT(J76:M76)</f>
        <v>4.5084765731735248E-2</v>
      </c>
    </row>
    <row r="77" spans="1:14" x14ac:dyDescent="0.2">
      <c r="A77" s="1" t="s">
        <v>101</v>
      </c>
      <c r="B77" s="1" t="s">
        <v>2</v>
      </c>
      <c r="C77" s="1" t="s">
        <v>70</v>
      </c>
      <c r="D77" s="375">
        <v>4</v>
      </c>
      <c r="E77" s="372">
        <v>3</v>
      </c>
      <c r="F77" s="1" t="s">
        <v>0</v>
      </c>
      <c r="G77" s="84">
        <v>2602</v>
      </c>
      <c r="H77" s="205">
        <v>347332</v>
      </c>
      <c r="I77" s="326">
        <v>1957</v>
      </c>
      <c r="J77" s="378">
        <f>(I77-MIN(I$2:I$122))/(2016-MIN(I$2:I$122))</f>
        <v>0.45370370370370372</v>
      </c>
      <c r="K77">
        <f>IF(D77=4,0.7,IF(D77=3,1,0.5))</f>
        <v>0.7</v>
      </c>
      <c r="L77" s="384">
        <f>H77/MAX(H$2:H$124)</f>
        <v>0.27898152610441768</v>
      </c>
      <c r="M77">
        <f>G77/MAX(G$2:G$124)</f>
        <v>0.47018431514275388</v>
      </c>
      <c r="N77" s="385">
        <f>PRODUCT(J77:M77)</f>
        <v>4.1659489871840628E-2</v>
      </c>
    </row>
    <row r="78" spans="1:14" x14ac:dyDescent="0.2">
      <c r="A78" s="1" t="s">
        <v>19</v>
      </c>
      <c r="B78" s="1" t="s">
        <v>6</v>
      </c>
      <c r="C78" s="1" t="s">
        <v>1</v>
      </c>
      <c r="D78" s="374">
        <v>2</v>
      </c>
      <c r="E78" s="373">
        <v>2</v>
      </c>
      <c r="F78" s="373" t="s">
        <v>8</v>
      </c>
      <c r="G78" s="85">
        <v>1409</v>
      </c>
      <c r="H78" s="206">
        <v>645000</v>
      </c>
      <c r="I78" s="327">
        <v>1976</v>
      </c>
      <c r="J78" s="378">
        <f>(I78-MIN(I$2:I$122))/(2016-MIN(I$2:I$122))</f>
        <v>0.62962962962962965</v>
      </c>
      <c r="K78">
        <f>IF(D78=4,0.7,IF(D78=3,1,0.5))</f>
        <v>0.5</v>
      </c>
      <c r="L78" s="384">
        <f>H78/MAX(H$2:H$124)</f>
        <v>0.51807228915662651</v>
      </c>
      <c r="M78">
        <f>G78/MAX(G$2:G$124)</f>
        <v>0.25460787856884715</v>
      </c>
      <c r="N78" s="385">
        <f>PRODUCT(J78:M78)</f>
        <v>4.1525738338649545E-2</v>
      </c>
    </row>
    <row r="79" spans="1:14" x14ac:dyDescent="0.2">
      <c r="A79" s="1" t="s">
        <v>24</v>
      </c>
      <c r="B79" s="1" t="s">
        <v>2</v>
      </c>
      <c r="C79" s="1" t="s">
        <v>1</v>
      </c>
      <c r="D79" s="374">
        <v>4</v>
      </c>
      <c r="E79" s="373">
        <v>3</v>
      </c>
      <c r="F79" s="373" t="s">
        <v>0</v>
      </c>
      <c r="G79" s="86">
        <v>1509</v>
      </c>
      <c r="H79" s="207">
        <v>475582</v>
      </c>
      <c r="I79" s="328">
        <v>1969</v>
      </c>
      <c r="J79" s="378">
        <f>(I79-MIN(I$2:I$122))/(2016-MIN(I$2:I$122))</f>
        <v>0.56481481481481477</v>
      </c>
      <c r="K79">
        <f>IF(D79=4,0.7,IF(D79=3,1,0.5))</f>
        <v>0.7</v>
      </c>
      <c r="L79" s="384">
        <f>H79/MAX(H$2:H$124)</f>
        <v>0.38199357429718878</v>
      </c>
      <c r="M79">
        <f>G79/MAX(G$2:G$124)</f>
        <v>0.27267799060354175</v>
      </c>
      <c r="N79" s="385">
        <f>PRODUCT(J79:M79)</f>
        <v>4.1182268140949128E-2</v>
      </c>
    </row>
    <row r="80" spans="1:14" x14ac:dyDescent="0.2">
      <c r="A80" s="1" t="s">
        <v>35</v>
      </c>
      <c r="B80" s="1" t="s">
        <v>6</v>
      </c>
      <c r="C80" s="1" t="s">
        <v>1</v>
      </c>
      <c r="D80" s="374">
        <v>3</v>
      </c>
      <c r="E80" s="373">
        <v>3</v>
      </c>
      <c r="F80" s="373" t="s">
        <v>8</v>
      </c>
      <c r="G80" s="87">
        <v>1556</v>
      </c>
      <c r="H80" s="208">
        <v>244167</v>
      </c>
      <c r="I80" s="329">
        <v>1988</v>
      </c>
      <c r="J80" s="378">
        <f>(I80-MIN(I$2:I$122))/(2016-MIN(I$2:I$122))</f>
        <v>0.7407407407407407</v>
      </c>
      <c r="K80">
        <f>IF(D80=4,0.7,IF(D80=3,1,0.5))</f>
        <v>1</v>
      </c>
      <c r="L80" s="384">
        <f>H80/MAX(H$2:H$124)</f>
        <v>0.19611807228915662</v>
      </c>
      <c r="M80">
        <f>G80/MAX(G$2:G$124)</f>
        <v>0.28117094325984821</v>
      </c>
      <c r="N80" s="385">
        <f>PRODUCT(J80:M80)</f>
        <v>4.0846446945070565E-2</v>
      </c>
    </row>
    <row r="81" spans="1:14" x14ac:dyDescent="0.2">
      <c r="A81" s="1" t="s">
        <v>127</v>
      </c>
      <c r="B81" s="1" t="s">
        <v>2</v>
      </c>
      <c r="C81" s="1" t="s">
        <v>125</v>
      </c>
      <c r="D81" s="375">
        <v>3</v>
      </c>
      <c r="E81" s="372">
        <v>1</v>
      </c>
      <c r="F81" s="1" t="s">
        <v>0</v>
      </c>
      <c r="G81" s="88">
        <v>1381</v>
      </c>
      <c r="H81" s="209">
        <v>1195630</v>
      </c>
      <c r="I81" s="330">
        <v>1926</v>
      </c>
      <c r="J81" s="378">
        <f>(I81-MIN(I$2:I$122))/(2016-MIN(I$2:I$122))</f>
        <v>0.16666666666666666</v>
      </c>
      <c r="K81">
        <f>IF(D81=4,0.7,IF(D81=3,1,0.5))</f>
        <v>1</v>
      </c>
      <c r="L81" s="384">
        <f>H81/MAX(H$2:H$124)</f>
        <v>0.96034538152610438</v>
      </c>
      <c r="M81">
        <f>G81/MAX(G$2:G$124)</f>
        <v>0.24954824719913263</v>
      </c>
      <c r="N81" s="385">
        <f>PRODUCT(J81:M81)</f>
        <v>3.9942084444270269E-2</v>
      </c>
    </row>
    <row r="82" spans="1:14" x14ac:dyDescent="0.2">
      <c r="A82" s="1" t="s">
        <v>43</v>
      </c>
      <c r="B82" s="1" t="s">
        <v>6</v>
      </c>
      <c r="C82" s="1" t="s">
        <v>1</v>
      </c>
      <c r="D82" s="374">
        <v>2</v>
      </c>
      <c r="E82" s="373">
        <v>2</v>
      </c>
      <c r="F82" s="373" t="s">
        <v>8</v>
      </c>
      <c r="G82" s="89">
        <v>1386</v>
      </c>
      <c r="H82" s="210">
        <v>599000</v>
      </c>
      <c r="I82" s="331">
        <v>1978</v>
      </c>
      <c r="J82" s="378">
        <f>(I82-MIN(I$2:I$122))/(2016-MIN(I$2:I$122))</f>
        <v>0.64814814814814814</v>
      </c>
      <c r="K82">
        <f>IF(D82=4,0.7,IF(D82=3,1,0.5))</f>
        <v>0.5</v>
      </c>
      <c r="L82" s="384">
        <f>H82/MAX(H$2:H$124)</f>
        <v>0.48112449799196788</v>
      </c>
      <c r="M82">
        <f>G82/MAX(G$2:G$124)</f>
        <v>0.25045175280086734</v>
      </c>
      <c r="N82" s="385">
        <f>PRODUCT(J82:M82)</f>
        <v>3.9050431336235196E-2</v>
      </c>
    </row>
    <row r="83" spans="1:14" x14ac:dyDescent="0.2">
      <c r="A83" s="1" t="s">
        <v>133</v>
      </c>
      <c r="B83" s="1" t="s">
        <v>6</v>
      </c>
      <c r="C83" s="1" t="s">
        <v>125</v>
      </c>
      <c r="D83" s="375">
        <v>2</v>
      </c>
      <c r="E83" s="372">
        <v>3</v>
      </c>
      <c r="F83" s="1" t="s">
        <v>8</v>
      </c>
      <c r="G83" s="90">
        <v>1806</v>
      </c>
      <c r="H83" s="211">
        <v>486273</v>
      </c>
      <c r="I83" s="332">
        <v>1973</v>
      </c>
      <c r="J83" s="378">
        <f>(I83-MIN(I$2:I$122))/(2016-MIN(I$2:I$122))</f>
        <v>0.60185185185185186</v>
      </c>
      <c r="K83">
        <f>IF(D83=4,0.7,IF(D83=3,1,0.5))</f>
        <v>0.5</v>
      </c>
      <c r="L83" s="384">
        <f>H83/MAX(H$2:H$124)</f>
        <v>0.39058072289156626</v>
      </c>
      <c r="M83">
        <f>G83/MAX(G$2:G$124)</f>
        <v>0.32634622334658475</v>
      </c>
      <c r="N83" s="385">
        <f>PRODUCT(J83:M83)</f>
        <v>3.8357385874058819E-2</v>
      </c>
    </row>
    <row r="84" spans="1:14" x14ac:dyDescent="0.2">
      <c r="A84" s="1" t="s">
        <v>71</v>
      </c>
      <c r="B84" s="1" t="s">
        <v>6</v>
      </c>
      <c r="C84" s="1" t="s">
        <v>70</v>
      </c>
      <c r="D84" s="375">
        <v>3</v>
      </c>
      <c r="E84" s="372">
        <v>2</v>
      </c>
      <c r="F84" s="1" t="s">
        <v>8</v>
      </c>
      <c r="G84" s="91">
        <v>1300</v>
      </c>
      <c r="H84" s="212">
        <v>340592</v>
      </c>
      <c r="I84" s="333">
        <v>1969</v>
      </c>
      <c r="J84" s="378">
        <f>(I84-MIN(I$2:I$122))/(2016-MIN(I$2:I$122))</f>
        <v>0.56481481481481477</v>
      </c>
      <c r="K84">
        <f>IF(D84=4,0.7,IF(D84=3,1,0.5))</f>
        <v>1</v>
      </c>
      <c r="L84" s="384">
        <f>H84/MAX(H$2:H$124)</f>
        <v>0.27356787148594375</v>
      </c>
      <c r="M84">
        <f>G84/MAX(G$2:G$124)</f>
        <v>0.23491145645103001</v>
      </c>
      <c r="N84" s="385">
        <f>PRODUCT(J84:M84)</f>
        <v>3.6297387545067089E-2</v>
      </c>
    </row>
    <row r="85" spans="1:14" x14ac:dyDescent="0.2">
      <c r="A85" s="1" t="s">
        <v>60</v>
      </c>
      <c r="B85" s="1" t="s">
        <v>2</v>
      </c>
      <c r="C85" s="1" t="s">
        <v>47</v>
      </c>
      <c r="D85" s="375">
        <v>3</v>
      </c>
      <c r="E85" s="372">
        <v>2</v>
      </c>
      <c r="F85" s="1" t="s">
        <v>0</v>
      </c>
      <c r="G85" s="92">
        <v>2172</v>
      </c>
      <c r="H85" s="213">
        <v>214666</v>
      </c>
      <c r="I85" s="334">
        <v>1965</v>
      </c>
      <c r="J85" s="378">
        <f>(I85-MIN(I$2:I$122))/(2016-MIN(I$2:I$122))</f>
        <v>0.52777777777777779</v>
      </c>
      <c r="K85">
        <f>IF(D85=4,0.7,IF(D85=3,1,0.5))</f>
        <v>1</v>
      </c>
      <c r="L85" s="384">
        <f>H85/MAX(H$2:H$124)</f>
        <v>0.17242248995983936</v>
      </c>
      <c r="M85">
        <f>G85/MAX(G$2:G$124)</f>
        <v>0.39248283339356704</v>
      </c>
      <c r="N85" s="385">
        <f>PRODUCT(J85:M85)</f>
        <v>3.5716235572333908E-2</v>
      </c>
    </row>
    <row r="86" spans="1:14" x14ac:dyDescent="0.2">
      <c r="A86" s="1" t="s">
        <v>80</v>
      </c>
      <c r="B86" s="1" t="s">
        <v>2</v>
      </c>
      <c r="C86" s="1" t="s">
        <v>70</v>
      </c>
      <c r="D86" s="375">
        <v>3</v>
      </c>
      <c r="E86" s="372">
        <v>2</v>
      </c>
      <c r="F86" s="1" t="s">
        <v>0</v>
      </c>
      <c r="G86" s="93">
        <v>1340</v>
      </c>
      <c r="H86" s="214">
        <v>407115</v>
      </c>
      <c r="I86" s="335">
        <v>1954</v>
      </c>
      <c r="J86" s="378">
        <f>(I86-MIN(I$2:I$122))/(2016-MIN(I$2:I$122))</f>
        <v>0.42592592592592593</v>
      </c>
      <c r="K86">
        <f>IF(D86=4,0.7,IF(D86=3,1,0.5))</f>
        <v>1</v>
      </c>
      <c r="L86" s="384">
        <f>H86/MAX(H$2:H$124)</f>
        <v>0.32700000000000001</v>
      </c>
      <c r="M86">
        <f>G86/MAX(G$2:G$124)</f>
        <v>0.24213950126490785</v>
      </c>
      <c r="N86" s="385">
        <f>PRODUCT(J86:M86)</f>
        <v>3.3724651648395776E-2</v>
      </c>
    </row>
    <row r="87" spans="1:14" x14ac:dyDescent="0.2">
      <c r="A87" s="1" t="s">
        <v>15</v>
      </c>
      <c r="B87" s="1" t="s">
        <v>14</v>
      </c>
      <c r="C87" s="1" t="s">
        <v>1</v>
      </c>
      <c r="D87" s="374">
        <v>4</v>
      </c>
      <c r="E87" s="373">
        <v>2</v>
      </c>
      <c r="F87" s="373" t="s">
        <v>0</v>
      </c>
      <c r="G87" s="94">
        <v>1917</v>
      </c>
      <c r="H87" s="215">
        <v>371296</v>
      </c>
      <c r="I87" s="336">
        <v>1957</v>
      </c>
      <c r="J87" s="378">
        <f>(I87-MIN(I$2:I$122))/(2016-MIN(I$2:I$122))</f>
        <v>0.45370370370370372</v>
      </c>
      <c r="K87">
        <f>IF(D87=4,0.7,IF(D87=3,1,0.5))</f>
        <v>0.7</v>
      </c>
      <c r="L87" s="384">
        <f>H87/MAX(H$2:H$124)</f>
        <v>0.29822971887550198</v>
      </c>
      <c r="M87">
        <f>G87/MAX(G$2:G$124)</f>
        <v>0.34640404770509575</v>
      </c>
      <c r="N87" s="385">
        <f>PRODUCT(J87:M87)</f>
        <v>3.2809849764072543E-2</v>
      </c>
    </row>
    <row r="88" spans="1:14" x14ac:dyDescent="0.2">
      <c r="A88" s="1" t="s">
        <v>98</v>
      </c>
      <c r="B88" s="1" t="s">
        <v>6</v>
      </c>
      <c r="C88" s="1" t="s">
        <v>70</v>
      </c>
      <c r="D88" s="375">
        <v>2</v>
      </c>
      <c r="E88" s="372">
        <v>2</v>
      </c>
      <c r="F88" s="1" t="s">
        <v>8</v>
      </c>
      <c r="G88" s="95">
        <v>1313</v>
      </c>
      <c r="H88" s="216">
        <v>574500</v>
      </c>
      <c r="I88" s="337">
        <v>1972</v>
      </c>
      <c r="J88" s="378">
        <f>(I88-MIN(I$2:I$122))/(2016-MIN(I$2:I$122))</f>
        <v>0.59259259259259256</v>
      </c>
      <c r="K88">
        <f>IF(D88=4,0.7,IF(D88=3,1,0.5))</f>
        <v>0.5</v>
      </c>
      <c r="L88" s="384">
        <f>H88/MAX(H$2:H$124)</f>
        <v>0.4614457831325301</v>
      </c>
      <c r="M88">
        <f>G88/MAX(G$2:G$124)</f>
        <v>0.23726057101554029</v>
      </c>
      <c r="N88" s="385">
        <f>PRODUCT(J88:M88)</f>
        <v>3.2439374814440668E-2</v>
      </c>
    </row>
    <row r="89" spans="1:14" x14ac:dyDescent="0.2">
      <c r="A89" s="1" t="s">
        <v>100</v>
      </c>
      <c r="B89" s="1" t="s">
        <v>14</v>
      </c>
      <c r="C89" s="1" t="s">
        <v>70</v>
      </c>
      <c r="D89" s="375">
        <v>3</v>
      </c>
      <c r="E89" s="372">
        <v>2</v>
      </c>
      <c r="F89" s="1" t="s">
        <v>0</v>
      </c>
      <c r="G89" s="96">
        <v>1438</v>
      </c>
      <c r="H89" s="217">
        <v>477325</v>
      </c>
      <c r="I89" s="338">
        <v>1940</v>
      </c>
      <c r="J89" s="378">
        <f>(I89-MIN(I$2:I$122))/(2016-MIN(I$2:I$122))</f>
        <v>0.29629629629629628</v>
      </c>
      <c r="K89">
        <f>IF(D89=4,0.7,IF(D89=3,1,0.5))</f>
        <v>1</v>
      </c>
      <c r="L89" s="384">
        <f>H89/MAX(H$2:H$124)</f>
        <v>0.38339357429718873</v>
      </c>
      <c r="M89">
        <f>G89/MAX(G$2:G$124)</f>
        <v>0.25984821105890854</v>
      </c>
      <c r="N89" s="385">
        <f>PRODUCT(J89:M89)</f>
        <v>2.9518262048179329E-2</v>
      </c>
    </row>
    <row r="90" spans="1:14" x14ac:dyDescent="0.2">
      <c r="A90" s="1" t="s">
        <v>106</v>
      </c>
      <c r="B90" s="1" t="s">
        <v>6</v>
      </c>
      <c r="C90" s="1" t="s">
        <v>88</v>
      </c>
      <c r="D90" s="375">
        <v>2</v>
      </c>
      <c r="E90" s="372">
        <v>2</v>
      </c>
      <c r="F90" s="1" t="s">
        <v>5</v>
      </c>
      <c r="G90" s="97">
        <v>904</v>
      </c>
      <c r="H90" s="218">
        <v>800000</v>
      </c>
      <c r="I90" s="339">
        <v>1968</v>
      </c>
      <c r="J90" s="378">
        <f>(I90-MIN(I$2:I$122))/(2016-MIN(I$2:I$122))</f>
        <v>0.55555555555555558</v>
      </c>
      <c r="K90">
        <f>IF(D90=4,0.7,IF(D90=3,1,0.5))</f>
        <v>0.5</v>
      </c>
      <c r="L90" s="384">
        <f>H90/MAX(H$2:H$124)</f>
        <v>0.64257028112449799</v>
      </c>
      <c r="M90">
        <f>G90/MAX(G$2:G$124)</f>
        <v>0.16335381279363931</v>
      </c>
      <c r="N90" s="385">
        <f>PRODUCT(J90:M90)</f>
        <v>2.9157307058213178E-2</v>
      </c>
    </row>
    <row r="91" spans="1:14" x14ac:dyDescent="0.2">
      <c r="A91" s="1" t="s">
        <v>65</v>
      </c>
      <c r="B91" s="1" t="s">
        <v>6</v>
      </c>
      <c r="C91" s="1" t="s">
        <v>61</v>
      </c>
      <c r="D91" s="375">
        <v>2</v>
      </c>
      <c r="E91" s="372">
        <v>2</v>
      </c>
      <c r="F91" s="1" t="s">
        <v>8</v>
      </c>
      <c r="G91" s="98">
        <v>1173</v>
      </c>
      <c r="H91" s="219">
        <v>510000</v>
      </c>
      <c r="I91" s="340">
        <v>1977</v>
      </c>
      <c r="J91" s="378">
        <f>(I91-MIN(I$2:I$122))/(2016-MIN(I$2:I$122))</f>
        <v>0.63888888888888884</v>
      </c>
      <c r="K91">
        <f>IF(D91=4,0.7,IF(D91=3,1,0.5))</f>
        <v>0.5</v>
      </c>
      <c r="L91" s="384">
        <f>H91/MAX(H$2:H$124)</f>
        <v>0.40963855421686746</v>
      </c>
      <c r="M91">
        <f>G91/MAX(G$2:G$124)</f>
        <v>0.21196241416696784</v>
      </c>
      <c r="N91" s="385">
        <f>PRODUCT(J91:M91)</f>
        <v>2.7736714839117944E-2</v>
      </c>
    </row>
    <row r="92" spans="1:14" x14ac:dyDescent="0.2">
      <c r="A92" s="1" t="s">
        <v>94</v>
      </c>
      <c r="B92" s="1" t="s">
        <v>6</v>
      </c>
      <c r="C92" s="1" t="s">
        <v>70</v>
      </c>
      <c r="D92" s="375">
        <v>3</v>
      </c>
      <c r="E92" s="372">
        <v>2</v>
      </c>
      <c r="F92" s="1" t="s">
        <v>8</v>
      </c>
      <c r="G92" s="99">
        <v>1289</v>
      </c>
      <c r="H92" s="220">
        <v>246038</v>
      </c>
      <c r="I92" s="341">
        <v>1973</v>
      </c>
      <c r="J92" s="378">
        <f>(I92-MIN(I$2:I$122))/(2016-MIN(I$2:I$122))</f>
        <v>0.60185185185185186</v>
      </c>
      <c r="K92">
        <f>IF(D92=4,0.7,IF(D92=3,1,0.5))</f>
        <v>1</v>
      </c>
      <c r="L92" s="384">
        <f>H92/MAX(H$2:H$124)</f>
        <v>0.19762088353413654</v>
      </c>
      <c r="M92">
        <f>G92/MAX(G$2:G$124)</f>
        <v>0.23292374412721359</v>
      </c>
      <c r="N92" s="385">
        <f>PRODUCT(J92:M92)</f>
        <v>2.7703599510948532E-2</v>
      </c>
    </row>
    <row r="93" spans="1:14" x14ac:dyDescent="0.2">
      <c r="A93" s="1" t="s">
        <v>111</v>
      </c>
      <c r="B93" s="1" t="s">
        <v>6</v>
      </c>
      <c r="C93" s="1" t="s">
        <v>88</v>
      </c>
      <c r="D93" s="375">
        <v>2</v>
      </c>
      <c r="E93" s="372">
        <v>3</v>
      </c>
      <c r="F93" s="1" t="s">
        <v>8</v>
      </c>
      <c r="G93" s="100">
        <v>1484</v>
      </c>
      <c r="H93" s="221">
        <v>377484</v>
      </c>
      <c r="I93" s="342">
        <v>1979</v>
      </c>
      <c r="J93" s="378">
        <f>(I93-MIN(I$2:I$122))/(2016-MIN(I$2:I$122))</f>
        <v>0.65740740740740744</v>
      </c>
      <c r="K93">
        <f>IF(D93=4,0.7,IF(D93=3,1,0.5))</f>
        <v>0.5</v>
      </c>
      <c r="L93" s="384">
        <f>H93/MAX(H$2:H$124)</f>
        <v>0.30320000000000003</v>
      </c>
      <c r="M93">
        <f>G93/MAX(G$2:G$124)</f>
        <v>0.26816046259486809</v>
      </c>
      <c r="N93" s="385">
        <f>PRODUCT(J93:M93)</f>
        <v>2.672566625172336E-2</v>
      </c>
    </row>
    <row r="94" spans="1:14" x14ac:dyDescent="0.2">
      <c r="A94" s="1" t="s">
        <v>117</v>
      </c>
      <c r="B94" s="1" t="s">
        <v>6</v>
      </c>
      <c r="C94" s="1" t="s">
        <v>88</v>
      </c>
      <c r="D94" s="375">
        <v>2</v>
      </c>
      <c r="E94" s="372">
        <v>2</v>
      </c>
      <c r="F94" s="1" t="s">
        <v>8</v>
      </c>
      <c r="G94" s="101">
        <v>1366</v>
      </c>
      <c r="H94" s="222">
        <v>344441</v>
      </c>
      <c r="I94" s="343">
        <v>1988</v>
      </c>
      <c r="J94" s="378">
        <f>(I94-MIN(I$2:I$122))/(2016-MIN(I$2:I$122))</f>
        <v>0.7407407407407407</v>
      </c>
      <c r="K94">
        <f>IF(D94=4,0.7,IF(D94=3,1,0.5))</f>
        <v>0.5</v>
      </c>
      <c r="L94" s="384">
        <f>H94/MAX(H$2:H$124)</f>
        <v>0.27665943775100399</v>
      </c>
      <c r="M94">
        <f>G94/MAX(G$2:G$124)</f>
        <v>0.24683773039392845</v>
      </c>
      <c r="N94" s="385">
        <f>PRODUCT(J94:M94)</f>
        <v>2.5292588039451166E-2</v>
      </c>
    </row>
    <row r="95" spans="1:14" x14ac:dyDescent="0.2">
      <c r="A95" s="1" t="s">
        <v>59</v>
      </c>
      <c r="B95" s="1" t="s">
        <v>2</v>
      </c>
      <c r="C95" s="1" t="s">
        <v>47</v>
      </c>
      <c r="D95" s="375">
        <v>2</v>
      </c>
      <c r="E95" s="372">
        <v>1</v>
      </c>
      <c r="F95" s="1" t="s">
        <v>0</v>
      </c>
      <c r="G95" s="102">
        <v>798</v>
      </c>
      <c r="H95" s="223">
        <v>1143118</v>
      </c>
      <c r="I95" s="344">
        <v>1948</v>
      </c>
      <c r="J95" s="378">
        <f>(I95-MIN(I$2:I$122))/(2016-MIN(I$2:I$122))</f>
        <v>0.37037037037037035</v>
      </c>
      <c r="K95">
        <f>IF(D95=4,0.7,IF(D95=3,1,0.5))</f>
        <v>0.5</v>
      </c>
      <c r="L95" s="384">
        <f>H95/MAX(H$2:H$124)</f>
        <v>0.91816706827309236</v>
      </c>
      <c r="M95">
        <f>G95/MAX(G$2:G$124)</f>
        <v>0.14419949403686302</v>
      </c>
      <c r="N95" s="385">
        <f>PRODUCT(J95:M95)</f>
        <v>2.4518375312275884E-2</v>
      </c>
    </row>
    <row r="96" spans="1:14" x14ac:dyDescent="0.2">
      <c r="A96" s="1" t="s">
        <v>56</v>
      </c>
      <c r="B96" s="1" t="s">
        <v>2</v>
      </c>
      <c r="C96" s="1" t="s">
        <v>47</v>
      </c>
      <c r="D96" s="375">
        <v>3</v>
      </c>
      <c r="E96" s="372">
        <v>2</v>
      </c>
      <c r="F96" s="1" t="s">
        <v>0</v>
      </c>
      <c r="G96" s="103">
        <v>1440</v>
      </c>
      <c r="H96" s="224">
        <v>210366</v>
      </c>
      <c r="I96" s="345">
        <v>1966</v>
      </c>
      <c r="J96" s="378">
        <f>(I96-MIN(I$2:I$122))/(2016-MIN(I$2:I$122))</f>
        <v>0.53703703703703709</v>
      </c>
      <c r="K96">
        <f>IF(D96=4,0.7,IF(D96=3,1,0.5))</f>
        <v>1</v>
      </c>
      <c r="L96" s="384">
        <f>H96/MAX(H$2:H$124)</f>
        <v>0.16896867469879517</v>
      </c>
      <c r="M96">
        <f>G96/MAX(G$2:G$124)</f>
        <v>0.26020961329960246</v>
      </c>
      <c r="N96" s="385">
        <f>PRODUCT(J96:M96)</f>
        <v>2.3612054288712495E-2</v>
      </c>
    </row>
    <row r="97" spans="1:14" x14ac:dyDescent="0.2">
      <c r="A97" s="1" t="s">
        <v>48</v>
      </c>
      <c r="B97" s="1" t="s">
        <v>14</v>
      </c>
      <c r="C97" s="1" t="s">
        <v>47</v>
      </c>
      <c r="D97" s="374">
        <v>3</v>
      </c>
      <c r="E97" s="373">
        <v>2</v>
      </c>
      <c r="F97" s="373" t="s">
        <v>0</v>
      </c>
      <c r="G97" s="104">
        <v>1365</v>
      </c>
      <c r="H97" s="225">
        <v>294523</v>
      </c>
      <c r="I97" s="346">
        <v>1951</v>
      </c>
      <c r="J97" s="378">
        <f>(I97-MIN(I$2:I$122))/(2016-MIN(I$2:I$122))</f>
        <v>0.39814814814814814</v>
      </c>
      <c r="K97">
        <f>IF(D97=4,0.7,IF(D97=3,1,0.5))</f>
        <v>1</v>
      </c>
      <c r="L97" s="384">
        <f>H97/MAX(H$2:H$124)</f>
        <v>0.23656465863453816</v>
      </c>
      <c r="M97">
        <f>G97/MAX(G$2:G$124)</f>
        <v>0.24665702927358149</v>
      </c>
      <c r="N97" s="385">
        <f>PRODUCT(J97:M97)</f>
        <v>2.3232078194317645E-2</v>
      </c>
    </row>
    <row r="98" spans="1:14" x14ac:dyDescent="0.2">
      <c r="A98" s="1" t="s">
        <v>25</v>
      </c>
      <c r="B98" s="1" t="s">
        <v>2</v>
      </c>
      <c r="C98" s="1" t="s">
        <v>1</v>
      </c>
      <c r="D98" s="374">
        <v>3</v>
      </c>
      <c r="E98" s="373">
        <v>1</v>
      </c>
      <c r="F98" s="373" t="s">
        <v>0</v>
      </c>
      <c r="G98" s="105">
        <v>1136</v>
      </c>
      <c r="H98" s="226">
        <v>280648</v>
      </c>
      <c r="I98" s="347">
        <v>1961</v>
      </c>
      <c r="J98" s="378">
        <f>(I98-MIN(I$2:I$122))/(2016-MIN(I$2:I$122))</f>
        <v>0.49074074074074076</v>
      </c>
      <c r="K98">
        <f>IF(D98=4,0.7,IF(D98=3,1,0.5))</f>
        <v>1</v>
      </c>
      <c r="L98" s="384">
        <f>H98/MAX(H$2:H$124)</f>
        <v>0.22542008032128513</v>
      </c>
      <c r="M98">
        <f>G98/MAX(G$2:G$124)</f>
        <v>0.20527647271413083</v>
      </c>
      <c r="N98" s="385">
        <f>PRODUCT(J98:M98)</f>
        <v>2.2708261715429091E-2</v>
      </c>
    </row>
    <row r="99" spans="1:14" x14ac:dyDescent="0.2">
      <c r="A99" s="1" t="s">
        <v>72</v>
      </c>
      <c r="B99" s="1" t="s">
        <v>6</v>
      </c>
      <c r="C99" s="1" t="s">
        <v>70</v>
      </c>
      <c r="D99" s="375">
        <v>2</v>
      </c>
      <c r="E99" s="372">
        <v>2</v>
      </c>
      <c r="F99" s="1" t="s">
        <v>5</v>
      </c>
      <c r="G99" s="106">
        <v>1028</v>
      </c>
      <c r="H99" s="227">
        <v>485200</v>
      </c>
      <c r="I99" s="348">
        <v>1971</v>
      </c>
      <c r="J99" s="378">
        <f>(I99-MIN(I$2:I$122))/(2016-MIN(I$2:I$122))</f>
        <v>0.58333333333333337</v>
      </c>
      <c r="K99">
        <f>IF(D99=4,0.7,IF(D99=3,1,0.5))</f>
        <v>0.5</v>
      </c>
      <c r="L99" s="384">
        <f>H99/MAX(H$2:H$124)</f>
        <v>0.38971887550200801</v>
      </c>
      <c r="M99">
        <f>G99/MAX(G$2:G$124)</f>
        <v>0.18576075171666065</v>
      </c>
      <c r="N99" s="385">
        <f>PRODUCT(J99:M99)</f>
        <v>2.1115054120832203E-2</v>
      </c>
    </row>
    <row r="100" spans="1:14" x14ac:dyDescent="0.2">
      <c r="A100" s="1" t="s">
        <v>82</v>
      </c>
      <c r="B100" s="1" t="s">
        <v>2</v>
      </c>
      <c r="C100" s="1" t="s">
        <v>70</v>
      </c>
      <c r="D100" s="375">
        <v>2</v>
      </c>
      <c r="E100" s="372">
        <v>1</v>
      </c>
      <c r="F100" s="1" t="s">
        <v>0</v>
      </c>
      <c r="G100" s="107">
        <v>941</v>
      </c>
      <c r="H100" s="228">
        <v>744007</v>
      </c>
      <c r="I100" s="349">
        <v>1952</v>
      </c>
      <c r="J100" s="378">
        <f>(I100-MIN(I$2:I$122))/(2016-MIN(I$2:I$122))</f>
        <v>0.40740740740740738</v>
      </c>
      <c r="K100">
        <f>IF(D100=4,0.7,IF(D100=3,1,0.5))</f>
        <v>0.5</v>
      </c>
      <c r="L100" s="384">
        <f>H100/MAX(H$2:H$124)</f>
        <v>0.59759598393574298</v>
      </c>
      <c r="M100">
        <f>G100/MAX(G$2:G$124)</f>
        <v>0.17003975424647633</v>
      </c>
      <c r="N100" s="385">
        <f>PRODUCT(J100:M100)</f>
        <v>2.0699366976264157E-2</v>
      </c>
    </row>
    <row r="101" spans="1:14" x14ac:dyDescent="0.2">
      <c r="A101" s="1" t="s">
        <v>53</v>
      </c>
      <c r="B101" s="1" t="s">
        <v>14</v>
      </c>
      <c r="C101" s="1" t="s">
        <v>47</v>
      </c>
      <c r="D101" s="374">
        <v>4</v>
      </c>
      <c r="E101" s="373">
        <v>2</v>
      </c>
      <c r="F101" s="373" t="s">
        <v>0</v>
      </c>
      <c r="G101" s="108">
        <v>1418</v>
      </c>
      <c r="H101" s="229">
        <v>420541</v>
      </c>
      <c r="I101" s="350">
        <v>1943</v>
      </c>
      <c r="J101" s="378">
        <f>(I101-MIN(I$2:I$122))/(2016-MIN(I$2:I$122))</f>
        <v>0.32407407407407407</v>
      </c>
      <c r="K101">
        <f>IF(D101=4,0.7,IF(D101=3,1,0.5))</f>
        <v>0.7</v>
      </c>
      <c r="L101" s="384">
        <f>H101/MAX(H$2:H$124)</f>
        <v>0.33778393574297189</v>
      </c>
      <c r="M101">
        <f>G101/MAX(G$2:G$124)</f>
        <v>0.25623418865196962</v>
      </c>
      <c r="N101" s="385">
        <f>PRODUCT(J101:M101)</f>
        <v>1.9634434458443067E-2</v>
      </c>
    </row>
    <row r="102" spans="1:14" x14ac:dyDescent="0.2">
      <c r="A102" s="1" t="s">
        <v>97</v>
      </c>
      <c r="B102" s="1" t="s">
        <v>6</v>
      </c>
      <c r="C102" s="1" t="s">
        <v>70</v>
      </c>
      <c r="D102" s="375">
        <v>2</v>
      </c>
      <c r="E102" s="372">
        <v>2</v>
      </c>
      <c r="F102" s="1" t="s">
        <v>8</v>
      </c>
      <c r="G102" s="109">
        <v>885</v>
      </c>
      <c r="H102" s="230">
        <v>459000</v>
      </c>
      <c r="I102" s="351">
        <v>1973</v>
      </c>
      <c r="J102" s="378">
        <f>(I102-MIN(I$2:I$122))/(2016-MIN(I$2:I$122))</f>
        <v>0.60185185185185186</v>
      </c>
      <c r="K102">
        <f>IF(D102=4,0.7,IF(D102=3,1,0.5))</f>
        <v>0.5</v>
      </c>
      <c r="L102" s="384">
        <f>H102/MAX(H$2:H$124)</f>
        <v>0.36867469879518072</v>
      </c>
      <c r="M102">
        <f>G102/MAX(G$2:G$124)</f>
        <v>0.15992049150704735</v>
      </c>
      <c r="N102" s="385">
        <f>PRODUCT(J102:M102)</f>
        <v>1.7742183043703546E-2</v>
      </c>
    </row>
    <row r="103" spans="1:14" x14ac:dyDescent="0.2">
      <c r="A103" s="1" t="s">
        <v>96</v>
      </c>
      <c r="B103" s="1" t="s">
        <v>2</v>
      </c>
      <c r="C103" s="1" t="s">
        <v>70</v>
      </c>
      <c r="D103" s="375">
        <v>2</v>
      </c>
      <c r="E103" s="372">
        <v>2</v>
      </c>
      <c r="F103" s="1" t="s">
        <v>0</v>
      </c>
      <c r="G103" s="110">
        <v>1273</v>
      </c>
      <c r="H103" s="231">
        <v>468823</v>
      </c>
      <c r="I103" s="352">
        <v>1948</v>
      </c>
      <c r="J103" s="378">
        <f>(I103-MIN(I$2:I$122))/(2016-MIN(I$2:I$122))</f>
        <v>0.37037037037037035</v>
      </c>
      <c r="K103">
        <f>IF(D103=4,0.7,IF(D103=3,1,0.5))</f>
        <v>0.5</v>
      </c>
      <c r="L103" s="384">
        <f>H103/MAX(H$2:H$124)</f>
        <v>0.37656465863453814</v>
      </c>
      <c r="M103">
        <f>G103/MAX(G$2:G$124)</f>
        <v>0.23003252620166245</v>
      </c>
      <c r="N103" s="385">
        <f>PRODUCT(J103:M103)</f>
        <v>1.6041133278512865E-2</v>
      </c>
    </row>
    <row r="104" spans="1:14" x14ac:dyDescent="0.2">
      <c r="A104" s="1" t="s">
        <v>73</v>
      </c>
      <c r="B104" s="1" t="s">
        <v>6</v>
      </c>
      <c r="C104" s="1" t="s">
        <v>70</v>
      </c>
      <c r="D104" s="375">
        <v>2</v>
      </c>
      <c r="E104" s="372">
        <v>2</v>
      </c>
      <c r="F104" s="1" t="s">
        <v>5</v>
      </c>
      <c r="G104" s="111">
        <v>1029</v>
      </c>
      <c r="H104" s="232">
        <v>361464</v>
      </c>
      <c r="I104" s="353">
        <v>1971</v>
      </c>
      <c r="J104" s="378">
        <f>(I104-MIN(I$2:I$122))/(2016-MIN(I$2:I$122))</f>
        <v>0.58333333333333337</v>
      </c>
      <c r="K104">
        <f>IF(D104=4,0.7,IF(D104=3,1,0.5))</f>
        <v>0.5</v>
      </c>
      <c r="L104" s="384">
        <f>H104/MAX(H$2:H$124)</f>
        <v>0.29033253012048194</v>
      </c>
      <c r="M104">
        <f>G104/MAX(G$2:G$124)</f>
        <v>0.18594145283700758</v>
      </c>
      <c r="N104" s="385">
        <f>PRODUCT(J104:M104)</f>
        <v>1.5745581966463616E-2</v>
      </c>
    </row>
    <row r="105" spans="1:14" x14ac:dyDescent="0.2">
      <c r="A105" s="1" t="s">
        <v>113</v>
      </c>
      <c r="B105" s="1" t="s">
        <v>2</v>
      </c>
      <c r="C105" s="1" t="s">
        <v>88</v>
      </c>
      <c r="D105" s="375">
        <v>2</v>
      </c>
      <c r="E105" s="372">
        <v>1</v>
      </c>
      <c r="F105" s="1" t="s">
        <v>21</v>
      </c>
      <c r="G105" s="112">
        <v>1108</v>
      </c>
      <c r="H105" s="233">
        <v>966955</v>
      </c>
      <c r="I105" s="354">
        <v>1928</v>
      </c>
      <c r="J105" s="378">
        <f>(I105-MIN(I$2:I$122))/(2016-MIN(I$2:I$122))</f>
        <v>0.18518518518518517</v>
      </c>
      <c r="K105">
        <f>IF(D105=4,0.7,IF(D105=3,1,0.5))</f>
        <v>0.5</v>
      </c>
      <c r="L105" s="384">
        <f>H105/MAX(H$2:H$124)</f>
        <v>0.77667068273092366</v>
      </c>
      <c r="M105">
        <f>G105/MAX(G$2:G$124)</f>
        <v>0.20021684134441634</v>
      </c>
      <c r="N105" s="385">
        <f>PRODUCT(J105:M105)</f>
        <v>1.4398384338999707E-2</v>
      </c>
    </row>
    <row r="106" spans="1:14" x14ac:dyDescent="0.2">
      <c r="A106" s="1" t="s">
        <v>87</v>
      </c>
      <c r="B106" s="1" t="s">
        <v>2</v>
      </c>
      <c r="C106" s="1" t="s">
        <v>70</v>
      </c>
      <c r="D106" s="375">
        <v>2</v>
      </c>
      <c r="E106" s="372">
        <v>1</v>
      </c>
      <c r="F106" s="1" t="s">
        <v>0</v>
      </c>
      <c r="G106" s="113">
        <v>982</v>
      </c>
      <c r="H106" s="234">
        <v>496417</v>
      </c>
      <c r="I106" s="355">
        <v>1948</v>
      </c>
      <c r="J106" s="378">
        <f>(I106-MIN(I$2:I$122))/(2016-MIN(I$2:I$122))</f>
        <v>0.37037037037037035</v>
      </c>
      <c r="K106">
        <f>IF(D106=4,0.7,IF(D106=3,1,0.5))</f>
        <v>0.5</v>
      </c>
      <c r="L106" s="384">
        <f>H106/MAX(H$2:H$124)</f>
        <v>0.39872851405622489</v>
      </c>
      <c r="M106">
        <f>G106/MAX(G$2:G$124)</f>
        <v>0.17744850018070113</v>
      </c>
      <c r="N106" s="385">
        <f>PRODUCT(J106:M106)</f>
        <v>1.3102551258991985E-2</v>
      </c>
    </row>
    <row r="107" spans="1:14" x14ac:dyDescent="0.2">
      <c r="A107" s="1" t="s">
        <v>49</v>
      </c>
      <c r="B107" s="1" t="s">
        <v>14</v>
      </c>
      <c r="C107" s="1" t="s">
        <v>47</v>
      </c>
      <c r="D107" s="374">
        <v>3</v>
      </c>
      <c r="E107" s="373">
        <v>3</v>
      </c>
      <c r="F107" s="373" t="s">
        <v>0</v>
      </c>
      <c r="G107" s="114">
        <v>1830</v>
      </c>
      <c r="H107" s="235">
        <v>210887</v>
      </c>
      <c r="I107" s="356">
        <v>1932</v>
      </c>
      <c r="J107" s="378">
        <f>(I107-MIN(I$2:I$122))/(2016-MIN(I$2:I$122))</f>
        <v>0.22222222222222221</v>
      </c>
      <c r="K107">
        <f>IF(D107=4,0.7,IF(D107=3,1,0.5))</f>
        <v>1</v>
      </c>
      <c r="L107" s="384">
        <f>H107/MAX(H$2:H$124)</f>
        <v>0.16938714859437751</v>
      </c>
      <c r="M107">
        <f>G107/MAX(G$2:G$124)</f>
        <v>0.33068305023491146</v>
      </c>
      <c r="N107" s="385">
        <f>PRODUCT(J107:M107)</f>
        <v>1.2447435326173989E-2</v>
      </c>
    </row>
    <row r="108" spans="1:14" x14ac:dyDescent="0.2">
      <c r="A108" s="1" t="s">
        <v>7</v>
      </c>
      <c r="B108" s="1" t="s">
        <v>6</v>
      </c>
      <c r="C108" s="1" t="s">
        <v>1</v>
      </c>
      <c r="D108" s="374">
        <v>2</v>
      </c>
      <c r="E108" s="373">
        <v>2</v>
      </c>
      <c r="F108" s="373" t="s">
        <v>5</v>
      </c>
      <c r="G108" s="115">
        <v>977</v>
      </c>
      <c r="H108" s="236">
        <v>268862</v>
      </c>
      <c r="I108" s="357">
        <v>1970</v>
      </c>
      <c r="J108" s="378">
        <f>(I108-MIN(I$2:I$122))/(2016-MIN(I$2:I$122))</f>
        <v>0.57407407407407407</v>
      </c>
      <c r="K108">
        <f>IF(D108=4,0.7,IF(D108=3,1,0.5))</f>
        <v>0.5</v>
      </c>
      <c r="L108" s="384">
        <f>H108/MAX(H$2:H$124)</f>
        <v>0.21595341365461848</v>
      </c>
      <c r="M108">
        <f>G108/MAX(G$2:G$124)</f>
        <v>0.17654499457896639</v>
      </c>
      <c r="N108" s="385">
        <f>PRODUCT(J108:M108)</f>
        <v>1.0943428903072974E-2</v>
      </c>
    </row>
    <row r="109" spans="1:14" x14ac:dyDescent="0.2">
      <c r="A109" s="1" t="s">
        <v>64</v>
      </c>
      <c r="B109" s="1" t="s">
        <v>2</v>
      </c>
      <c r="C109" s="1" t="s">
        <v>61</v>
      </c>
      <c r="D109" s="375">
        <v>2</v>
      </c>
      <c r="E109" s="372">
        <v>1</v>
      </c>
      <c r="F109" s="1" t="s">
        <v>0</v>
      </c>
      <c r="G109" s="116">
        <v>1191</v>
      </c>
      <c r="H109" s="237">
        <v>719298</v>
      </c>
      <c r="I109" s="358">
        <v>1927</v>
      </c>
      <c r="J109" s="378">
        <f>(I109-MIN(I$2:I$122))/(2016-MIN(I$2:I$122))</f>
        <v>0.17592592592592593</v>
      </c>
      <c r="K109">
        <f>IF(D109=4,0.7,IF(D109=3,1,0.5))</f>
        <v>0.5</v>
      </c>
      <c r="L109" s="384">
        <f>H109/MAX(H$2:H$124)</f>
        <v>0.57774939759036148</v>
      </c>
      <c r="M109">
        <f>G109/MAX(G$2:G$124)</f>
        <v>0.21521503433321287</v>
      </c>
      <c r="N109" s="385">
        <f>PRODUCT(J109:M109)</f>
        <v>1.093734616819283E-2</v>
      </c>
    </row>
    <row r="110" spans="1:14" x14ac:dyDescent="0.2">
      <c r="A110" s="1" t="s">
        <v>55</v>
      </c>
      <c r="B110" s="1" t="s">
        <v>2</v>
      </c>
      <c r="C110" s="1" t="s">
        <v>47</v>
      </c>
      <c r="D110" s="374">
        <v>4</v>
      </c>
      <c r="E110" s="373">
        <v>2</v>
      </c>
      <c r="F110" s="373" t="s">
        <v>0</v>
      </c>
      <c r="G110" s="117">
        <v>1893</v>
      </c>
      <c r="H110" s="238">
        <v>116607</v>
      </c>
      <c r="I110" s="359">
        <v>1956</v>
      </c>
      <c r="J110" s="378">
        <f>(I110-MIN(I$2:I$122))/(2016-MIN(I$2:I$122))</f>
        <v>0.44444444444444442</v>
      </c>
      <c r="K110">
        <f>IF(D110=4,0.7,IF(D110=3,1,0.5))</f>
        <v>0.7</v>
      </c>
      <c r="L110" s="384">
        <f>H110/MAX(H$2:H$124)</f>
        <v>9.3660240963855418E-2</v>
      </c>
      <c r="M110">
        <f>G110/MAX(G$2:G$124)</f>
        <v>0.34206722081676905</v>
      </c>
      <c r="N110" s="385">
        <f>PRODUCT(J110:M110)</f>
        <v>9.967408368566421E-3</v>
      </c>
    </row>
    <row r="111" spans="1:14" x14ac:dyDescent="0.2">
      <c r="A111" s="1" t="s">
        <v>29</v>
      </c>
      <c r="B111" s="1" t="s">
        <v>2</v>
      </c>
      <c r="C111" s="1" t="s">
        <v>1</v>
      </c>
      <c r="D111" s="374">
        <v>3</v>
      </c>
      <c r="E111" s="373">
        <v>2</v>
      </c>
      <c r="F111" s="373" t="s">
        <v>21</v>
      </c>
      <c r="G111" s="118">
        <v>1580</v>
      </c>
      <c r="H111" s="239">
        <v>78117</v>
      </c>
      <c r="I111" s="360">
        <v>1955</v>
      </c>
      <c r="J111" s="378">
        <f>(I111-MIN(I$2:I$122))/(2016-MIN(I$2:I$122))</f>
        <v>0.43518518518518517</v>
      </c>
      <c r="K111">
        <f>IF(D111=4,0.7,IF(D111=3,1,0.5))</f>
        <v>1</v>
      </c>
      <c r="L111" s="384">
        <f>H111/MAX(H$2:H$124)</f>
        <v>6.2744578313253016E-2</v>
      </c>
      <c r="M111">
        <f>G111/MAX(G$2:G$124)</f>
        <v>0.28550777014817491</v>
      </c>
      <c r="N111" s="385">
        <f>PRODUCT(J111:M111)</f>
        <v>7.795935539128768E-3</v>
      </c>
    </row>
    <row r="112" spans="1:14" x14ac:dyDescent="0.2">
      <c r="A112" s="1" t="s">
        <v>119</v>
      </c>
      <c r="B112" s="1" t="s">
        <v>2</v>
      </c>
      <c r="C112" s="1" t="s">
        <v>88</v>
      </c>
      <c r="D112" s="375">
        <v>2</v>
      </c>
      <c r="E112" s="372">
        <v>1</v>
      </c>
      <c r="F112" s="1" t="s">
        <v>0</v>
      </c>
      <c r="G112" s="119">
        <v>989</v>
      </c>
      <c r="H112" s="240">
        <v>685713</v>
      </c>
      <c r="I112" s="361">
        <v>1925</v>
      </c>
      <c r="J112" s="378">
        <f>(I112-MIN(I$2:I$122))/(2016-MIN(I$2:I$122))</f>
        <v>0.15740740740740741</v>
      </c>
      <c r="K112">
        <f>IF(D112=4,0.7,IF(D112=3,1,0.5))</f>
        <v>0.5</v>
      </c>
      <c r="L112" s="384">
        <f>H112/MAX(H$2:H$124)</f>
        <v>0.55077349397590358</v>
      </c>
      <c r="M112">
        <f>G112/MAX(G$2:G$124)</f>
        <v>0.17871340802312974</v>
      </c>
      <c r="N112" s="385">
        <f>PRODUCT(J112:M112)</f>
        <v>7.7468534197828124E-3</v>
      </c>
    </row>
    <row r="113" spans="1:14" x14ac:dyDescent="0.2">
      <c r="A113" s="1" t="s">
        <v>74</v>
      </c>
      <c r="B113" s="1" t="s">
        <v>6</v>
      </c>
      <c r="C113" s="1" t="s">
        <v>70</v>
      </c>
      <c r="D113" s="375">
        <v>2</v>
      </c>
      <c r="E113" s="372">
        <v>2</v>
      </c>
      <c r="F113" s="1" t="s">
        <v>5</v>
      </c>
      <c r="G113" s="120">
        <v>1099</v>
      </c>
      <c r="H113" s="241">
        <v>159921</v>
      </c>
      <c r="I113" s="362">
        <v>1968</v>
      </c>
      <c r="J113" s="378">
        <f>(I113-MIN(I$2:I$122))/(2016-MIN(I$2:I$122))</f>
        <v>0.55555555555555558</v>
      </c>
      <c r="K113">
        <f>IF(D113=4,0.7,IF(D113=3,1,0.5))</f>
        <v>0.5</v>
      </c>
      <c r="L113" s="384">
        <f>H113/MAX(H$2:H$124)</f>
        <v>0.12845060240963854</v>
      </c>
      <c r="M113">
        <f>G113/MAX(G$2:G$124)</f>
        <v>0.19859053126129381</v>
      </c>
      <c r="N113" s="385">
        <f>PRODUCT(J113:M113)</f>
        <v>7.0858537148231517E-3</v>
      </c>
    </row>
    <row r="114" spans="1:14" x14ac:dyDescent="0.2">
      <c r="A114" s="1" t="s">
        <v>128</v>
      </c>
      <c r="B114" s="1" t="s">
        <v>2</v>
      </c>
      <c r="C114" s="1" t="s">
        <v>125</v>
      </c>
      <c r="D114" s="375">
        <v>3</v>
      </c>
      <c r="E114" s="372">
        <v>2</v>
      </c>
      <c r="F114" s="1" t="s">
        <v>0</v>
      </c>
      <c r="G114" s="121">
        <v>1656</v>
      </c>
      <c r="H114" s="242">
        <v>138739</v>
      </c>
      <c r="I114" s="363">
        <v>1930</v>
      </c>
      <c r="J114" s="378">
        <f>(I114-MIN(I$2:I$122))/(2016-MIN(I$2:I$122))</f>
        <v>0.20370370370370369</v>
      </c>
      <c r="K114">
        <f>IF(D114=4,0.7,IF(D114=3,1,0.5))</f>
        <v>1</v>
      </c>
      <c r="L114" s="384">
        <f>H114/MAX(H$2:H$124)</f>
        <v>0.11143694779116466</v>
      </c>
      <c r="M114">
        <f>G114/MAX(G$2:G$124)</f>
        <v>0.29924105529454281</v>
      </c>
      <c r="N114" s="385">
        <f>PRODUCT(J114:M114)</f>
        <v>6.7928075632248302E-3</v>
      </c>
    </row>
    <row r="115" spans="1:14" x14ac:dyDescent="0.2">
      <c r="A115" s="1" t="s">
        <v>92</v>
      </c>
      <c r="B115" s="1" t="s">
        <v>2</v>
      </c>
      <c r="C115" s="1" t="s">
        <v>70</v>
      </c>
      <c r="D115" s="375">
        <v>2</v>
      </c>
      <c r="E115" s="372">
        <v>1</v>
      </c>
      <c r="F115" s="1" t="s">
        <v>0</v>
      </c>
      <c r="G115" s="122">
        <v>1275</v>
      </c>
      <c r="H115" s="243">
        <v>149556</v>
      </c>
      <c r="I115" s="364">
        <v>1955</v>
      </c>
      <c r="J115" s="378">
        <f>(I115-MIN(I$2:I$122))/(2016-MIN(I$2:I$122))</f>
        <v>0.43518518518518517</v>
      </c>
      <c r="K115">
        <f>IF(D115=4,0.7,IF(D115=3,1,0.5))</f>
        <v>0.5</v>
      </c>
      <c r="L115" s="384">
        <f>H115/MAX(H$2:H$124)</f>
        <v>0.12012530120481928</v>
      </c>
      <c r="M115">
        <f>G115/MAX(G$2:G$124)</f>
        <v>0.23039392844235634</v>
      </c>
      <c r="N115" s="385">
        <f>PRODUCT(J115:M115)</f>
        <v>6.0221230664133469E-3</v>
      </c>
    </row>
    <row r="116" spans="1:14" x14ac:dyDescent="0.2">
      <c r="A116" s="1" t="s">
        <v>126</v>
      </c>
      <c r="B116" s="1" t="s">
        <v>2</v>
      </c>
      <c r="C116" s="1" t="s">
        <v>125</v>
      </c>
      <c r="D116" s="375">
        <v>2</v>
      </c>
      <c r="E116" s="372">
        <v>2</v>
      </c>
      <c r="F116" s="1" t="s">
        <v>0</v>
      </c>
      <c r="G116" s="123">
        <v>1797</v>
      </c>
      <c r="H116" s="244">
        <v>144014</v>
      </c>
      <c r="I116" s="365">
        <v>1941</v>
      </c>
      <c r="J116" s="378">
        <f>(I116-MIN(I$2:I$122))/(2016-MIN(I$2:I$122))</f>
        <v>0.30555555555555558</v>
      </c>
      <c r="K116">
        <f>IF(D116=4,0.7,IF(D116=3,1,0.5))</f>
        <v>0.5</v>
      </c>
      <c r="L116" s="384">
        <f>H116/MAX(H$2:H$124)</f>
        <v>0.11567389558232932</v>
      </c>
      <c r="M116">
        <f>G116/MAX(G$2:G$124)</f>
        <v>0.32471991326346222</v>
      </c>
      <c r="N116" s="385">
        <f>PRODUCT(J116:M116)</f>
        <v>5.7385804269965059E-3</v>
      </c>
    </row>
    <row r="117" spans="1:14" x14ac:dyDescent="0.2">
      <c r="A117" s="1" t="s">
        <v>23</v>
      </c>
      <c r="B117" s="1" t="s">
        <v>2</v>
      </c>
      <c r="C117" s="1" t="s">
        <v>1</v>
      </c>
      <c r="D117" s="374">
        <v>4</v>
      </c>
      <c r="E117" s="373">
        <v>2</v>
      </c>
      <c r="F117" s="373" t="s">
        <v>0</v>
      </c>
      <c r="G117" s="124">
        <v>1298</v>
      </c>
      <c r="H117" s="245">
        <v>80643</v>
      </c>
      <c r="I117" s="366">
        <v>1961</v>
      </c>
      <c r="J117" s="378">
        <f>(I117-MIN(I$2:I$122))/(2016-MIN(I$2:I$122))</f>
        <v>0.49074074074074076</v>
      </c>
      <c r="K117">
        <f>IF(D117=4,0.7,IF(D117=3,1,0.5))</f>
        <v>0.7</v>
      </c>
      <c r="L117" s="384">
        <f>H117/MAX(H$2:H$124)</f>
        <v>6.4773493975903609E-2</v>
      </c>
      <c r="M117">
        <f>G117/MAX(G$2:G$124)</f>
        <v>0.23455005421033612</v>
      </c>
      <c r="N117" s="385">
        <f>PRODUCT(J117:M117)</f>
        <v>5.2189485557376271E-3</v>
      </c>
    </row>
    <row r="118" spans="1:14" x14ac:dyDescent="0.2">
      <c r="A118" s="1" t="s">
        <v>123</v>
      </c>
      <c r="B118" s="1" t="s">
        <v>2</v>
      </c>
      <c r="C118" s="1" t="s">
        <v>88</v>
      </c>
      <c r="D118" s="375">
        <v>2</v>
      </c>
      <c r="E118" s="372">
        <v>2</v>
      </c>
      <c r="F118" s="1" t="s">
        <v>0</v>
      </c>
      <c r="G118" s="125">
        <v>1218</v>
      </c>
      <c r="H118" s="246">
        <v>146978</v>
      </c>
      <c r="I118" s="367">
        <v>1948</v>
      </c>
      <c r="J118" s="378">
        <f>(I118-MIN(I$2:I$122))/(2016-MIN(I$2:I$122))</f>
        <v>0.37037037037037035</v>
      </c>
      <c r="K118">
        <f>IF(D118=4,0.7,IF(D118=3,1,0.5))</f>
        <v>0.5</v>
      </c>
      <c r="L118" s="384">
        <f>H118/MAX(H$2:H$124)</f>
        <v>0.11805461847389558</v>
      </c>
      <c r="M118">
        <f>G118/MAX(G$2:G$124)</f>
        <v>0.2200939645825804</v>
      </c>
      <c r="N118" s="385">
        <f>PRODUCT(J118:M118)</f>
        <v>4.8116868550377064E-3</v>
      </c>
    </row>
    <row r="119" spans="1:14" x14ac:dyDescent="0.2">
      <c r="A119" s="1" t="s">
        <v>115</v>
      </c>
      <c r="B119" s="1" t="s">
        <v>2</v>
      </c>
      <c r="C119" s="1" t="s">
        <v>88</v>
      </c>
      <c r="D119" s="375">
        <v>2</v>
      </c>
      <c r="E119" s="372">
        <v>1</v>
      </c>
      <c r="F119" s="1" t="s">
        <v>0</v>
      </c>
      <c r="G119" s="126">
        <v>1614</v>
      </c>
      <c r="H119" s="247">
        <v>174020</v>
      </c>
      <c r="I119" s="368">
        <v>1925</v>
      </c>
      <c r="J119" s="378">
        <f>(I119-MIN(I$2:I$122))/(2016-MIN(I$2:I$122))</f>
        <v>0.15740740740740741</v>
      </c>
      <c r="K119">
        <f>IF(D119=4,0.7,IF(D119=3,1,0.5))</f>
        <v>0.5</v>
      </c>
      <c r="L119" s="384">
        <f>H119/MAX(H$2:H$124)</f>
        <v>0.13977510040160643</v>
      </c>
      <c r="M119">
        <f>G119/MAX(G$2:G$124)</f>
        <v>0.29165160823997111</v>
      </c>
      <c r="N119" s="385">
        <f>PRODUCT(J119:M119)</f>
        <v>3.2084062870765886E-3</v>
      </c>
    </row>
    <row r="120" spans="1:14" x14ac:dyDescent="0.2">
      <c r="A120" s="1" t="s">
        <v>85</v>
      </c>
      <c r="B120" s="1" t="s">
        <v>2</v>
      </c>
      <c r="C120" s="1" t="s">
        <v>70</v>
      </c>
      <c r="D120" s="375">
        <v>2</v>
      </c>
      <c r="E120" s="372">
        <v>1</v>
      </c>
      <c r="F120" s="1" t="s">
        <v>21</v>
      </c>
      <c r="G120" s="127">
        <v>982</v>
      </c>
      <c r="H120" s="248">
        <v>110640</v>
      </c>
      <c r="I120" s="369">
        <v>1948</v>
      </c>
      <c r="J120" s="378">
        <f>(I120-MIN(I$2:I$122))/(2016-MIN(I$2:I$122))</f>
        <v>0.37037037037037035</v>
      </c>
      <c r="K120">
        <f>IF(D120=4,0.7,IF(D120=3,1,0.5))</f>
        <v>0.5</v>
      </c>
      <c r="L120" s="384">
        <f>H120/MAX(H$2:H$124)</f>
        <v>8.8867469879518074E-2</v>
      </c>
      <c r="M120">
        <f>G120/MAX(G$2:G$124)</f>
        <v>0.17744850018070113</v>
      </c>
      <c r="N120" s="385">
        <f>PRODUCT(J120:M120)</f>
        <v>2.920259119439651E-3</v>
      </c>
    </row>
    <row r="121" spans="1:14" x14ac:dyDescent="0.2">
      <c r="A121" s="1" t="s">
        <v>90</v>
      </c>
      <c r="B121" s="1" t="s">
        <v>2</v>
      </c>
      <c r="C121" s="1" t="s">
        <v>88</v>
      </c>
      <c r="D121" s="375">
        <v>2</v>
      </c>
      <c r="E121" s="372">
        <v>1</v>
      </c>
      <c r="F121" s="1" t="s">
        <v>0</v>
      </c>
      <c r="G121" s="128">
        <v>798</v>
      </c>
      <c r="H121" s="249">
        <v>225394</v>
      </c>
      <c r="I121" s="370">
        <v>1925</v>
      </c>
      <c r="J121" s="378">
        <f>(I121-MIN(I$2:I$122))/(2016-MIN(I$2:I$122))</f>
        <v>0.15740740740740741</v>
      </c>
      <c r="K121">
        <f>IF(D121=4,0.7,IF(D121=3,1,0.5))</f>
        <v>0.5</v>
      </c>
      <c r="L121" s="384">
        <f>H121/MAX(H$2:H$124)</f>
        <v>0.18103935742971888</v>
      </c>
      <c r="M121">
        <f>G121/MAX(G$2:G$124)</f>
        <v>0.14419949403686302</v>
      </c>
      <c r="N121" s="385">
        <f>PRODUCT(J121:M121)</f>
        <v>2.0546218685931132E-3</v>
      </c>
    </row>
    <row r="122" spans="1:14" x14ac:dyDescent="0.2">
      <c r="A122" s="1" t="s">
        <v>93</v>
      </c>
      <c r="B122" s="1" t="s">
        <v>2</v>
      </c>
      <c r="C122" s="1" t="s">
        <v>88</v>
      </c>
      <c r="D122" s="375">
        <v>3</v>
      </c>
      <c r="E122" s="372">
        <v>1</v>
      </c>
      <c r="F122" s="1" t="s">
        <v>0</v>
      </c>
      <c r="G122" s="129">
        <v>1764</v>
      </c>
      <c r="H122" s="250">
        <v>973361</v>
      </c>
      <c r="I122" s="371">
        <v>1908</v>
      </c>
      <c r="J122" s="378">
        <f>(I122-MIN(I$2:I$122))/(2016-MIN(I$2:I$122))</f>
        <v>0</v>
      </c>
      <c r="K122">
        <f>IF(D122=4,0.7,IF(D122=3,1,0.5))</f>
        <v>1</v>
      </c>
      <c r="L122" s="384">
        <f>H122/MAX(H$2:H$124)</f>
        <v>0.7818160642570281</v>
      </c>
      <c r="M122">
        <f>G122/MAX(G$2:G$124)</f>
        <v>0.31875677629201299</v>
      </c>
      <c r="N122" s="385">
        <f>PRODUCT(J122:M122)</f>
        <v>0</v>
      </c>
    </row>
  </sheetData>
  <autoFilter ref="A1:N1" xr:uid="{AD73D17B-EA5D-3B44-881D-391508C913E5}">
    <sortState ref="A2:N122">
      <sortCondition descending="1" ref="N1:N122"/>
    </sortState>
  </autoFilter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Wald</cp:lastModifiedBy>
  <dcterms:created xsi:type="dcterms:W3CDTF">2018-06-19T07:34:01Z</dcterms:created>
  <dcterms:modified xsi:type="dcterms:W3CDTF">2018-06-19T07:44:21Z</dcterms:modified>
</cp:coreProperties>
</file>