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9_24\Desktop\"/>
    </mc:Choice>
  </mc:AlternateContent>
  <xr:revisionPtr revIDLastSave="0" documentId="13_ncr:1_{D2A4CB50-62B0-4A60-8815-29857A24FC6D}" xr6:coauthVersionLast="36" xr6:coauthVersionMax="36" xr10:uidLastSave="{00000000-0000-0000-0000-000000000000}"/>
  <bookViews>
    <workbookView xWindow="0" yWindow="0" windowWidth="13020" windowHeight="12030" xr2:uid="{AD48B7BF-4CF1-45E9-ACC9-2395C53FC8C3}"/>
  </bookViews>
  <sheets>
    <sheet name="Лист1" sheetId="1" r:id="rId1"/>
    <sheet name="ШАБЛОН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C43" i="1"/>
  <c r="F37" i="1"/>
  <c r="C37" i="1"/>
  <c r="D37" i="1"/>
  <c r="C29" i="1"/>
  <c r="C25" i="1"/>
  <c r="D21" i="1"/>
  <c r="C21" i="1"/>
  <c r="F19" i="1" l="1"/>
  <c r="E19" i="1"/>
  <c r="C19" i="1"/>
  <c r="G1" i="1"/>
  <c r="F1" i="1"/>
  <c r="E1" i="1"/>
  <c r="D1" i="1"/>
  <c r="C1" i="1"/>
  <c r="D19" i="1" s="1"/>
</calcChain>
</file>

<file path=xl/sharedStrings.xml><?xml version="1.0" encoding="utf-8"?>
<sst xmlns="http://schemas.openxmlformats.org/spreadsheetml/2006/main" count="10" uniqueCount="9">
  <si>
    <t>Годовая процентная ставка i</t>
  </si>
  <si>
    <t>Количество начислений в году m</t>
  </si>
  <si>
    <t>Срок проведения операции (лет) n</t>
  </si>
  <si>
    <t>Начальное значение PV</t>
  </si>
  <si>
    <t>Будующее значение FV</t>
  </si>
  <si>
    <t>Будующая величина FV</t>
  </si>
  <si>
    <t>Периодическая процентная ставка i</t>
  </si>
  <si>
    <t>Общее число перидов проведение mn</t>
  </si>
  <si>
    <t>Современная величина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</si>
</sst>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1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Лист1!$C$1:$G$1</c:f>
              <c:numCache>
                <c:formatCode>"₽"#,##0.00_);[Red]\("₽"#,##0.00\)</c:formatCode>
                <c:ptCount val="5"/>
                <c:pt idx="0">
                  <c:v>17715.610000000008</c:v>
                </c:pt>
                <c:pt idx="1">
                  <c:v>17958.563260221294</c:v>
                </c:pt>
                <c:pt idx="2">
                  <c:v>18087.259495825889</c:v>
                </c:pt>
                <c:pt idx="3">
                  <c:v>18175.942802278227</c:v>
                </c:pt>
                <c:pt idx="4">
                  <c:v>18219.669915948307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1-452F-AC65-35A6D6FB4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497040"/>
        <c:axId val="488446616"/>
      </c:lineChart>
      <c:catAx>
        <c:axId val="58249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446616"/>
        <c:crosses val="autoZero"/>
        <c:auto val="1"/>
        <c:lblAlgn val="ctr"/>
        <c:lblOffset val="100"/>
        <c:noMultiLvlLbl val="0"/>
      </c:catAx>
      <c:valAx>
        <c:axId val="48844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₽&quot;#,##0.00_);[Red]\(&quot;₽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249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299209</xdr:colOff>
      <xdr:row>1</xdr:row>
      <xdr:rowOff>187986</xdr:rowOff>
    </xdr:from>
    <xdr:to>
      <xdr:col>6</xdr:col>
      <xdr:colOff>629478</xdr:colOff>
      <xdr:row>15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7031A9-E089-43D6-A048-9DA7A5839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7EC0-230C-4CA1-8698-6FB9E123364B}">
  <dimension ref="B1:G43"/>
  <sheetViews>
    <sheetView tabSelected="1" topLeftCell="A24" zoomScale="160" zoomScaleNormal="160" workbookViewId="0">
      <selection activeCell="D29" sqref="D29"/>
    </sheetView>
  </sheetViews>
  <sheetFormatPr defaultRowHeight="15" x14ac:dyDescent="0.25"/>
  <cols>
    <col min="2" max="2" width="7.42578125" style="3" customWidth="1"/>
    <col min="3" max="3" width="12.7109375" customWidth="1"/>
    <col min="4" max="4" width="11.5703125" customWidth="1"/>
    <col min="5" max="5" width="11.85546875" customWidth="1"/>
    <col min="6" max="6" width="11.7109375" customWidth="1"/>
    <col min="7" max="7" width="12.5703125" customWidth="1"/>
  </cols>
  <sheetData>
    <row r="1" spans="2:7" x14ac:dyDescent="0.25">
      <c r="B1" s="3">
        <v>1</v>
      </c>
      <c r="C1" s="1">
        <f>FV(10%,6,,-10000)</f>
        <v>17715.610000000008</v>
      </c>
      <c r="D1" s="1">
        <f>FV(5%,12,,-10000)</f>
        <v>17958.563260221294</v>
      </c>
      <c r="E1" s="1">
        <f>FV(10%/4,4*6,,-10000)</f>
        <v>18087.259495825889</v>
      </c>
      <c r="F1" s="1">
        <f>FV(10%/12,6*12,,-10000)</f>
        <v>18175.942802278227</v>
      </c>
      <c r="G1" s="1">
        <f>FV(10%/360,6*360,,-10000)</f>
        <v>18219.669915948307</v>
      </c>
    </row>
    <row r="19" spans="2:7" x14ac:dyDescent="0.25">
      <c r="B19" s="3">
        <v>2</v>
      </c>
      <c r="C19" s="2">
        <f>NPER(10%,,-10000,C1)</f>
        <v>6</v>
      </c>
      <c r="D19" s="2">
        <f>NPER(10%/2,,-10000,$C1)</f>
        <v>11.720827108514451</v>
      </c>
      <c r="E19" s="2">
        <f>NPER(10%/4,,-10000,$C1)</f>
        <v>23.15919697573597</v>
      </c>
      <c r="F19" s="2">
        <f>NPER(10%/12,,-10000,$C1)</f>
        <v>68.908864518786899</v>
      </c>
      <c r="G19" s="2"/>
    </row>
    <row r="21" spans="2:7" x14ac:dyDescent="0.25">
      <c r="B21" s="3">
        <v>5</v>
      </c>
      <c r="C21" s="1">
        <f>PV(0.175,2,,-50000)</f>
        <v>36215.482118605702</v>
      </c>
      <c r="D21" s="1">
        <f>PV(0.175/12,2*12,,-50000)</f>
        <v>35323.573482439322</v>
      </c>
    </row>
    <row r="25" spans="2:7" x14ac:dyDescent="0.25">
      <c r="C25" s="4">
        <f>NOMINAL(EFFECT(0.14,12),2)</f>
        <v>0.14414741023760547</v>
      </c>
    </row>
    <row r="29" spans="2:7" x14ac:dyDescent="0.25">
      <c r="C29">
        <f>FVSCHEDULE(10000,C30:C34)</f>
        <v>14415.929361600001</v>
      </c>
      <c r="D29" s="4">
        <f>RATE(5,,10000,-C29)</f>
        <v>7.5891630557241394E-2</v>
      </c>
    </row>
    <row r="30" spans="2:7" x14ac:dyDescent="0.25">
      <c r="C30">
        <v>0.06</v>
      </c>
    </row>
    <row r="31" spans="2:7" x14ac:dyDescent="0.25">
      <c r="C31">
        <v>6.8000000000000005E-2</v>
      </c>
    </row>
    <row r="32" spans="2:7" x14ac:dyDescent="0.25">
      <c r="C32">
        <v>7.1999999999999995E-2</v>
      </c>
    </row>
    <row r="33" spans="2:6" x14ac:dyDescent="0.25">
      <c r="C33">
        <v>7.4999999999999997E-2</v>
      </c>
    </row>
    <row r="34" spans="2:6" x14ac:dyDescent="0.25">
      <c r="C34">
        <v>0.105</v>
      </c>
    </row>
    <row r="37" spans="2:6" x14ac:dyDescent="0.25">
      <c r="B37" s="5">
        <v>50000</v>
      </c>
      <c r="C37">
        <f>FVSCHEDULE(B37, C38:C39)</f>
        <v>53561.249999999985</v>
      </c>
      <c r="D37">
        <f>FVSCHEDULE(C37, D38:D41)</f>
        <v>57523.038169485764</v>
      </c>
      <c r="F37">
        <f>FVSCHEDULE(B37,F38:F43)</f>
        <v>57523.038169485764</v>
      </c>
    </row>
    <row r="38" spans="2:6" x14ac:dyDescent="0.25">
      <c r="B38" s="5"/>
      <c r="C38">
        <v>3.5000000000000003E-2</v>
      </c>
      <c r="D38">
        <v>1.7999999999999999E-2</v>
      </c>
      <c r="F38">
        <v>3.5000000000000003E-2</v>
      </c>
    </row>
    <row r="39" spans="2:6" x14ac:dyDescent="0.25">
      <c r="C39">
        <v>3.5000000000000003E-2</v>
      </c>
      <c r="D39">
        <v>1.7999999999999999E-2</v>
      </c>
      <c r="F39">
        <v>3.5000000000000003E-2</v>
      </c>
    </row>
    <row r="40" spans="2:6" x14ac:dyDescent="0.25">
      <c r="D40">
        <v>1.7999999999999999E-2</v>
      </c>
      <c r="F40">
        <v>1.7999999999999999E-2</v>
      </c>
    </row>
    <row r="41" spans="2:6" x14ac:dyDescent="0.25">
      <c r="D41">
        <v>1.7999999999999999E-2</v>
      </c>
      <c r="F41">
        <v>1.7999999999999999E-2</v>
      </c>
    </row>
    <row r="42" spans="2:6" x14ac:dyDescent="0.25">
      <c r="F42">
        <v>1.7999999999999999E-2</v>
      </c>
    </row>
    <row r="43" spans="2:6" x14ac:dyDescent="0.25">
      <c r="C43" s="1">
        <f>FV(7%/2,2,,FV(7.2%/4,4,,50000))</f>
        <v>57523.038169485779</v>
      </c>
      <c r="D43" s="1"/>
      <c r="F43">
        <v>1.7999999999999999E-2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8330-D494-4018-9199-279221B65E2F}">
  <dimension ref="A2:A13"/>
  <sheetViews>
    <sheetView zoomScale="160" zoomScaleNormal="160" workbookViewId="0">
      <selection activeCell="D5" sqref="D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7</v>
      </c>
    </row>
    <row r="13" spans="1:1" x14ac:dyDescent="0.2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ШАБЛОН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Яковина Иван</dc:creator>
  <cp:lastModifiedBy>Микушева Юлия</cp:lastModifiedBy>
  <dcterms:created xsi:type="dcterms:W3CDTF">2022-09-27T12:21:54Z</dcterms:created>
  <dcterms:modified xsi:type="dcterms:W3CDTF">2022-10-10T12:47:54Z</dcterms:modified>
</cp:coreProperties>
</file>