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bookViews>
    <workbookView xWindow="0" yWindow="0" windowWidth="28800" windowHeight="12330"/>
  </bookViews>
  <sheets>
    <sheet name="1-5" sheetId="1" r:id="rId1"/>
    <sheet name="Задание 6" sheetId="3" r:id="rId2"/>
    <sheet name="Лист3" sheetId="4" r:id="rId3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4" l="1"/>
  <c r="D6" i="3"/>
  <c r="D5" i="3"/>
  <c r="D4" i="3"/>
  <c r="D3" i="3"/>
  <c r="C5" i="3"/>
  <c r="N5" i="1"/>
  <c r="C4" i="3"/>
  <c r="N3" i="1"/>
  <c r="C3" i="3"/>
  <c r="N4" i="1"/>
  <c r="E71" i="1" l="1"/>
  <c r="E70" i="1"/>
  <c r="E69" i="1"/>
  <c r="E68" i="1"/>
  <c r="E67" i="1"/>
  <c r="E66" i="1"/>
  <c r="E65" i="1"/>
  <c r="E63" i="1"/>
  <c r="N8" i="1"/>
  <c r="N2" i="1"/>
  <c r="N7" i="1" l="1"/>
  <c r="N6" i="1"/>
</calcChain>
</file>

<file path=xl/sharedStrings.xml><?xml version="1.0" encoding="utf-8"?>
<sst xmlns="http://schemas.openxmlformats.org/spreadsheetml/2006/main" count="67" uniqueCount="39">
  <si>
    <t>x</t>
  </si>
  <si>
    <t>Инт.%</t>
  </si>
  <si>
    <t>R=</t>
  </si>
  <si>
    <t>N=</t>
  </si>
  <si>
    <t>I=</t>
  </si>
  <si>
    <t>Границы</t>
  </si>
  <si>
    <t>t0=</t>
  </si>
  <si>
    <t>t2=</t>
  </si>
  <si>
    <t>t1=</t>
  </si>
  <si>
    <t>t3=</t>
  </si>
  <si>
    <t>t4=</t>
  </si>
  <si>
    <t>Карман</t>
  </si>
  <si>
    <t>Еще</t>
  </si>
  <si>
    <t>Частота</t>
  </si>
  <si>
    <t>Интегральный %</t>
  </si>
  <si>
    <t>t5=</t>
  </si>
  <si>
    <t>t6=</t>
  </si>
  <si>
    <t>t7=</t>
  </si>
  <si>
    <t>t8=</t>
  </si>
  <si>
    <t>t9=</t>
  </si>
  <si>
    <t>t10=</t>
  </si>
  <si>
    <t>выборочное среднее</t>
  </si>
  <si>
    <t>медиана</t>
  </si>
  <si>
    <t>нижняя квартили</t>
  </si>
  <si>
    <t>верхняя квартиль</t>
  </si>
  <si>
    <t>выборочная дисперсия</t>
  </si>
  <si>
    <t>несмещенная выборочная дисперсия</t>
  </si>
  <si>
    <t>стандартное отклонение</t>
  </si>
  <si>
    <t>5 задание</t>
  </si>
  <si>
    <t>Задание 4</t>
  </si>
  <si>
    <t>Минимальное значение</t>
  </si>
  <si>
    <t>Первая квартиль</t>
  </si>
  <si>
    <t>Медиана</t>
  </si>
  <si>
    <t>Третья квартиль</t>
  </si>
  <si>
    <t>Максимальное значение</t>
  </si>
  <si>
    <t>Квартиль возвращает</t>
  </si>
  <si>
    <t>Значение</t>
  </si>
  <si>
    <t>Разница</t>
  </si>
  <si>
    <t xml:space="preserve"> 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</si>
</sst>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Инт.%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'1-5'!$A$2:$A$21</c:f>
              <c:numCache>
                <c:formatCode>General</c:formatCode>
                <c:ptCount val="20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27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34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'1-5'!$B$2:$B$21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D-4550-BB21-09FE8F357D97}"/>
            </c:ext>
          </c:extLst>
        </c:ser>
        <c:ser>
          <c:idx val="1"/>
          <c:order val="1"/>
          <c:tx>
            <c:strRef>
              <c:f>'1-5'!$G$2:$G$6</c:f>
              <c:strCache>
                <c:ptCount val="5"/>
                <c:pt idx="0">
                  <c:v>6</c:v>
                </c:pt>
                <c:pt idx="1">
                  <c:v>14,25</c:v>
                </c:pt>
                <c:pt idx="2">
                  <c:v>22,5</c:v>
                </c:pt>
                <c:pt idx="3">
                  <c:v>30,75</c:v>
                </c:pt>
                <c:pt idx="4">
                  <c:v>39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'1-5'!$G$2:$G$6</c:f>
              <c:numCache>
                <c:formatCode>General</c:formatCode>
                <c:ptCount val="5"/>
                <c:pt idx="0">
                  <c:v>6</c:v>
                </c:pt>
                <c:pt idx="1">
                  <c:v>14.25</c:v>
                </c:pt>
                <c:pt idx="2">
                  <c:v>22.5</c:v>
                </c:pt>
                <c:pt idx="3">
                  <c:v>30.75</c:v>
                </c:pt>
                <c:pt idx="4">
                  <c:v>39</c:v>
                </c:pt>
              </c:numCache>
            </c:numRef>
          </c:xVal>
          <c:yVal>
            <c:numRef>
              <c:f>'1-5'!$I$2:$I$6</c:f>
              <c:numCache>
                <c:formatCode>0.00%</c:formatCode>
                <c:ptCount val="5"/>
                <c:pt idx="0">
                  <c:v>0.05</c:v>
                </c:pt>
                <c:pt idx="1">
                  <c:v>0.15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4D-4550-BB21-09FE8F35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233519"/>
        <c:axId val="1865233103"/>
      </c:scatterChart>
      <c:valAx>
        <c:axId val="186523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33103"/>
        <c:crosses val="autoZero"/>
        <c:crossBetween val="midCat"/>
      </c:valAx>
      <c:valAx>
        <c:axId val="18652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3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'1-5'!$H$2:$H$6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8-48B8-8147-416B18F0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997551"/>
        <c:axId val="1975001295"/>
      </c:barChart>
      <c:catAx>
        <c:axId val="197499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5001295"/>
        <c:crosses val="autoZero"/>
        <c:auto val="1"/>
        <c:lblAlgn val="ctr"/>
        <c:lblOffset val="100"/>
        <c:noMultiLvlLbl val="0"/>
      </c:catAx>
      <c:valAx>
        <c:axId val="19750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99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'1-5'!$H$29:$H$39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3-45F7-A6BB-04F9F9F7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8861087"/>
        <c:axId val="1968863167"/>
      </c:barChart>
      <c:catAx>
        <c:axId val="19688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8863167"/>
        <c:crosses val="autoZero"/>
        <c:auto val="1"/>
        <c:lblAlgn val="ctr"/>
        <c:lblOffset val="100"/>
        <c:noMultiLvlLbl val="0"/>
      </c:catAx>
      <c:valAx>
        <c:axId val="196886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886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Инт.%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'1-5'!$A$2:$A$21</c:f>
              <c:numCache>
                <c:formatCode>General</c:formatCode>
                <c:ptCount val="20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27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34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'1-5'!$B$2:$B$21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3-41CD-A950-DE7F9CFDBDB1}"/>
            </c:ext>
          </c:extLst>
        </c:ser>
        <c:ser>
          <c:idx val="1"/>
          <c:order val="1"/>
          <c:tx>
            <c:strRef>
              <c:f>'1-5'!$G$29:$G$39</c:f>
              <c:strCache>
                <c:ptCount val="11"/>
                <c:pt idx="0">
                  <c:v>6</c:v>
                </c:pt>
                <c:pt idx="1">
                  <c:v>9,3</c:v>
                </c:pt>
                <c:pt idx="2">
                  <c:v>12,6</c:v>
                </c:pt>
                <c:pt idx="3">
                  <c:v>15,9</c:v>
                </c:pt>
                <c:pt idx="4">
                  <c:v>19,2</c:v>
                </c:pt>
                <c:pt idx="5">
                  <c:v>22,5</c:v>
                </c:pt>
                <c:pt idx="6">
                  <c:v>25,8</c:v>
                </c:pt>
                <c:pt idx="7">
                  <c:v>29,1</c:v>
                </c:pt>
                <c:pt idx="8">
                  <c:v>32,4</c:v>
                </c:pt>
                <c:pt idx="9">
                  <c:v>35,7</c:v>
                </c:pt>
                <c:pt idx="10">
                  <c:v>39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'1-5'!$G$29:$G$39</c:f>
              <c:numCache>
                <c:formatCode>General</c:formatCode>
                <c:ptCount val="11"/>
                <c:pt idx="0">
                  <c:v>6</c:v>
                </c:pt>
                <c:pt idx="1">
                  <c:v>9.3000000000000007</c:v>
                </c:pt>
                <c:pt idx="2">
                  <c:v>12.6</c:v>
                </c:pt>
                <c:pt idx="3">
                  <c:v>15.9</c:v>
                </c:pt>
                <c:pt idx="4">
                  <c:v>19.2</c:v>
                </c:pt>
                <c:pt idx="5">
                  <c:v>22.5</c:v>
                </c:pt>
                <c:pt idx="6">
                  <c:v>25.8</c:v>
                </c:pt>
                <c:pt idx="7">
                  <c:v>29.1</c:v>
                </c:pt>
                <c:pt idx="8">
                  <c:v>32.4</c:v>
                </c:pt>
                <c:pt idx="9">
                  <c:v>35.700000000000003</c:v>
                </c:pt>
                <c:pt idx="10">
                  <c:v>39</c:v>
                </c:pt>
              </c:numCache>
            </c:numRef>
          </c:xVal>
          <c:yVal>
            <c:numRef>
              <c:f>'1-5'!$I$29:$I$39</c:f>
              <c:numCache>
                <c:formatCode>0.00%</c:formatCode>
                <c:ptCount val="11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0.3</c:v>
                </c:pt>
                <c:pt idx="5">
                  <c:v>0.5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43-41CD-A950-DE7F9CFDB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610751"/>
        <c:axId val="2106614495"/>
      </c:scatterChart>
      <c:valAx>
        <c:axId val="21066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6614495"/>
        <c:crosses val="autoZero"/>
        <c:crossBetween val="midCat"/>
      </c:valAx>
      <c:valAx>
        <c:axId val="210661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661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Инт.%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'1-5'!$A$2:$A$21</c:f>
              <c:numCache>
                <c:formatCode>General</c:formatCode>
                <c:ptCount val="20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27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34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'1-5'!$B$2:$B$21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9-4DD3-9116-ECC03C702837}"/>
            </c:ext>
          </c:extLst>
        </c:ser>
        <c:ser>
          <c:idx val="1"/>
          <c:order val="1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'1-5'!$G$29:$G$39</c:f>
              <c:numCache>
                <c:formatCode>General</c:formatCode>
                <c:ptCount val="11"/>
                <c:pt idx="0">
                  <c:v>6</c:v>
                </c:pt>
                <c:pt idx="1">
                  <c:v>9.3000000000000007</c:v>
                </c:pt>
                <c:pt idx="2">
                  <c:v>12.6</c:v>
                </c:pt>
                <c:pt idx="3">
                  <c:v>15.9</c:v>
                </c:pt>
                <c:pt idx="4">
                  <c:v>19.2</c:v>
                </c:pt>
                <c:pt idx="5">
                  <c:v>22.5</c:v>
                </c:pt>
                <c:pt idx="6">
                  <c:v>25.8</c:v>
                </c:pt>
                <c:pt idx="7">
                  <c:v>29.1</c:v>
                </c:pt>
                <c:pt idx="8">
                  <c:v>32.4</c:v>
                </c:pt>
                <c:pt idx="9">
                  <c:v>35.700000000000003</c:v>
                </c:pt>
                <c:pt idx="10">
                  <c:v>39</c:v>
                </c:pt>
              </c:numCache>
            </c:numRef>
          </c:xVal>
          <c:yVal>
            <c:numRef>
              <c:f>'1-5'!$I$29:$I$39</c:f>
              <c:numCache>
                <c:formatCode>0.00%</c:formatCode>
                <c:ptCount val="11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0.3</c:v>
                </c:pt>
                <c:pt idx="5">
                  <c:v>0.5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9-4DD3-9116-ECC03C702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335455"/>
        <c:axId val="1229334623"/>
      </c:scatterChart>
      <c:valAx>
        <c:axId val="122933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9334623"/>
        <c:crosses val="autoZero"/>
        <c:crossBetween val="midCat"/>
      </c:valAx>
      <c:valAx>
        <c:axId val="12293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933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'1-5'!$H$62:$H$68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D-42B3-8DB7-06B441724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336703"/>
        <c:axId val="1229334207"/>
      </c:barChart>
      <c:catAx>
        <c:axId val="122933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9334207"/>
        <c:crosses val="autoZero"/>
        <c:auto val="1"/>
        <c:lblAlgn val="ctr"/>
        <c:lblOffset val="100"/>
        <c:noMultiLvlLbl val="0"/>
      </c:catAx>
      <c:valAx>
        <c:axId val="12293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933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с накоплением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'Задание 6'!$D$2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A-4868-8A45-C9EE3EE7DFE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fixedVal"/>
            <c:noEndCap val="0"/>
            <c:val val="12.7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'Задание 6'!$D$3</c:f>
              <c:numCache>
                <c:formatCode>General</c:formatCode>
                <c:ptCount val="1"/>
                <c:pt idx="0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DA-4868-8A45-C9EE3EE7DFEA}"/>
            </c:ext>
          </c:extLst>
        </c:ser>
        <c:ser>
          <c:idx val="2"/>
          <c:order val="2"/>
          <c:spPr>
            <a:solidFill>
              <a:schemeClr val="accent2"/>
            </a:solidFill>
            <a:ln w="12700" cap="flat" cmpd="sng" algn="ctr">
              <a:noFill/>
              <a:prstDash val="solid"/>
              <a:miter lim="800000"/>
            </a:ln>
            <a:effectLst/>
          </c:spPr>
          <c:invertIfNegative val="0"/>
          <c:val>
            <c:numRef>
              <c:f>'Задание 6'!$D$4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DA-4868-8A45-C9EE3EE7DFEA}"/>
            </c:ext>
          </c:extLst>
        </c:ser>
        <c:ser>
          <c:idx val="3"/>
          <c:order val="3"/>
          <c:spPr>
            <a:solidFill>
              <a:schemeClr val="accent2"/>
            </a:solidFill>
            <a:ln w="12700" cap="flat" cmpd="sng" algn="ctr">
              <a:noFill/>
              <a:prstDash val="solid"/>
              <a:miter lim="800000"/>
            </a:ln>
            <a:effectLst/>
          </c:spPr>
          <c:invertIfNegative val="0"/>
          <c:errBars>
            <c:errBarType val="plus"/>
            <c:errValType val="fixedVal"/>
            <c:noEndCap val="0"/>
            <c:val val="9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'Задание 6'!$D$5</c:f>
              <c:numCache>
                <c:formatCode>General</c:formatCode>
                <c:ptCount val="1"/>
                <c:pt idx="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8DA-4868-8A45-C9EE3EE7DFE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DA-4868-8A45-C9EE3EE7DFEA}"/>
              </c:ext>
            </c:extLst>
          </c:dPt>
          <c:val>
            <c:numRef>
              <c:f>'Задание 6'!$D$6</c:f>
              <c:numCache>
                <c:formatCode>General</c:formatCode>
                <c:ptCount val="1"/>
                <c:pt idx="0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8DA-4868-8A45-C9EE3EE7D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0000815"/>
        <c:axId val="1150001231"/>
      </c:barChart>
      <c:catAx>
        <c:axId val="115000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001231"/>
        <c:crosses val="autoZero"/>
        <c:auto val="1"/>
        <c:lblAlgn val="ctr"/>
        <c:lblOffset val="100"/>
        <c:noMultiLvlLbl val="0"/>
      </c:catAx>
      <c:valAx>
        <c:axId val="11500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00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248479</xdr:colOff>
      <xdr:row>10</xdr:row>
      <xdr:rowOff>0</xdr:rowOff>
    </xdr:from>
    <xdr:to>
      <xdr:col>7</xdr:col>
      <xdr:colOff>231914</xdr:colOff>
      <xdr:row>25</xdr:row>
      <xdr:rowOff>36027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389283</xdr:colOff>
      <xdr:row>10</xdr:row>
      <xdr:rowOff>1242</xdr:rowOff>
    </xdr:from>
    <xdr:to>
      <xdr:col>11</xdr:col>
      <xdr:colOff>107674</xdr:colOff>
      <xdr:row>25</xdr:row>
      <xdr:rowOff>33129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42</xdr:row>
      <xdr:rowOff>162931</xdr:rowOff>
    </xdr:from>
    <xdr:to>
      <xdr:col>10</xdr:col>
      <xdr:colOff>532511</xdr:colOff>
      <xdr:row>59</xdr:row>
      <xdr:rowOff>104774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72179</xdr:colOff>
      <xdr:row>42</xdr:row>
      <xdr:rowOff>119506</xdr:rowOff>
    </xdr:from>
    <xdr:to>
      <xdr:col>6</xdr:col>
      <xdr:colOff>180975</xdr:colOff>
      <xdr:row>59</xdr:row>
      <xdr:rowOff>123825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66262</xdr:colOff>
      <xdr:row>71</xdr:row>
      <xdr:rowOff>49697</xdr:rowOff>
    </xdr:from>
    <xdr:to>
      <xdr:col>6</xdr:col>
      <xdr:colOff>438978</xdr:colOff>
      <xdr:row>89</xdr:row>
      <xdr:rowOff>149087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21121</xdr:colOff>
      <xdr:row>71</xdr:row>
      <xdr:rowOff>51766</xdr:rowOff>
    </xdr:from>
    <xdr:to>
      <xdr:col>11</xdr:col>
      <xdr:colOff>200025</xdr:colOff>
      <xdr:row>89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586155</xdr:colOff>
      <xdr:row>6</xdr:row>
      <xdr:rowOff>183173</xdr:rowOff>
    </xdr:from>
    <xdr:to>
      <xdr:col>4</xdr:col>
      <xdr:colOff>600809</xdr:colOff>
      <xdr:row>21</xdr:row>
      <xdr:rowOff>96715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="85" zoomScaleNormal="85" workbookViewId="0">
      <selection activeCell="P35" sqref="P35"/>
    </sheetView>
  </sheetViews>
  <sheetFormatPr defaultRowHeight="15" x14ac:dyDescent="0.25"/>
  <cols>
    <col min="9" max="9" width="17.42578125" customWidth="1"/>
    <col min="12" max="12" width="10.28515625" customWidth="1"/>
    <col min="13" max="13" width="33" customWidth="1"/>
  </cols>
  <sheetData>
    <row r="1" spans="1:14" x14ac:dyDescent="0.25">
      <c r="A1" t="s">
        <v>0</v>
      </c>
      <c r="B1" t="s">
        <v>1</v>
      </c>
      <c r="D1" t="s">
        <v>2</v>
      </c>
      <c r="E1">
        <v>33</v>
      </c>
      <c r="G1" s="7" t="s">
        <v>11</v>
      </c>
      <c r="H1" s="7" t="s">
        <v>13</v>
      </c>
      <c r="I1" s="7" t="s">
        <v>14</v>
      </c>
    </row>
    <row r="2" spans="1:14" x14ac:dyDescent="0.25">
      <c r="A2">
        <v>6</v>
      </c>
      <c r="B2">
        <v>0.05</v>
      </c>
      <c r="D2" t="s">
        <v>3</v>
      </c>
      <c r="E2">
        <v>4</v>
      </c>
      <c r="G2" s="2">
        <v>6</v>
      </c>
      <c r="H2" s="3">
        <v>1</v>
      </c>
      <c r="I2" s="4">
        <v>0.05</v>
      </c>
      <c r="L2" s="10" t="s">
        <v>29</v>
      </c>
      <c r="M2" t="s">
        <v>21</v>
      </c>
      <c r="N2" s="8">
        <f>AVERAGE(A2:A21)</f>
        <v>24</v>
      </c>
    </row>
    <row r="3" spans="1:14" x14ac:dyDescent="0.25">
      <c r="A3">
        <v>11</v>
      </c>
      <c r="B3">
        <v>0.1</v>
      </c>
      <c r="D3" t="s">
        <v>4</v>
      </c>
      <c r="E3">
        <v>8.25</v>
      </c>
      <c r="G3" s="2">
        <v>14.25</v>
      </c>
      <c r="H3" s="3">
        <v>2</v>
      </c>
      <c r="I3" s="4">
        <v>0.15</v>
      </c>
      <c r="M3" t="s">
        <v>22</v>
      </c>
      <c r="N3" s="8">
        <f>MEDIAN('1-5'!A2:A21)</f>
        <v>23</v>
      </c>
    </row>
    <row r="4" spans="1:14" x14ac:dyDescent="0.25">
      <c r="A4">
        <v>14</v>
      </c>
      <c r="B4">
        <v>0.15</v>
      </c>
      <c r="D4" s="11" t="s">
        <v>5</v>
      </c>
      <c r="E4" s="11"/>
      <c r="G4" s="2">
        <v>22.5</v>
      </c>
      <c r="H4" s="3">
        <v>7</v>
      </c>
      <c r="I4" s="4">
        <v>0.5</v>
      </c>
      <c r="M4" t="s">
        <v>23</v>
      </c>
      <c r="N4" s="8">
        <f>QUARTILE(A2:A21,1)</f>
        <v>18.75</v>
      </c>
    </row>
    <row r="5" spans="1:14" x14ac:dyDescent="0.25">
      <c r="A5">
        <v>17</v>
      </c>
      <c r="B5">
        <v>0.2</v>
      </c>
      <c r="D5" t="s">
        <v>6</v>
      </c>
      <c r="E5">
        <v>6</v>
      </c>
      <c r="G5" s="2">
        <v>30.75</v>
      </c>
      <c r="H5" s="3">
        <v>5</v>
      </c>
      <c r="I5" s="4">
        <v>0.75</v>
      </c>
      <c r="M5" t="s">
        <v>24</v>
      </c>
      <c r="N5" s="8">
        <f>QUARTILE('1-5'!A2:A21,3)</f>
        <v>29.5</v>
      </c>
    </row>
    <row r="6" spans="1:14" x14ac:dyDescent="0.25">
      <c r="A6">
        <v>18</v>
      </c>
      <c r="B6">
        <v>0.25</v>
      </c>
      <c r="D6" t="s">
        <v>8</v>
      </c>
      <c r="E6">
        <v>14.25</v>
      </c>
      <c r="G6" s="2">
        <v>39</v>
      </c>
      <c r="H6" s="3">
        <v>5</v>
      </c>
      <c r="I6" s="4">
        <v>1</v>
      </c>
      <c r="M6" t="s">
        <v>25</v>
      </c>
      <c r="N6" s="8">
        <f>_xlfn.VAR.P(A2:A21)</f>
        <v>71.099999999999994</v>
      </c>
    </row>
    <row r="7" spans="1:14" ht="15.75" thickBot="1" x14ac:dyDescent="0.3">
      <c r="A7">
        <v>19</v>
      </c>
      <c r="B7">
        <v>0.3</v>
      </c>
      <c r="D7" t="s">
        <v>7</v>
      </c>
      <c r="E7">
        <v>22.5</v>
      </c>
      <c r="G7" s="5" t="s">
        <v>12</v>
      </c>
      <c r="H7" s="5">
        <v>0</v>
      </c>
      <c r="I7" s="6">
        <v>1</v>
      </c>
      <c r="M7" t="s">
        <v>26</v>
      </c>
      <c r="N7" s="8">
        <f xml:space="preserve"> VAR(A2:A21)</f>
        <v>74.842100000000002</v>
      </c>
    </row>
    <row r="8" spans="1:14" x14ac:dyDescent="0.25">
      <c r="A8">
        <v>21</v>
      </c>
      <c r="B8">
        <v>0.35</v>
      </c>
      <c r="D8" t="s">
        <v>9</v>
      </c>
      <c r="E8">
        <v>30.75</v>
      </c>
      <c r="M8" t="s">
        <v>27</v>
      </c>
      <c r="N8">
        <f>_xlfn.STDEV.P(A2:A21)</f>
        <v>8.4320815935331197</v>
      </c>
    </row>
    <row r="9" spans="1:14" x14ac:dyDescent="0.25">
      <c r="A9">
        <v>22</v>
      </c>
      <c r="B9">
        <v>0.4</v>
      </c>
      <c r="D9" t="s">
        <v>10</v>
      </c>
      <c r="E9">
        <v>39</v>
      </c>
    </row>
    <row r="10" spans="1:14" x14ac:dyDescent="0.25">
      <c r="A10">
        <v>22</v>
      </c>
      <c r="B10">
        <v>0.45</v>
      </c>
    </row>
    <row r="11" spans="1:14" x14ac:dyDescent="0.25">
      <c r="A11">
        <v>22</v>
      </c>
      <c r="B11">
        <v>0.5</v>
      </c>
    </row>
    <row r="12" spans="1:14" x14ac:dyDescent="0.25">
      <c r="A12">
        <v>24</v>
      </c>
      <c r="B12">
        <v>0.55000000000000004</v>
      </c>
    </row>
    <row r="13" spans="1:14" x14ac:dyDescent="0.25">
      <c r="A13">
        <v>26</v>
      </c>
      <c r="B13">
        <v>0.6</v>
      </c>
    </row>
    <row r="14" spans="1:14" x14ac:dyDescent="0.25">
      <c r="A14">
        <v>27</v>
      </c>
      <c r="B14">
        <v>0.65</v>
      </c>
    </row>
    <row r="15" spans="1:14" x14ac:dyDescent="0.25">
      <c r="A15">
        <v>27</v>
      </c>
      <c r="B15">
        <v>0.7</v>
      </c>
    </row>
    <row r="16" spans="1:14" x14ac:dyDescent="0.25">
      <c r="A16">
        <v>29</v>
      </c>
      <c r="B16">
        <v>0.75</v>
      </c>
    </row>
    <row r="17" spans="1:9" x14ac:dyDescent="0.25">
      <c r="A17">
        <v>31</v>
      </c>
      <c r="B17">
        <v>0.8</v>
      </c>
    </row>
    <row r="18" spans="1:9" x14ac:dyDescent="0.25">
      <c r="A18">
        <v>33</v>
      </c>
      <c r="B18">
        <v>0.85</v>
      </c>
    </row>
    <row r="19" spans="1:9" x14ac:dyDescent="0.25">
      <c r="A19">
        <v>34</v>
      </c>
      <c r="B19">
        <v>0.9</v>
      </c>
    </row>
    <row r="20" spans="1:9" x14ac:dyDescent="0.25">
      <c r="A20">
        <v>38</v>
      </c>
      <c r="B20">
        <v>0.95</v>
      </c>
    </row>
    <row r="21" spans="1:9" x14ac:dyDescent="0.25">
      <c r="A21">
        <v>39</v>
      </c>
      <c r="B21">
        <v>1</v>
      </c>
    </row>
    <row r="27" spans="1:9" ht="15.75" thickBot="1" x14ac:dyDescent="0.3"/>
    <row r="28" spans="1:9" x14ac:dyDescent="0.25">
      <c r="D28" t="s">
        <v>2</v>
      </c>
      <c r="E28">
        <v>33</v>
      </c>
      <c r="G28" s="7" t="s">
        <v>11</v>
      </c>
      <c r="H28" s="7" t="s">
        <v>13</v>
      </c>
      <c r="I28" s="7" t="s">
        <v>14</v>
      </c>
    </row>
    <row r="29" spans="1:9" x14ac:dyDescent="0.25">
      <c r="D29" t="s">
        <v>3</v>
      </c>
      <c r="E29">
        <v>10</v>
      </c>
      <c r="G29" s="2">
        <v>6</v>
      </c>
      <c r="H29" s="3">
        <v>1</v>
      </c>
      <c r="I29" s="4">
        <v>0.05</v>
      </c>
    </row>
    <row r="30" spans="1:9" x14ac:dyDescent="0.25">
      <c r="D30" t="s">
        <v>4</v>
      </c>
      <c r="E30">
        <v>3.3</v>
      </c>
      <c r="G30" s="2">
        <v>9.3000000000000007</v>
      </c>
      <c r="H30" s="3">
        <v>0</v>
      </c>
      <c r="I30" s="4">
        <v>0.05</v>
      </c>
    </row>
    <row r="31" spans="1:9" x14ac:dyDescent="0.25">
      <c r="D31" s="1" t="s">
        <v>5</v>
      </c>
      <c r="E31" s="1"/>
      <c r="G31" s="2">
        <v>12.6</v>
      </c>
      <c r="H31" s="3">
        <v>1</v>
      </c>
      <c r="I31" s="4">
        <v>0.1</v>
      </c>
    </row>
    <row r="32" spans="1:9" x14ac:dyDescent="0.25">
      <c r="D32" t="s">
        <v>6</v>
      </c>
      <c r="E32">
        <v>6</v>
      </c>
      <c r="G32" s="2">
        <v>15.9</v>
      </c>
      <c r="H32" s="3">
        <v>1</v>
      </c>
      <c r="I32" s="4">
        <v>0.15</v>
      </c>
    </row>
    <row r="33" spans="4:9" x14ac:dyDescent="0.25">
      <c r="D33" t="s">
        <v>8</v>
      </c>
      <c r="E33">
        <v>9.3000000000000007</v>
      </c>
      <c r="G33" s="2">
        <v>19.2</v>
      </c>
      <c r="H33" s="3">
        <v>3</v>
      </c>
      <c r="I33" s="4">
        <v>0.3</v>
      </c>
    </row>
    <row r="34" spans="4:9" x14ac:dyDescent="0.25">
      <c r="D34" t="s">
        <v>7</v>
      </c>
      <c r="E34">
        <v>12.6</v>
      </c>
      <c r="G34" s="2">
        <v>22.5</v>
      </c>
      <c r="H34" s="3">
        <v>4</v>
      </c>
      <c r="I34" s="4">
        <v>0.5</v>
      </c>
    </row>
    <row r="35" spans="4:9" x14ac:dyDescent="0.25">
      <c r="D35" t="s">
        <v>9</v>
      </c>
      <c r="E35">
        <v>15.9</v>
      </c>
      <c r="G35" s="2">
        <v>25.8</v>
      </c>
      <c r="H35" s="3">
        <v>1</v>
      </c>
      <c r="I35" s="4">
        <v>0.55000000000000004</v>
      </c>
    </row>
    <row r="36" spans="4:9" x14ac:dyDescent="0.25">
      <c r="D36" t="s">
        <v>10</v>
      </c>
      <c r="E36">
        <v>19.2</v>
      </c>
      <c r="G36" s="2">
        <v>29.1</v>
      </c>
      <c r="H36" s="3">
        <v>4</v>
      </c>
      <c r="I36" s="4">
        <v>0.75</v>
      </c>
    </row>
    <row r="37" spans="4:9" x14ac:dyDescent="0.25">
      <c r="D37" t="s">
        <v>15</v>
      </c>
      <c r="E37">
        <v>22.5</v>
      </c>
      <c r="G37" s="2">
        <v>32.4</v>
      </c>
      <c r="H37" s="3">
        <v>1</v>
      </c>
      <c r="I37" s="4">
        <v>0.8</v>
      </c>
    </row>
    <row r="38" spans="4:9" x14ac:dyDescent="0.25">
      <c r="D38" t="s">
        <v>16</v>
      </c>
      <c r="E38">
        <v>25.8</v>
      </c>
      <c r="G38" s="2">
        <v>35.700000000000003</v>
      </c>
      <c r="H38" s="3">
        <v>2</v>
      </c>
      <c r="I38" s="4">
        <v>0.9</v>
      </c>
    </row>
    <row r="39" spans="4:9" x14ac:dyDescent="0.25">
      <c r="D39" t="s">
        <v>17</v>
      </c>
      <c r="E39">
        <v>29.1</v>
      </c>
      <c r="G39" s="2">
        <v>39</v>
      </c>
      <c r="H39" s="3">
        <v>2</v>
      </c>
      <c r="I39" s="4">
        <v>1</v>
      </c>
    </row>
    <row r="40" spans="4:9" ht="15.75" thickBot="1" x14ac:dyDescent="0.3">
      <c r="D40" t="s">
        <v>18</v>
      </c>
      <c r="E40">
        <v>32.4</v>
      </c>
      <c r="G40" s="5" t="s">
        <v>12</v>
      </c>
      <c r="H40" s="5">
        <v>0</v>
      </c>
      <c r="I40" s="6">
        <v>1</v>
      </c>
    </row>
    <row r="41" spans="4:9" x14ac:dyDescent="0.25">
      <c r="D41" t="s">
        <v>19</v>
      </c>
      <c r="E41">
        <v>35.700000000000003</v>
      </c>
    </row>
    <row r="42" spans="4:9" x14ac:dyDescent="0.25">
      <c r="D42" t="s">
        <v>20</v>
      </c>
      <c r="E42">
        <v>39</v>
      </c>
    </row>
    <row r="60" spans="2:9" ht="15.75" thickBot="1" x14ac:dyDescent="0.3"/>
    <row r="61" spans="2:9" x14ac:dyDescent="0.25">
      <c r="B61" s="10" t="s">
        <v>28</v>
      </c>
      <c r="D61" t="s">
        <v>2</v>
      </c>
      <c r="E61">
        <v>33</v>
      </c>
      <c r="G61" s="7" t="s">
        <v>11</v>
      </c>
      <c r="H61" s="7" t="s">
        <v>13</v>
      </c>
      <c r="I61" s="7" t="s">
        <v>14</v>
      </c>
    </row>
    <row r="62" spans="2:9" x14ac:dyDescent="0.25">
      <c r="D62" t="s">
        <v>3</v>
      </c>
      <c r="E62">
        <v>7</v>
      </c>
      <c r="G62" s="2">
        <v>-1.29624478059936</v>
      </c>
      <c r="H62" s="3">
        <v>0</v>
      </c>
      <c r="I62" s="4">
        <v>0</v>
      </c>
    </row>
    <row r="63" spans="2:9" x14ac:dyDescent="0.25">
      <c r="D63" t="s">
        <v>4</v>
      </c>
      <c r="E63">
        <f>_xlfn.STDEV.P(A2:A21)</f>
        <v>8.4320815935331197</v>
      </c>
      <c r="G63" s="2">
        <v>7.1358368129337597</v>
      </c>
      <c r="H63" s="3">
        <v>1</v>
      </c>
      <c r="I63" s="4">
        <v>0.05</v>
      </c>
    </row>
    <row r="64" spans="2:9" x14ac:dyDescent="0.25">
      <c r="D64" s="9" t="s">
        <v>5</v>
      </c>
      <c r="E64" s="9"/>
      <c r="G64" s="2">
        <v>15.5679</v>
      </c>
      <c r="H64" s="3">
        <v>2</v>
      </c>
      <c r="I64" s="4">
        <v>0.15</v>
      </c>
    </row>
    <row r="65" spans="4:9" x14ac:dyDescent="0.25">
      <c r="D65" t="s">
        <v>6</v>
      </c>
      <c r="E65">
        <f>N2-3*(N8)</f>
        <v>-1.29624478059936</v>
      </c>
      <c r="G65" s="2">
        <v>24</v>
      </c>
      <c r="H65" s="3">
        <v>8</v>
      </c>
      <c r="I65" s="4">
        <v>0.55000000000000004</v>
      </c>
    </row>
    <row r="66" spans="4:9" x14ac:dyDescent="0.25">
      <c r="D66" t="s">
        <v>8</v>
      </c>
      <c r="E66">
        <f>N2-2*(N8)</f>
        <v>7.1358368129337597</v>
      </c>
      <c r="G66" s="2">
        <v>32.432099999999998</v>
      </c>
      <c r="H66" s="3">
        <v>5</v>
      </c>
      <c r="I66" s="4">
        <v>0.8</v>
      </c>
    </row>
    <row r="67" spans="4:9" x14ac:dyDescent="0.25">
      <c r="D67" t="s">
        <v>7</v>
      </c>
      <c r="E67" s="8">
        <f>N2-(N8)</f>
        <v>15.5679</v>
      </c>
      <c r="G67" s="2">
        <v>40.864163187066197</v>
      </c>
      <c r="H67" s="3">
        <v>4</v>
      </c>
      <c r="I67" s="4">
        <v>1</v>
      </c>
    </row>
    <row r="68" spans="4:9" x14ac:dyDescent="0.25">
      <c r="D68" t="s">
        <v>9</v>
      </c>
      <c r="E68" s="8">
        <f>N2</f>
        <v>24</v>
      </c>
      <c r="G68" s="2">
        <v>49.296244780599402</v>
      </c>
      <c r="H68" s="3">
        <v>0</v>
      </c>
      <c r="I68" s="4">
        <v>1</v>
      </c>
    </row>
    <row r="69" spans="4:9" ht="15.75" thickBot="1" x14ac:dyDescent="0.3">
      <c r="D69" t="s">
        <v>10</v>
      </c>
      <c r="E69" s="8">
        <f>N2+(N8)</f>
        <v>32.432099999999998</v>
      </c>
      <c r="G69" s="5" t="s">
        <v>12</v>
      </c>
      <c r="H69" s="5">
        <v>0</v>
      </c>
      <c r="I69" s="6">
        <v>1</v>
      </c>
    </row>
    <row r="70" spans="4:9" x14ac:dyDescent="0.25">
      <c r="D70" t="s">
        <v>15</v>
      </c>
      <c r="E70">
        <f>N2+2*(N8)</f>
        <v>40.864163187066197</v>
      </c>
    </row>
    <row r="71" spans="4:9" x14ac:dyDescent="0.25">
      <c r="D71" t="s">
        <v>16</v>
      </c>
      <c r="E71">
        <f>N2+3*(N8)</f>
        <v>49.296244780599402</v>
      </c>
    </row>
    <row r="93" spans="1:1" x14ac:dyDescent="0.25">
      <c r="A93" s="10"/>
    </row>
  </sheetData>
  <sortState ref="G62:G68">
    <sortCondition ref="G62"/>
  </sortState>
  <mergeCells count="1">
    <mergeCell ref="D4:E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30" zoomScaleNormal="130" workbookViewId="0">
      <selection activeCell="E26" sqref="E26"/>
    </sheetView>
  </sheetViews>
  <sheetFormatPr defaultRowHeight="15" x14ac:dyDescent="0.25"/>
  <cols>
    <col min="2" max="2" width="23.42578125" customWidth="1"/>
    <col min="3" max="3" width="10.42578125" customWidth="1"/>
    <col min="4" max="4" width="9.7109375" customWidth="1"/>
    <col min="5" max="5" width="13.42578125" customWidth="1"/>
  </cols>
  <sheetData>
    <row r="1" spans="1:5" x14ac:dyDescent="0.25">
      <c r="B1" s="9" t="s">
        <v>35</v>
      </c>
      <c r="C1" s="9" t="s">
        <v>36</v>
      </c>
      <c r="D1" s="9" t="s">
        <v>37</v>
      </c>
      <c r="E1" s="9"/>
    </row>
    <row r="2" spans="1:5" x14ac:dyDescent="0.25">
      <c r="A2">
        <v>0</v>
      </c>
      <c r="B2" t="s">
        <v>30</v>
      </c>
      <c r="C2">
        <v>6</v>
      </c>
      <c r="D2">
        <v>6</v>
      </c>
    </row>
    <row r="3" spans="1:5" x14ac:dyDescent="0.25">
      <c r="A3">
        <v>1</v>
      </c>
      <c r="B3" t="s">
        <v>31</v>
      </c>
      <c r="C3">
        <f>QUARTILE('1-5'!A2:A21,1)</f>
        <v>18.75</v>
      </c>
      <c r="D3">
        <f>C3-D2</f>
        <v>12.75</v>
      </c>
    </row>
    <row r="4" spans="1:5" x14ac:dyDescent="0.25">
      <c r="A4">
        <v>2</v>
      </c>
      <c r="B4" t="s">
        <v>32</v>
      </c>
      <c r="C4">
        <f>MEDIAN('1-5'!A2:A21)</f>
        <v>23</v>
      </c>
      <c r="D4">
        <f>C4-C3</f>
        <v>4.25</v>
      </c>
    </row>
    <row r="5" spans="1:5" x14ac:dyDescent="0.25">
      <c r="A5">
        <v>3</v>
      </c>
      <c r="B5" t="s">
        <v>33</v>
      </c>
      <c r="C5">
        <f>QUARTILE('1-5'!A2:A21,3)</f>
        <v>29.5</v>
      </c>
      <c r="D5">
        <f>C5-C4</f>
        <v>6.5</v>
      </c>
    </row>
    <row r="6" spans="1:5" x14ac:dyDescent="0.25">
      <c r="A6">
        <v>4</v>
      </c>
      <c r="B6" t="s">
        <v>34</v>
      </c>
      <c r="C6">
        <v>39</v>
      </c>
      <c r="D6">
        <f>C6-C5</f>
        <v>9.5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38</v>
      </c>
      <c r="B1">
        <f ca="1">RANDBETWEEN(6,39)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1-5</vt:lpstr>
      <vt:lpstr>Задание 6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2020-12-03T10:25:44Z</dcterms:created>
  <dcterms:modified xsi:type="dcterms:W3CDTF">2020-12-04T08:30:06Z</dcterms:modified>
</cp:coreProperties>
</file>