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<sst xmlns="http://schemas.openxmlformats.org/spreadsheetml/2006/main" count="167" uniqueCount="45">
  <si>
    <t>Задание 1</t>
  </si>
  <si>
    <t>Потоки</t>
  </si>
  <si>
    <t>Число переменных</t>
  </si>
  <si>
    <t>Время, мкс</t>
  </si>
  <si>
    <t>Задание 2</t>
  </si>
  <si>
    <t>Задание 3</t>
  </si>
  <si>
    <t>Задание 4</t>
  </si>
  <si>
    <t>Размерность матрицы</t>
  </si>
  <si>
    <t>Время выполнения (мкс)</t>
  </si>
  <si>
    <t>1000x1000</t>
  </si>
  <si>
    <t>2000x2000</t>
  </si>
  <si>
    <t>3000x3000</t>
  </si>
  <si>
    <t>4000x4000</t>
  </si>
  <si>
    <t>Задание 5</t>
  </si>
  <si>
    <t>Тип матрицы</t>
  </si>
  <si>
    <t>Время выполнения (сек)</t>
  </si>
  <si>
    <t>Ленточная</t>
  </si>
  <si>
    <t>Обычная</t>
  </si>
  <si>
    <t>Треугольная</t>
  </si>
  <si>
    <t>Задание 6</t>
  </si>
  <si>
    <t>Threads</t>
  </si>
  <si>
    <t>Vector Size</t>
  </si>
  <si>
    <t>Type</t>
  </si>
  <si>
    <t>Time (micro seconds)</t>
  </si>
  <si>
    <t>Time (seconds)</t>
  </si>
  <si>
    <t>Atomic</t>
  </si>
  <si>
    <t>Critical</t>
  </si>
  <si>
    <t>Lock</t>
  </si>
  <si>
    <t>Reduction</t>
  </si>
  <si>
    <t>Задание 7</t>
  </si>
  <si>
    <t>Новые данные</t>
  </si>
  <si>
    <t>Старые данные</t>
  </si>
  <si>
    <t>Количество потоков</t>
  </si>
  <si>
    <t>Размер вектора</t>
  </si>
  <si>
    <t>Время (сек)</t>
  </si>
  <si>
    <t>Разница по времени</t>
  </si>
  <si>
    <t>Задание 9</t>
  </si>
  <si>
    <t>Количество операций</t>
  </si>
  <si>
    <t>Задание 10</t>
  </si>
  <si>
    <t>Execution Time (seconds)</t>
  </si>
  <si>
    <t>Разница</t>
  </si>
  <si>
    <t>Задание 11</t>
  </si>
  <si>
    <t>Static Time</t>
  </si>
  <si>
    <t>Dynamic Time</t>
  </si>
  <si>
    <t>Guided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</si>
</sst>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'Лист1'!$E$7:$E$10</c:f>
            </c:strRef>
          </c:cat>
          <c:val>
            <c:numRef>
              <c:f>'Лист1'!$G$7:$G$10</c:f>
              <c:numCache/>
            </c:numRef>
          </c:val>
        </c:ser>
        <c:axId val="862465742"/>
        <c:axId val="834748572"/>
      </c:barChart>
      <c:catAx>
        <c:axId val="86246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48572"/>
      </c:catAx>
      <c:valAx>
        <c:axId val="83474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465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'Лист1'!$B$174:$B$175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'Лист1'!$A$176:$A$179</c:f>
            </c:strRef>
          </c:cat>
          <c:val>
            <c:numRef>
              <c:f>'Лист1'!$B$176:$B$179</c:f>
              <c:numCache/>
            </c:numRef>
          </c:val>
        </c:ser>
        <c:ser>
          <c:idx val="1"/>
          <c:order val="1"/>
          <c:tx>
            <c:strRef>
              <c:f>'Лист1'!$C$174:$C$175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'Лист1'!$A$176:$A$179</c:f>
            </c:strRef>
          </c:cat>
          <c:val>
            <c:numRef>
              <c:f>'Лист1'!$C$176:$C$179</c:f>
              <c:numCache/>
            </c:numRef>
          </c:val>
        </c:ser>
        <c:ser>
          <c:idx val="2"/>
          <c:order val="2"/>
          <c:tx>
            <c:strRef>
              <c:f>'Лист1'!$D$174:$D$175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'Лист1'!$A$176:$A$179</c:f>
            </c:strRef>
          </c:cat>
          <c:val>
            <c:numRef>
              <c:f>'Лист1'!$D$176:$D$179</c:f>
              <c:numCache/>
            </c:numRef>
          </c:val>
        </c:ser>
        <c:axId val="1690522878"/>
        <c:axId val="494339674"/>
      </c:barChart>
      <c:catAx>
        <c:axId val="169052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Vector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39674"/>
      </c:catAx>
      <c:valAx>
        <c:axId val="49433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52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'Лист1'!$C$15:$C$18</c:f>
            </c:strRef>
          </c:cat>
          <c:val>
            <c:numRef>
              <c:f>'Лист1'!$D$15:$D$18</c:f>
              <c:numCache/>
            </c:numRef>
          </c:val>
        </c:ser>
        <c:axId val="1460800097"/>
        <c:axId val="1975345752"/>
      </c:barChart>
      <c:catAx>
        <c:axId val="1460800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вектора, млн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345752"/>
      </c:catAx>
      <c:valAx>
        <c:axId val="1975345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800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'Лист1'!$B$24:$B$44</c:f>
            </c:strRef>
          </c:cat>
          <c:val>
            <c:numRef>
              <c:f>'Лист1'!$D$24:$D$44</c:f>
              <c:numCache/>
            </c:numRef>
          </c:val>
        </c:ser>
        <c:axId val="1755804359"/>
        <c:axId val="39219093"/>
      </c:barChart>
      <c:catAx>
        <c:axId val="1755804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19093"/>
      </c:catAx>
      <c:valAx>
        <c:axId val="39219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804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 поток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'Лист1'!$C$29:$C$32</c:f>
            </c:strRef>
          </c:cat>
          <c:val>
            <c:numRef>
              <c:f>'Лист1'!$D$29:$D$32</c:f>
              <c:numCache/>
            </c:numRef>
          </c:val>
          <c:smooth val="0"/>
        </c:ser>
        <c:ser>
          <c:idx val="1"/>
          <c:order val="1"/>
          <c:tx>
            <c:v>2 потока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'Лист1'!$C$29:$C$32</c:f>
            </c:strRef>
          </c:cat>
          <c:val>
            <c:numRef>
              <c:f>'Лист1'!$H$38</c:f>
              <c:numCache/>
            </c:numRef>
          </c:val>
          <c:smooth val="0"/>
        </c:ser>
        <c:ser>
          <c:idx val="2"/>
          <c:order val="2"/>
          <c:tx>
            <c:v>4 потока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'Лист1'!$C$29:$C$32</c:f>
            </c:strRef>
          </c:cat>
          <c:val>
            <c:numRef>
              <c:f>'Лист1'!$H$38</c:f>
              <c:numCache/>
            </c:numRef>
          </c:val>
          <c:smooth val="0"/>
        </c:ser>
        <c:ser>
          <c:idx val="3"/>
          <c:order val="3"/>
          <c:tx>
            <c:v>8 потоков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'Лист1'!$C$29:$C$32</c:f>
            </c:strRef>
          </c:cat>
          <c:val>
            <c:numRef>
              <c:f>'Лист1'!$H$38</c:f>
              <c:numCache/>
            </c:numRef>
          </c:val>
          <c:smooth val="0"/>
        </c:ser>
        <c:axId val="606112019"/>
        <c:axId val="1306661"/>
      </c:lineChart>
      <c:catAx>
        <c:axId val="606112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Размерность матрицы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61"/>
      </c:catAx>
      <c:valAx>
        <c:axId val="1306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112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Ленточная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'Лист1'!$B$51:$B$53</c:f>
            </c:strRef>
          </c:cat>
          <c:val>
            <c:numRef>
              <c:f>'Лист1'!$D$51:$D$53</c:f>
              <c:numCache/>
            </c:numRef>
          </c:val>
          <c:smooth val="0"/>
        </c:ser>
        <c:ser>
          <c:idx val="1"/>
          <c:order val="1"/>
          <c:tx>
            <c:v>Обычная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'Лист1'!$B$51:$B$53</c:f>
            </c:strRef>
          </c:cat>
          <c:val>
            <c:numRef>
              <c:f>'Лист1'!$D$67:$D$69</c:f>
              <c:numCache/>
            </c:numRef>
          </c:val>
          <c:smooth val="0"/>
        </c:ser>
        <c:ser>
          <c:idx val="2"/>
          <c:order val="2"/>
          <c:tx>
            <c:v>Треугольная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'Лист1'!$B$51:$B$53</c:f>
            </c:strRef>
          </c:cat>
          <c:val>
            <c:numRef>
              <c:f>'Лист1'!$D$83:$D$85</c:f>
              <c:numCache/>
            </c:numRef>
          </c:val>
          <c:smooth val="0"/>
        </c:ser>
        <c:axId val="1851646851"/>
        <c:axId val="218432876"/>
      </c:lineChart>
      <c:catAx>
        <c:axId val="1851646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Размерность матрицы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432876"/>
      </c:catAx>
      <c:valAx>
        <c:axId val="21843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646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'Лист1'!$B$137:$B$140</c:f>
            </c:strRef>
          </c:cat>
          <c:val>
            <c:numRef>
              <c:f>'Лист1'!$D$143:$D$146</c:f>
              <c:numCache/>
            </c:numRef>
          </c:val>
        </c:ser>
        <c:axId val="1719804613"/>
        <c:axId val="1554794336"/>
      </c:barChart>
      <c:catAx>
        <c:axId val="171980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векторов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794336"/>
      </c:catAx>
      <c:valAx>
        <c:axId val="1554794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Разница в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80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Вложенный параллелизм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'Лист1'!$A$150</c:f>
            </c:strRef>
          </c:cat>
          <c:val>
            <c:numRef>
              <c:f>'Лист1'!$B$150</c:f>
              <c:numCache/>
            </c:numRef>
          </c:val>
        </c:ser>
        <c:ser>
          <c:idx val="1"/>
          <c:order val="1"/>
          <c:tx>
            <c:v>Без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'Лист1'!$A$150</c:f>
            </c:strRef>
          </c:cat>
          <c:val>
            <c:numRef>
              <c:f>'Лист1'!$B$151</c:f>
              <c:numCache/>
            </c:numRef>
          </c:val>
        </c:ser>
        <c:axId val="495235985"/>
        <c:axId val="588585125"/>
      </c:barChart>
      <c:catAx>
        <c:axId val="495235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операций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585125"/>
      </c:catAx>
      <c:valAx>
        <c:axId val="58858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235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'Лист1'!$G$157:$G$160</c:f>
            </c:strRef>
          </c:cat>
          <c:val>
            <c:numRef>
              <c:f>'Лист1'!$E$157:$E$160</c:f>
              <c:numCache/>
            </c:numRef>
          </c:val>
        </c:ser>
        <c:axId val="1435430382"/>
        <c:axId val="119171346"/>
      </c:barChart>
      <c:catAx>
        <c:axId val="1435430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матрицы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71346"/>
      </c:catAx>
      <c:valAx>
        <c:axId val="11917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Разница в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430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'Лист1'!$G$165:$G$168</c:f>
            </c:strRef>
          </c:cat>
          <c:val>
            <c:numRef>
              <c:f>'Лист1'!$E$165:$E$168</c:f>
              <c:numCache/>
            </c:numRef>
          </c:val>
        </c:ser>
        <c:axId val="226106640"/>
        <c:axId val="1974233560"/>
      </c:barChart>
      <c:catAx>
        <c:axId val="22610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матрицы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233560"/>
      </c:catAx>
      <c:valAx>
        <c:axId val="1974233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Разница в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10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1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419100</xdr:colOff>
      <xdr:row>1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419100</xdr:colOff>
      <xdr:row>0</xdr:row>
      <xdr:rowOff>19050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523875</xdr:colOff>
      <xdr:row>27</xdr:row>
      <xdr:rowOff>57150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523875</xdr:colOff>
      <xdr:row>47</xdr:row>
      <xdr:rowOff>57150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28575</xdr:colOff>
      <xdr:row>124</xdr:row>
      <xdr:rowOff>76200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114300</xdr:colOff>
      <xdr:row>133</xdr:row>
      <xdr:rowOff>114300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638175</xdr:colOff>
      <xdr:row>152</xdr:row>
      <xdr:rowOff>9525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57150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523875</xdr:colOff>
      <xdr:row>158</xdr:row>
      <xdr:rowOff>28575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6.63"/>
    <col customWidth="1" min="3" max="3" width="15.63"/>
    <col customWidth="1" min="4" max="4" width="20.25"/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B2" s="1">
        <v>1.0</v>
      </c>
      <c r="C2" s="1">
        <v>1000000.0</v>
      </c>
      <c r="D2" s="1">
        <f>0.00269508 * 1000000</f>
        <v>2695.08</v>
      </c>
    </row>
    <row r="3">
      <c r="B3" s="1">
        <v>2.0</v>
      </c>
      <c r="C3" s="1">
        <v>1000000.0</v>
      </c>
      <c r="D3" s="2">
        <f>0.00121593 * 1000 * 1000</f>
        <v>1215.93</v>
      </c>
    </row>
    <row r="4">
      <c r="B4" s="1">
        <v>4.0</v>
      </c>
      <c r="C4" s="1">
        <v>1000000.0</v>
      </c>
      <c r="D4" s="2">
        <f>0.000810862 * 1000 * 1000</f>
        <v>810.862</v>
      </c>
    </row>
    <row r="5">
      <c r="B5" s="1">
        <v>8.0</v>
      </c>
      <c r="C5" s="1">
        <v>1000000.0</v>
      </c>
      <c r="D5" s="2">
        <f>0.000756979 * 1000 * 1000</f>
        <v>756.979</v>
      </c>
    </row>
    <row r="6">
      <c r="A6" s="1" t="s">
        <v>4</v>
      </c>
      <c r="B6" s="1" t="s">
        <v>1</v>
      </c>
      <c r="C6" s="1" t="s">
        <v>2</v>
      </c>
      <c r="D6" s="1" t="s">
        <v>3</v>
      </c>
    </row>
    <row r="7">
      <c r="B7" s="1">
        <v>1.0</v>
      </c>
      <c r="C7" s="1">
        <v>1000000.0</v>
      </c>
      <c r="D7" s="1">
        <f>0.00272202 * 1000000</f>
        <v>2722.02</v>
      </c>
      <c r="E7" s="1">
        <v>1.0</v>
      </c>
      <c r="F7" s="1">
        <v>1000000.0</v>
      </c>
      <c r="G7" s="1">
        <f>0.00272202 * 1000000</f>
        <v>2722.02</v>
      </c>
    </row>
    <row r="8">
      <c r="B8" s="1">
        <v>1.0</v>
      </c>
      <c r="C8" s="1">
        <v>2000000.0</v>
      </c>
      <c r="D8" s="2">
        <f>0.00549817 * 1000 * 1000</f>
        <v>5498.17</v>
      </c>
      <c r="E8" s="1">
        <v>2.0</v>
      </c>
      <c r="F8" s="1">
        <v>1000000.0</v>
      </c>
      <c r="G8" s="2">
        <f>0.00152302 * 1000000</f>
        <v>1523.02</v>
      </c>
    </row>
    <row r="9">
      <c r="B9" s="1">
        <v>1.0</v>
      </c>
      <c r="C9" s="1">
        <v>3000000.0</v>
      </c>
      <c r="D9" s="2">
        <f>0.00834799 * 1000 * 1000</f>
        <v>8347.99</v>
      </c>
      <c r="E9" s="1">
        <v>4.0</v>
      </c>
      <c r="F9" s="1">
        <v>1000000.0</v>
      </c>
      <c r="G9" s="2">
        <f>0.000951052 * 1000000</f>
        <v>951.052</v>
      </c>
    </row>
    <row r="10">
      <c r="B10" s="1">
        <v>1.0</v>
      </c>
      <c r="C10" s="1">
        <v>4000000.0</v>
      </c>
      <c r="D10" s="2">
        <f>0.0123649 * 1000000</f>
        <v>12364.9</v>
      </c>
      <c r="E10" s="1">
        <v>8.0</v>
      </c>
      <c r="F10" s="1">
        <v>1000000.0</v>
      </c>
      <c r="G10" s="2">
        <f>0.000993967 * 1000000</f>
        <v>993.967</v>
      </c>
    </row>
    <row r="11">
      <c r="B11" s="1">
        <v>2.0</v>
      </c>
      <c r="C11" s="1">
        <v>1000000.0</v>
      </c>
      <c r="D11" s="2">
        <f>0.00152302 * 1000000</f>
        <v>1523.02</v>
      </c>
    </row>
    <row r="12">
      <c r="B12" s="1">
        <v>2.0</v>
      </c>
      <c r="C12" s="1">
        <v>2000000.0</v>
      </c>
      <c r="D12" s="2">
        <f>0.00304008 * 1000000</f>
        <v>3040.08</v>
      </c>
    </row>
    <row r="13">
      <c r="B13" s="1">
        <v>2.0</v>
      </c>
      <c r="C13" s="1">
        <v>3000000.0</v>
      </c>
      <c r="D13" s="2">
        <f>0.00483489 * 1000000</f>
        <v>4834.89</v>
      </c>
    </row>
    <row r="14">
      <c r="B14" s="1">
        <v>2.0</v>
      </c>
      <c r="C14" s="1">
        <v>4000000.0</v>
      </c>
      <c r="D14" s="2">
        <f>0.00613308 * 1000000</f>
        <v>6133.08</v>
      </c>
    </row>
    <row r="15">
      <c r="B15" s="1">
        <v>4.0</v>
      </c>
      <c r="C15" s="1">
        <v>1.0</v>
      </c>
      <c r="D15" s="2">
        <f>0.000951052 * 1000000</f>
        <v>951.052</v>
      </c>
    </row>
    <row r="16">
      <c r="B16" s="1">
        <v>4.0</v>
      </c>
      <c r="C16" s="1">
        <v>2.0</v>
      </c>
      <c r="D16" s="2">
        <f>0.00180006 * 1000000</f>
        <v>1800.06</v>
      </c>
    </row>
    <row r="17">
      <c r="B17" s="1">
        <v>4.0</v>
      </c>
      <c r="C17" s="1">
        <v>3.0</v>
      </c>
      <c r="D17" s="2">
        <f>0.00254989 * 1000000</f>
        <v>2549.89</v>
      </c>
    </row>
    <row r="18">
      <c r="B18" s="1">
        <v>4.0</v>
      </c>
      <c r="C18" s="1">
        <v>4.0</v>
      </c>
      <c r="D18" s="2">
        <f>0.00353599 * 1000000</f>
        <v>3535.99</v>
      </c>
    </row>
    <row r="19">
      <c r="B19" s="1">
        <v>8.0</v>
      </c>
      <c r="C19" s="1">
        <v>1000000.0</v>
      </c>
      <c r="D19" s="2">
        <f>0.000993967 * 1000000</f>
        <v>993.967</v>
      </c>
    </row>
    <row r="20">
      <c r="B20" s="1">
        <v>8.0</v>
      </c>
      <c r="C20" s="1">
        <v>2000000.0</v>
      </c>
      <c r="D20" s="2">
        <f>0.00157905 * 1000000</f>
        <v>1579.05</v>
      </c>
    </row>
    <row r="21">
      <c r="B21" s="1">
        <v>8.0</v>
      </c>
      <c r="C21" s="1">
        <v>3000000.0</v>
      </c>
      <c r="D21" s="2">
        <f>0.00264192 * 1000000</f>
        <v>2641.92</v>
      </c>
    </row>
    <row r="22">
      <c r="B22" s="1">
        <v>8.0</v>
      </c>
      <c r="C22" s="1">
        <v>4000000.0</v>
      </c>
      <c r="D22" s="2">
        <f>0.00288606 * 1000000</f>
        <v>2886.06</v>
      </c>
    </row>
    <row r="23">
      <c r="A23" s="1" t="s">
        <v>5</v>
      </c>
      <c r="B23" s="1" t="s">
        <v>1</v>
      </c>
      <c r="C23" s="1" t="s">
        <v>2</v>
      </c>
      <c r="D23" s="1" t="s">
        <v>3</v>
      </c>
    </row>
    <row r="24">
      <c r="B24" s="1">
        <v>1.0</v>
      </c>
      <c r="C24" s="1">
        <v>1000000.0</v>
      </c>
      <c r="D24" s="1">
        <f>0.00344801 * 1000000</f>
        <v>3448.01</v>
      </c>
    </row>
    <row r="25">
      <c r="B25" s="1">
        <v>2.0</v>
      </c>
      <c r="C25" s="1">
        <v>1000000.0</v>
      </c>
      <c r="D25" s="2">
        <f>0.00121593 * 1000 * 1000</f>
        <v>1215.93</v>
      </c>
    </row>
    <row r="26">
      <c r="B26" s="1">
        <v>4.0</v>
      </c>
      <c r="C26" s="1">
        <v>1000000.0</v>
      </c>
      <c r="D26" s="2">
        <f>0.000810862 * 1000 * 1000</f>
        <v>810.862</v>
      </c>
    </row>
    <row r="27">
      <c r="B27" s="1">
        <v>8.0</v>
      </c>
      <c r="C27" s="1">
        <v>1000000.0</v>
      </c>
      <c r="D27" s="2">
        <f>0.000756979 * 1000 * 1000</f>
        <v>756.979</v>
      </c>
    </row>
    <row r="28">
      <c r="A28" s="1" t="s">
        <v>6</v>
      </c>
      <c r="B28" s="1" t="s">
        <v>1</v>
      </c>
      <c r="C28" s="1" t="s">
        <v>7</v>
      </c>
      <c r="D28" s="1" t="s">
        <v>8</v>
      </c>
    </row>
    <row r="29">
      <c r="B29" s="1">
        <v>1.0</v>
      </c>
      <c r="C29" s="1" t="s">
        <v>9</v>
      </c>
      <c r="D29" s="2">
        <f t="shared" ref="D29:D44" si="1">E29*1000000</f>
        <v>2816</v>
      </c>
      <c r="E29" s="1">
        <v>0.002816</v>
      </c>
    </row>
    <row r="30">
      <c r="B30" s="1">
        <v>1.0</v>
      </c>
      <c r="C30" s="1" t="s">
        <v>10</v>
      </c>
      <c r="D30" s="2">
        <f t="shared" si="1"/>
        <v>10870</v>
      </c>
      <c r="E30" s="1">
        <v>0.01087</v>
      </c>
    </row>
    <row r="31">
      <c r="B31" s="1">
        <v>1.0</v>
      </c>
      <c r="C31" s="1" t="s">
        <v>11</v>
      </c>
      <c r="D31" s="2">
        <f t="shared" si="1"/>
        <v>23504</v>
      </c>
      <c r="E31" s="1">
        <v>0.023504</v>
      </c>
    </row>
    <row r="32">
      <c r="B32" s="1">
        <v>1.0</v>
      </c>
      <c r="C32" s="1" t="s">
        <v>12</v>
      </c>
      <c r="D32" s="2">
        <f t="shared" si="1"/>
        <v>40918</v>
      </c>
      <c r="E32" s="1">
        <v>0.040918</v>
      </c>
    </row>
    <row r="33">
      <c r="B33" s="1">
        <v>2.0</v>
      </c>
      <c r="C33" s="1" t="s">
        <v>9</v>
      </c>
      <c r="D33" s="2">
        <f t="shared" si="1"/>
        <v>1399</v>
      </c>
      <c r="E33" s="1">
        <v>0.001399</v>
      </c>
    </row>
    <row r="34">
      <c r="B34" s="1">
        <v>2.0</v>
      </c>
      <c r="C34" s="1" t="s">
        <v>10</v>
      </c>
      <c r="D34" s="2">
        <f t="shared" si="1"/>
        <v>5261</v>
      </c>
      <c r="E34" s="1">
        <v>0.005261</v>
      </c>
    </row>
    <row r="35">
      <c r="B35" s="1">
        <v>2.0</v>
      </c>
      <c r="C35" s="1" t="s">
        <v>11</v>
      </c>
      <c r="D35" s="2">
        <f t="shared" si="1"/>
        <v>13110</v>
      </c>
      <c r="E35" s="1">
        <v>0.01311</v>
      </c>
    </row>
    <row r="36">
      <c r="B36" s="1">
        <v>2.0</v>
      </c>
      <c r="C36" s="1" t="s">
        <v>12</v>
      </c>
      <c r="D36" s="2">
        <f t="shared" si="1"/>
        <v>21341</v>
      </c>
      <c r="E36" s="1">
        <v>0.021341</v>
      </c>
    </row>
    <row r="37">
      <c r="B37" s="1">
        <v>4.0</v>
      </c>
      <c r="C37" s="1" t="s">
        <v>9</v>
      </c>
      <c r="D37" s="2">
        <f t="shared" si="1"/>
        <v>888</v>
      </c>
      <c r="E37" s="1">
        <v>8.88E-4</v>
      </c>
    </row>
    <row r="38">
      <c r="B38" s="1">
        <v>4.0</v>
      </c>
      <c r="C38" s="1" t="s">
        <v>10</v>
      </c>
      <c r="D38" s="2">
        <f t="shared" si="1"/>
        <v>3030</v>
      </c>
      <c r="E38" s="1">
        <v>0.00303</v>
      </c>
    </row>
    <row r="39">
      <c r="B39" s="1">
        <v>4.0</v>
      </c>
      <c r="C39" s="1" t="s">
        <v>11</v>
      </c>
      <c r="D39" s="2">
        <f t="shared" si="1"/>
        <v>6369</v>
      </c>
      <c r="E39" s="1">
        <v>0.006369</v>
      </c>
    </row>
    <row r="40">
      <c r="B40" s="1">
        <v>4.0</v>
      </c>
      <c r="C40" s="1" t="s">
        <v>12</v>
      </c>
      <c r="D40" s="2">
        <f t="shared" si="1"/>
        <v>11948</v>
      </c>
      <c r="E40" s="1">
        <v>0.011948</v>
      </c>
    </row>
    <row r="41">
      <c r="B41" s="1">
        <v>8.0</v>
      </c>
      <c r="C41" s="1" t="s">
        <v>9</v>
      </c>
      <c r="D41" s="2">
        <f t="shared" si="1"/>
        <v>827</v>
      </c>
      <c r="E41" s="1">
        <v>8.27E-4</v>
      </c>
    </row>
    <row r="42">
      <c r="B42" s="1">
        <v>8.0</v>
      </c>
      <c r="C42" s="1" t="s">
        <v>10</v>
      </c>
      <c r="D42" s="2">
        <f t="shared" si="1"/>
        <v>2557</v>
      </c>
      <c r="E42" s="1">
        <v>0.002557</v>
      </c>
    </row>
    <row r="43">
      <c r="B43" s="1">
        <v>8.0</v>
      </c>
      <c r="C43" s="1" t="s">
        <v>11</v>
      </c>
      <c r="D43" s="2">
        <f t="shared" si="1"/>
        <v>5479</v>
      </c>
      <c r="E43" s="1">
        <v>0.005479</v>
      </c>
    </row>
    <row r="44">
      <c r="B44" s="1">
        <v>8.0</v>
      </c>
      <c r="C44" s="1" t="s">
        <v>12</v>
      </c>
      <c r="D44" s="2">
        <f t="shared" si="1"/>
        <v>10925</v>
      </c>
      <c r="E44" s="1">
        <v>0.010925</v>
      </c>
    </row>
    <row r="48">
      <c r="A48" s="1" t="s">
        <v>13</v>
      </c>
    </row>
    <row r="49">
      <c r="A49" s="3" t="s">
        <v>1</v>
      </c>
      <c r="B49" s="3" t="s">
        <v>7</v>
      </c>
      <c r="C49" s="3" t="s">
        <v>14</v>
      </c>
      <c r="D49" s="3" t="s">
        <v>15</v>
      </c>
    </row>
    <row r="50">
      <c r="A50" s="4">
        <v>1.0</v>
      </c>
      <c r="B50" s="5">
        <v>1000.0</v>
      </c>
      <c r="C50" s="5" t="s">
        <v>16</v>
      </c>
      <c r="D50" s="2">
        <f t="shared" ref="D50:D97" si="2">E50*1000000</f>
        <v>6522.89</v>
      </c>
      <c r="E50" s="5">
        <v>0.00652289</v>
      </c>
    </row>
    <row r="51">
      <c r="A51" s="4">
        <v>1.0</v>
      </c>
      <c r="B51" s="5">
        <v>2000.0</v>
      </c>
      <c r="C51" s="5" t="s">
        <v>16</v>
      </c>
      <c r="D51" s="2">
        <f t="shared" si="2"/>
        <v>5618.81</v>
      </c>
      <c r="E51" s="5">
        <v>0.00561881</v>
      </c>
    </row>
    <row r="52">
      <c r="A52" s="4">
        <v>1.0</v>
      </c>
      <c r="B52" s="5">
        <v>3000.0</v>
      </c>
      <c r="C52" s="5" t="s">
        <v>16</v>
      </c>
      <c r="D52" s="2">
        <f t="shared" si="2"/>
        <v>5011.08</v>
      </c>
      <c r="E52" s="5">
        <v>0.00501108</v>
      </c>
    </row>
    <row r="53">
      <c r="A53" s="4">
        <v>1.0</v>
      </c>
      <c r="B53" s="5">
        <v>4000.0</v>
      </c>
      <c r="C53" s="5" t="s">
        <v>16</v>
      </c>
      <c r="D53" s="2">
        <f t="shared" si="2"/>
        <v>15141</v>
      </c>
      <c r="E53" s="5">
        <v>0.015141</v>
      </c>
    </row>
    <row r="54">
      <c r="A54" s="4">
        <v>2.0</v>
      </c>
      <c r="B54" s="5">
        <v>1000.0</v>
      </c>
      <c r="C54" s="5" t="s">
        <v>16</v>
      </c>
      <c r="D54" s="2">
        <f t="shared" si="2"/>
        <v>15246.9</v>
      </c>
      <c r="E54" s="5">
        <v>0.0152469</v>
      </c>
    </row>
    <row r="55">
      <c r="A55" s="4">
        <v>2.0</v>
      </c>
      <c r="B55" s="5">
        <v>2000.0</v>
      </c>
      <c r="C55" s="5" t="s">
        <v>16</v>
      </c>
      <c r="D55" s="2">
        <f t="shared" si="2"/>
        <v>15186.1</v>
      </c>
      <c r="E55" s="5">
        <v>0.0151861</v>
      </c>
    </row>
    <row r="56">
      <c r="A56" s="4">
        <v>2.0</v>
      </c>
      <c r="B56" s="5">
        <v>3000.0</v>
      </c>
      <c r="C56" s="5" t="s">
        <v>16</v>
      </c>
      <c r="D56" s="2">
        <f t="shared" si="2"/>
        <v>34204</v>
      </c>
      <c r="E56" s="5">
        <v>0.034204</v>
      </c>
    </row>
    <row r="57">
      <c r="A57" s="4">
        <v>2.0</v>
      </c>
      <c r="B57" s="5">
        <v>4000.0</v>
      </c>
      <c r="C57" s="5" t="s">
        <v>16</v>
      </c>
      <c r="D57" s="2">
        <f t="shared" si="2"/>
        <v>33998</v>
      </c>
      <c r="E57" s="5">
        <v>0.033998</v>
      </c>
    </row>
    <row r="58">
      <c r="A58" s="4">
        <v>4.0</v>
      </c>
      <c r="B58" s="5">
        <v>1000.0</v>
      </c>
      <c r="C58" s="5" t="s">
        <v>16</v>
      </c>
      <c r="D58" s="2">
        <f t="shared" si="2"/>
        <v>34012.1</v>
      </c>
      <c r="E58" s="5">
        <v>0.0340121</v>
      </c>
    </row>
    <row r="59">
      <c r="A59" s="4">
        <v>4.0</v>
      </c>
      <c r="B59" s="5">
        <v>2000.0</v>
      </c>
      <c r="C59" s="5" t="s">
        <v>16</v>
      </c>
      <c r="D59" s="2">
        <f t="shared" si="2"/>
        <v>60215</v>
      </c>
      <c r="E59" s="5">
        <v>0.060215</v>
      </c>
    </row>
    <row r="60">
      <c r="A60" s="4">
        <v>4.0</v>
      </c>
      <c r="B60" s="5">
        <v>3000.0</v>
      </c>
      <c r="C60" s="5" t="s">
        <v>16</v>
      </c>
      <c r="D60" s="2">
        <f t="shared" si="2"/>
        <v>59417</v>
      </c>
      <c r="E60" s="5">
        <v>0.059417</v>
      </c>
    </row>
    <row r="61">
      <c r="A61" s="4">
        <v>4.0</v>
      </c>
      <c r="B61" s="5">
        <v>4000.0</v>
      </c>
      <c r="C61" s="5" t="s">
        <v>16</v>
      </c>
      <c r="D61" s="2">
        <f t="shared" si="2"/>
        <v>60782.9</v>
      </c>
      <c r="E61" s="5">
        <v>0.0607829</v>
      </c>
    </row>
    <row r="62">
      <c r="A62" s="4">
        <v>8.0</v>
      </c>
      <c r="B62" s="5">
        <v>1000.0</v>
      </c>
      <c r="C62" s="5" t="s">
        <v>16</v>
      </c>
      <c r="D62" s="2">
        <f t="shared" si="2"/>
        <v>2069.95</v>
      </c>
      <c r="E62" s="5">
        <v>0.00206995</v>
      </c>
    </row>
    <row r="63">
      <c r="A63" s="4">
        <v>8.0</v>
      </c>
      <c r="B63" s="5">
        <v>2000.0</v>
      </c>
      <c r="C63" s="5" t="s">
        <v>16</v>
      </c>
      <c r="D63" s="2">
        <f t="shared" si="2"/>
        <v>2074.96</v>
      </c>
      <c r="E63" s="5">
        <v>0.00207496</v>
      </c>
    </row>
    <row r="64">
      <c r="A64" s="4">
        <v>8.0</v>
      </c>
      <c r="B64" s="5">
        <v>3000.0</v>
      </c>
      <c r="C64" s="5" t="s">
        <v>16</v>
      </c>
      <c r="D64" s="2">
        <f t="shared" si="2"/>
        <v>2019.88</v>
      </c>
      <c r="E64" s="5">
        <v>0.00201988</v>
      </c>
    </row>
    <row r="65">
      <c r="A65" s="4">
        <v>8.0</v>
      </c>
      <c r="B65" s="5">
        <v>4000.0</v>
      </c>
      <c r="C65" s="5" t="s">
        <v>16</v>
      </c>
      <c r="D65" s="2">
        <f t="shared" si="2"/>
        <v>7858.99</v>
      </c>
      <c r="E65" s="5">
        <v>0.00785899</v>
      </c>
    </row>
    <row r="66">
      <c r="A66" s="4">
        <v>1.0</v>
      </c>
      <c r="B66" s="5">
        <v>1000.0</v>
      </c>
      <c r="C66" s="5" t="s">
        <v>17</v>
      </c>
      <c r="D66" s="2">
        <f t="shared" si="2"/>
        <v>7981.06</v>
      </c>
      <c r="E66" s="5">
        <v>0.00798106</v>
      </c>
    </row>
    <row r="67">
      <c r="A67" s="4">
        <v>1.0</v>
      </c>
      <c r="B67" s="5">
        <v>2000.0</v>
      </c>
      <c r="C67" s="5" t="s">
        <v>17</v>
      </c>
      <c r="D67" s="2">
        <f t="shared" si="2"/>
        <v>7921.93</v>
      </c>
      <c r="E67" s="5">
        <v>0.00792193</v>
      </c>
    </row>
    <row r="68">
      <c r="A68" s="4">
        <v>1.0</v>
      </c>
      <c r="B68" s="5">
        <v>3000.0</v>
      </c>
      <c r="C68" s="5" t="s">
        <v>17</v>
      </c>
      <c r="D68" s="2">
        <f t="shared" si="2"/>
        <v>17617.9</v>
      </c>
      <c r="E68" s="5">
        <v>0.0176179</v>
      </c>
    </row>
    <row r="69">
      <c r="A69" s="4">
        <v>1.0</v>
      </c>
      <c r="B69" s="5">
        <v>4000.0</v>
      </c>
      <c r="C69" s="5" t="s">
        <v>17</v>
      </c>
      <c r="D69" s="2">
        <f t="shared" si="2"/>
        <v>17430.1</v>
      </c>
      <c r="E69" s="5">
        <v>0.0174301</v>
      </c>
    </row>
    <row r="70">
      <c r="A70" s="4">
        <v>2.0</v>
      </c>
      <c r="B70" s="5">
        <v>1000.0</v>
      </c>
      <c r="C70" s="5" t="s">
        <v>17</v>
      </c>
      <c r="D70" s="2">
        <f t="shared" si="2"/>
        <v>17571.2</v>
      </c>
      <c r="E70" s="5">
        <v>0.0175712</v>
      </c>
    </row>
    <row r="71">
      <c r="A71" s="4">
        <v>2.0</v>
      </c>
      <c r="B71" s="5">
        <v>2000.0</v>
      </c>
      <c r="C71" s="5" t="s">
        <v>17</v>
      </c>
      <c r="D71" s="2">
        <f t="shared" si="2"/>
        <v>31099.1</v>
      </c>
      <c r="E71" s="5">
        <v>0.0310991</v>
      </c>
    </row>
    <row r="72">
      <c r="A72" s="4">
        <v>2.0</v>
      </c>
      <c r="B72" s="5">
        <v>3000.0</v>
      </c>
      <c r="C72" s="5" t="s">
        <v>17</v>
      </c>
      <c r="D72" s="2">
        <f t="shared" si="2"/>
        <v>30790.1</v>
      </c>
      <c r="E72" s="5">
        <v>0.0307901</v>
      </c>
    </row>
    <row r="73">
      <c r="A73" s="4">
        <v>2.0</v>
      </c>
      <c r="B73" s="5">
        <v>4000.0</v>
      </c>
      <c r="C73" s="5" t="s">
        <v>17</v>
      </c>
      <c r="D73" s="2">
        <f t="shared" si="2"/>
        <v>31131</v>
      </c>
      <c r="E73" s="5">
        <v>0.031131</v>
      </c>
    </row>
    <row r="74">
      <c r="A74" s="4">
        <v>4.0</v>
      </c>
      <c r="B74" s="5">
        <v>1000.0</v>
      </c>
      <c r="C74" s="5" t="s">
        <v>17</v>
      </c>
      <c r="D74" s="2">
        <f t="shared" si="2"/>
        <v>1127</v>
      </c>
      <c r="E74" s="5">
        <v>0.001127</v>
      </c>
    </row>
    <row r="75">
      <c r="A75" s="4">
        <v>4.0</v>
      </c>
      <c r="B75" s="5">
        <v>2000.0</v>
      </c>
      <c r="C75" s="5" t="s">
        <v>17</v>
      </c>
      <c r="D75" s="2">
        <f t="shared" si="2"/>
        <v>1121.04</v>
      </c>
      <c r="E75" s="5">
        <v>0.00112104</v>
      </c>
    </row>
    <row r="76">
      <c r="A76" s="4">
        <v>4.0</v>
      </c>
      <c r="B76" s="5">
        <v>3000.0</v>
      </c>
      <c r="C76" s="5" t="s">
        <v>17</v>
      </c>
      <c r="D76" s="2">
        <f t="shared" si="2"/>
        <v>1075.98</v>
      </c>
      <c r="E76" s="5">
        <v>0.00107598</v>
      </c>
    </row>
    <row r="77">
      <c r="A77" s="4">
        <v>4.0</v>
      </c>
      <c r="B77" s="5">
        <v>4000.0</v>
      </c>
      <c r="C77" s="5" t="s">
        <v>17</v>
      </c>
      <c r="D77" s="2">
        <f t="shared" si="2"/>
        <v>4220.96</v>
      </c>
      <c r="E77" s="5">
        <v>0.00422096</v>
      </c>
    </row>
    <row r="78">
      <c r="A78" s="4">
        <v>8.0</v>
      </c>
      <c r="B78" s="5">
        <v>1000.0</v>
      </c>
      <c r="C78" s="5" t="s">
        <v>17</v>
      </c>
      <c r="D78" s="2">
        <f t="shared" si="2"/>
        <v>4051.92</v>
      </c>
      <c r="E78" s="5">
        <v>0.00405192</v>
      </c>
    </row>
    <row r="79">
      <c r="A79" s="4">
        <v>8.0</v>
      </c>
      <c r="B79" s="5">
        <v>2000.0</v>
      </c>
      <c r="C79" s="5" t="s">
        <v>17</v>
      </c>
      <c r="D79" s="2">
        <f t="shared" si="2"/>
        <v>4137.04</v>
      </c>
      <c r="E79" s="5">
        <v>0.00413704</v>
      </c>
    </row>
    <row r="80">
      <c r="A80" s="4">
        <v>8.0</v>
      </c>
      <c r="B80" s="5">
        <v>3000.0</v>
      </c>
      <c r="C80" s="5" t="s">
        <v>17</v>
      </c>
      <c r="D80" s="2">
        <f t="shared" si="2"/>
        <v>9196.04</v>
      </c>
      <c r="E80" s="5">
        <v>0.00919604</v>
      </c>
    </row>
    <row r="81">
      <c r="A81" s="4">
        <v>8.0</v>
      </c>
      <c r="B81" s="5">
        <v>4000.0</v>
      </c>
      <c r="C81" s="5" t="s">
        <v>17</v>
      </c>
      <c r="D81" s="2">
        <f t="shared" si="2"/>
        <v>9139.06</v>
      </c>
      <c r="E81" s="5">
        <v>0.00913906</v>
      </c>
    </row>
    <row r="82">
      <c r="A82" s="4">
        <v>1.0</v>
      </c>
      <c r="B82" s="5">
        <v>1000.0</v>
      </c>
      <c r="C82" s="5" t="s">
        <v>18</v>
      </c>
      <c r="D82" s="2">
        <f t="shared" si="2"/>
        <v>8986</v>
      </c>
      <c r="E82" s="5">
        <v>0.008986</v>
      </c>
    </row>
    <row r="83">
      <c r="A83" s="4">
        <v>1.0</v>
      </c>
      <c r="B83" s="5">
        <v>2000.0</v>
      </c>
      <c r="C83" s="5" t="s">
        <v>18</v>
      </c>
      <c r="D83" s="2">
        <f t="shared" si="2"/>
        <v>16120.9</v>
      </c>
      <c r="E83" s="5">
        <v>0.0161209</v>
      </c>
    </row>
    <row r="84">
      <c r="A84" s="4">
        <v>1.0</v>
      </c>
      <c r="B84" s="5">
        <v>3000.0</v>
      </c>
      <c r="C84" s="5" t="s">
        <v>18</v>
      </c>
      <c r="D84" s="2">
        <f t="shared" si="2"/>
        <v>15711.1</v>
      </c>
      <c r="E84" s="5">
        <v>0.0157111</v>
      </c>
    </row>
    <row r="85">
      <c r="A85" s="4">
        <v>1.0</v>
      </c>
      <c r="B85" s="5">
        <v>4000.0</v>
      </c>
      <c r="C85" s="5" t="s">
        <v>18</v>
      </c>
      <c r="D85" s="2">
        <f t="shared" si="2"/>
        <v>16208.2</v>
      </c>
      <c r="E85" s="5">
        <v>0.0162082</v>
      </c>
    </row>
    <row r="86">
      <c r="A86" s="4">
        <v>2.0</v>
      </c>
      <c r="B86" s="5">
        <v>1000.0</v>
      </c>
      <c r="C86" s="5" t="s">
        <v>18</v>
      </c>
      <c r="D86" s="2">
        <f t="shared" si="2"/>
        <v>1078.84</v>
      </c>
      <c r="E86" s="5">
        <v>0.00107884</v>
      </c>
    </row>
    <row r="87">
      <c r="A87" s="4">
        <v>2.0</v>
      </c>
      <c r="B87" s="5">
        <v>2000.0</v>
      </c>
      <c r="C87" s="5" t="s">
        <v>18</v>
      </c>
      <c r="D87" s="2">
        <f t="shared" si="2"/>
        <v>967.979</v>
      </c>
      <c r="E87" s="5">
        <v>9.67979E-4</v>
      </c>
    </row>
    <row r="88">
      <c r="A88" s="4">
        <v>2.0</v>
      </c>
      <c r="B88" s="5">
        <v>3000.0</v>
      </c>
      <c r="C88" s="5" t="s">
        <v>18</v>
      </c>
      <c r="D88" s="2">
        <f t="shared" si="2"/>
        <v>1022.82</v>
      </c>
      <c r="E88" s="5">
        <v>0.00102282</v>
      </c>
    </row>
    <row r="89">
      <c r="A89" s="4">
        <v>2.0</v>
      </c>
      <c r="B89" s="5">
        <v>4000.0</v>
      </c>
      <c r="C89" s="5" t="s">
        <v>18</v>
      </c>
      <c r="D89" s="2">
        <f t="shared" si="2"/>
        <v>3839.97</v>
      </c>
      <c r="E89" s="5">
        <v>0.00383997</v>
      </c>
    </row>
    <row r="90">
      <c r="A90" s="4">
        <v>4.0</v>
      </c>
      <c r="B90" s="5">
        <v>1000.0</v>
      </c>
      <c r="C90" s="5" t="s">
        <v>18</v>
      </c>
      <c r="D90" s="2">
        <f t="shared" si="2"/>
        <v>3237.01</v>
      </c>
      <c r="E90" s="5">
        <v>0.00323701</v>
      </c>
    </row>
    <row r="91">
      <c r="A91" s="4">
        <v>4.0</v>
      </c>
      <c r="B91" s="5">
        <v>2000.0</v>
      </c>
      <c r="C91" s="5" t="s">
        <v>18</v>
      </c>
      <c r="D91" s="2">
        <f t="shared" si="2"/>
        <v>3513.1</v>
      </c>
      <c r="E91" s="5">
        <v>0.0035131</v>
      </c>
    </row>
    <row r="92">
      <c r="A92" s="4">
        <v>4.0</v>
      </c>
      <c r="B92" s="5">
        <v>3000.0</v>
      </c>
      <c r="C92" s="5" t="s">
        <v>18</v>
      </c>
      <c r="D92" s="2">
        <f t="shared" si="2"/>
        <v>7998.94</v>
      </c>
      <c r="E92" s="5">
        <v>0.00799894</v>
      </c>
    </row>
    <row r="93">
      <c r="A93" s="4">
        <v>4.0</v>
      </c>
      <c r="B93" s="5">
        <v>4000.0</v>
      </c>
      <c r="C93" s="5" t="s">
        <v>18</v>
      </c>
      <c r="D93" s="2">
        <f t="shared" si="2"/>
        <v>7008.08</v>
      </c>
      <c r="E93" s="5">
        <v>0.00700808</v>
      </c>
    </row>
    <row r="94">
      <c r="A94" s="4">
        <v>8.0</v>
      </c>
      <c r="B94" s="5">
        <v>1000.0</v>
      </c>
      <c r="C94" s="5" t="s">
        <v>18</v>
      </c>
      <c r="D94" s="2">
        <f t="shared" si="2"/>
        <v>7907.87</v>
      </c>
      <c r="E94" s="5">
        <v>0.00790787</v>
      </c>
    </row>
    <row r="95">
      <c r="A95" s="4">
        <v>8.0</v>
      </c>
      <c r="B95" s="5">
        <v>2000.0</v>
      </c>
      <c r="C95" s="5" t="s">
        <v>18</v>
      </c>
      <c r="D95" s="2">
        <f t="shared" si="2"/>
        <v>13946.1</v>
      </c>
      <c r="E95" s="5">
        <v>0.0139461</v>
      </c>
    </row>
    <row r="96">
      <c r="A96" s="4">
        <v>8.0</v>
      </c>
      <c r="B96" s="5">
        <v>3000.0</v>
      </c>
      <c r="C96" s="5" t="s">
        <v>18</v>
      </c>
      <c r="D96" s="2">
        <f t="shared" si="2"/>
        <v>13083</v>
      </c>
      <c r="E96" s="5">
        <v>0.013083</v>
      </c>
    </row>
    <row r="97">
      <c r="A97" s="4">
        <v>8.0</v>
      </c>
      <c r="B97" s="5">
        <v>4000.0</v>
      </c>
      <c r="C97" s="5" t="s">
        <v>18</v>
      </c>
      <c r="D97" s="2">
        <f t="shared" si="2"/>
        <v>13884.1</v>
      </c>
      <c r="E97" s="5">
        <v>0.0138841</v>
      </c>
    </row>
    <row r="99">
      <c r="A99" s="1" t="s">
        <v>19</v>
      </c>
    </row>
    <row r="100">
      <c r="A100" s="3" t="s">
        <v>20</v>
      </c>
      <c r="B100" s="3" t="s">
        <v>21</v>
      </c>
      <c r="C100" s="3" t="s">
        <v>22</v>
      </c>
      <c r="D100" s="1" t="s">
        <v>23</v>
      </c>
      <c r="E100" s="3" t="s">
        <v>24</v>
      </c>
    </row>
    <row r="101">
      <c r="A101" s="4">
        <v>1.0</v>
      </c>
      <c r="B101" s="5">
        <v>1000000.0</v>
      </c>
      <c r="C101" s="5" t="s">
        <v>25</v>
      </c>
      <c r="D101" s="2">
        <f t="shared" ref="D101:D132" si="3">E101*1000000</f>
        <v>1642.94</v>
      </c>
      <c r="E101" s="5">
        <v>0.00164294</v>
      </c>
    </row>
    <row r="102">
      <c r="A102" s="4">
        <v>1.0</v>
      </c>
      <c r="B102" s="5">
        <v>1000000.0</v>
      </c>
      <c r="C102" s="5" t="s">
        <v>26</v>
      </c>
      <c r="D102" s="2">
        <f t="shared" si="3"/>
        <v>1659.15</v>
      </c>
      <c r="E102" s="5">
        <v>0.00165915</v>
      </c>
    </row>
    <row r="103">
      <c r="A103" s="4">
        <v>1.0</v>
      </c>
      <c r="B103" s="5">
        <v>1000000.0</v>
      </c>
      <c r="C103" s="5" t="s">
        <v>27</v>
      </c>
      <c r="D103" s="2">
        <f t="shared" si="3"/>
        <v>21854.9</v>
      </c>
      <c r="E103" s="5">
        <v>0.0218549</v>
      </c>
    </row>
    <row r="104">
      <c r="A104" s="4">
        <v>1.0</v>
      </c>
      <c r="B104" s="5">
        <v>1000000.0</v>
      </c>
      <c r="C104" s="5" t="s">
        <v>28</v>
      </c>
      <c r="D104" s="2">
        <f t="shared" si="3"/>
        <v>1370.91</v>
      </c>
      <c r="E104" s="5">
        <v>0.00137091</v>
      </c>
    </row>
    <row r="105">
      <c r="A105" s="4">
        <v>1.0</v>
      </c>
      <c r="B105" s="5">
        <v>2000000.0</v>
      </c>
      <c r="C105" s="5" t="s">
        <v>25</v>
      </c>
      <c r="D105" s="2">
        <f t="shared" si="3"/>
        <v>2556.09</v>
      </c>
      <c r="E105" s="5">
        <v>0.00255609</v>
      </c>
    </row>
    <row r="106">
      <c r="A106" s="4">
        <v>1.0</v>
      </c>
      <c r="B106" s="5">
        <v>2000000.0</v>
      </c>
      <c r="C106" s="5" t="s">
        <v>26</v>
      </c>
      <c r="D106" s="2">
        <f t="shared" si="3"/>
        <v>2585.89</v>
      </c>
      <c r="E106" s="5">
        <v>0.00258589</v>
      </c>
    </row>
    <row r="107">
      <c r="A107" s="4">
        <v>1.0</v>
      </c>
      <c r="B107" s="5">
        <v>2000000.0</v>
      </c>
      <c r="C107" s="5" t="s">
        <v>27</v>
      </c>
      <c r="D107" s="2">
        <f t="shared" si="3"/>
        <v>37586.9</v>
      </c>
      <c r="E107" s="5">
        <v>0.0375869</v>
      </c>
    </row>
    <row r="108">
      <c r="A108" s="4">
        <v>1.0</v>
      </c>
      <c r="B108" s="5">
        <v>2000000.0</v>
      </c>
      <c r="C108" s="5" t="s">
        <v>28</v>
      </c>
      <c r="D108" s="2">
        <f t="shared" si="3"/>
        <v>2505.06</v>
      </c>
      <c r="E108" s="5">
        <v>0.00250506</v>
      </c>
    </row>
    <row r="109">
      <c r="A109" s="4">
        <v>2.0</v>
      </c>
      <c r="B109" s="5">
        <v>1000000.0</v>
      </c>
      <c r="C109" s="5" t="s">
        <v>25</v>
      </c>
      <c r="D109" s="2">
        <f t="shared" si="3"/>
        <v>705.957</v>
      </c>
      <c r="E109" s="5">
        <v>7.05957E-4</v>
      </c>
    </row>
    <row r="110">
      <c r="A110" s="4">
        <v>2.0</v>
      </c>
      <c r="B110" s="5">
        <v>1000000.0</v>
      </c>
      <c r="C110" s="5" t="s">
        <v>26</v>
      </c>
      <c r="D110" s="2">
        <f t="shared" si="3"/>
        <v>679.016</v>
      </c>
      <c r="E110" s="5">
        <v>6.79016E-4</v>
      </c>
    </row>
    <row r="111">
      <c r="A111" s="4">
        <v>2.0</v>
      </c>
      <c r="B111" s="5">
        <v>1000000.0</v>
      </c>
      <c r="C111" s="5" t="s">
        <v>27</v>
      </c>
      <c r="D111" s="2">
        <f t="shared" si="3"/>
        <v>129296</v>
      </c>
      <c r="E111" s="5">
        <v>0.129296</v>
      </c>
    </row>
    <row r="112">
      <c r="A112" s="4">
        <v>2.0</v>
      </c>
      <c r="B112" s="5">
        <v>1000000.0</v>
      </c>
      <c r="C112" s="5" t="s">
        <v>28</v>
      </c>
      <c r="D112" s="2">
        <f t="shared" si="3"/>
        <v>689.983</v>
      </c>
      <c r="E112" s="5">
        <v>6.89983E-4</v>
      </c>
    </row>
    <row r="113">
      <c r="A113" s="4">
        <v>2.0</v>
      </c>
      <c r="B113" s="5">
        <v>2000000.0</v>
      </c>
      <c r="C113" s="5" t="s">
        <v>25</v>
      </c>
      <c r="D113" s="2">
        <f t="shared" si="3"/>
        <v>1364.95</v>
      </c>
      <c r="E113" s="5">
        <v>0.00136495</v>
      </c>
    </row>
    <row r="114">
      <c r="A114" s="4">
        <v>2.0</v>
      </c>
      <c r="B114" s="5">
        <v>2000000.0</v>
      </c>
      <c r="C114" s="5" t="s">
        <v>26</v>
      </c>
      <c r="D114" s="2">
        <f t="shared" si="3"/>
        <v>1349.93</v>
      </c>
      <c r="E114" s="5">
        <v>0.00134993</v>
      </c>
    </row>
    <row r="115">
      <c r="A115" s="4">
        <v>2.0</v>
      </c>
      <c r="B115" s="5">
        <v>2000000.0</v>
      </c>
      <c r="C115" s="5" t="s">
        <v>27</v>
      </c>
      <c r="D115" s="2">
        <f t="shared" si="3"/>
        <v>226902</v>
      </c>
      <c r="E115" s="5">
        <v>0.226902</v>
      </c>
    </row>
    <row r="116">
      <c r="A116" s="4">
        <v>2.0</v>
      </c>
      <c r="B116" s="5">
        <v>2000000.0</v>
      </c>
      <c r="C116" s="5" t="s">
        <v>28</v>
      </c>
      <c r="D116" s="2">
        <f t="shared" si="3"/>
        <v>1323.94</v>
      </c>
      <c r="E116" s="5">
        <v>0.00132394</v>
      </c>
    </row>
    <row r="117">
      <c r="A117" s="4">
        <v>4.0</v>
      </c>
      <c r="B117" s="5">
        <v>1000000.0</v>
      </c>
      <c r="C117" s="5" t="s">
        <v>25</v>
      </c>
      <c r="D117" s="2">
        <f t="shared" si="3"/>
        <v>394.821</v>
      </c>
      <c r="E117" s="5">
        <v>3.94821E-4</v>
      </c>
    </row>
    <row r="118">
      <c r="A118" s="4">
        <v>4.0</v>
      </c>
      <c r="B118" s="5">
        <v>1000000.0</v>
      </c>
      <c r="C118" s="5" t="s">
        <v>26</v>
      </c>
      <c r="D118" s="2">
        <f t="shared" si="3"/>
        <v>414.133</v>
      </c>
      <c r="E118" s="5">
        <v>4.14133E-4</v>
      </c>
    </row>
    <row r="119">
      <c r="A119" s="4">
        <v>4.0</v>
      </c>
      <c r="B119" s="5">
        <v>1000000.0</v>
      </c>
      <c r="C119" s="5" t="s">
        <v>27</v>
      </c>
      <c r="D119" s="2">
        <f t="shared" si="3"/>
        <v>405295</v>
      </c>
      <c r="E119" s="5">
        <v>0.405295</v>
      </c>
    </row>
    <row r="120">
      <c r="A120" s="4">
        <v>4.0</v>
      </c>
      <c r="B120" s="5">
        <v>1000000.0</v>
      </c>
      <c r="C120" s="5" t="s">
        <v>28</v>
      </c>
      <c r="D120" s="2">
        <f t="shared" si="3"/>
        <v>415.087</v>
      </c>
      <c r="E120" s="5">
        <v>4.15087E-4</v>
      </c>
    </row>
    <row r="121">
      <c r="A121" s="4">
        <v>4.0</v>
      </c>
      <c r="B121" s="5">
        <v>2000000.0</v>
      </c>
      <c r="C121" s="5" t="s">
        <v>25</v>
      </c>
      <c r="D121" s="2">
        <f t="shared" si="3"/>
        <v>786.781</v>
      </c>
      <c r="E121" s="5">
        <v>7.86781E-4</v>
      </c>
    </row>
    <row r="122">
      <c r="A122" s="4">
        <v>4.0</v>
      </c>
      <c r="B122" s="5">
        <v>2000000.0</v>
      </c>
      <c r="C122" s="5" t="s">
        <v>26</v>
      </c>
      <c r="D122" s="2">
        <f t="shared" si="3"/>
        <v>720.978</v>
      </c>
      <c r="E122" s="5">
        <v>7.20978E-4</v>
      </c>
    </row>
    <row r="123">
      <c r="A123" s="4">
        <v>4.0</v>
      </c>
      <c r="B123" s="5">
        <v>2000000.0</v>
      </c>
      <c r="C123" s="5" t="s">
        <v>27</v>
      </c>
      <c r="D123" s="2">
        <f t="shared" si="3"/>
        <v>1048390</v>
      </c>
      <c r="E123" s="5">
        <v>1.04839</v>
      </c>
    </row>
    <row r="124">
      <c r="A124" s="4">
        <v>4.0</v>
      </c>
      <c r="B124" s="5">
        <v>2000000.0</v>
      </c>
      <c r="C124" s="5" t="s">
        <v>28</v>
      </c>
      <c r="D124" s="2">
        <f t="shared" si="3"/>
        <v>771.999</v>
      </c>
      <c r="E124" s="5">
        <v>7.71999E-4</v>
      </c>
    </row>
    <row r="125">
      <c r="A125" s="4">
        <v>8.0</v>
      </c>
      <c r="B125" s="5">
        <v>1000000.0</v>
      </c>
      <c r="C125" s="5" t="s">
        <v>25</v>
      </c>
      <c r="D125" s="2">
        <f t="shared" si="3"/>
        <v>487.089</v>
      </c>
      <c r="E125" s="5">
        <v>4.87089E-4</v>
      </c>
    </row>
    <row r="126">
      <c r="A126" s="4">
        <v>8.0</v>
      </c>
      <c r="B126" s="5">
        <v>1000000.0</v>
      </c>
      <c r="C126" s="5" t="s">
        <v>26</v>
      </c>
      <c r="D126" s="2">
        <f t="shared" si="3"/>
        <v>430.107</v>
      </c>
      <c r="E126" s="5">
        <v>4.30107E-4</v>
      </c>
    </row>
    <row r="127">
      <c r="A127" s="4">
        <v>8.0</v>
      </c>
      <c r="B127" s="5">
        <v>1000000.0</v>
      </c>
      <c r="C127" s="5" t="s">
        <v>27</v>
      </c>
      <c r="D127" s="2">
        <f t="shared" si="3"/>
        <v>1064080</v>
      </c>
      <c r="E127" s="5">
        <v>1.06408</v>
      </c>
    </row>
    <row r="128">
      <c r="A128" s="4">
        <v>8.0</v>
      </c>
      <c r="B128" s="5">
        <v>1000000.0</v>
      </c>
      <c r="C128" s="5" t="s">
        <v>28</v>
      </c>
      <c r="D128" s="2">
        <f t="shared" si="3"/>
        <v>442.982</v>
      </c>
      <c r="E128" s="5">
        <v>4.42982E-4</v>
      </c>
    </row>
    <row r="129">
      <c r="A129" s="4">
        <v>8.0</v>
      </c>
      <c r="B129" s="5">
        <v>2000000.0</v>
      </c>
      <c r="C129" s="5" t="s">
        <v>25</v>
      </c>
      <c r="D129" s="2">
        <f t="shared" si="3"/>
        <v>827.074</v>
      </c>
      <c r="E129" s="5">
        <v>8.27074E-4</v>
      </c>
    </row>
    <row r="130">
      <c r="A130" s="4">
        <v>8.0</v>
      </c>
      <c r="B130" s="5">
        <v>2000000.0</v>
      </c>
      <c r="C130" s="5" t="s">
        <v>26</v>
      </c>
      <c r="D130" s="2">
        <f t="shared" si="3"/>
        <v>682.831</v>
      </c>
      <c r="E130" s="5">
        <v>6.82831E-4</v>
      </c>
    </row>
    <row r="131">
      <c r="A131" s="4">
        <v>8.0</v>
      </c>
      <c r="B131" s="5">
        <v>2000000.0</v>
      </c>
      <c r="C131" s="5" t="s">
        <v>27</v>
      </c>
      <c r="D131" s="2">
        <f t="shared" si="3"/>
        <v>2462250</v>
      </c>
      <c r="E131" s="5">
        <v>2.46225</v>
      </c>
    </row>
    <row r="132">
      <c r="A132" s="4">
        <v>8.0</v>
      </c>
      <c r="B132" s="5">
        <v>2000000.0</v>
      </c>
      <c r="C132" s="5" t="s">
        <v>28</v>
      </c>
      <c r="D132" s="2">
        <f t="shared" si="3"/>
        <v>782.967</v>
      </c>
      <c r="E132" s="5">
        <v>7.82967E-4</v>
      </c>
    </row>
    <row r="134">
      <c r="A134" s="1" t="s">
        <v>29</v>
      </c>
    </row>
    <row r="135">
      <c r="A135" s="1" t="s">
        <v>30</v>
      </c>
      <c r="E135" s="1" t="s">
        <v>31</v>
      </c>
    </row>
    <row r="136">
      <c r="A136" s="3" t="s">
        <v>32</v>
      </c>
      <c r="B136" s="3" t="s">
        <v>33</v>
      </c>
      <c r="C136" s="1" t="s">
        <v>3</v>
      </c>
      <c r="D136" s="3" t="s">
        <v>34</v>
      </c>
      <c r="E136" s="3" t="s">
        <v>32</v>
      </c>
      <c r="F136" s="3" t="s">
        <v>33</v>
      </c>
      <c r="G136" s="1" t="s">
        <v>3</v>
      </c>
    </row>
    <row r="137">
      <c r="A137" s="4">
        <v>2.0</v>
      </c>
      <c r="B137" s="1">
        <v>1000000.0</v>
      </c>
      <c r="C137" s="2">
        <f t="shared" ref="C137:C140" si="4">D137*1000000</f>
        <v>92644</v>
      </c>
      <c r="D137" s="5">
        <v>0.092644</v>
      </c>
      <c r="E137" s="1">
        <v>2.0</v>
      </c>
      <c r="F137" s="1">
        <v>1000000.0</v>
      </c>
      <c r="G137" s="2">
        <f>0.00152302 * 1000000</f>
        <v>1523.02</v>
      </c>
    </row>
    <row r="138">
      <c r="A138" s="4">
        <v>2.0</v>
      </c>
      <c r="B138" s="1">
        <v>2000000.0</v>
      </c>
      <c r="C138" s="2">
        <f t="shared" si="4"/>
        <v>186278</v>
      </c>
      <c r="D138" s="5">
        <v>0.186278</v>
      </c>
      <c r="E138" s="1">
        <v>2.0</v>
      </c>
      <c r="F138" s="1">
        <v>2000000.0</v>
      </c>
      <c r="G138" s="2">
        <f>0.00304008 * 1000000</f>
        <v>3040.08</v>
      </c>
    </row>
    <row r="139">
      <c r="A139" s="4">
        <v>2.0</v>
      </c>
      <c r="B139" s="1">
        <v>3000000.0</v>
      </c>
      <c r="C139" s="2">
        <f t="shared" si="4"/>
        <v>278193</v>
      </c>
      <c r="D139" s="5">
        <v>0.278193</v>
      </c>
      <c r="E139" s="1">
        <v>2.0</v>
      </c>
      <c r="F139" s="1">
        <v>3000000.0</v>
      </c>
      <c r="G139" s="2">
        <f>0.00483489 * 1000000</f>
        <v>4834.89</v>
      </c>
    </row>
    <row r="140">
      <c r="A140" s="4">
        <v>2.0</v>
      </c>
      <c r="B140" s="1">
        <v>4000000.0</v>
      </c>
      <c r="C140" s="2">
        <f t="shared" si="4"/>
        <v>370950</v>
      </c>
      <c r="D140" s="5">
        <v>0.37095</v>
      </c>
      <c r="E140" s="1">
        <v>2.0</v>
      </c>
      <c r="F140" s="1">
        <v>4000000.0</v>
      </c>
      <c r="G140" s="2">
        <f>0.00613308 * 1000000</f>
        <v>6133.08</v>
      </c>
    </row>
    <row r="142">
      <c r="D142" s="1" t="s">
        <v>35</v>
      </c>
    </row>
    <row r="143">
      <c r="D143" s="2">
        <f t="shared" ref="D143:D146" si="5">(C137 / G137) * 100</f>
        <v>6082.91421</v>
      </c>
    </row>
    <row r="144">
      <c r="D144" s="2">
        <f t="shared" si="5"/>
        <v>6127.404542</v>
      </c>
    </row>
    <row r="145">
      <c r="D145" s="2">
        <f t="shared" si="5"/>
        <v>5753.8641</v>
      </c>
    </row>
    <row r="146">
      <c r="D146" s="2">
        <f t="shared" si="5"/>
        <v>6048.347649</v>
      </c>
    </row>
    <row r="148">
      <c r="A148" s="1" t="s">
        <v>36</v>
      </c>
    </row>
    <row r="149">
      <c r="A149" s="1" t="s">
        <v>37</v>
      </c>
      <c r="B149" s="1" t="s">
        <v>3</v>
      </c>
    </row>
    <row r="150">
      <c r="A150" s="1">
        <v>1.0E8</v>
      </c>
      <c r="B150" s="2">
        <f>0.0524831*1000000</f>
        <v>52483.1</v>
      </c>
    </row>
    <row r="151">
      <c r="A151" s="1">
        <v>1.0E8</v>
      </c>
      <c r="B151" s="2">
        <f>0.00330019*1000000</f>
        <v>3300.19</v>
      </c>
    </row>
    <row r="155">
      <c r="A155" s="1" t="s">
        <v>38</v>
      </c>
    </row>
    <row r="156">
      <c r="A156" s="3" t="s">
        <v>20</v>
      </c>
      <c r="B156" s="3" t="s">
        <v>21</v>
      </c>
      <c r="C156" s="1" t="s">
        <v>3</v>
      </c>
      <c r="D156" s="3" t="s">
        <v>39</v>
      </c>
      <c r="E156" s="1" t="s">
        <v>40</v>
      </c>
      <c r="F156" s="1" t="s">
        <v>1</v>
      </c>
      <c r="G156" s="1" t="s">
        <v>7</v>
      </c>
      <c r="H156" s="1" t="s">
        <v>8</v>
      </c>
    </row>
    <row r="157">
      <c r="A157" s="4">
        <v>1.0</v>
      </c>
      <c r="B157" s="5">
        <v>1000.0</v>
      </c>
      <c r="C157" s="2">
        <f t="shared" ref="C157:C172" si="6">D157*1000000</f>
        <v>41606</v>
      </c>
      <c r="D157" s="5">
        <v>0.041606</v>
      </c>
      <c r="E157" s="2">
        <f t="shared" ref="E157:E172" si="7">(C157/H157) * 100</f>
        <v>1477.485795</v>
      </c>
      <c r="F157" s="1">
        <v>1.0</v>
      </c>
      <c r="G157" s="1" t="s">
        <v>9</v>
      </c>
      <c r="H157" s="2">
        <f t="shared" ref="H157:H172" si="8">D29</f>
        <v>2816</v>
      </c>
    </row>
    <row r="158">
      <c r="A158" s="4">
        <v>1.0</v>
      </c>
      <c r="B158" s="5">
        <v>2000.0</v>
      </c>
      <c r="C158" s="2">
        <f t="shared" si="6"/>
        <v>82818</v>
      </c>
      <c r="D158" s="5">
        <v>0.082818</v>
      </c>
      <c r="E158" s="2">
        <f t="shared" si="7"/>
        <v>761.8951242</v>
      </c>
      <c r="F158" s="1">
        <v>1.0</v>
      </c>
      <c r="G158" s="1" t="s">
        <v>10</v>
      </c>
      <c r="H158" s="2">
        <f t="shared" si="8"/>
        <v>10870</v>
      </c>
    </row>
    <row r="159">
      <c r="A159" s="4">
        <v>1.0</v>
      </c>
      <c r="B159" s="5">
        <v>3000.0</v>
      </c>
      <c r="C159" s="2">
        <f t="shared" si="6"/>
        <v>130803</v>
      </c>
      <c r="D159" s="5">
        <v>0.130803</v>
      </c>
      <c r="E159" s="2">
        <f t="shared" si="7"/>
        <v>556.5137849</v>
      </c>
      <c r="F159" s="1">
        <v>1.0</v>
      </c>
      <c r="G159" s="1" t="s">
        <v>11</v>
      </c>
      <c r="H159" s="2">
        <f t="shared" si="8"/>
        <v>23504</v>
      </c>
    </row>
    <row r="160">
      <c r="A160" s="4">
        <v>1.0</v>
      </c>
      <c r="B160" s="5">
        <v>4000.0</v>
      </c>
      <c r="C160" s="2">
        <f t="shared" si="6"/>
        <v>176352</v>
      </c>
      <c r="D160" s="5">
        <v>0.176352</v>
      </c>
      <c r="E160" s="2">
        <f t="shared" si="7"/>
        <v>430.9888069</v>
      </c>
      <c r="F160" s="1">
        <v>1.0</v>
      </c>
      <c r="G160" s="1" t="s">
        <v>12</v>
      </c>
      <c r="H160" s="2">
        <f t="shared" si="8"/>
        <v>40918</v>
      </c>
    </row>
    <row r="161">
      <c r="A161" s="4">
        <v>2.0</v>
      </c>
      <c r="B161" s="5">
        <v>1000.0</v>
      </c>
      <c r="C161" s="2">
        <f t="shared" si="6"/>
        <v>1783</v>
      </c>
      <c r="D161" s="5">
        <v>0.001783</v>
      </c>
      <c r="E161" s="2">
        <f t="shared" si="7"/>
        <v>127.4481773</v>
      </c>
      <c r="F161" s="1">
        <v>2.0</v>
      </c>
      <c r="G161" s="1" t="s">
        <v>9</v>
      </c>
      <c r="H161" s="2">
        <f t="shared" si="8"/>
        <v>1399</v>
      </c>
    </row>
    <row r="162">
      <c r="A162" s="4">
        <v>2.0</v>
      </c>
      <c r="B162" s="5">
        <v>2000.0</v>
      </c>
      <c r="C162" s="2">
        <f t="shared" si="6"/>
        <v>6819</v>
      </c>
      <c r="D162" s="5">
        <v>0.006819</v>
      </c>
      <c r="E162" s="2">
        <f t="shared" si="7"/>
        <v>129.6141418</v>
      </c>
      <c r="F162" s="1">
        <v>2.0</v>
      </c>
      <c r="G162" s="1" t="s">
        <v>10</v>
      </c>
      <c r="H162" s="2">
        <f t="shared" si="8"/>
        <v>5261</v>
      </c>
    </row>
    <row r="163">
      <c r="A163" s="4">
        <v>2.0</v>
      </c>
      <c r="B163" s="5">
        <v>3000.0</v>
      </c>
      <c r="C163" s="2">
        <f t="shared" si="6"/>
        <v>14928</v>
      </c>
      <c r="D163" s="5">
        <v>0.014928</v>
      </c>
      <c r="E163" s="2">
        <f t="shared" si="7"/>
        <v>113.8672769</v>
      </c>
      <c r="F163" s="1">
        <v>2.0</v>
      </c>
      <c r="G163" s="1" t="s">
        <v>11</v>
      </c>
      <c r="H163" s="2">
        <f t="shared" si="8"/>
        <v>13110</v>
      </c>
    </row>
    <row r="164">
      <c r="A164" s="4">
        <v>2.0</v>
      </c>
      <c r="B164" s="5">
        <v>4000.0</v>
      </c>
      <c r="C164" s="2">
        <f t="shared" si="6"/>
        <v>26394</v>
      </c>
      <c r="D164" s="5">
        <v>0.026394</v>
      </c>
      <c r="E164" s="2">
        <f t="shared" si="7"/>
        <v>123.6774284</v>
      </c>
      <c r="F164" s="1">
        <v>2.0</v>
      </c>
      <c r="G164" s="1" t="s">
        <v>12</v>
      </c>
      <c r="H164" s="2">
        <f t="shared" si="8"/>
        <v>21341</v>
      </c>
    </row>
    <row r="165">
      <c r="A165" s="4">
        <v>4.0</v>
      </c>
      <c r="B165" s="5">
        <v>1000.0</v>
      </c>
      <c r="C165" s="2">
        <f t="shared" si="6"/>
        <v>1069</v>
      </c>
      <c r="D165" s="5">
        <v>0.001069</v>
      </c>
      <c r="E165" s="2">
        <f t="shared" si="7"/>
        <v>120.3828829</v>
      </c>
      <c r="F165" s="1">
        <v>4.0</v>
      </c>
      <c r="G165" s="1" t="s">
        <v>9</v>
      </c>
      <c r="H165" s="2">
        <f t="shared" si="8"/>
        <v>888</v>
      </c>
    </row>
    <row r="166">
      <c r="A166" s="4">
        <v>4.0</v>
      </c>
      <c r="B166" s="5">
        <v>2000.0</v>
      </c>
      <c r="C166" s="2">
        <f t="shared" si="6"/>
        <v>3760</v>
      </c>
      <c r="D166" s="5">
        <v>0.00376</v>
      </c>
      <c r="E166" s="2">
        <f t="shared" si="7"/>
        <v>124.0924092</v>
      </c>
      <c r="F166" s="1">
        <v>4.0</v>
      </c>
      <c r="G166" s="1" t="s">
        <v>10</v>
      </c>
      <c r="H166" s="2">
        <f t="shared" si="8"/>
        <v>3030</v>
      </c>
    </row>
    <row r="167">
      <c r="A167" s="4">
        <v>4.0</v>
      </c>
      <c r="B167" s="5">
        <v>3000.0</v>
      </c>
      <c r="C167" s="2">
        <f t="shared" si="6"/>
        <v>7906</v>
      </c>
      <c r="D167" s="5">
        <v>0.007906</v>
      </c>
      <c r="E167" s="2">
        <f t="shared" si="7"/>
        <v>124.1325169</v>
      </c>
      <c r="F167" s="1">
        <v>4.0</v>
      </c>
      <c r="G167" s="1" t="s">
        <v>11</v>
      </c>
      <c r="H167" s="2">
        <f t="shared" si="8"/>
        <v>6369</v>
      </c>
    </row>
    <row r="168">
      <c r="A168" s="4">
        <v>4.0</v>
      </c>
      <c r="B168" s="5">
        <v>4000.0</v>
      </c>
      <c r="C168" s="2">
        <f t="shared" si="6"/>
        <v>14087</v>
      </c>
      <c r="D168" s="5">
        <v>0.014087</v>
      </c>
      <c r="E168" s="2">
        <f t="shared" si="7"/>
        <v>117.9025778</v>
      </c>
      <c r="F168" s="1">
        <v>4.0</v>
      </c>
      <c r="G168" s="1" t="s">
        <v>12</v>
      </c>
      <c r="H168" s="2">
        <f t="shared" si="8"/>
        <v>11948</v>
      </c>
    </row>
    <row r="169">
      <c r="A169" s="4">
        <v>8.0</v>
      </c>
      <c r="B169" s="5">
        <v>1000.0</v>
      </c>
      <c r="C169" s="2">
        <f t="shared" si="6"/>
        <v>992</v>
      </c>
      <c r="D169" s="5">
        <v>9.92E-4</v>
      </c>
      <c r="E169" s="2">
        <f t="shared" si="7"/>
        <v>119.9516324</v>
      </c>
      <c r="F169" s="1">
        <v>8.0</v>
      </c>
      <c r="G169" s="1" t="s">
        <v>9</v>
      </c>
      <c r="H169" s="2">
        <f t="shared" si="8"/>
        <v>827</v>
      </c>
    </row>
    <row r="170">
      <c r="A170" s="4">
        <v>8.0</v>
      </c>
      <c r="B170" s="5">
        <v>2000.0</v>
      </c>
      <c r="C170" s="2">
        <f t="shared" si="6"/>
        <v>3566</v>
      </c>
      <c r="D170" s="5">
        <v>0.003566</v>
      </c>
      <c r="E170" s="2">
        <f t="shared" si="7"/>
        <v>139.460305</v>
      </c>
      <c r="F170" s="1">
        <v>8.0</v>
      </c>
      <c r="G170" s="1" t="s">
        <v>10</v>
      </c>
      <c r="H170" s="2">
        <f t="shared" si="8"/>
        <v>2557</v>
      </c>
    </row>
    <row r="171">
      <c r="A171" s="4">
        <v>8.0</v>
      </c>
      <c r="B171" s="5">
        <v>3000.0</v>
      </c>
      <c r="C171" s="2">
        <f t="shared" si="6"/>
        <v>6637</v>
      </c>
      <c r="D171" s="5">
        <v>0.006637</v>
      </c>
      <c r="E171" s="2">
        <f t="shared" si="7"/>
        <v>121.1352437</v>
      </c>
      <c r="F171" s="1">
        <v>8.0</v>
      </c>
      <c r="G171" s="1" t="s">
        <v>11</v>
      </c>
      <c r="H171" s="2">
        <f t="shared" si="8"/>
        <v>5479</v>
      </c>
    </row>
    <row r="172">
      <c r="A172" s="4">
        <v>8.0</v>
      </c>
      <c r="B172" s="5">
        <v>4000.0</v>
      </c>
      <c r="C172" s="2">
        <f t="shared" si="6"/>
        <v>11752</v>
      </c>
      <c r="D172" s="5">
        <v>0.011752</v>
      </c>
      <c r="E172" s="2">
        <f t="shared" si="7"/>
        <v>107.5697941</v>
      </c>
      <c r="F172" s="1">
        <v>8.0</v>
      </c>
      <c r="G172" s="1" t="s">
        <v>12</v>
      </c>
      <c r="H172" s="2">
        <f t="shared" si="8"/>
        <v>10925</v>
      </c>
    </row>
    <row r="174">
      <c r="A174" s="1" t="s">
        <v>41</v>
      </c>
    </row>
    <row r="175">
      <c r="A175" s="3" t="s">
        <v>21</v>
      </c>
      <c r="B175" s="3" t="s">
        <v>42</v>
      </c>
      <c r="C175" s="3" t="s">
        <v>43</v>
      </c>
      <c r="D175" s="3" t="s">
        <v>44</v>
      </c>
    </row>
    <row r="176">
      <c r="A176" s="4">
        <v>1000000.0</v>
      </c>
      <c r="B176" s="5">
        <f>0.00134802 * 1000000</f>
        <v>1348.02</v>
      </c>
      <c r="C176" s="5">
        <f>0.00289989 * 1000000</f>
        <v>2899.89</v>
      </c>
      <c r="D176" s="5">
        <f>0.000766993 * 1000000</f>
        <v>766.993</v>
      </c>
    </row>
    <row r="177">
      <c r="A177" s="4">
        <v>2000000.0</v>
      </c>
      <c r="B177" s="5">
        <f>0.00155711 * 1000000</f>
        <v>1557.11</v>
      </c>
      <c r="C177" s="5">
        <f>0.00388694 * 1000000</f>
        <v>3886.94</v>
      </c>
      <c r="D177" s="5">
        <f>0.00107002 * 1000000</f>
        <v>1070.02</v>
      </c>
    </row>
    <row r="178">
      <c r="A178" s="4">
        <v>3000000.0</v>
      </c>
      <c r="B178" s="5">
        <f>0.00246191 * 1000000</f>
        <v>2461.91</v>
      </c>
      <c r="C178" s="5">
        <f>0.00615501 * 1000000</f>
        <v>6155.01</v>
      </c>
      <c r="D178" s="5">
        <f>0.00181413 * 1000000</f>
        <v>1814.13</v>
      </c>
    </row>
    <row r="179">
      <c r="A179" s="4">
        <v>4000000.0</v>
      </c>
      <c r="B179" s="5">
        <f>0.00299191 * 1000000</f>
        <v>2991.91</v>
      </c>
      <c r="C179" s="5">
        <f>0.00769711 * 1000000</f>
        <v>7697.11</v>
      </c>
      <c r="D179" s="5">
        <f>0.0022409 * 1000000</f>
        <v>2240.9</v>
      </c>
    </row>
  </sheetData>
  <drawing r:id="rId1"/>
</worksheet>
</file>