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omments2.xml" ContentType="application/vnd.openxmlformats-officedocument.spreadsheetml.comments+xml"/>
  <Override PartName="/xl/threadedComments/threadedComment1.xml" ContentType="application/vnd.ms-excel.threadedcomments+xml"/>
  <Override PartName="/xl/namedSheetViews/namedSheetView2.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backupFile="1" codeName="ThisWorkbook" defaultThemeVersion="124226"/>
  <mc:AlternateContent xmlns:mc="http://schemas.openxmlformats.org/markup-compatibility/2006">
    <mc:Choice Requires="x15">
      <x15ac:absPath xmlns:x15ac="http://schemas.microsoft.com/office/spreadsheetml/2010/11/ac" url="/Users/bartcoppens/Desktop/"/>
    </mc:Choice>
  </mc:AlternateContent>
  <xr:revisionPtr revIDLastSave="0" documentId="8_{303DA019-17BA-314E-B9CF-46FEF507D235}" xr6:coauthVersionLast="47" xr6:coauthVersionMax="47" xr10:uidLastSave="{00000000-0000-0000-0000-000000000000}"/>
  <bookViews>
    <workbookView xWindow="0" yWindow="500" windowWidth="28800" windowHeight="16060" tabRatio="366" xr2:uid="{00000000-000D-0000-FFFF-FFFF00000000}"/>
  </bookViews>
  <sheets>
    <sheet name="Fields in scope" sheetId="1" r:id="rId1"/>
    <sheet name="Fields used by CMAX import" sheetId="13" r:id="rId2"/>
    <sheet name="Sheet4" sheetId="11" r:id="rId3"/>
    <sheet name="LOVs" sheetId="7" r:id="rId4"/>
    <sheet name="LOV Values" sheetId="14" r:id="rId5"/>
    <sheet name="Node synonyms" sheetId="9" r:id="rId6"/>
    <sheet name="cmax in out mapping" sheetId="8" r:id="rId7"/>
    <sheet name="Sheet1" sheetId="2" state="hidden" r:id="rId8"/>
    <sheet name="Field Comparison" sheetId="4" r:id="rId9"/>
    <sheet name="Gui Family order" sheetId="5" r:id="rId10"/>
    <sheet name="Sheet2" sheetId="6" r:id="rId11"/>
    <sheet name="REF" sheetId="3" r:id="rId12"/>
    <sheet name="test data" sheetId="12" r:id="rId13"/>
  </sheets>
  <definedNames>
    <definedName name="_xlnm._FilterDatabase" localSheetId="6" hidden="1">'cmax in out mapping'!$B$2:$M$2</definedName>
    <definedName name="_xlnm._FilterDatabase" localSheetId="0" hidden="1">'Fields in scope'!$A$2:$CD$230</definedName>
    <definedName name="_xlnm._FilterDatabase" localSheetId="1" hidden="1">'Fields used by CMAX import'!$D$2:$U$92</definedName>
    <definedName name="_xlnm._FilterDatabase" localSheetId="4" hidden="1">'LOV Values'!$B$1:$AR$1847</definedName>
    <definedName name="_xlnm._FilterDatabase" localSheetId="3" hidden="1">LOVs!$C$1:$F$81</definedName>
    <definedName name="_IDVTrackerEx72_P" hidden="1">0</definedName>
    <definedName name="_IDVTrackerFreigabeDateiID72_P" hidden="1">-1</definedName>
    <definedName name="_IDVTrackerFreigabeStatus72_P" hidden="1">0</definedName>
    <definedName name="_IDVTrackerFreigabeVersion72_P" hidden="1">-1</definedName>
    <definedName name="_IDVTrackerID72_P" hidden="1">452190</definedName>
    <definedName name="_IDVTrackerMajorVersion72_P" hidden="1">1</definedName>
    <definedName name="_IDVTrackerMinorVersion72_P" hidden="1">0</definedName>
    <definedName name="_IDVTrackerVersion72_P" hidden="1">2</definedName>
    <definedName name="_xlnm.Extract" localSheetId="4">'LOV Values'!#REF!</definedName>
    <definedName name="_xlnm.Extract" localSheetId="3">LOVs!$C$1</definedName>
    <definedName name="_xlnm.Print_Titles" localSheetId="0">'Fields in scope'!$1:$2</definedName>
    <definedName name="Z_0172218E_BB05_4390_A4DE_010A8884BF43_.wvu.FilterData" localSheetId="0" hidden="1">'Fields in scope'!$A$2:$BQ$192</definedName>
    <definedName name="Z_06ADDA1E_AEAA_4E35_B619_126C71E94559_.wvu.FilterData" localSheetId="0" hidden="1">'Fields in scope'!$A$2:$BQ$2</definedName>
    <definedName name="Z_06F953CE_7643_4983_B699_8FC44543089D_.wvu.FilterData" localSheetId="0" hidden="1">'Fields in scope'!$A$2:$BQ$192</definedName>
    <definedName name="Z_0B99B8CF_7A77_4243_89A9_E494A06AA256_.wvu.FilterData" localSheetId="0" hidden="1">'Fields in scope'!$A$2:$BQ$192</definedName>
    <definedName name="Z_0D04002D_6A64_402F_8395_2609EC8FEAD9_.wvu.FilterData" localSheetId="0" hidden="1">'Fields in scope'!$A$2:$BQ$192</definedName>
    <definedName name="Z_1BF71C01_E390_4F09_A42A_B7BB607D673A_.wvu.FilterData" localSheetId="0" hidden="1">'Fields in scope'!$A$2:$BQ$192</definedName>
    <definedName name="Z_2D499097_9871_4F98_906E_8A7D62322846_.wvu.Cols" localSheetId="0" hidden="1">'Fields in scope'!#REF!,'Fields in scope'!$BB:$BB</definedName>
    <definedName name="Z_2D499097_9871_4F98_906E_8A7D62322846_.wvu.FilterData" localSheetId="0" hidden="1">'Fields in scope'!$A$2:$BQ$192</definedName>
    <definedName name="Z_2D499097_9871_4F98_906E_8A7D62322846_.wvu.PrintTitles" localSheetId="0" hidden="1">'Fields in scope'!$1:$2</definedName>
    <definedName name="Z_328FCFCC_77BE_4E81_BBB5_9D7336CC9A84_.wvu.FilterData" localSheetId="0" hidden="1">'Fields in scope'!$A$2:$BQ$192</definedName>
    <definedName name="Z_339EB14D_8B4D_4D80_B37B_D41803AA8F4F_.wvu.FilterData" localSheetId="0" hidden="1">'Fields in scope'!$A$2:$BQ$193</definedName>
    <definedName name="Z_339EB14D_8B4D_4D80_B37B_D41803AA8F4F_.wvu.PrintTitles" localSheetId="0" hidden="1">'Fields in scope'!$1:$2</definedName>
    <definedName name="Z_342A6569_237A_430B_9630_7267AE0ED6BA_.wvu.FilterData" localSheetId="0" hidden="1">'Fields in scope'!$A$2:$BQ$192</definedName>
    <definedName name="Z_3DBAB3FF_DC2F_4E62_89F9_A903CF0CBC96_.wvu.FilterData" localSheetId="0" hidden="1">'Fields in scope'!$A$2:$BQ$192</definedName>
    <definedName name="Z_43F8FA42_234D_482C_A4B4_F7EE9667FDCD_.wvu.FilterData" localSheetId="0" hidden="1">'Fields in scope'!$A$2:$BQ$192</definedName>
    <definedName name="Z_441740AF_9B8F_441E_A65C_B110DFDA66F8_.wvu.FilterData" localSheetId="0" hidden="1">'Fields in scope'!$A$2:$BQ$192</definedName>
    <definedName name="Z_46AEDD4F_737F_475D_B700_0C18154877DA_.wvu.FilterData" localSheetId="0" hidden="1">'Fields in scope'!$A$2:$BQ$192</definedName>
    <definedName name="Z_52D03EDC_6BFB_4E83_8C75_6B3BBE2BE69E_.wvu.FilterData" localSheetId="0" hidden="1">'Fields in scope'!$A$2:$BQ$192</definedName>
    <definedName name="Z_5A239A39_FAF6_4682_A0C0_B1691E2A45F5_.wvu.FilterData" localSheetId="0" hidden="1">'Fields in scope'!$A$2:$BQ$192</definedName>
    <definedName name="Z_5BD2C23E_B682_4C4D_8EFB_8958EB19FA14_.wvu.FilterData" localSheetId="0" hidden="1">'Fields in scope'!$A$2:$BQ$192</definedName>
    <definedName name="Z_610E5511_CE20_4543_A9B8_43F4DEEE69F6_.wvu.Cols" localSheetId="0" hidden="1">'Fields in scope'!#REF!,'Fields in scope'!$BB:$BB</definedName>
    <definedName name="Z_610E5511_CE20_4543_A9B8_43F4DEEE69F6_.wvu.FilterData" localSheetId="0" hidden="1">'Fields in scope'!$A$2:$BQ$192</definedName>
    <definedName name="Z_610E5511_CE20_4543_A9B8_43F4DEEE69F6_.wvu.PrintTitles" localSheetId="0" hidden="1">'Fields in scope'!$1:$2</definedName>
    <definedName name="Z_7027647C_A19E_4D13_B6A8_F9059CE89ECE_.wvu.Cols" localSheetId="0" hidden="1">'Fields in scope'!#REF!,'Fields in scope'!$BB:$BB</definedName>
    <definedName name="Z_7027647C_A19E_4D13_B6A8_F9059CE89ECE_.wvu.FilterData" localSheetId="0" hidden="1">'Fields in scope'!$A$2:$BQ$192</definedName>
    <definedName name="Z_7027647C_A19E_4D13_B6A8_F9059CE89ECE_.wvu.PrintTitles" localSheetId="0" hidden="1">'Fields in scope'!$1:$2</definedName>
    <definedName name="Z_70CCC8AD_8945_49E2_8242_7232B01E9266_.wvu.FilterData" localSheetId="0" hidden="1">'Fields in scope'!$A$2:$BQ$192</definedName>
    <definedName name="Z_770BBCF6_60B4_4493_94D4_94EDE1B0F1E3_.wvu.FilterData" localSheetId="0" hidden="1">'Fields in scope'!$A$2:$BQ$192</definedName>
    <definedName name="Z_7A6B88AC_16E8_4102_81E1_FDFFC1A0C7E2_.wvu.FilterData" localSheetId="0" hidden="1">'Fields in scope'!$A$2:$BQ$192</definedName>
    <definedName name="Z_809B3B19_9100_4671_B9BC_369E84B89962_.wvu.FilterData" localSheetId="0" hidden="1">'Fields in scope'!$A$2:$BQ$192</definedName>
    <definedName name="Z_81286443_ED57_44C1_A378_AADC5030719E_.wvu.FilterData" localSheetId="0" hidden="1">'Fields in scope'!$A$2:$BQ$192</definedName>
    <definedName name="Z_82378F62_18FF_4A7F_8EBB_E30F846BC8F7_.wvu.FilterData" localSheetId="0" hidden="1">'Fields in scope'!$A$2:$BQ$192</definedName>
    <definedName name="Z_875A011D_130B_4F69_A31C_1073BC48EB9B_.wvu.FilterData" localSheetId="0" hidden="1">'Fields in scope'!$A$2:$BQ$192</definedName>
    <definedName name="Z_8AD5ACA6_5779_4B45_B738_0FD5804F519B_.wvu.FilterData" localSheetId="0" hidden="1">'Fields in scope'!$A$2:$BQ$192</definedName>
    <definedName name="Z_8DD24889_1F3E_4B25_9264_191563233606_.wvu.Cols" localSheetId="0" hidden="1">'Fields in scope'!#REF!,'Fields in scope'!$BB:$BB</definedName>
    <definedName name="Z_8DD24889_1F3E_4B25_9264_191563233606_.wvu.FilterData" localSheetId="0" hidden="1">'Fields in scope'!$A$2:$BQ$192</definedName>
    <definedName name="Z_8DD24889_1F3E_4B25_9264_191563233606_.wvu.PrintTitles" localSheetId="0" hidden="1">'Fields in scope'!$1:$2</definedName>
    <definedName name="Z_9682D2BF_8920_42D7_90EB_D41349365314_.wvu.FilterData" localSheetId="0" hidden="1">'Fields in scope'!$A$2:$BQ$192</definedName>
    <definedName name="Z_96CEDF55_40AB_46ED_96D3_2FAB03194C11_.wvu.FilterData" localSheetId="0" hidden="1">'Fields in scope'!$A$2:$BQ$193</definedName>
    <definedName name="Z_96CEDF55_40AB_46ED_96D3_2FAB03194C11_.wvu.PrintTitles" localSheetId="0" hidden="1">'Fields in scope'!$1:$2</definedName>
    <definedName name="Z_A680DA15_3DBF_43F7_BDA8_179D76ED151B_.wvu.FilterData" localSheetId="0" hidden="1">'Fields in scope'!$A$2:$BQ$192</definedName>
    <definedName name="Z_A93B56EB_3E3F_47F0_B41B_9C58D060C648_.wvu.FilterData" localSheetId="0" hidden="1">'Fields in scope'!$A$2:$BQ$192</definedName>
    <definedName name="Z_AB4AD92E_DFBB_4412_9B66_C7E2880BB84D_.wvu.FilterData" localSheetId="0" hidden="1">'Fields in scope'!$A$2:$BQ$193</definedName>
    <definedName name="Z_AB4AD92E_DFBB_4412_9B66_C7E2880BB84D_.wvu.PrintTitles" localSheetId="0" hidden="1">'Fields in scope'!$1:$2</definedName>
    <definedName name="Z_AED77082_6B73_4A70_9096_D1915B4542A9_.wvu.FilterData" localSheetId="0" hidden="1">'Fields in scope'!$A$2:$BQ$192</definedName>
    <definedName name="Z_B342CE55_3CBF_471F_82E3_97057995CE55_.wvu.FilterData" localSheetId="0" hidden="1">'Fields in scope'!$A$2:$BQ$192</definedName>
    <definedName name="Z_BB99E552_2454_4632_BD31_177143BCBFA9_.wvu.FilterData" localSheetId="0" hidden="1">'Fields in scope'!$A$2:$BQ$192</definedName>
    <definedName name="Z_BCE54C93_FACD_4D80_AAE7_5A3334487C1C_.wvu.FilterData" localSheetId="0" hidden="1">'Fields in scope'!$A$2:$BQ$192</definedName>
    <definedName name="Z_C0E4D5D7_3176_4657_857B_FB3C5B4FF4FA_.wvu.FilterData" localSheetId="0" hidden="1">'Fields in scope'!$A$2:$BQ$192</definedName>
    <definedName name="Z_C64FE2A5_F174_4A4C_8B60_0E1BA7A7A265_.wvu.FilterData" localSheetId="0" hidden="1">'Fields in scope'!$A$2:$BQ$192</definedName>
    <definedName name="Z_C6BC6ED5_095C_4A5E_83C1_D4A0CDA306BD_.wvu.FilterData" localSheetId="0" hidden="1">'Fields in scope'!$A$2:$BQ$192</definedName>
    <definedName name="Z_CA3DDA4F_BDCA_415B_99D7_885DB06D4C70_.wvu.FilterData" localSheetId="0" hidden="1">'Fields in scope'!$A$2:$BQ$192</definedName>
    <definedName name="Z_D24DBF6E_6A96_4D24_A0C8_9AC965CA46E4_.wvu.FilterData" localSheetId="0" hidden="1">'Fields in scope'!$A$2:$BQ$192</definedName>
    <definedName name="Z_D9E35921_F936_4153_BE4F_AAD495B0EC05_.wvu.Cols" localSheetId="0" hidden="1">'Fields in scope'!#REF!,'Fields in scope'!$BB:$BB</definedName>
    <definedName name="Z_D9E35921_F936_4153_BE4F_AAD495B0EC05_.wvu.FilterData" localSheetId="0" hidden="1">'Fields in scope'!$A$2:$BQ$192</definedName>
    <definedName name="Z_D9E35921_F936_4153_BE4F_AAD495B0EC05_.wvu.PrintTitles" localSheetId="0" hidden="1">'Fields in scope'!$1:$2</definedName>
    <definedName name="Z_DEE3A070_DAA7_43E2_83B8_194ACC5DA63D_.wvu.FilterData" localSheetId="0" hidden="1">'Fields in scope'!$A$2:$BQ$192</definedName>
    <definedName name="Z_E11659DB_9A4F_4CD6_8CA6_2C01ECE57581_.wvu.FilterData" localSheetId="0" hidden="1">'Fields in scope'!$A$2:$BQ$192</definedName>
    <definedName name="Z_E17CBD38_DEC8_441F_A55C_6C0013FC2BB5_.wvu.FilterData" localSheetId="0" hidden="1">'Fields in scope'!$A$2:$BQ$192</definedName>
    <definedName name="Z_E5933CA6_7468_4376_9F8F_40E5E5397B4F_.wvu.FilterData" localSheetId="0" hidden="1">'Fields in scope'!$A$2:$BQ$192</definedName>
    <definedName name="Z_E6A9BB26_2880_4667_BD01_CE6BA10842D6_.wvu.FilterData" localSheetId="0" hidden="1">'Fields in scope'!$A$2:$BQ$192</definedName>
    <definedName name="Z_E7BCE5D7_1C1D_4CA5_ACBD_ACFB61A6771D_.wvu.FilterData" localSheetId="0" hidden="1">'Fields in scope'!$A$2:$BQ$192</definedName>
    <definedName name="Z_EBC4E213_6F56_4042_8869_955462B977DB_.wvu.FilterData" localSheetId="0" hidden="1">'Fields in scope'!$A$2:$BQ$192</definedName>
    <definedName name="Z_F285893F_B5C2_4336_9F77_A46445C76478_.wvu.FilterData" localSheetId="0" hidden="1">'Fields in scope'!$A$2:$BQ$192</definedName>
    <definedName name="Z_F82AB968_D4DB_4263_9430_5765A3E2A307_.wvu.FilterData" localSheetId="0" hidden="1">'Fields in scope'!$A$2:$BQ$192</definedName>
  </definedNames>
  <calcPr calcId="191028"/>
  <customWorkbookViews>
    <customWorkbookView name="Daubigney Lucie - Personal View" guid="{AB4AD92E-DFBB-4412-9B66-C7E2880BB84D}" mergeInterval="0" personalView="1" maximized="1" windowWidth="1916" windowHeight="927" activeSheetId="5"/>
    <customWorkbookView name="Jordan Rodney - Personal View" guid="{7027647C-A19E-4D13-B6A8-F9059CE89ECE}" mergeInterval="0" personalView="1" maximized="1" windowWidth="1496" windowHeight="611" activeSheetId="1" showComments="commIndAndComment"/>
    <customWorkbookView name="Baston Stephen - Personal View" guid="{2D499097-9871-4F98-906E-8A7D62322846}" mergeInterval="0" personalView="1" maximized="1" windowWidth="1916" windowHeight="909" activeSheetId="1"/>
    <customWorkbookView name="Moreira Paulo - Personal View" guid="{D9E35921-F936-4153-BE4F-AAD495B0EC05}" mergeInterval="0" personalView="1" maximized="1" windowWidth="1916" windowHeight="975" activeSheetId="1"/>
    <customWorkbookView name="Mallinger Catherine - Personal View" guid="{8DD24889-1F3E-4B25-9264-191563233606}" mergeInterval="0" personalView="1" maximized="1" windowWidth="1916" windowHeight="925" activeSheetId="1"/>
    <customWorkbookView name="Filova Hana - Personal View" guid="{610E5511-CE20-4543-A9B8-43F4DEEE69F6}" mergeInterval="0" personalView="1" maximized="1" windowWidth="1676" windowHeight="759" activeSheetId="1"/>
    <customWorkbookView name="Weisse Sonia - Personal View" guid="{339EB14D-8B4D-4D80-B37B-D41803AA8F4F}" mergeInterval="0" personalView="1" maximized="1" windowWidth="1916" windowHeight="908" activeSheetId="1"/>
    <customWorkbookView name="Sudlow Graham - Personal View" guid="{96CEDF55-40AB-46ED-96D3-2FAB03194C11}" mergeInterval="0" personalView="1" maximized="1" windowWidth="1617" windowHeight="678"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R263" i="1" l="1"/>
  <c r="BS263" i="1"/>
  <c r="BT263" i="1"/>
  <c r="BI263" i="1"/>
  <c r="BL263" i="1" s="1"/>
  <c r="BJ263" i="1"/>
  <c r="BK263" i="1"/>
  <c r="BR262" i="1" l="1"/>
  <c r="BS262" i="1"/>
  <c r="BT262" i="1"/>
  <c r="BJ262" i="1"/>
  <c r="BK262" i="1"/>
  <c r="M262" i="1"/>
  <c r="N262" i="1"/>
  <c r="N131" i="1"/>
  <c r="BI262" i="1" l="1"/>
  <c r="BL262" i="1" s="1"/>
  <c r="T1620" i="14"/>
  <c r="T1621" i="14"/>
  <c r="T1619" i="14"/>
  <c r="G77" i="7"/>
  <c r="N230" i="1"/>
  <c r="N229" i="1"/>
  <c r="N228" i="1"/>
  <c r="N227" i="1"/>
  <c r="G1847" i="14"/>
  <c r="H1847" i="14" s="1"/>
  <c r="G72" i="7"/>
  <c r="G71" i="7"/>
  <c r="T1578" i="14"/>
  <c r="T1579" i="14"/>
  <c r="T1562" i="14"/>
  <c r="T1563" i="14"/>
  <c r="T1564" i="14"/>
  <c r="T1565" i="14"/>
  <c r="T1566" i="14"/>
  <c r="T1567" i="14"/>
  <c r="T1568" i="14"/>
  <c r="T1569" i="14"/>
  <c r="T1570" i="14"/>
  <c r="T1571" i="14"/>
  <c r="T1572" i="14"/>
  <c r="T1573" i="14"/>
  <c r="T1574" i="14"/>
  <c r="T1575" i="14"/>
  <c r="T1576" i="14"/>
  <c r="T1577" i="14"/>
  <c r="T1561" i="14"/>
  <c r="T1560" i="14"/>
  <c r="AA4" i="13"/>
  <c r="AB4" i="13" s="1"/>
  <c r="AA5" i="13"/>
  <c r="AB5" i="13" s="1"/>
  <c r="AA6" i="13"/>
  <c r="AB6" i="13" s="1"/>
  <c r="AA7" i="13"/>
  <c r="AB7" i="13" s="1"/>
  <c r="AA8" i="13"/>
  <c r="AB8" i="13" s="1"/>
  <c r="AA9" i="13"/>
  <c r="AB9" i="13" s="1"/>
  <c r="AA10" i="13"/>
  <c r="AB10" i="13" s="1"/>
  <c r="AA11" i="13"/>
  <c r="AB11" i="13" s="1"/>
  <c r="AA12" i="13"/>
  <c r="AB12" i="13" s="1"/>
  <c r="AA13" i="13"/>
  <c r="AB13" i="13" s="1"/>
  <c r="AA14" i="13"/>
  <c r="AB14" i="13" s="1"/>
  <c r="AA15" i="13"/>
  <c r="AB15" i="13" s="1"/>
  <c r="AA16" i="13"/>
  <c r="AB16" i="13" s="1"/>
  <c r="AA17" i="13"/>
  <c r="AB17" i="13" s="1"/>
  <c r="AA18" i="13"/>
  <c r="AB18" i="13" s="1"/>
  <c r="AA19" i="13"/>
  <c r="AB19" i="13" s="1"/>
  <c r="AA20" i="13"/>
  <c r="AB20" i="13" s="1"/>
  <c r="AA21" i="13"/>
  <c r="AB21" i="13" s="1"/>
  <c r="AA22" i="13"/>
  <c r="AB22" i="13" s="1"/>
  <c r="AA23" i="13"/>
  <c r="AB23" i="13" s="1"/>
  <c r="AA24" i="13"/>
  <c r="AB24" i="13" s="1"/>
  <c r="AA25" i="13"/>
  <c r="AB25" i="13" s="1"/>
  <c r="AA26" i="13"/>
  <c r="AB26" i="13" s="1"/>
  <c r="AA27" i="13"/>
  <c r="AB27" i="13" s="1"/>
  <c r="AA28" i="13"/>
  <c r="AB28" i="13" s="1"/>
  <c r="AA29" i="13"/>
  <c r="AB29" i="13" s="1"/>
  <c r="AA30" i="13"/>
  <c r="AB30" i="13" s="1"/>
  <c r="AA31" i="13"/>
  <c r="AB31" i="13" s="1"/>
  <c r="AA32" i="13"/>
  <c r="AB32" i="13" s="1"/>
  <c r="AA33" i="13"/>
  <c r="AB33" i="13" s="1"/>
  <c r="AA34" i="13"/>
  <c r="AB34" i="13" s="1"/>
  <c r="AA35" i="13"/>
  <c r="AB35" i="13" s="1"/>
  <c r="AA36" i="13"/>
  <c r="AB36" i="13" s="1"/>
  <c r="AA37" i="13"/>
  <c r="AB37" i="13" s="1"/>
  <c r="AA38" i="13"/>
  <c r="AB38" i="13" s="1"/>
  <c r="AA39" i="13"/>
  <c r="AB39" i="13" s="1"/>
  <c r="AA40" i="13"/>
  <c r="AB40" i="13" s="1"/>
  <c r="AA41" i="13"/>
  <c r="AB41" i="13" s="1"/>
  <c r="AA42" i="13"/>
  <c r="AB42" i="13" s="1"/>
  <c r="AA43" i="13"/>
  <c r="AB43" i="13" s="1"/>
  <c r="AA44" i="13"/>
  <c r="AB44" i="13" s="1"/>
  <c r="AA45" i="13"/>
  <c r="AB45" i="13" s="1"/>
  <c r="AA46" i="13"/>
  <c r="AB46" i="13" s="1"/>
  <c r="AA47" i="13"/>
  <c r="AB47" i="13" s="1"/>
  <c r="AA48" i="13"/>
  <c r="AB48" i="13" s="1"/>
  <c r="AA49" i="13"/>
  <c r="AB49" i="13" s="1"/>
  <c r="AA50" i="13"/>
  <c r="AB50" i="13" s="1"/>
  <c r="AA51" i="13"/>
  <c r="AB51" i="13" s="1"/>
  <c r="AA52" i="13"/>
  <c r="AB52" i="13" s="1"/>
  <c r="AA53" i="13"/>
  <c r="AB53" i="13" s="1"/>
  <c r="AA54" i="13"/>
  <c r="AB54" i="13" s="1"/>
  <c r="AA55" i="13"/>
  <c r="AB55" i="13" s="1"/>
  <c r="AA56" i="13"/>
  <c r="AB56" i="13" s="1"/>
  <c r="AA57" i="13"/>
  <c r="AB57" i="13" s="1"/>
  <c r="AA58" i="13"/>
  <c r="AB58" i="13" s="1"/>
  <c r="AA59" i="13"/>
  <c r="AB59" i="13" s="1"/>
  <c r="AA60" i="13"/>
  <c r="AB60" i="13" s="1"/>
  <c r="AA61" i="13"/>
  <c r="AB61" i="13" s="1"/>
  <c r="AA62" i="13"/>
  <c r="AB62" i="13" s="1"/>
  <c r="AA63" i="13"/>
  <c r="AB63" i="13" s="1"/>
  <c r="AA64" i="13"/>
  <c r="AB64" i="13" s="1"/>
  <c r="AA65" i="13"/>
  <c r="AB65" i="13" s="1"/>
  <c r="AA66" i="13"/>
  <c r="AB66" i="13" s="1"/>
  <c r="AA67" i="13"/>
  <c r="AB67" i="13" s="1"/>
  <c r="AA68" i="13"/>
  <c r="AB68" i="13" s="1"/>
  <c r="AA69" i="13"/>
  <c r="AB69" i="13" s="1"/>
  <c r="AA70" i="13"/>
  <c r="AB70" i="13" s="1"/>
  <c r="AA71" i="13"/>
  <c r="AB71" i="13" s="1"/>
  <c r="AA72" i="13"/>
  <c r="AB72" i="13" s="1"/>
  <c r="AA73" i="13"/>
  <c r="AB73" i="13" s="1"/>
  <c r="AA74" i="13"/>
  <c r="AB74" i="13" s="1"/>
  <c r="AA75" i="13"/>
  <c r="AB75" i="13" s="1"/>
  <c r="AA76" i="13"/>
  <c r="AB76" i="13" s="1"/>
  <c r="AA77" i="13"/>
  <c r="AB77" i="13" s="1"/>
  <c r="AA78" i="13"/>
  <c r="AB78" i="13" s="1"/>
  <c r="AA79" i="13"/>
  <c r="AB79" i="13" s="1"/>
  <c r="AA80" i="13"/>
  <c r="AB80" i="13" s="1"/>
  <c r="AA81" i="13"/>
  <c r="AB81" i="13" s="1"/>
  <c r="AA82" i="13"/>
  <c r="AB82" i="13" s="1"/>
  <c r="AA83" i="13"/>
  <c r="AB83" i="13" s="1"/>
  <c r="AA84" i="13"/>
  <c r="AB84" i="13" s="1"/>
  <c r="AA85" i="13"/>
  <c r="AB85" i="13" s="1"/>
  <c r="AA86" i="13"/>
  <c r="AB86" i="13" s="1"/>
  <c r="AA87" i="13"/>
  <c r="AB87" i="13" s="1"/>
  <c r="AA88" i="13"/>
  <c r="AB88" i="13" s="1"/>
  <c r="AA89" i="13"/>
  <c r="AB89" i="13" s="1"/>
  <c r="AA90" i="13"/>
  <c r="AB90" i="13" s="1"/>
  <c r="AA91" i="13"/>
  <c r="AB91" i="13" s="1"/>
  <c r="AA3" i="13"/>
  <c r="AB3" i="13" s="1"/>
  <c r="T1346" i="14"/>
  <c r="T1347" i="14"/>
  <c r="T1348" i="14"/>
  <c r="T1349" i="14"/>
  <c r="T1350" i="14"/>
  <c r="T1351" i="14"/>
  <c r="T1352" i="14"/>
  <c r="T1353" i="14"/>
  <c r="T1354" i="14"/>
  <c r="T1355" i="14"/>
  <c r="T1356" i="14"/>
  <c r="T1357" i="14"/>
  <c r="T1358" i="14"/>
  <c r="T1359" i="14"/>
  <c r="T1360" i="14"/>
  <c r="T1361" i="14"/>
  <c r="T1362" i="14"/>
  <c r="T1363" i="14"/>
  <c r="T1364" i="14"/>
  <c r="T1365" i="14"/>
  <c r="T1366" i="14"/>
  <c r="T1367" i="14"/>
  <c r="T1368" i="14"/>
  <c r="T1369" i="14"/>
  <c r="T1370" i="14"/>
  <c r="T1371" i="14"/>
  <c r="T1372" i="14"/>
  <c r="T1373" i="14"/>
  <c r="T1374" i="14"/>
  <c r="T1375" i="14"/>
  <c r="T1376" i="14"/>
  <c r="T1377" i="14"/>
  <c r="T1378" i="14"/>
  <c r="T1379" i="14"/>
  <c r="T1380" i="14"/>
  <c r="T1381" i="14"/>
  <c r="T1382" i="14"/>
  <c r="T1383" i="14"/>
  <c r="T1384" i="14"/>
  <c r="T1385" i="14"/>
  <c r="T1386" i="14"/>
  <c r="T1387" i="14"/>
  <c r="T1388" i="14"/>
  <c r="T1389" i="14"/>
  <c r="T1390" i="14"/>
  <c r="T1391" i="14"/>
  <c r="T1392" i="14"/>
  <c r="T1393" i="14"/>
  <c r="T1394" i="14"/>
  <c r="T1395" i="14"/>
  <c r="T1396" i="14"/>
  <c r="T1397" i="14"/>
  <c r="T1398" i="14"/>
  <c r="T1399" i="14"/>
  <c r="T1400" i="14"/>
  <c r="T1401" i="14"/>
  <c r="T1402" i="14"/>
  <c r="T1403" i="14"/>
  <c r="T1404" i="14"/>
  <c r="T1405" i="14"/>
  <c r="T1406" i="14"/>
  <c r="T1407" i="14"/>
  <c r="T1408" i="14"/>
  <c r="T1409" i="14"/>
  <c r="T1410" i="14"/>
  <c r="T1411" i="14"/>
  <c r="T1412" i="14"/>
  <c r="T1413" i="14"/>
  <c r="T1414" i="14"/>
  <c r="T1415" i="14"/>
  <c r="T1416" i="14"/>
  <c r="T1417" i="14"/>
  <c r="T1418" i="14"/>
  <c r="T1419" i="14"/>
  <c r="T1420" i="14"/>
  <c r="T1421" i="14"/>
  <c r="T1422" i="14"/>
  <c r="T1423" i="14"/>
  <c r="T1424" i="14"/>
  <c r="T1425" i="14"/>
  <c r="T1426" i="14"/>
  <c r="T1427" i="14"/>
  <c r="T1428" i="14"/>
  <c r="T1429" i="14"/>
  <c r="T1430" i="14"/>
  <c r="T1431" i="14"/>
  <c r="T1432" i="14"/>
  <c r="T1433" i="14"/>
  <c r="T1434" i="14"/>
  <c r="T1435" i="14"/>
  <c r="T1436" i="14"/>
  <c r="T1437" i="14"/>
  <c r="T1438" i="14"/>
  <c r="T1439" i="14"/>
  <c r="T1440" i="14"/>
  <c r="T1441" i="14"/>
  <c r="T1442" i="14"/>
  <c r="T1443" i="14"/>
  <c r="T1444" i="14"/>
  <c r="T1445" i="14"/>
  <c r="T1446" i="14"/>
  <c r="T1447" i="14"/>
  <c r="T1448" i="14"/>
  <c r="T1449" i="14"/>
  <c r="T1450" i="14"/>
  <c r="T1451" i="14"/>
  <c r="T1452" i="14"/>
  <c r="T1453" i="14"/>
  <c r="T1454" i="14"/>
  <c r="T1455" i="14"/>
  <c r="T1456" i="14"/>
  <c r="T1457" i="14"/>
  <c r="T1458" i="14"/>
  <c r="T1459" i="14"/>
  <c r="T1460" i="14"/>
  <c r="T1461" i="14"/>
  <c r="T1462" i="14"/>
  <c r="T1463" i="14"/>
  <c r="T1464" i="14"/>
  <c r="T1465" i="14"/>
  <c r="T1466" i="14"/>
  <c r="T1467" i="14"/>
  <c r="T1468" i="14"/>
  <c r="T1469" i="14"/>
  <c r="T1470" i="14"/>
  <c r="T1471" i="14"/>
  <c r="T1472" i="14"/>
  <c r="T1473" i="14"/>
  <c r="T1474" i="14"/>
  <c r="T1475" i="14"/>
  <c r="T1476" i="14"/>
  <c r="T1477" i="14"/>
  <c r="T1478" i="14"/>
  <c r="T1479" i="14"/>
  <c r="T1480" i="14"/>
  <c r="T1481" i="14"/>
  <c r="T1482" i="14"/>
  <c r="T1483" i="14"/>
  <c r="T1484" i="14"/>
  <c r="T1485" i="14"/>
  <c r="T1486" i="14"/>
  <c r="T1487" i="14"/>
  <c r="T1488" i="14"/>
  <c r="T1489" i="14"/>
  <c r="T1490" i="14"/>
  <c r="T1491" i="14"/>
  <c r="T1492" i="14"/>
  <c r="T1493" i="14"/>
  <c r="T1494" i="14"/>
  <c r="T1495" i="14"/>
  <c r="T1496" i="14"/>
  <c r="T1497" i="14"/>
  <c r="T1498" i="14"/>
  <c r="T1499" i="14"/>
  <c r="T1500" i="14"/>
  <c r="T1501" i="14"/>
  <c r="T1502" i="14"/>
  <c r="T1503" i="14"/>
  <c r="T1504" i="14"/>
  <c r="T1505" i="14"/>
  <c r="T1506" i="14"/>
  <c r="T1507" i="14"/>
  <c r="T1508" i="14"/>
  <c r="T1509" i="14"/>
  <c r="T1510" i="14"/>
  <c r="T1511" i="14"/>
  <c r="T1512" i="14"/>
  <c r="T1513" i="14"/>
  <c r="T1514" i="14"/>
  <c r="T1515" i="14"/>
  <c r="T1516" i="14"/>
  <c r="T1517" i="14"/>
  <c r="T1518" i="14"/>
  <c r="T1519" i="14"/>
  <c r="T1520" i="14"/>
  <c r="T1521" i="14"/>
  <c r="T1522" i="14"/>
  <c r="T1523" i="14"/>
  <c r="T1524" i="14"/>
  <c r="T1525" i="14"/>
  <c r="T1526" i="14"/>
  <c r="T1527" i="14"/>
  <c r="T1528" i="14"/>
  <c r="T1529" i="14"/>
  <c r="T1530" i="14"/>
  <c r="T1531" i="14"/>
  <c r="T1532" i="14"/>
  <c r="T1533" i="14"/>
  <c r="T1534" i="14"/>
  <c r="T1535" i="14"/>
  <c r="T1536" i="14"/>
  <c r="T1537" i="14"/>
  <c r="T1538" i="14"/>
  <c r="T1539" i="14"/>
  <c r="T1540" i="14"/>
  <c r="T1541" i="14"/>
  <c r="T1542" i="14"/>
  <c r="T1543" i="14"/>
  <c r="T1544" i="14"/>
  <c r="T1545" i="14"/>
  <c r="T1546" i="14"/>
  <c r="T1547" i="14"/>
  <c r="T1548" i="14"/>
  <c r="T1549" i="14"/>
  <c r="T1550" i="14"/>
  <c r="T1551" i="14"/>
  <c r="T1552" i="14"/>
  <c r="T1553" i="14"/>
  <c r="T1554" i="14"/>
  <c r="T1555" i="14"/>
  <c r="T1556" i="14"/>
  <c r="T1557" i="14"/>
  <c r="T1558" i="14"/>
  <c r="T1559" i="14"/>
  <c r="T1345" i="14"/>
  <c r="T1343" i="14"/>
  <c r="T1342" i="14"/>
  <c r="T1341" i="14"/>
  <c r="T1340" i="14"/>
  <c r="T1339" i="14"/>
  <c r="T1338" i="14"/>
  <c r="T1337" i="14"/>
  <c r="T1336" i="14"/>
  <c r="T1335" i="14"/>
  <c r="T1334" i="14"/>
  <c r="T1333" i="14"/>
  <c r="T1332" i="14"/>
  <c r="T1331" i="14"/>
  <c r="T1330" i="14"/>
  <c r="T1329" i="14"/>
  <c r="T1328" i="14"/>
  <c r="T1327" i="14"/>
  <c r="T1326" i="14"/>
  <c r="T1325" i="14"/>
  <c r="T1324" i="14"/>
  <c r="T1323" i="14"/>
  <c r="T1322" i="14"/>
  <c r="T1321" i="14"/>
  <c r="T1320" i="14"/>
  <c r="T1319" i="14"/>
  <c r="T1318" i="14"/>
  <c r="T1317" i="14"/>
  <c r="T1316" i="14"/>
  <c r="T1315" i="14"/>
  <c r="T1314" i="14"/>
  <c r="T1313" i="14"/>
  <c r="T1312" i="14"/>
  <c r="T1311" i="14"/>
  <c r="T1310" i="14"/>
  <c r="T1309" i="14"/>
  <c r="T1308" i="14"/>
  <c r="T1307" i="14"/>
  <c r="T1306" i="14"/>
  <c r="T1305" i="14"/>
  <c r="T1304" i="14"/>
  <c r="T1303" i="14"/>
  <c r="T1302" i="14"/>
  <c r="T1301" i="14"/>
  <c r="T1300" i="14"/>
  <c r="T1299" i="14"/>
  <c r="T1298" i="14"/>
  <c r="T1297" i="14"/>
  <c r="T1296" i="14"/>
  <c r="T1295" i="14"/>
  <c r="T1294" i="14"/>
  <c r="T1293" i="14"/>
  <c r="T1292" i="14"/>
  <c r="T1291" i="14"/>
  <c r="T1290" i="14"/>
  <c r="T1289" i="14"/>
  <c r="T1288" i="14"/>
  <c r="T1287" i="14"/>
  <c r="T1286" i="14"/>
  <c r="T1285" i="14"/>
  <c r="T1284" i="14"/>
  <c r="T1283" i="14"/>
  <c r="T1282" i="14"/>
  <c r="T1281" i="14"/>
  <c r="T1280" i="14"/>
  <c r="T1279" i="14"/>
  <c r="Y1278" i="14"/>
  <c r="X1278" i="14"/>
  <c r="AJ1278" i="14" s="1"/>
  <c r="W1278" i="14"/>
  <c r="AI1278" i="14" s="1"/>
  <c r="V1278" i="14"/>
  <c r="AH1278" i="14" s="1"/>
  <c r="U1278" i="14"/>
  <c r="AG1278" i="14" s="1"/>
  <c r="T1278" i="14"/>
  <c r="Y1277" i="14"/>
  <c r="X1277" i="14"/>
  <c r="AJ1277" i="14" s="1"/>
  <c r="W1277" i="14"/>
  <c r="AI1277" i="14" s="1"/>
  <c r="V1277" i="14"/>
  <c r="AH1277" i="14" s="1"/>
  <c r="U1277" i="14"/>
  <c r="AG1277" i="14" s="1"/>
  <c r="T1277" i="14"/>
  <c r="Y1276" i="14"/>
  <c r="X1276" i="14"/>
  <c r="AJ1276" i="14" s="1"/>
  <c r="W1276" i="14"/>
  <c r="AI1276" i="14" s="1"/>
  <c r="V1276" i="14"/>
  <c r="AH1276" i="14" s="1"/>
  <c r="U1276" i="14"/>
  <c r="AG1276" i="14" s="1"/>
  <c r="T1276" i="14"/>
  <c r="Y1275" i="14"/>
  <c r="X1275" i="14"/>
  <c r="AJ1275" i="14" s="1"/>
  <c r="W1275" i="14"/>
  <c r="AI1275" i="14" s="1"/>
  <c r="V1275" i="14"/>
  <c r="AH1275" i="14" s="1"/>
  <c r="U1275" i="14"/>
  <c r="AG1275" i="14" s="1"/>
  <c r="T1275" i="14"/>
  <c r="Y1274" i="14"/>
  <c r="X1274" i="14"/>
  <c r="AJ1274" i="14" s="1"/>
  <c r="W1274" i="14"/>
  <c r="AI1274" i="14" s="1"/>
  <c r="V1274" i="14"/>
  <c r="AH1274" i="14" s="1"/>
  <c r="U1274" i="14"/>
  <c r="AG1274" i="14" s="1"/>
  <c r="T1274" i="14"/>
  <c r="Y1273" i="14"/>
  <c r="X1273" i="14"/>
  <c r="AJ1273" i="14" s="1"/>
  <c r="W1273" i="14"/>
  <c r="AI1273" i="14" s="1"/>
  <c r="V1273" i="14"/>
  <c r="AH1273" i="14" s="1"/>
  <c r="U1273" i="14"/>
  <c r="AG1273" i="14" s="1"/>
  <c r="T1273" i="14"/>
  <c r="Y1272" i="14"/>
  <c r="X1272" i="14"/>
  <c r="AJ1272" i="14" s="1"/>
  <c r="W1272" i="14"/>
  <c r="AI1272" i="14" s="1"/>
  <c r="V1272" i="14"/>
  <c r="AH1272" i="14" s="1"/>
  <c r="U1272" i="14"/>
  <c r="AG1272" i="14" s="1"/>
  <c r="T1272" i="14"/>
  <c r="Y1271" i="14"/>
  <c r="X1271" i="14"/>
  <c r="AJ1271" i="14" s="1"/>
  <c r="W1271" i="14"/>
  <c r="AI1271" i="14" s="1"/>
  <c r="V1271" i="14"/>
  <c r="AH1271" i="14" s="1"/>
  <c r="U1271" i="14"/>
  <c r="AG1271" i="14" s="1"/>
  <c r="T1271" i="14"/>
  <c r="Y1270" i="14"/>
  <c r="X1270" i="14"/>
  <c r="AJ1270" i="14" s="1"/>
  <c r="W1270" i="14"/>
  <c r="AI1270" i="14" s="1"/>
  <c r="V1270" i="14"/>
  <c r="AH1270" i="14" s="1"/>
  <c r="U1270" i="14"/>
  <c r="AG1270" i="14" s="1"/>
  <c r="T1270" i="14"/>
  <c r="Y1269" i="14"/>
  <c r="X1269" i="14"/>
  <c r="AJ1269" i="14" s="1"/>
  <c r="W1269" i="14"/>
  <c r="AI1269" i="14" s="1"/>
  <c r="V1269" i="14"/>
  <c r="AH1269" i="14" s="1"/>
  <c r="U1269" i="14"/>
  <c r="AG1269" i="14" s="1"/>
  <c r="T1269" i="14"/>
  <c r="Y1268" i="14"/>
  <c r="X1268" i="14"/>
  <c r="AJ1268" i="14" s="1"/>
  <c r="W1268" i="14"/>
  <c r="AI1268" i="14" s="1"/>
  <c r="V1268" i="14"/>
  <c r="AH1268" i="14" s="1"/>
  <c r="U1268" i="14"/>
  <c r="AG1268" i="14" s="1"/>
  <c r="T1268" i="14"/>
  <c r="Y1267" i="14"/>
  <c r="X1267" i="14"/>
  <c r="AJ1267" i="14" s="1"/>
  <c r="W1267" i="14"/>
  <c r="AI1267" i="14" s="1"/>
  <c r="V1267" i="14"/>
  <c r="AH1267" i="14" s="1"/>
  <c r="U1267" i="14"/>
  <c r="AG1267" i="14" s="1"/>
  <c r="T1267" i="14"/>
  <c r="Y1266" i="14"/>
  <c r="X1266" i="14"/>
  <c r="AJ1266" i="14" s="1"/>
  <c r="W1266" i="14"/>
  <c r="AI1266" i="14" s="1"/>
  <c r="V1266" i="14"/>
  <c r="AH1266" i="14" s="1"/>
  <c r="U1266" i="14"/>
  <c r="AG1266" i="14" s="1"/>
  <c r="T1266" i="14"/>
  <c r="Y1265" i="14"/>
  <c r="X1265" i="14"/>
  <c r="AJ1265" i="14" s="1"/>
  <c r="W1265" i="14"/>
  <c r="AI1265" i="14" s="1"/>
  <c r="V1265" i="14"/>
  <c r="AH1265" i="14" s="1"/>
  <c r="U1265" i="14"/>
  <c r="AG1265" i="14" s="1"/>
  <c r="T1265" i="14"/>
  <c r="Y1264" i="14"/>
  <c r="X1264" i="14"/>
  <c r="AJ1264" i="14" s="1"/>
  <c r="W1264" i="14"/>
  <c r="AI1264" i="14" s="1"/>
  <c r="V1264" i="14"/>
  <c r="AH1264" i="14" s="1"/>
  <c r="U1264" i="14"/>
  <c r="AG1264" i="14" s="1"/>
  <c r="T1264" i="14"/>
  <c r="Y1263" i="14"/>
  <c r="X1263" i="14"/>
  <c r="AJ1263" i="14" s="1"/>
  <c r="W1263" i="14"/>
  <c r="AI1263" i="14" s="1"/>
  <c r="V1263" i="14"/>
  <c r="AH1263" i="14" s="1"/>
  <c r="U1263" i="14"/>
  <c r="AG1263" i="14" s="1"/>
  <c r="T1263" i="14"/>
  <c r="Y1262" i="14"/>
  <c r="X1262" i="14"/>
  <c r="AJ1262" i="14" s="1"/>
  <c r="W1262" i="14"/>
  <c r="AI1262" i="14" s="1"/>
  <c r="V1262" i="14"/>
  <c r="AH1262" i="14" s="1"/>
  <c r="U1262" i="14"/>
  <c r="AG1262" i="14" s="1"/>
  <c r="T1262" i="14"/>
  <c r="Y1261" i="14"/>
  <c r="X1261" i="14"/>
  <c r="AJ1261" i="14" s="1"/>
  <c r="W1261" i="14"/>
  <c r="AI1261" i="14" s="1"/>
  <c r="V1261" i="14"/>
  <c r="AH1261" i="14" s="1"/>
  <c r="U1261" i="14"/>
  <c r="AG1261" i="14" s="1"/>
  <c r="T1261" i="14"/>
  <c r="Y1260" i="14"/>
  <c r="X1260" i="14"/>
  <c r="AJ1260" i="14" s="1"/>
  <c r="W1260" i="14"/>
  <c r="AI1260" i="14" s="1"/>
  <c r="V1260" i="14"/>
  <c r="AH1260" i="14" s="1"/>
  <c r="U1260" i="14"/>
  <c r="AG1260" i="14" s="1"/>
  <c r="T1260" i="14"/>
  <c r="Y1259" i="14"/>
  <c r="X1259" i="14"/>
  <c r="AJ1259" i="14" s="1"/>
  <c r="W1259" i="14"/>
  <c r="AI1259" i="14" s="1"/>
  <c r="V1259" i="14"/>
  <c r="AH1259" i="14" s="1"/>
  <c r="U1259" i="14"/>
  <c r="AG1259" i="14" s="1"/>
  <c r="T1259" i="14"/>
  <c r="Y1258" i="14"/>
  <c r="X1258" i="14"/>
  <c r="AJ1258" i="14" s="1"/>
  <c r="W1258" i="14"/>
  <c r="AI1258" i="14" s="1"/>
  <c r="V1258" i="14"/>
  <c r="AH1258" i="14" s="1"/>
  <c r="U1258" i="14"/>
  <c r="AG1258" i="14" s="1"/>
  <c r="T1258" i="14"/>
  <c r="Y1257" i="14"/>
  <c r="X1257" i="14"/>
  <c r="AJ1257" i="14" s="1"/>
  <c r="W1257" i="14"/>
  <c r="AI1257" i="14" s="1"/>
  <c r="V1257" i="14"/>
  <c r="AH1257" i="14" s="1"/>
  <c r="U1257" i="14"/>
  <c r="AG1257" i="14" s="1"/>
  <c r="T1257" i="14"/>
  <c r="Y1256" i="14"/>
  <c r="X1256" i="14"/>
  <c r="AJ1256" i="14" s="1"/>
  <c r="W1256" i="14"/>
  <c r="AI1256" i="14" s="1"/>
  <c r="V1256" i="14"/>
  <c r="AH1256" i="14" s="1"/>
  <c r="U1256" i="14"/>
  <c r="AG1256" i="14" s="1"/>
  <c r="T1256" i="14"/>
  <c r="Y1255" i="14"/>
  <c r="X1255" i="14"/>
  <c r="AJ1255" i="14" s="1"/>
  <c r="W1255" i="14"/>
  <c r="AI1255" i="14" s="1"/>
  <c r="V1255" i="14"/>
  <c r="AH1255" i="14" s="1"/>
  <c r="U1255" i="14"/>
  <c r="AG1255" i="14" s="1"/>
  <c r="T1255" i="14"/>
  <c r="Y1254" i="14"/>
  <c r="X1254" i="14"/>
  <c r="AJ1254" i="14" s="1"/>
  <c r="W1254" i="14"/>
  <c r="AI1254" i="14" s="1"/>
  <c r="V1254" i="14"/>
  <c r="AH1254" i="14" s="1"/>
  <c r="U1254" i="14"/>
  <c r="AG1254" i="14" s="1"/>
  <c r="T1254" i="14"/>
  <c r="Y1253" i="14"/>
  <c r="X1253" i="14"/>
  <c r="AJ1253" i="14" s="1"/>
  <c r="W1253" i="14"/>
  <c r="AI1253" i="14" s="1"/>
  <c r="V1253" i="14"/>
  <c r="AH1253" i="14" s="1"/>
  <c r="U1253" i="14"/>
  <c r="AG1253" i="14" s="1"/>
  <c r="T1253" i="14"/>
  <c r="Y1252" i="14"/>
  <c r="X1252" i="14"/>
  <c r="AJ1252" i="14" s="1"/>
  <c r="W1252" i="14"/>
  <c r="AI1252" i="14" s="1"/>
  <c r="V1252" i="14"/>
  <c r="AH1252" i="14" s="1"/>
  <c r="U1252" i="14"/>
  <c r="AG1252" i="14" s="1"/>
  <c r="T1252" i="14"/>
  <c r="Y1251" i="14"/>
  <c r="X1251" i="14"/>
  <c r="AJ1251" i="14" s="1"/>
  <c r="W1251" i="14"/>
  <c r="AI1251" i="14" s="1"/>
  <c r="V1251" i="14"/>
  <c r="AH1251" i="14" s="1"/>
  <c r="U1251" i="14"/>
  <c r="AG1251" i="14" s="1"/>
  <c r="T1251" i="14"/>
  <c r="Y1250" i="14"/>
  <c r="X1250" i="14"/>
  <c r="AJ1250" i="14" s="1"/>
  <c r="W1250" i="14"/>
  <c r="AI1250" i="14" s="1"/>
  <c r="V1250" i="14"/>
  <c r="AH1250" i="14" s="1"/>
  <c r="U1250" i="14"/>
  <c r="AG1250" i="14" s="1"/>
  <c r="T1250" i="14"/>
  <c r="Y1249" i="14"/>
  <c r="X1249" i="14"/>
  <c r="AJ1249" i="14" s="1"/>
  <c r="W1249" i="14"/>
  <c r="AI1249" i="14" s="1"/>
  <c r="V1249" i="14"/>
  <c r="AH1249" i="14" s="1"/>
  <c r="U1249" i="14"/>
  <c r="AG1249" i="14" s="1"/>
  <c r="T1249" i="14"/>
  <c r="Y1248" i="14"/>
  <c r="X1248" i="14"/>
  <c r="AJ1248" i="14" s="1"/>
  <c r="W1248" i="14"/>
  <c r="AI1248" i="14" s="1"/>
  <c r="V1248" i="14"/>
  <c r="AH1248" i="14" s="1"/>
  <c r="U1248" i="14"/>
  <c r="AG1248" i="14" s="1"/>
  <c r="T1248" i="14"/>
  <c r="Y1247" i="14"/>
  <c r="X1247" i="14"/>
  <c r="AJ1247" i="14" s="1"/>
  <c r="W1247" i="14"/>
  <c r="AI1247" i="14" s="1"/>
  <c r="V1247" i="14"/>
  <c r="AH1247" i="14" s="1"/>
  <c r="U1247" i="14"/>
  <c r="AG1247" i="14" s="1"/>
  <c r="T1247" i="14"/>
  <c r="Y1246" i="14"/>
  <c r="X1246" i="14"/>
  <c r="AJ1246" i="14" s="1"/>
  <c r="W1246" i="14"/>
  <c r="AI1246" i="14" s="1"/>
  <c r="V1246" i="14"/>
  <c r="AH1246" i="14" s="1"/>
  <c r="U1246" i="14"/>
  <c r="AG1246" i="14" s="1"/>
  <c r="T1246" i="14"/>
  <c r="Y1245" i="14"/>
  <c r="X1245" i="14"/>
  <c r="AJ1245" i="14" s="1"/>
  <c r="W1245" i="14"/>
  <c r="AI1245" i="14" s="1"/>
  <c r="V1245" i="14"/>
  <c r="AH1245" i="14" s="1"/>
  <c r="U1245" i="14"/>
  <c r="AG1245" i="14" s="1"/>
  <c r="T1245" i="14"/>
  <c r="Y1244" i="14"/>
  <c r="X1244" i="14"/>
  <c r="AJ1244" i="14" s="1"/>
  <c r="W1244" i="14"/>
  <c r="AI1244" i="14" s="1"/>
  <c r="V1244" i="14"/>
  <c r="AH1244" i="14" s="1"/>
  <c r="U1244" i="14"/>
  <c r="AG1244" i="14" s="1"/>
  <c r="T1244" i="14"/>
  <c r="Y1243" i="14"/>
  <c r="X1243" i="14"/>
  <c r="AJ1243" i="14" s="1"/>
  <c r="W1243" i="14"/>
  <c r="AI1243" i="14" s="1"/>
  <c r="V1243" i="14"/>
  <c r="AH1243" i="14" s="1"/>
  <c r="U1243" i="14"/>
  <c r="AG1243" i="14" s="1"/>
  <c r="T1243" i="14"/>
  <c r="Y1242" i="14"/>
  <c r="X1242" i="14"/>
  <c r="AJ1242" i="14" s="1"/>
  <c r="W1242" i="14"/>
  <c r="AI1242" i="14" s="1"/>
  <c r="V1242" i="14"/>
  <c r="AH1242" i="14" s="1"/>
  <c r="U1242" i="14"/>
  <c r="AG1242" i="14" s="1"/>
  <c r="T1242" i="14"/>
  <c r="Y1241" i="14"/>
  <c r="X1241" i="14"/>
  <c r="AJ1241" i="14" s="1"/>
  <c r="W1241" i="14"/>
  <c r="AI1241" i="14" s="1"/>
  <c r="V1241" i="14"/>
  <c r="AH1241" i="14" s="1"/>
  <c r="U1241" i="14"/>
  <c r="AG1241" i="14" s="1"/>
  <c r="T1241" i="14"/>
  <c r="Y1240" i="14"/>
  <c r="X1240" i="14"/>
  <c r="AJ1240" i="14" s="1"/>
  <c r="W1240" i="14"/>
  <c r="AI1240" i="14" s="1"/>
  <c r="V1240" i="14"/>
  <c r="AH1240" i="14" s="1"/>
  <c r="U1240" i="14"/>
  <c r="AG1240" i="14" s="1"/>
  <c r="T1240" i="14"/>
  <c r="Y1239" i="14"/>
  <c r="X1239" i="14"/>
  <c r="AJ1239" i="14" s="1"/>
  <c r="W1239" i="14"/>
  <c r="AI1239" i="14" s="1"/>
  <c r="V1239" i="14"/>
  <c r="AH1239" i="14" s="1"/>
  <c r="U1239" i="14"/>
  <c r="AG1239" i="14" s="1"/>
  <c r="T1239" i="14"/>
  <c r="Y1238" i="14"/>
  <c r="X1238" i="14"/>
  <c r="AJ1238" i="14" s="1"/>
  <c r="W1238" i="14"/>
  <c r="AI1238" i="14" s="1"/>
  <c r="V1238" i="14"/>
  <c r="AH1238" i="14" s="1"/>
  <c r="U1238" i="14"/>
  <c r="AG1238" i="14" s="1"/>
  <c r="T1238" i="14"/>
  <c r="Y1237" i="14"/>
  <c r="X1237" i="14"/>
  <c r="AJ1237" i="14" s="1"/>
  <c r="W1237" i="14"/>
  <c r="AI1237" i="14" s="1"/>
  <c r="V1237" i="14"/>
  <c r="AH1237" i="14" s="1"/>
  <c r="U1237" i="14"/>
  <c r="AG1237" i="14" s="1"/>
  <c r="T1237" i="14"/>
  <c r="Y1236" i="14"/>
  <c r="X1236" i="14"/>
  <c r="AJ1236" i="14" s="1"/>
  <c r="W1236" i="14"/>
  <c r="AI1236" i="14" s="1"/>
  <c r="V1236" i="14"/>
  <c r="AH1236" i="14" s="1"/>
  <c r="U1236" i="14"/>
  <c r="AG1236" i="14" s="1"/>
  <c r="T1236" i="14"/>
  <c r="Y1235" i="14"/>
  <c r="X1235" i="14"/>
  <c r="AJ1235" i="14" s="1"/>
  <c r="W1235" i="14"/>
  <c r="AI1235" i="14" s="1"/>
  <c r="V1235" i="14"/>
  <c r="AH1235" i="14" s="1"/>
  <c r="U1235" i="14"/>
  <c r="AG1235" i="14" s="1"/>
  <c r="T1235" i="14"/>
  <c r="Y1234" i="14"/>
  <c r="X1234" i="14"/>
  <c r="AJ1234" i="14" s="1"/>
  <c r="W1234" i="14"/>
  <c r="AI1234" i="14" s="1"/>
  <c r="V1234" i="14"/>
  <c r="AH1234" i="14" s="1"/>
  <c r="U1234" i="14"/>
  <c r="AG1234" i="14" s="1"/>
  <c r="T1234" i="14"/>
  <c r="Y1233" i="14"/>
  <c r="X1233" i="14"/>
  <c r="AJ1233" i="14" s="1"/>
  <c r="W1233" i="14"/>
  <c r="AI1233" i="14" s="1"/>
  <c r="V1233" i="14"/>
  <c r="AH1233" i="14" s="1"/>
  <c r="U1233" i="14"/>
  <c r="AG1233" i="14" s="1"/>
  <c r="T1233" i="14"/>
  <c r="Y1232" i="14"/>
  <c r="X1232" i="14"/>
  <c r="AJ1232" i="14" s="1"/>
  <c r="W1232" i="14"/>
  <c r="AI1232" i="14" s="1"/>
  <c r="V1232" i="14"/>
  <c r="AH1232" i="14" s="1"/>
  <c r="U1232" i="14"/>
  <c r="AG1232" i="14" s="1"/>
  <c r="T1232" i="14"/>
  <c r="Y1231" i="14"/>
  <c r="X1231" i="14"/>
  <c r="AJ1231" i="14" s="1"/>
  <c r="W1231" i="14"/>
  <c r="AI1231" i="14" s="1"/>
  <c r="V1231" i="14"/>
  <c r="AH1231" i="14" s="1"/>
  <c r="U1231" i="14"/>
  <c r="AG1231" i="14" s="1"/>
  <c r="T1231" i="14"/>
  <c r="Y1230" i="14"/>
  <c r="X1230" i="14"/>
  <c r="AJ1230" i="14" s="1"/>
  <c r="W1230" i="14"/>
  <c r="AI1230" i="14" s="1"/>
  <c r="V1230" i="14"/>
  <c r="AH1230" i="14" s="1"/>
  <c r="U1230" i="14"/>
  <c r="AG1230" i="14" s="1"/>
  <c r="T1230" i="14"/>
  <c r="Y1229" i="14"/>
  <c r="X1229" i="14"/>
  <c r="AJ1229" i="14" s="1"/>
  <c r="W1229" i="14"/>
  <c r="AI1229" i="14" s="1"/>
  <c r="V1229" i="14"/>
  <c r="AH1229" i="14" s="1"/>
  <c r="U1229" i="14"/>
  <c r="AG1229" i="14" s="1"/>
  <c r="T1229" i="14"/>
  <c r="Y1228" i="14"/>
  <c r="X1228" i="14"/>
  <c r="AJ1228" i="14" s="1"/>
  <c r="W1228" i="14"/>
  <c r="AI1228" i="14" s="1"/>
  <c r="V1228" i="14"/>
  <c r="AH1228" i="14" s="1"/>
  <c r="U1228" i="14"/>
  <c r="AG1228" i="14" s="1"/>
  <c r="T1228" i="14"/>
  <c r="Y1227" i="14"/>
  <c r="X1227" i="14"/>
  <c r="AJ1227" i="14" s="1"/>
  <c r="W1227" i="14"/>
  <c r="AI1227" i="14" s="1"/>
  <c r="V1227" i="14"/>
  <c r="AH1227" i="14" s="1"/>
  <c r="U1227" i="14"/>
  <c r="AG1227" i="14" s="1"/>
  <c r="T1227" i="14"/>
  <c r="Y1226" i="14"/>
  <c r="X1226" i="14"/>
  <c r="AJ1226" i="14" s="1"/>
  <c r="W1226" i="14"/>
  <c r="AI1226" i="14" s="1"/>
  <c r="V1226" i="14"/>
  <c r="AH1226" i="14" s="1"/>
  <c r="U1226" i="14"/>
  <c r="AG1226" i="14" s="1"/>
  <c r="T1226" i="14"/>
  <c r="Y1225" i="14"/>
  <c r="X1225" i="14"/>
  <c r="AJ1225" i="14" s="1"/>
  <c r="W1225" i="14"/>
  <c r="AI1225" i="14" s="1"/>
  <c r="V1225" i="14"/>
  <c r="AH1225" i="14" s="1"/>
  <c r="U1225" i="14"/>
  <c r="AG1225" i="14" s="1"/>
  <c r="T1225" i="14"/>
  <c r="Y1224" i="14"/>
  <c r="X1224" i="14"/>
  <c r="AJ1224" i="14" s="1"/>
  <c r="W1224" i="14"/>
  <c r="AI1224" i="14" s="1"/>
  <c r="V1224" i="14"/>
  <c r="AH1224" i="14" s="1"/>
  <c r="U1224" i="14"/>
  <c r="AG1224" i="14" s="1"/>
  <c r="T1224" i="14"/>
  <c r="Y1223" i="14"/>
  <c r="X1223" i="14"/>
  <c r="AJ1223" i="14" s="1"/>
  <c r="W1223" i="14"/>
  <c r="AI1223" i="14" s="1"/>
  <c r="V1223" i="14"/>
  <c r="AH1223" i="14" s="1"/>
  <c r="U1223" i="14"/>
  <c r="AG1223" i="14" s="1"/>
  <c r="T1223" i="14"/>
  <c r="Y1222" i="14"/>
  <c r="X1222" i="14"/>
  <c r="AJ1222" i="14" s="1"/>
  <c r="W1222" i="14"/>
  <c r="AI1222" i="14" s="1"/>
  <c r="V1222" i="14"/>
  <c r="AH1222" i="14" s="1"/>
  <c r="U1222" i="14"/>
  <c r="AG1222" i="14" s="1"/>
  <c r="T1222" i="14"/>
  <c r="Y1221" i="14"/>
  <c r="X1221" i="14"/>
  <c r="AJ1221" i="14" s="1"/>
  <c r="W1221" i="14"/>
  <c r="AI1221" i="14" s="1"/>
  <c r="V1221" i="14"/>
  <c r="AH1221" i="14" s="1"/>
  <c r="U1221" i="14"/>
  <c r="AG1221" i="14" s="1"/>
  <c r="T1221" i="14"/>
  <c r="Y1220" i="14"/>
  <c r="X1220" i="14"/>
  <c r="AJ1220" i="14" s="1"/>
  <c r="W1220" i="14"/>
  <c r="AI1220" i="14" s="1"/>
  <c r="V1220" i="14"/>
  <c r="AH1220" i="14" s="1"/>
  <c r="U1220" i="14"/>
  <c r="AG1220" i="14" s="1"/>
  <c r="T1220" i="14"/>
  <c r="Y1219" i="14"/>
  <c r="X1219" i="14"/>
  <c r="AJ1219" i="14" s="1"/>
  <c r="W1219" i="14"/>
  <c r="AI1219" i="14" s="1"/>
  <c r="V1219" i="14"/>
  <c r="AH1219" i="14" s="1"/>
  <c r="U1219" i="14"/>
  <c r="AG1219" i="14" s="1"/>
  <c r="T1219" i="14"/>
  <c r="Y1218" i="14"/>
  <c r="X1218" i="14"/>
  <c r="AJ1218" i="14" s="1"/>
  <c r="W1218" i="14"/>
  <c r="AI1218" i="14" s="1"/>
  <c r="V1218" i="14"/>
  <c r="AH1218" i="14" s="1"/>
  <c r="U1218" i="14"/>
  <c r="AG1218" i="14" s="1"/>
  <c r="T1218" i="14"/>
  <c r="Y1217" i="14"/>
  <c r="X1217" i="14"/>
  <c r="AJ1217" i="14" s="1"/>
  <c r="W1217" i="14"/>
  <c r="AI1217" i="14" s="1"/>
  <c r="V1217" i="14"/>
  <c r="AH1217" i="14" s="1"/>
  <c r="U1217" i="14"/>
  <c r="AG1217" i="14" s="1"/>
  <c r="T1217" i="14"/>
  <c r="Y1216" i="14"/>
  <c r="X1216" i="14"/>
  <c r="AJ1216" i="14" s="1"/>
  <c r="W1216" i="14"/>
  <c r="AI1216" i="14" s="1"/>
  <c r="V1216" i="14"/>
  <c r="AH1216" i="14" s="1"/>
  <c r="U1216" i="14"/>
  <c r="AG1216" i="14" s="1"/>
  <c r="T1216" i="14"/>
  <c r="Y1215" i="14"/>
  <c r="X1215" i="14"/>
  <c r="AJ1215" i="14" s="1"/>
  <c r="W1215" i="14"/>
  <c r="AI1215" i="14" s="1"/>
  <c r="V1215" i="14"/>
  <c r="AH1215" i="14" s="1"/>
  <c r="U1215" i="14"/>
  <c r="AG1215" i="14" s="1"/>
  <c r="T1215" i="14"/>
  <c r="Y1214" i="14"/>
  <c r="X1214" i="14"/>
  <c r="AJ1214" i="14" s="1"/>
  <c r="W1214" i="14"/>
  <c r="AI1214" i="14" s="1"/>
  <c r="V1214" i="14"/>
  <c r="AH1214" i="14" s="1"/>
  <c r="U1214" i="14"/>
  <c r="AG1214" i="14" s="1"/>
  <c r="T1214" i="14"/>
  <c r="Y1213" i="14"/>
  <c r="X1213" i="14"/>
  <c r="AJ1213" i="14" s="1"/>
  <c r="W1213" i="14"/>
  <c r="AI1213" i="14" s="1"/>
  <c r="V1213" i="14"/>
  <c r="AH1213" i="14" s="1"/>
  <c r="U1213" i="14"/>
  <c r="AG1213" i="14" s="1"/>
  <c r="T1213" i="14"/>
  <c r="Y1212" i="14"/>
  <c r="X1212" i="14"/>
  <c r="AJ1212" i="14" s="1"/>
  <c r="W1212" i="14"/>
  <c r="AI1212" i="14" s="1"/>
  <c r="V1212" i="14"/>
  <c r="AH1212" i="14" s="1"/>
  <c r="U1212" i="14"/>
  <c r="AG1212" i="14" s="1"/>
  <c r="T1212" i="14"/>
  <c r="Y1211" i="14"/>
  <c r="X1211" i="14"/>
  <c r="AJ1211" i="14" s="1"/>
  <c r="W1211" i="14"/>
  <c r="AI1211" i="14" s="1"/>
  <c r="V1211" i="14"/>
  <c r="AH1211" i="14" s="1"/>
  <c r="U1211" i="14"/>
  <c r="AG1211" i="14" s="1"/>
  <c r="T1211" i="14"/>
  <c r="Y1210" i="14"/>
  <c r="X1210" i="14"/>
  <c r="AJ1210" i="14" s="1"/>
  <c r="W1210" i="14"/>
  <c r="AI1210" i="14" s="1"/>
  <c r="V1210" i="14"/>
  <c r="AH1210" i="14" s="1"/>
  <c r="U1210" i="14"/>
  <c r="AG1210" i="14" s="1"/>
  <c r="T1210" i="14"/>
  <c r="Y1209" i="14"/>
  <c r="X1209" i="14"/>
  <c r="AJ1209" i="14" s="1"/>
  <c r="W1209" i="14"/>
  <c r="AI1209" i="14" s="1"/>
  <c r="V1209" i="14"/>
  <c r="AH1209" i="14" s="1"/>
  <c r="U1209" i="14"/>
  <c r="AG1209" i="14" s="1"/>
  <c r="T1209" i="14"/>
  <c r="Y1208" i="14"/>
  <c r="X1208" i="14"/>
  <c r="AJ1208" i="14" s="1"/>
  <c r="W1208" i="14"/>
  <c r="AI1208" i="14" s="1"/>
  <c r="V1208" i="14"/>
  <c r="AH1208" i="14" s="1"/>
  <c r="U1208" i="14"/>
  <c r="AG1208" i="14" s="1"/>
  <c r="T1208" i="14"/>
  <c r="Y1207" i="14"/>
  <c r="X1207" i="14"/>
  <c r="AJ1207" i="14" s="1"/>
  <c r="W1207" i="14"/>
  <c r="AI1207" i="14" s="1"/>
  <c r="V1207" i="14"/>
  <c r="AH1207" i="14" s="1"/>
  <c r="U1207" i="14"/>
  <c r="AG1207" i="14" s="1"/>
  <c r="T1207" i="14"/>
  <c r="Y1206" i="14"/>
  <c r="X1206" i="14"/>
  <c r="AJ1206" i="14" s="1"/>
  <c r="W1206" i="14"/>
  <c r="AI1206" i="14" s="1"/>
  <c r="V1206" i="14"/>
  <c r="AH1206" i="14" s="1"/>
  <c r="U1206" i="14"/>
  <c r="AG1206" i="14" s="1"/>
  <c r="T1206" i="14"/>
  <c r="Y1205" i="14"/>
  <c r="X1205" i="14"/>
  <c r="AJ1205" i="14" s="1"/>
  <c r="W1205" i="14"/>
  <c r="AI1205" i="14" s="1"/>
  <c r="V1205" i="14"/>
  <c r="AH1205" i="14" s="1"/>
  <c r="U1205" i="14"/>
  <c r="AG1205" i="14" s="1"/>
  <c r="T1205" i="14"/>
  <c r="Y1204" i="14"/>
  <c r="X1204" i="14"/>
  <c r="AJ1204" i="14" s="1"/>
  <c r="W1204" i="14"/>
  <c r="AI1204" i="14" s="1"/>
  <c r="V1204" i="14"/>
  <c r="AH1204" i="14" s="1"/>
  <c r="U1204" i="14"/>
  <c r="AG1204" i="14" s="1"/>
  <c r="T1204" i="14"/>
  <c r="Y1203" i="14"/>
  <c r="X1203" i="14"/>
  <c r="AJ1203" i="14" s="1"/>
  <c r="W1203" i="14"/>
  <c r="AI1203" i="14" s="1"/>
  <c r="V1203" i="14"/>
  <c r="AH1203" i="14" s="1"/>
  <c r="U1203" i="14"/>
  <c r="AG1203" i="14" s="1"/>
  <c r="T1203" i="14"/>
  <c r="Y1202" i="14"/>
  <c r="X1202" i="14"/>
  <c r="AJ1202" i="14" s="1"/>
  <c r="W1202" i="14"/>
  <c r="AI1202" i="14" s="1"/>
  <c r="V1202" i="14"/>
  <c r="AH1202" i="14" s="1"/>
  <c r="U1202" i="14"/>
  <c r="AG1202" i="14" s="1"/>
  <c r="T1202" i="14"/>
  <c r="Y1201" i="14"/>
  <c r="X1201" i="14"/>
  <c r="AJ1201" i="14" s="1"/>
  <c r="W1201" i="14"/>
  <c r="AI1201" i="14" s="1"/>
  <c r="V1201" i="14"/>
  <c r="AH1201" i="14" s="1"/>
  <c r="U1201" i="14"/>
  <c r="AG1201" i="14" s="1"/>
  <c r="T1201" i="14"/>
  <c r="Y1200" i="14"/>
  <c r="X1200" i="14"/>
  <c r="AJ1200" i="14" s="1"/>
  <c r="W1200" i="14"/>
  <c r="AI1200" i="14" s="1"/>
  <c r="V1200" i="14"/>
  <c r="AH1200" i="14" s="1"/>
  <c r="U1200" i="14"/>
  <c r="AG1200" i="14" s="1"/>
  <c r="T1200" i="14"/>
  <c r="Y1199" i="14"/>
  <c r="X1199" i="14"/>
  <c r="AJ1199" i="14" s="1"/>
  <c r="W1199" i="14"/>
  <c r="AI1199" i="14" s="1"/>
  <c r="V1199" i="14"/>
  <c r="AH1199" i="14" s="1"/>
  <c r="U1199" i="14"/>
  <c r="AG1199" i="14" s="1"/>
  <c r="T1199" i="14"/>
  <c r="Y1198" i="14"/>
  <c r="X1198" i="14"/>
  <c r="AJ1198" i="14" s="1"/>
  <c r="W1198" i="14"/>
  <c r="AI1198" i="14" s="1"/>
  <c r="V1198" i="14"/>
  <c r="AH1198" i="14" s="1"/>
  <c r="U1198" i="14"/>
  <c r="AG1198" i="14" s="1"/>
  <c r="T1198" i="14"/>
  <c r="Y1197" i="14"/>
  <c r="X1197" i="14"/>
  <c r="AJ1197" i="14" s="1"/>
  <c r="W1197" i="14"/>
  <c r="AI1197" i="14" s="1"/>
  <c r="V1197" i="14"/>
  <c r="AH1197" i="14" s="1"/>
  <c r="U1197" i="14"/>
  <c r="AG1197" i="14" s="1"/>
  <c r="T1197" i="14"/>
  <c r="Y1196" i="14"/>
  <c r="X1196" i="14"/>
  <c r="AJ1196" i="14" s="1"/>
  <c r="W1196" i="14"/>
  <c r="AI1196" i="14" s="1"/>
  <c r="V1196" i="14"/>
  <c r="AH1196" i="14" s="1"/>
  <c r="U1196" i="14"/>
  <c r="AG1196" i="14" s="1"/>
  <c r="T1196" i="14"/>
  <c r="Y1195" i="14"/>
  <c r="X1195" i="14"/>
  <c r="AJ1195" i="14" s="1"/>
  <c r="W1195" i="14"/>
  <c r="AI1195" i="14" s="1"/>
  <c r="V1195" i="14"/>
  <c r="AH1195" i="14" s="1"/>
  <c r="U1195" i="14"/>
  <c r="AG1195" i="14" s="1"/>
  <c r="T1195" i="14"/>
  <c r="Y1194" i="14"/>
  <c r="X1194" i="14"/>
  <c r="AJ1194" i="14" s="1"/>
  <c r="W1194" i="14"/>
  <c r="AI1194" i="14" s="1"/>
  <c r="V1194" i="14"/>
  <c r="AH1194" i="14" s="1"/>
  <c r="U1194" i="14"/>
  <c r="AG1194" i="14" s="1"/>
  <c r="T1194" i="14"/>
  <c r="Y1193" i="14"/>
  <c r="X1193" i="14"/>
  <c r="AJ1193" i="14" s="1"/>
  <c r="W1193" i="14"/>
  <c r="AI1193" i="14" s="1"/>
  <c r="V1193" i="14"/>
  <c r="AH1193" i="14" s="1"/>
  <c r="U1193" i="14"/>
  <c r="AG1193" i="14" s="1"/>
  <c r="T1193" i="14"/>
  <c r="Y1192" i="14"/>
  <c r="X1192" i="14"/>
  <c r="AJ1192" i="14" s="1"/>
  <c r="W1192" i="14"/>
  <c r="AI1192" i="14" s="1"/>
  <c r="V1192" i="14"/>
  <c r="AH1192" i="14" s="1"/>
  <c r="U1192" i="14"/>
  <c r="AG1192" i="14" s="1"/>
  <c r="T1192" i="14"/>
  <c r="Y1191" i="14"/>
  <c r="X1191" i="14"/>
  <c r="AJ1191" i="14" s="1"/>
  <c r="W1191" i="14"/>
  <c r="AI1191" i="14" s="1"/>
  <c r="V1191" i="14"/>
  <c r="AH1191" i="14" s="1"/>
  <c r="U1191" i="14"/>
  <c r="AG1191" i="14" s="1"/>
  <c r="T1191" i="14"/>
  <c r="Y1190" i="14"/>
  <c r="X1190" i="14"/>
  <c r="AJ1190" i="14" s="1"/>
  <c r="W1190" i="14"/>
  <c r="AI1190" i="14" s="1"/>
  <c r="V1190" i="14"/>
  <c r="AH1190" i="14" s="1"/>
  <c r="U1190" i="14"/>
  <c r="AG1190" i="14" s="1"/>
  <c r="T1190" i="14"/>
  <c r="Y1189" i="14"/>
  <c r="X1189" i="14"/>
  <c r="AJ1189" i="14" s="1"/>
  <c r="W1189" i="14"/>
  <c r="AI1189" i="14" s="1"/>
  <c r="V1189" i="14"/>
  <c r="AH1189" i="14" s="1"/>
  <c r="U1189" i="14"/>
  <c r="AG1189" i="14" s="1"/>
  <c r="T1189" i="14"/>
  <c r="Y1188" i="14"/>
  <c r="X1188" i="14"/>
  <c r="AJ1188" i="14" s="1"/>
  <c r="W1188" i="14"/>
  <c r="AI1188" i="14" s="1"/>
  <c r="V1188" i="14"/>
  <c r="AH1188" i="14" s="1"/>
  <c r="U1188" i="14"/>
  <c r="AG1188" i="14" s="1"/>
  <c r="T1188" i="14"/>
  <c r="Y1187" i="14"/>
  <c r="X1187" i="14"/>
  <c r="AJ1187" i="14" s="1"/>
  <c r="W1187" i="14"/>
  <c r="AI1187" i="14" s="1"/>
  <c r="V1187" i="14"/>
  <c r="AH1187" i="14" s="1"/>
  <c r="U1187" i="14"/>
  <c r="AG1187" i="14" s="1"/>
  <c r="T1187" i="14"/>
  <c r="Y1186" i="14"/>
  <c r="X1186" i="14"/>
  <c r="AJ1186" i="14" s="1"/>
  <c r="W1186" i="14"/>
  <c r="AI1186" i="14" s="1"/>
  <c r="V1186" i="14"/>
  <c r="AH1186" i="14" s="1"/>
  <c r="U1186" i="14"/>
  <c r="AG1186" i="14" s="1"/>
  <c r="T1186" i="14"/>
  <c r="Y1185" i="14"/>
  <c r="X1185" i="14"/>
  <c r="AJ1185" i="14" s="1"/>
  <c r="W1185" i="14"/>
  <c r="AI1185" i="14" s="1"/>
  <c r="V1185" i="14"/>
  <c r="AH1185" i="14" s="1"/>
  <c r="U1185" i="14"/>
  <c r="AG1185" i="14" s="1"/>
  <c r="T1185" i="14"/>
  <c r="Y1184" i="14"/>
  <c r="X1184" i="14"/>
  <c r="AJ1184" i="14" s="1"/>
  <c r="W1184" i="14"/>
  <c r="AI1184" i="14" s="1"/>
  <c r="V1184" i="14"/>
  <c r="AH1184" i="14" s="1"/>
  <c r="U1184" i="14"/>
  <c r="AG1184" i="14" s="1"/>
  <c r="T1184" i="14"/>
  <c r="Y1183" i="14"/>
  <c r="X1183" i="14"/>
  <c r="AJ1183" i="14" s="1"/>
  <c r="W1183" i="14"/>
  <c r="AI1183" i="14" s="1"/>
  <c r="V1183" i="14"/>
  <c r="AH1183" i="14" s="1"/>
  <c r="U1183" i="14"/>
  <c r="AG1183" i="14" s="1"/>
  <c r="T1183" i="14"/>
  <c r="Y1182" i="14"/>
  <c r="X1182" i="14"/>
  <c r="AJ1182" i="14" s="1"/>
  <c r="W1182" i="14"/>
  <c r="AI1182" i="14" s="1"/>
  <c r="V1182" i="14"/>
  <c r="AH1182" i="14" s="1"/>
  <c r="U1182" i="14"/>
  <c r="AG1182" i="14" s="1"/>
  <c r="T1182" i="14"/>
  <c r="Y1181" i="14"/>
  <c r="X1181" i="14"/>
  <c r="AJ1181" i="14" s="1"/>
  <c r="W1181" i="14"/>
  <c r="AI1181" i="14" s="1"/>
  <c r="V1181" i="14"/>
  <c r="AH1181" i="14" s="1"/>
  <c r="U1181" i="14"/>
  <c r="AG1181" i="14" s="1"/>
  <c r="T1181" i="14"/>
  <c r="Y1180" i="14"/>
  <c r="X1180" i="14"/>
  <c r="AJ1180" i="14" s="1"/>
  <c r="W1180" i="14"/>
  <c r="AI1180" i="14" s="1"/>
  <c r="V1180" i="14"/>
  <c r="AH1180" i="14" s="1"/>
  <c r="U1180" i="14"/>
  <c r="AG1180" i="14" s="1"/>
  <c r="T1180" i="14"/>
  <c r="Y1179" i="14"/>
  <c r="X1179" i="14"/>
  <c r="AJ1179" i="14" s="1"/>
  <c r="W1179" i="14"/>
  <c r="AI1179" i="14" s="1"/>
  <c r="V1179" i="14"/>
  <c r="AH1179" i="14" s="1"/>
  <c r="U1179" i="14"/>
  <c r="AG1179" i="14" s="1"/>
  <c r="T1179" i="14"/>
  <c r="Y1178" i="14"/>
  <c r="X1178" i="14"/>
  <c r="AJ1178" i="14" s="1"/>
  <c r="W1178" i="14"/>
  <c r="AI1178" i="14" s="1"/>
  <c r="V1178" i="14"/>
  <c r="AH1178" i="14" s="1"/>
  <c r="U1178" i="14"/>
  <c r="AG1178" i="14" s="1"/>
  <c r="T1178" i="14"/>
  <c r="Y1177" i="14"/>
  <c r="X1177" i="14"/>
  <c r="AJ1177" i="14" s="1"/>
  <c r="W1177" i="14"/>
  <c r="AI1177" i="14" s="1"/>
  <c r="V1177" i="14"/>
  <c r="AH1177" i="14" s="1"/>
  <c r="U1177" i="14"/>
  <c r="AG1177" i="14" s="1"/>
  <c r="T1177" i="14"/>
  <c r="Y1176" i="14"/>
  <c r="X1176" i="14"/>
  <c r="AJ1176" i="14" s="1"/>
  <c r="W1176" i="14"/>
  <c r="AI1176" i="14" s="1"/>
  <c r="V1176" i="14"/>
  <c r="AH1176" i="14" s="1"/>
  <c r="U1176" i="14"/>
  <c r="AG1176" i="14" s="1"/>
  <c r="T1176" i="14"/>
  <c r="Y1175" i="14"/>
  <c r="X1175" i="14"/>
  <c r="AJ1175" i="14" s="1"/>
  <c r="W1175" i="14"/>
  <c r="AI1175" i="14" s="1"/>
  <c r="V1175" i="14"/>
  <c r="AH1175" i="14" s="1"/>
  <c r="U1175" i="14"/>
  <c r="AG1175" i="14" s="1"/>
  <c r="T1175" i="14"/>
  <c r="Y1174" i="14"/>
  <c r="X1174" i="14"/>
  <c r="AJ1174" i="14" s="1"/>
  <c r="W1174" i="14"/>
  <c r="AI1174" i="14" s="1"/>
  <c r="V1174" i="14"/>
  <c r="AH1174" i="14" s="1"/>
  <c r="U1174" i="14"/>
  <c r="AG1174" i="14" s="1"/>
  <c r="T1174" i="14"/>
  <c r="Y1173" i="14"/>
  <c r="X1173" i="14"/>
  <c r="AJ1173" i="14" s="1"/>
  <c r="W1173" i="14"/>
  <c r="AI1173" i="14" s="1"/>
  <c r="V1173" i="14"/>
  <c r="AH1173" i="14" s="1"/>
  <c r="U1173" i="14"/>
  <c r="AG1173" i="14" s="1"/>
  <c r="T1173" i="14"/>
  <c r="Y1172" i="14"/>
  <c r="X1172" i="14"/>
  <c r="AJ1172" i="14" s="1"/>
  <c r="W1172" i="14"/>
  <c r="AI1172" i="14" s="1"/>
  <c r="V1172" i="14"/>
  <c r="AH1172" i="14" s="1"/>
  <c r="U1172" i="14"/>
  <c r="AG1172" i="14" s="1"/>
  <c r="T1172" i="14"/>
  <c r="Y1171" i="14"/>
  <c r="X1171" i="14"/>
  <c r="AJ1171" i="14" s="1"/>
  <c r="W1171" i="14"/>
  <c r="AI1171" i="14" s="1"/>
  <c r="V1171" i="14"/>
  <c r="AH1171" i="14" s="1"/>
  <c r="U1171" i="14"/>
  <c r="AG1171" i="14" s="1"/>
  <c r="T1171" i="14"/>
  <c r="Y1170" i="14"/>
  <c r="X1170" i="14"/>
  <c r="AJ1170" i="14" s="1"/>
  <c r="W1170" i="14"/>
  <c r="AI1170" i="14" s="1"/>
  <c r="V1170" i="14"/>
  <c r="AH1170" i="14" s="1"/>
  <c r="U1170" i="14"/>
  <c r="AG1170" i="14" s="1"/>
  <c r="T1170" i="14"/>
  <c r="Y1169" i="14"/>
  <c r="X1169" i="14"/>
  <c r="AJ1169" i="14" s="1"/>
  <c r="W1169" i="14"/>
  <c r="AI1169" i="14" s="1"/>
  <c r="V1169" i="14"/>
  <c r="AH1169" i="14" s="1"/>
  <c r="U1169" i="14"/>
  <c r="AG1169" i="14" s="1"/>
  <c r="T1169" i="14"/>
  <c r="Y1168" i="14"/>
  <c r="X1168" i="14"/>
  <c r="AJ1168" i="14" s="1"/>
  <c r="W1168" i="14"/>
  <c r="AI1168" i="14" s="1"/>
  <c r="V1168" i="14"/>
  <c r="AH1168" i="14" s="1"/>
  <c r="U1168" i="14"/>
  <c r="AG1168" i="14" s="1"/>
  <c r="T1168" i="14"/>
  <c r="Y1167" i="14"/>
  <c r="X1167" i="14"/>
  <c r="AJ1167" i="14" s="1"/>
  <c r="W1167" i="14"/>
  <c r="AI1167" i="14" s="1"/>
  <c r="V1167" i="14"/>
  <c r="AH1167" i="14" s="1"/>
  <c r="U1167" i="14"/>
  <c r="AG1167" i="14" s="1"/>
  <c r="T1167" i="14"/>
  <c r="Y1166" i="14"/>
  <c r="X1166" i="14"/>
  <c r="AJ1166" i="14" s="1"/>
  <c r="W1166" i="14"/>
  <c r="AI1166" i="14" s="1"/>
  <c r="V1166" i="14"/>
  <c r="AH1166" i="14" s="1"/>
  <c r="U1166" i="14"/>
  <c r="AG1166" i="14" s="1"/>
  <c r="T1166" i="14"/>
  <c r="Y1165" i="14"/>
  <c r="X1165" i="14"/>
  <c r="AJ1165" i="14" s="1"/>
  <c r="W1165" i="14"/>
  <c r="AI1165" i="14" s="1"/>
  <c r="V1165" i="14"/>
  <c r="AH1165" i="14" s="1"/>
  <c r="U1165" i="14"/>
  <c r="AG1165" i="14" s="1"/>
  <c r="T1165" i="14"/>
  <c r="Y1164" i="14"/>
  <c r="X1164" i="14"/>
  <c r="AJ1164" i="14" s="1"/>
  <c r="W1164" i="14"/>
  <c r="AI1164" i="14" s="1"/>
  <c r="V1164" i="14"/>
  <c r="AH1164" i="14" s="1"/>
  <c r="U1164" i="14"/>
  <c r="AG1164" i="14" s="1"/>
  <c r="T1164" i="14"/>
  <c r="Y1163" i="14"/>
  <c r="X1163" i="14"/>
  <c r="AJ1163" i="14" s="1"/>
  <c r="W1163" i="14"/>
  <c r="AI1163" i="14" s="1"/>
  <c r="V1163" i="14"/>
  <c r="AH1163" i="14" s="1"/>
  <c r="U1163" i="14"/>
  <c r="AG1163" i="14" s="1"/>
  <c r="T1163" i="14"/>
  <c r="Y1162" i="14"/>
  <c r="X1162" i="14"/>
  <c r="AJ1162" i="14" s="1"/>
  <c r="W1162" i="14"/>
  <c r="AI1162" i="14" s="1"/>
  <c r="V1162" i="14"/>
  <c r="AH1162" i="14" s="1"/>
  <c r="U1162" i="14"/>
  <c r="AG1162" i="14" s="1"/>
  <c r="T1162" i="14"/>
  <c r="Y1161" i="14"/>
  <c r="X1161" i="14"/>
  <c r="AJ1161" i="14" s="1"/>
  <c r="W1161" i="14"/>
  <c r="AI1161" i="14" s="1"/>
  <c r="V1161" i="14"/>
  <c r="AH1161" i="14" s="1"/>
  <c r="U1161" i="14"/>
  <c r="AG1161" i="14" s="1"/>
  <c r="T1161" i="14"/>
  <c r="Y1160" i="14"/>
  <c r="X1160" i="14"/>
  <c r="AJ1160" i="14" s="1"/>
  <c r="W1160" i="14"/>
  <c r="AI1160" i="14" s="1"/>
  <c r="V1160" i="14"/>
  <c r="AH1160" i="14" s="1"/>
  <c r="U1160" i="14"/>
  <c r="AG1160" i="14" s="1"/>
  <c r="T1160" i="14"/>
  <c r="P1160" i="14"/>
  <c r="AF1159" i="14"/>
  <c r="AR1159" i="14" s="1"/>
  <c r="AE1159" i="14"/>
  <c r="AQ1159" i="14" s="1"/>
  <c r="AD1159" i="14"/>
  <c r="AP1159" i="14" s="1"/>
  <c r="AC1159" i="14"/>
  <c r="AO1159" i="14" s="1"/>
  <c r="AB1159" i="14"/>
  <c r="AN1159" i="14" s="1"/>
  <c r="AA1159" i="14"/>
  <c r="AM1159" i="14" s="1"/>
  <c r="Z1159" i="14"/>
  <c r="AL1159" i="14" s="1"/>
  <c r="Y1159" i="14"/>
  <c r="AK1159" i="14" s="1"/>
  <c r="X1159" i="14"/>
  <c r="AJ1159" i="14" s="1"/>
  <c r="W1159" i="14"/>
  <c r="AI1159" i="14" s="1"/>
  <c r="V1159" i="14"/>
  <c r="AH1159" i="14" s="1"/>
  <c r="U1159" i="14"/>
  <c r="AG1159" i="14" s="1"/>
  <c r="T1159" i="14"/>
  <c r="P1159" i="14"/>
  <c r="O1159" i="14"/>
  <c r="AF1158" i="14"/>
  <c r="AR1158" i="14" s="1"/>
  <c r="AE1158" i="14"/>
  <c r="AQ1158" i="14" s="1"/>
  <c r="AD1158" i="14"/>
  <c r="AP1158" i="14" s="1"/>
  <c r="AC1158" i="14"/>
  <c r="AO1158" i="14" s="1"/>
  <c r="AB1158" i="14"/>
  <c r="AN1158" i="14" s="1"/>
  <c r="AA1158" i="14"/>
  <c r="AM1158" i="14" s="1"/>
  <c r="Z1158" i="14"/>
  <c r="AL1158" i="14" s="1"/>
  <c r="Y1158" i="14"/>
  <c r="AK1158" i="14" s="1"/>
  <c r="X1158" i="14"/>
  <c r="AJ1158" i="14" s="1"/>
  <c r="W1158" i="14"/>
  <c r="AI1158" i="14" s="1"/>
  <c r="V1158" i="14"/>
  <c r="AH1158" i="14" s="1"/>
  <c r="U1158" i="14"/>
  <c r="AG1158" i="14" s="1"/>
  <c r="T1158" i="14"/>
  <c r="P1158" i="14"/>
  <c r="O1158" i="14"/>
  <c r="AF1157" i="14"/>
  <c r="AR1157" i="14" s="1"/>
  <c r="AE1157" i="14"/>
  <c r="AQ1157" i="14" s="1"/>
  <c r="AD1157" i="14"/>
  <c r="AP1157" i="14" s="1"/>
  <c r="AC1157" i="14"/>
  <c r="AO1157" i="14" s="1"/>
  <c r="AB1157" i="14"/>
  <c r="AN1157" i="14" s="1"/>
  <c r="AA1157" i="14"/>
  <c r="AM1157" i="14" s="1"/>
  <c r="Z1157" i="14"/>
  <c r="AL1157" i="14" s="1"/>
  <c r="Y1157" i="14"/>
  <c r="AK1157" i="14" s="1"/>
  <c r="X1157" i="14"/>
  <c r="AJ1157" i="14" s="1"/>
  <c r="W1157" i="14"/>
  <c r="AI1157" i="14" s="1"/>
  <c r="V1157" i="14"/>
  <c r="AH1157" i="14" s="1"/>
  <c r="U1157" i="14"/>
  <c r="AG1157" i="14" s="1"/>
  <c r="T1157" i="14"/>
  <c r="P1157" i="14"/>
  <c r="O1157" i="14"/>
  <c r="T1156" i="14"/>
  <c r="P1156" i="14"/>
  <c r="O1156" i="14"/>
  <c r="T1155" i="14"/>
  <c r="P1155" i="14"/>
  <c r="O1155" i="14"/>
  <c r="T1154" i="14"/>
  <c r="P1154" i="14"/>
  <c r="O1154" i="14"/>
  <c r="T1153" i="14"/>
  <c r="P1153" i="14"/>
  <c r="O1153" i="14"/>
  <c r="AF1152" i="14"/>
  <c r="AR1152" i="14" s="1"/>
  <c r="AE1152" i="14"/>
  <c r="AQ1152" i="14" s="1"/>
  <c r="AD1152" i="14"/>
  <c r="AP1152" i="14" s="1"/>
  <c r="AC1152" i="14"/>
  <c r="AO1152" i="14" s="1"/>
  <c r="AB1152" i="14"/>
  <c r="AN1152" i="14" s="1"/>
  <c r="AA1152" i="14"/>
  <c r="AM1152" i="14" s="1"/>
  <c r="Z1152" i="14"/>
  <c r="AL1152" i="14" s="1"/>
  <c r="Y1152" i="14"/>
  <c r="AK1152" i="14" s="1"/>
  <c r="X1152" i="14"/>
  <c r="AJ1152" i="14" s="1"/>
  <c r="W1152" i="14"/>
  <c r="AI1152" i="14" s="1"/>
  <c r="V1152" i="14"/>
  <c r="AH1152" i="14" s="1"/>
  <c r="U1152" i="14"/>
  <c r="AG1152" i="14" s="1"/>
  <c r="T1152" i="14"/>
  <c r="P1152" i="14"/>
  <c r="O1152" i="14"/>
  <c r="T1151" i="14"/>
  <c r="P1151" i="14"/>
  <c r="O1151" i="14"/>
  <c r="T1150" i="14"/>
  <c r="P1150" i="14"/>
  <c r="O1150" i="14"/>
  <c r="T1149" i="14"/>
  <c r="P1149" i="14"/>
  <c r="O1149" i="14"/>
  <c r="T1148" i="14"/>
  <c r="P1148" i="14"/>
  <c r="O1148" i="14"/>
  <c r="T1147" i="14"/>
  <c r="P1147" i="14"/>
  <c r="O1147" i="14"/>
  <c r="T1146" i="14"/>
  <c r="P1146" i="14"/>
  <c r="O1146" i="14"/>
  <c r="T1145" i="14"/>
  <c r="P1145" i="14"/>
  <c r="O1145" i="14"/>
  <c r="T1144" i="14"/>
  <c r="P1144" i="14"/>
  <c r="O1144" i="14"/>
  <c r="T1143" i="14"/>
  <c r="P1143" i="14"/>
  <c r="O1143" i="14"/>
  <c r="AF1142" i="14"/>
  <c r="AR1142" i="14" s="1"/>
  <c r="AE1142" i="14"/>
  <c r="AQ1142" i="14" s="1"/>
  <c r="AD1142" i="14"/>
  <c r="AP1142" i="14" s="1"/>
  <c r="AC1142" i="14"/>
  <c r="AO1142" i="14" s="1"/>
  <c r="AB1142" i="14"/>
  <c r="AN1142" i="14" s="1"/>
  <c r="AA1142" i="14"/>
  <c r="AM1142" i="14" s="1"/>
  <c r="Z1142" i="14"/>
  <c r="AL1142" i="14" s="1"/>
  <c r="Y1142" i="14"/>
  <c r="AK1142" i="14" s="1"/>
  <c r="X1142" i="14"/>
  <c r="AJ1142" i="14" s="1"/>
  <c r="W1142" i="14"/>
  <c r="AI1142" i="14" s="1"/>
  <c r="V1142" i="14"/>
  <c r="AH1142" i="14" s="1"/>
  <c r="U1142" i="14"/>
  <c r="AG1142" i="14" s="1"/>
  <c r="T1142" i="14"/>
  <c r="P1142" i="14"/>
  <c r="O1142" i="14"/>
  <c r="AF1141" i="14"/>
  <c r="AR1141" i="14" s="1"/>
  <c r="AE1141" i="14"/>
  <c r="AQ1141" i="14" s="1"/>
  <c r="AD1141" i="14"/>
  <c r="AP1141" i="14" s="1"/>
  <c r="AC1141" i="14"/>
  <c r="AO1141" i="14" s="1"/>
  <c r="AB1141" i="14"/>
  <c r="AN1141" i="14" s="1"/>
  <c r="AA1141" i="14"/>
  <c r="AM1141" i="14" s="1"/>
  <c r="Z1141" i="14"/>
  <c r="AL1141" i="14" s="1"/>
  <c r="Y1141" i="14"/>
  <c r="AK1141" i="14" s="1"/>
  <c r="X1141" i="14"/>
  <c r="AJ1141" i="14" s="1"/>
  <c r="W1141" i="14"/>
  <c r="AI1141" i="14" s="1"/>
  <c r="V1141" i="14"/>
  <c r="AH1141" i="14" s="1"/>
  <c r="U1141" i="14"/>
  <c r="AG1141" i="14" s="1"/>
  <c r="T1141" i="14"/>
  <c r="P1141" i="14"/>
  <c r="O1141" i="14"/>
  <c r="T1140" i="14"/>
  <c r="P1140" i="14"/>
  <c r="O1140" i="14"/>
  <c r="AF1139" i="14"/>
  <c r="AR1139" i="14" s="1"/>
  <c r="AE1139" i="14"/>
  <c r="AQ1139" i="14" s="1"/>
  <c r="AD1139" i="14"/>
  <c r="AP1139" i="14" s="1"/>
  <c r="AC1139" i="14"/>
  <c r="AO1139" i="14" s="1"/>
  <c r="AB1139" i="14"/>
  <c r="AN1139" i="14" s="1"/>
  <c r="AA1139" i="14"/>
  <c r="AM1139" i="14" s="1"/>
  <c r="Z1139" i="14"/>
  <c r="AL1139" i="14" s="1"/>
  <c r="Y1139" i="14"/>
  <c r="AK1139" i="14" s="1"/>
  <c r="X1139" i="14"/>
  <c r="AJ1139" i="14" s="1"/>
  <c r="W1139" i="14"/>
  <c r="AI1139" i="14" s="1"/>
  <c r="V1139" i="14"/>
  <c r="AH1139" i="14" s="1"/>
  <c r="U1139" i="14"/>
  <c r="AG1139" i="14" s="1"/>
  <c r="T1139" i="14"/>
  <c r="P1139" i="14"/>
  <c r="O1139" i="14"/>
  <c r="T1138" i="14"/>
  <c r="P1138" i="14"/>
  <c r="O1138" i="14"/>
  <c r="T1137" i="14"/>
  <c r="P1137" i="14"/>
  <c r="O1137" i="14"/>
  <c r="T1136" i="14"/>
  <c r="P1136" i="14"/>
  <c r="O1136" i="14"/>
  <c r="AF1135" i="14"/>
  <c r="AR1135" i="14" s="1"/>
  <c r="AE1135" i="14"/>
  <c r="AQ1135" i="14" s="1"/>
  <c r="AD1135" i="14"/>
  <c r="AP1135" i="14" s="1"/>
  <c r="AC1135" i="14"/>
  <c r="AO1135" i="14" s="1"/>
  <c r="AB1135" i="14"/>
  <c r="AN1135" i="14" s="1"/>
  <c r="AA1135" i="14"/>
  <c r="AM1135" i="14" s="1"/>
  <c r="Z1135" i="14"/>
  <c r="AL1135" i="14" s="1"/>
  <c r="Y1135" i="14"/>
  <c r="AK1135" i="14" s="1"/>
  <c r="X1135" i="14"/>
  <c r="AJ1135" i="14" s="1"/>
  <c r="W1135" i="14"/>
  <c r="AI1135" i="14" s="1"/>
  <c r="V1135" i="14"/>
  <c r="AH1135" i="14" s="1"/>
  <c r="U1135" i="14"/>
  <c r="AG1135" i="14" s="1"/>
  <c r="T1135" i="14"/>
  <c r="P1135" i="14"/>
  <c r="O1135" i="14"/>
  <c r="T1134" i="14"/>
  <c r="P1134" i="14"/>
  <c r="O1134" i="14"/>
  <c r="T1133" i="14"/>
  <c r="P1133" i="14"/>
  <c r="O1133" i="14"/>
  <c r="T1132" i="14"/>
  <c r="P1132" i="14"/>
  <c r="O1132" i="14"/>
  <c r="AF1131" i="14"/>
  <c r="AR1131" i="14" s="1"/>
  <c r="AE1131" i="14"/>
  <c r="AQ1131" i="14" s="1"/>
  <c r="AD1131" i="14"/>
  <c r="AP1131" i="14" s="1"/>
  <c r="AC1131" i="14"/>
  <c r="AO1131" i="14" s="1"/>
  <c r="AB1131" i="14"/>
  <c r="AN1131" i="14" s="1"/>
  <c r="AA1131" i="14"/>
  <c r="AM1131" i="14" s="1"/>
  <c r="Z1131" i="14"/>
  <c r="AL1131" i="14" s="1"/>
  <c r="Y1131" i="14"/>
  <c r="AK1131" i="14" s="1"/>
  <c r="X1131" i="14"/>
  <c r="AJ1131" i="14" s="1"/>
  <c r="W1131" i="14"/>
  <c r="AI1131" i="14" s="1"/>
  <c r="V1131" i="14"/>
  <c r="AH1131" i="14" s="1"/>
  <c r="U1131" i="14"/>
  <c r="AG1131" i="14" s="1"/>
  <c r="T1131" i="14"/>
  <c r="P1131" i="14"/>
  <c r="O1131" i="14"/>
  <c r="T1130" i="14"/>
  <c r="P1130" i="14"/>
  <c r="O1130" i="14"/>
  <c r="T1129" i="14"/>
  <c r="P1129" i="14"/>
  <c r="O1129" i="14"/>
  <c r="AF1128" i="14"/>
  <c r="AR1128" i="14" s="1"/>
  <c r="AE1128" i="14"/>
  <c r="AQ1128" i="14" s="1"/>
  <c r="AD1128" i="14"/>
  <c r="AP1128" i="14" s="1"/>
  <c r="AC1128" i="14"/>
  <c r="AO1128" i="14" s="1"/>
  <c r="AB1128" i="14"/>
  <c r="AN1128" i="14" s="1"/>
  <c r="AA1128" i="14"/>
  <c r="AM1128" i="14" s="1"/>
  <c r="Z1128" i="14"/>
  <c r="AL1128" i="14" s="1"/>
  <c r="Y1128" i="14"/>
  <c r="AK1128" i="14" s="1"/>
  <c r="X1128" i="14"/>
  <c r="AJ1128" i="14" s="1"/>
  <c r="W1128" i="14"/>
  <c r="AI1128" i="14" s="1"/>
  <c r="V1128" i="14"/>
  <c r="AH1128" i="14" s="1"/>
  <c r="U1128" i="14"/>
  <c r="AG1128" i="14" s="1"/>
  <c r="T1128" i="14"/>
  <c r="P1128" i="14"/>
  <c r="O1128" i="14"/>
  <c r="AF1127" i="14"/>
  <c r="AR1127" i="14" s="1"/>
  <c r="AE1127" i="14"/>
  <c r="AQ1127" i="14" s="1"/>
  <c r="AD1127" i="14"/>
  <c r="AP1127" i="14" s="1"/>
  <c r="AC1127" i="14"/>
  <c r="AO1127" i="14" s="1"/>
  <c r="AB1127" i="14"/>
  <c r="AN1127" i="14" s="1"/>
  <c r="AA1127" i="14"/>
  <c r="AM1127" i="14" s="1"/>
  <c r="Z1127" i="14"/>
  <c r="AL1127" i="14" s="1"/>
  <c r="Y1127" i="14"/>
  <c r="AK1127" i="14" s="1"/>
  <c r="X1127" i="14"/>
  <c r="AJ1127" i="14" s="1"/>
  <c r="W1127" i="14"/>
  <c r="AI1127" i="14" s="1"/>
  <c r="V1127" i="14"/>
  <c r="AH1127" i="14" s="1"/>
  <c r="U1127" i="14"/>
  <c r="AG1127" i="14" s="1"/>
  <c r="T1127" i="14"/>
  <c r="P1127" i="14"/>
  <c r="O1127" i="14"/>
  <c r="AF1126" i="14"/>
  <c r="AR1126" i="14" s="1"/>
  <c r="AE1126" i="14"/>
  <c r="AQ1126" i="14" s="1"/>
  <c r="AD1126" i="14"/>
  <c r="AP1126" i="14" s="1"/>
  <c r="AC1126" i="14"/>
  <c r="AO1126" i="14" s="1"/>
  <c r="AB1126" i="14"/>
  <c r="AN1126" i="14" s="1"/>
  <c r="AA1126" i="14"/>
  <c r="AM1126" i="14" s="1"/>
  <c r="Z1126" i="14"/>
  <c r="AL1126" i="14" s="1"/>
  <c r="Y1126" i="14"/>
  <c r="AK1126" i="14" s="1"/>
  <c r="X1126" i="14"/>
  <c r="AJ1126" i="14" s="1"/>
  <c r="W1126" i="14"/>
  <c r="AI1126" i="14" s="1"/>
  <c r="V1126" i="14"/>
  <c r="AH1126" i="14" s="1"/>
  <c r="U1126" i="14"/>
  <c r="AG1126" i="14" s="1"/>
  <c r="T1126" i="14"/>
  <c r="P1126" i="14"/>
  <c r="O1126" i="14"/>
  <c r="T1125" i="14"/>
  <c r="P1125" i="14"/>
  <c r="O1125" i="14"/>
  <c r="AF1124" i="14"/>
  <c r="AR1124" i="14" s="1"/>
  <c r="AE1124" i="14"/>
  <c r="AQ1124" i="14" s="1"/>
  <c r="AD1124" i="14"/>
  <c r="AP1124" i="14" s="1"/>
  <c r="AC1124" i="14"/>
  <c r="AO1124" i="14" s="1"/>
  <c r="AB1124" i="14"/>
  <c r="AN1124" i="14" s="1"/>
  <c r="AA1124" i="14"/>
  <c r="AM1124" i="14" s="1"/>
  <c r="Z1124" i="14"/>
  <c r="AL1124" i="14" s="1"/>
  <c r="Y1124" i="14"/>
  <c r="AK1124" i="14" s="1"/>
  <c r="X1124" i="14"/>
  <c r="AJ1124" i="14" s="1"/>
  <c r="W1124" i="14"/>
  <c r="AI1124" i="14" s="1"/>
  <c r="V1124" i="14"/>
  <c r="AH1124" i="14" s="1"/>
  <c r="U1124" i="14"/>
  <c r="AG1124" i="14" s="1"/>
  <c r="T1124" i="14"/>
  <c r="P1124" i="14"/>
  <c r="O1124" i="14"/>
  <c r="T1123" i="14"/>
  <c r="P1123" i="14"/>
  <c r="O1123" i="14"/>
  <c r="AF1122" i="14"/>
  <c r="AR1122" i="14" s="1"/>
  <c r="AE1122" i="14"/>
  <c r="AQ1122" i="14" s="1"/>
  <c r="AD1122" i="14"/>
  <c r="AP1122" i="14" s="1"/>
  <c r="AC1122" i="14"/>
  <c r="AO1122" i="14" s="1"/>
  <c r="AB1122" i="14"/>
  <c r="AN1122" i="14" s="1"/>
  <c r="AA1122" i="14"/>
  <c r="AM1122" i="14" s="1"/>
  <c r="Z1122" i="14"/>
  <c r="AL1122" i="14" s="1"/>
  <c r="Y1122" i="14"/>
  <c r="AK1122" i="14" s="1"/>
  <c r="X1122" i="14"/>
  <c r="AJ1122" i="14" s="1"/>
  <c r="W1122" i="14"/>
  <c r="AI1122" i="14" s="1"/>
  <c r="V1122" i="14"/>
  <c r="AH1122" i="14" s="1"/>
  <c r="U1122" i="14"/>
  <c r="AG1122" i="14" s="1"/>
  <c r="T1122" i="14"/>
  <c r="P1122" i="14"/>
  <c r="O1122" i="14"/>
  <c r="T1121" i="14"/>
  <c r="P1121" i="14"/>
  <c r="O1121" i="14"/>
  <c r="AF1120" i="14"/>
  <c r="AR1120" i="14" s="1"/>
  <c r="AE1120" i="14"/>
  <c r="AQ1120" i="14" s="1"/>
  <c r="AD1120" i="14"/>
  <c r="AP1120" i="14" s="1"/>
  <c r="AC1120" i="14"/>
  <c r="AO1120" i="14" s="1"/>
  <c r="AB1120" i="14"/>
  <c r="AN1120" i="14" s="1"/>
  <c r="AA1120" i="14"/>
  <c r="AM1120" i="14" s="1"/>
  <c r="Z1120" i="14"/>
  <c r="AL1120" i="14" s="1"/>
  <c r="Y1120" i="14"/>
  <c r="AK1120" i="14" s="1"/>
  <c r="X1120" i="14"/>
  <c r="AJ1120" i="14" s="1"/>
  <c r="W1120" i="14"/>
  <c r="AI1120" i="14" s="1"/>
  <c r="V1120" i="14"/>
  <c r="AH1120" i="14" s="1"/>
  <c r="U1120" i="14"/>
  <c r="AG1120" i="14" s="1"/>
  <c r="T1120" i="14"/>
  <c r="P1120" i="14"/>
  <c r="O1120" i="14"/>
  <c r="T1119" i="14"/>
  <c r="P1119" i="14"/>
  <c r="O1119" i="14"/>
  <c r="T1118" i="14"/>
  <c r="P1118" i="14"/>
  <c r="O1118" i="14"/>
  <c r="AF1117" i="14"/>
  <c r="AR1117" i="14" s="1"/>
  <c r="AE1117" i="14"/>
  <c r="AQ1117" i="14" s="1"/>
  <c r="AD1117" i="14"/>
  <c r="AP1117" i="14" s="1"/>
  <c r="AC1117" i="14"/>
  <c r="AO1117" i="14" s="1"/>
  <c r="AB1117" i="14"/>
  <c r="AN1117" i="14" s="1"/>
  <c r="AA1117" i="14"/>
  <c r="AM1117" i="14" s="1"/>
  <c r="Z1117" i="14"/>
  <c r="AL1117" i="14" s="1"/>
  <c r="Y1117" i="14"/>
  <c r="AK1117" i="14" s="1"/>
  <c r="X1117" i="14"/>
  <c r="AJ1117" i="14" s="1"/>
  <c r="W1117" i="14"/>
  <c r="AI1117" i="14" s="1"/>
  <c r="V1117" i="14"/>
  <c r="AH1117" i="14" s="1"/>
  <c r="U1117" i="14"/>
  <c r="AG1117" i="14" s="1"/>
  <c r="T1117" i="14"/>
  <c r="P1117" i="14"/>
  <c r="O1117" i="14"/>
  <c r="T1116" i="14"/>
  <c r="P1116" i="14"/>
  <c r="O1116" i="14"/>
  <c r="AF1115" i="14"/>
  <c r="AR1115" i="14" s="1"/>
  <c r="AE1115" i="14"/>
  <c r="AQ1115" i="14" s="1"/>
  <c r="AD1115" i="14"/>
  <c r="AP1115" i="14" s="1"/>
  <c r="AC1115" i="14"/>
  <c r="AO1115" i="14" s="1"/>
  <c r="AB1115" i="14"/>
  <c r="AN1115" i="14" s="1"/>
  <c r="AA1115" i="14"/>
  <c r="AM1115" i="14" s="1"/>
  <c r="Z1115" i="14"/>
  <c r="AL1115" i="14" s="1"/>
  <c r="Y1115" i="14"/>
  <c r="AK1115" i="14" s="1"/>
  <c r="X1115" i="14"/>
  <c r="AJ1115" i="14" s="1"/>
  <c r="W1115" i="14"/>
  <c r="AI1115" i="14" s="1"/>
  <c r="V1115" i="14"/>
  <c r="AH1115" i="14" s="1"/>
  <c r="U1115" i="14"/>
  <c r="AG1115" i="14" s="1"/>
  <c r="T1115" i="14"/>
  <c r="P1115" i="14"/>
  <c r="O1115" i="14"/>
  <c r="T1114" i="14"/>
  <c r="P1114" i="14"/>
  <c r="O1114" i="14"/>
  <c r="AF1113" i="14"/>
  <c r="AR1113" i="14" s="1"/>
  <c r="AE1113" i="14"/>
  <c r="AQ1113" i="14" s="1"/>
  <c r="AD1113" i="14"/>
  <c r="AP1113" i="14" s="1"/>
  <c r="AC1113" i="14"/>
  <c r="AO1113" i="14" s="1"/>
  <c r="AB1113" i="14"/>
  <c r="AN1113" i="14" s="1"/>
  <c r="AA1113" i="14"/>
  <c r="AM1113" i="14" s="1"/>
  <c r="Z1113" i="14"/>
  <c r="AL1113" i="14" s="1"/>
  <c r="Y1113" i="14"/>
  <c r="AK1113" i="14" s="1"/>
  <c r="X1113" i="14"/>
  <c r="AJ1113" i="14" s="1"/>
  <c r="W1113" i="14"/>
  <c r="AI1113" i="14" s="1"/>
  <c r="V1113" i="14"/>
  <c r="AH1113" i="14" s="1"/>
  <c r="U1113" i="14"/>
  <c r="AG1113" i="14" s="1"/>
  <c r="T1113" i="14"/>
  <c r="P1113" i="14"/>
  <c r="O1113" i="14"/>
  <c r="AF1112" i="14"/>
  <c r="AR1112" i="14" s="1"/>
  <c r="AE1112" i="14"/>
  <c r="AQ1112" i="14" s="1"/>
  <c r="AD1112" i="14"/>
  <c r="AP1112" i="14" s="1"/>
  <c r="AC1112" i="14"/>
  <c r="AO1112" i="14" s="1"/>
  <c r="AB1112" i="14"/>
  <c r="AN1112" i="14" s="1"/>
  <c r="AA1112" i="14"/>
  <c r="AM1112" i="14" s="1"/>
  <c r="Z1112" i="14"/>
  <c r="AL1112" i="14" s="1"/>
  <c r="Y1112" i="14"/>
  <c r="AK1112" i="14" s="1"/>
  <c r="X1112" i="14"/>
  <c r="AJ1112" i="14" s="1"/>
  <c r="W1112" i="14"/>
  <c r="AI1112" i="14" s="1"/>
  <c r="V1112" i="14"/>
  <c r="AH1112" i="14" s="1"/>
  <c r="U1112" i="14"/>
  <c r="AG1112" i="14" s="1"/>
  <c r="T1112" i="14"/>
  <c r="P1112" i="14"/>
  <c r="O1112" i="14"/>
  <c r="AF1111" i="14"/>
  <c r="AR1111" i="14" s="1"/>
  <c r="AE1111" i="14"/>
  <c r="AQ1111" i="14" s="1"/>
  <c r="AD1111" i="14"/>
  <c r="AP1111" i="14" s="1"/>
  <c r="AC1111" i="14"/>
  <c r="AO1111" i="14" s="1"/>
  <c r="AB1111" i="14"/>
  <c r="AN1111" i="14" s="1"/>
  <c r="AA1111" i="14"/>
  <c r="AM1111" i="14" s="1"/>
  <c r="Z1111" i="14"/>
  <c r="AL1111" i="14" s="1"/>
  <c r="Y1111" i="14"/>
  <c r="AK1111" i="14" s="1"/>
  <c r="X1111" i="14"/>
  <c r="AJ1111" i="14" s="1"/>
  <c r="W1111" i="14"/>
  <c r="AI1111" i="14" s="1"/>
  <c r="V1111" i="14"/>
  <c r="AH1111" i="14" s="1"/>
  <c r="U1111" i="14"/>
  <c r="AG1111" i="14" s="1"/>
  <c r="T1111" i="14"/>
  <c r="P1111" i="14"/>
  <c r="O1111" i="14"/>
  <c r="T1110" i="14"/>
  <c r="P1110" i="14"/>
  <c r="O1110" i="14"/>
  <c r="AF1109" i="14"/>
  <c r="AR1109" i="14" s="1"/>
  <c r="AE1109" i="14"/>
  <c r="AQ1109" i="14" s="1"/>
  <c r="AD1109" i="14"/>
  <c r="AP1109" i="14" s="1"/>
  <c r="AC1109" i="14"/>
  <c r="AO1109" i="14" s="1"/>
  <c r="AB1109" i="14"/>
  <c r="AN1109" i="14" s="1"/>
  <c r="AA1109" i="14"/>
  <c r="AM1109" i="14" s="1"/>
  <c r="Z1109" i="14"/>
  <c r="AL1109" i="14" s="1"/>
  <c r="Y1109" i="14"/>
  <c r="AK1109" i="14" s="1"/>
  <c r="X1109" i="14"/>
  <c r="AJ1109" i="14" s="1"/>
  <c r="W1109" i="14"/>
  <c r="AI1109" i="14" s="1"/>
  <c r="V1109" i="14"/>
  <c r="AH1109" i="14" s="1"/>
  <c r="U1109" i="14"/>
  <c r="AG1109" i="14" s="1"/>
  <c r="T1109" i="14"/>
  <c r="P1109" i="14"/>
  <c r="O1109" i="14"/>
  <c r="T1108" i="14"/>
  <c r="P1108" i="14"/>
  <c r="O1108" i="14"/>
  <c r="T1107" i="14"/>
  <c r="P1107" i="14"/>
  <c r="O1107" i="14"/>
  <c r="T1106" i="14"/>
  <c r="P1106" i="14"/>
  <c r="O1106" i="14"/>
  <c r="T1105" i="14"/>
  <c r="P1105" i="14"/>
  <c r="O1105" i="14"/>
  <c r="T1104" i="14"/>
  <c r="P1104" i="14"/>
  <c r="O1104" i="14"/>
  <c r="AF1103" i="14"/>
  <c r="AR1103" i="14" s="1"/>
  <c r="AE1103" i="14"/>
  <c r="AQ1103" i="14" s="1"/>
  <c r="AD1103" i="14"/>
  <c r="AP1103" i="14" s="1"/>
  <c r="AC1103" i="14"/>
  <c r="AO1103" i="14" s="1"/>
  <c r="AB1103" i="14"/>
  <c r="AN1103" i="14" s="1"/>
  <c r="AA1103" i="14"/>
  <c r="AM1103" i="14" s="1"/>
  <c r="Z1103" i="14"/>
  <c r="AL1103" i="14" s="1"/>
  <c r="Y1103" i="14"/>
  <c r="AK1103" i="14" s="1"/>
  <c r="X1103" i="14"/>
  <c r="AJ1103" i="14" s="1"/>
  <c r="W1103" i="14"/>
  <c r="AI1103" i="14" s="1"/>
  <c r="V1103" i="14"/>
  <c r="AH1103" i="14" s="1"/>
  <c r="U1103" i="14"/>
  <c r="AG1103" i="14" s="1"/>
  <c r="T1103" i="14"/>
  <c r="P1103" i="14"/>
  <c r="O1103" i="14"/>
  <c r="T1102" i="14"/>
  <c r="P1102" i="14"/>
  <c r="O1102" i="14"/>
  <c r="AF1101" i="14"/>
  <c r="AR1101" i="14" s="1"/>
  <c r="AE1101" i="14"/>
  <c r="AQ1101" i="14" s="1"/>
  <c r="AD1101" i="14"/>
  <c r="AP1101" i="14" s="1"/>
  <c r="AC1101" i="14"/>
  <c r="AO1101" i="14" s="1"/>
  <c r="AB1101" i="14"/>
  <c r="AN1101" i="14" s="1"/>
  <c r="AA1101" i="14"/>
  <c r="AM1101" i="14" s="1"/>
  <c r="Z1101" i="14"/>
  <c r="AL1101" i="14" s="1"/>
  <c r="Y1101" i="14"/>
  <c r="AK1101" i="14" s="1"/>
  <c r="X1101" i="14"/>
  <c r="AJ1101" i="14" s="1"/>
  <c r="W1101" i="14"/>
  <c r="AI1101" i="14" s="1"/>
  <c r="V1101" i="14"/>
  <c r="AH1101" i="14" s="1"/>
  <c r="U1101" i="14"/>
  <c r="AG1101" i="14" s="1"/>
  <c r="T1101" i="14"/>
  <c r="P1101" i="14"/>
  <c r="O1101" i="14"/>
  <c r="T1100" i="14"/>
  <c r="P1100" i="14"/>
  <c r="O1100" i="14"/>
  <c r="T1099" i="14"/>
  <c r="P1099" i="14"/>
  <c r="O1099" i="14"/>
  <c r="T1098" i="14"/>
  <c r="P1098" i="14"/>
  <c r="O1098" i="14"/>
  <c r="T1097" i="14"/>
  <c r="P1097" i="14"/>
  <c r="O1097" i="14"/>
  <c r="T1096" i="14"/>
  <c r="P1096" i="14"/>
  <c r="O1096" i="14"/>
  <c r="T1095" i="14"/>
  <c r="P1095" i="14"/>
  <c r="O1095" i="14"/>
  <c r="T1094" i="14"/>
  <c r="P1094" i="14"/>
  <c r="O1094" i="14"/>
  <c r="T1093" i="14"/>
  <c r="P1093" i="14"/>
  <c r="O1093" i="14"/>
  <c r="T1092" i="14"/>
  <c r="P1092" i="14"/>
  <c r="O1092" i="14"/>
  <c r="AF1091" i="14"/>
  <c r="AR1091" i="14" s="1"/>
  <c r="AE1091" i="14"/>
  <c r="AQ1091" i="14" s="1"/>
  <c r="AD1091" i="14"/>
  <c r="AP1091" i="14" s="1"/>
  <c r="AC1091" i="14"/>
  <c r="AO1091" i="14" s="1"/>
  <c r="AB1091" i="14"/>
  <c r="AN1091" i="14" s="1"/>
  <c r="AA1091" i="14"/>
  <c r="AM1091" i="14" s="1"/>
  <c r="Z1091" i="14"/>
  <c r="AL1091" i="14" s="1"/>
  <c r="Y1091" i="14"/>
  <c r="AK1091" i="14" s="1"/>
  <c r="X1091" i="14"/>
  <c r="AJ1091" i="14" s="1"/>
  <c r="W1091" i="14"/>
  <c r="AI1091" i="14" s="1"/>
  <c r="V1091" i="14"/>
  <c r="AH1091" i="14" s="1"/>
  <c r="U1091" i="14"/>
  <c r="AG1091" i="14" s="1"/>
  <c r="T1091" i="14"/>
  <c r="P1091" i="14"/>
  <c r="O1091" i="14"/>
  <c r="AF1090" i="14"/>
  <c r="AR1090" i="14" s="1"/>
  <c r="AE1090" i="14"/>
  <c r="AQ1090" i="14" s="1"/>
  <c r="AD1090" i="14"/>
  <c r="AP1090" i="14" s="1"/>
  <c r="AC1090" i="14"/>
  <c r="AO1090" i="14" s="1"/>
  <c r="AB1090" i="14"/>
  <c r="AN1090" i="14" s="1"/>
  <c r="AA1090" i="14"/>
  <c r="AM1090" i="14" s="1"/>
  <c r="Z1090" i="14"/>
  <c r="AL1090" i="14" s="1"/>
  <c r="Y1090" i="14"/>
  <c r="AK1090" i="14" s="1"/>
  <c r="X1090" i="14"/>
  <c r="AJ1090" i="14" s="1"/>
  <c r="W1090" i="14"/>
  <c r="AI1090" i="14" s="1"/>
  <c r="V1090" i="14"/>
  <c r="AH1090" i="14" s="1"/>
  <c r="U1090" i="14"/>
  <c r="AG1090" i="14" s="1"/>
  <c r="T1090" i="14"/>
  <c r="P1090" i="14"/>
  <c r="O1090" i="14"/>
  <c r="AF1089" i="14"/>
  <c r="AR1089" i="14" s="1"/>
  <c r="AE1089" i="14"/>
  <c r="AQ1089" i="14" s="1"/>
  <c r="AD1089" i="14"/>
  <c r="AP1089" i="14" s="1"/>
  <c r="AC1089" i="14"/>
  <c r="AO1089" i="14" s="1"/>
  <c r="AB1089" i="14"/>
  <c r="AN1089" i="14" s="1"/>
  <c r="AA1089" i="14"/>
  <c r="AM1089" i="14" s="1"/>
  <c r="Z1089" i="14"/>
  <c r="AL1089" i="14" s="1"/>
  <c r="Y1089" i="14"/>
  <c r="AK1089" i="14" s="1"/>
  <c r="X1089" i="14"/>
  <c r="AJ1089" i="14" s="1"/>
  <c r="W1089" i="14"/>
  <c r="AI1089" i="14" s="1"/>
  <c r="V1089" i="14"/>
  <c r="AH1089" i="14" s="1"/>
  <c r="U1089" i="14"/>
  <c r="AG1089" i="14" s="1"/>
  <c r="T1089" i="14"/>
  <c r="P1089" i="14"/>
  <c r="O1089" i="14"/>
  <c r="T1088" i="14"/>
  <c r="P1088" i="14"/>
  <c r="O1088" i="14"/>
  <c r="T1087" i="14"/>
  <c r="P1087" i="14"/>
  <c r="O1087" i="14"/>
  <c r="T1086" i="14"/>
  <c r="P1086" i="14"/>
  <c r="O1086" i="14"/>
  <c r="AF1085" i="14"/>
  <c r="AR1085" i="14" s="1"/>
  <c r="AE1085" i="14"/>
  <c r="AQ1085" i="14" s="1"/>
  <c r="AD1085" i="14"/>
  <c r="AP1085" i="14" s="1"/>
  <c r="AC1085" i="14"/>
  <c r="AO1085" i="14" s="1"/>
  <c r="AB1085" i="14"/>
  <c r="AN1085" i="14" s="1"/>
  <c r="AA1085" i="14"/>
  <c r="AM1085" i="14" s="1"/>
  <c r="Z1085" i="14"/>
  <c r="AL1085" i="14" s="1"/>
  <c r="Y1085" i="14"/>
  <c r="AK1085" i="14" s="1"/>
  <c r="X1085" i="14"/>
  <c r="AJ1085" i="14" s="1"/>
  <c r="W1085" i="14"/>
  <c r="AI1085" i="14" s="1"/>
  <c r="V1085" i="14"/>
  <c r="AH1085" i="14" s="1"/>
  <c r="U1085" i="14"/>
  <c r="AG1085" i="14" s="1"/>
  <c r="T1085" i="14"/>
  <c r="P1085" i="14"/>
  <c r="O1085" i="14"/>
  <c r="T1084" i="14"/>
  <c r="P1084" i="14"/>
  <c r="O1084" i="14"/>
  <c r="T1083" i="14"/>
  <c r="P1083" i="14"/>
  <c r="O1083" i="14"/>
  <c r="T1082" i="14"/>
  <c r="P1082" i="14"/>
  <c r="O1082" i="14"/>
  <c r="AF1081" i="14"/>
  <c r="AR1081" i="14" s="1"/>
  <c r="AE1081" i="14"/>
  <c r="AQ1081" i="14" s="1"/>
  <c r="AD1081" i="14"/>
  <c r="AP1081" i="14" s="1"/>
  <c r="AC1081" i="14"/>
  <c r="AO1081" i="14" s="1"/>
  <c r="AB1081" i="14"/>
  <c r="AN1081" i="14" s="1"/>
  <c r="AA1081" i="14"/>
  <c r="AM1081" i="14" s="1"/>
  <c r="Z1081" i="14"/>
  <c r="AL1081" i="14" s="1"/>
  <c r="Y1081" i="14"/>
  <c r="AK1081" i="14" s="1"/>
  <c r="X1081" i="14"/>
  <c r="AJ1081" i="14" s="1"/>
  <c r="W1081" i="14"/>
  <c r="AI1081" i="14" s="1"/>
  <c r="V1081" i="14"/>
  <c r="AH1081" i="14" s="1"/>
  <c r="U1081" i="14"/>
  <c r="AG1081" i="14" s="1"/>
  <c r="T1081" i="14"/>
  <c r="P1081" i="14"/>
  <c r="O1081" i="14"/>
  <c r="T1080" i="14"/>
  <c r="P1080" i="14"/>
  <c r="O1080" i="14"/>
  <c r="AF1079" i="14"/>
  <c r="AR1079" i="14" s="1"/>
  <c r="AE1079" i="14"/>
  <c r="AQ1079" i="14" s="1"/>
  <c r="AD1079" i="14"/>
  <c r="AP1079" i="14" s="1"/>
  <c r="AC1079" i="14"/>
  <c r="AO1079" i="14" s="1"/>
  <c r="AB1079" i="14"/>
  <c r="AN1079" i="14" s="1"/>
  <c r="AA1079" i="14"/>
  <c r="AM1079" i="14" s="1"/>
  <c r="Z1079" i="14"/>
  <c r="AL1079" i="14" s="1"/>
  <c r="Y1079" i="14"/>
  <c r="AK1079" i="14" s="1"/>
  <c r="X1079" i="14"/>
  <c r="AJ1079" i="14" s="1"/>
  <c r="W1079" i="14"/>
  <c r="AI1079" i="14" s="1"/>
  <c r="V1079" i="14"/>
  <c r="AH1079" i="14" s="1"/>
  <c r="U1079" i="14"/>
  <c r="AG1079" i="14" s="1"/>
  <c r="T1079" i="14"/>
  <c r="P1079" i="14"/>
  <c r="O1079" i="14"/>
  <c r="T1078" i="14"/>
  <c r="P1078" i="14"/>
  <c r="O1078" i="14"/>
  <c r="AF1077" i="14"/>
  <c r="AR1077" i="14" s="1"/>
  <c r="AE1077" i="14"/>
  <c r="AQ1077" i="14" s="1"/>
  <c r="AD1077" i="14"/>
  <c r="AP1077" i="14" s="1"/>
  <c r="AC1077" i="14"/>
  <c r="AO1077" i="14" s="1"/>
  <c r="AB1077" i="14"/>
  <c r="AN1077" i="14" s="1"/>
  <c r="AA1077" i="14"/>
  <c r="AM1077" i="14" s="1"/>
  <c r="Z1077" i="14"/>
  <c r="AL1077" i="14" s="1"/>
  <c r="Y1077" i="14"/>
  <c r="AK1077" i="14" s="1"/>
  <c r="X1077" i="14"/>
  <c r="AJ1077" i="14" s="1"/>
  <c r="W1077" i="14"/>
  <c r="AI1077" i="14" s="1"/>
  <c r="V1077" i="14"/>
  <c r="AH1077" i="14" s="1"/>
  <c r="U1077" i="14"/>
  <c r="AG1077" i="14" s="1"/>
  <c r="T1077" i="14"/>
  <c r="P1077" i="14"/>
  <c r="O1077" i="14"/>
  <c r="AF1076" i="14"/>
  <c r="AR1076" i="14" s="1"/>
  <c r="AE1076" i="14"/>
  <c r="AQ1076" i="14" s="1"/>
  <c r="AD1076" i="14"/>
  <c r="AP1076" i="14" s="1"/>
  <c r="AC1076" i="14"/>
  <c r="AO1076" i="14" s="1"/>
  <c r="AB1076" i="14"/>
  <c r="AN1076" i="14" s="1"/>
  <c r="AA1076" i="14"/>
  <c r="AM1076" i="14" s="1"/>
  <c r="Z1076" i="14"/>
  <c r="AL1076" i="14" s="1"/>
  <c r="Y1076" i="14"/>
  <c r="AK1076" i="14" s="1"/>
  <c r="X1076" i="14"/>
  <c r="AJ1076" i="14" s="1"/>
  <c r="W1076" i="14"/>
  <c r="AI1076" i="14" s="1"/>
  <c r="V1076" i="14"/>
  <c r="AH1076" i="14" s="1"/>
  <c r="U1076" i="14"/>
  <c r="AG1076" i="14" s="1"/>
  <c r="T1076" i="14"/>
  <c r="P1076" i="14"/>
  <c r="O1076" i="14"/>
  <c r="AF1075" i="14"/>
  <c r="AR1075" i="14" s="1"/>
  <c r="AE1075" i="14"/>
  <c r="AQ1075" i="14" s="1"/>
  <c r="AD1075" i="14"/>
  <c r="AP1075" i="14" s="1"/>
  <c r="AC1075" i="14"/>
  <c r="AO1075" i="14" s="1"/>
  <c r="AB1075" i="14"/>
  <c r="AN1075" i="14" s="1"/>
  <c r="AA1075" i="14"/>
  <c r="AM1075" i="14" s="1"/>
  <c r="Z1075" i="14"/>
  <c r="AL1075" i="14" s="1"/>
  <c r="Y1075" i="14"/>
  <c r="AK1075" i="14" s="1"/>
  <c r="X1075" i="14"/>
  <c r="AJ1075" i="14" s="1"/>
  <c r="W1075" i="14"/>
  <c r="AI1075" i="14" s="1"/>
  <c r="V1075" i="14"/>
  <c r="AH1075" i="14" s="1"/>
  <c r="U1075" i="14"/>
  <c r="AG1075" i="14" s="1"/>
  <c r="T1075" i="14"/>
  <c r="P1075" i="14"/>
  <c r="O1075" i="14"/>
  <c r="AF1074" i="14"/>
  <c r="AR1074" i="14" s="1"/>
  <c r="AE1074" i="14"/>
  <c r="AQ1074" i="14" s="1"/>
  <c r="AD1074" i="14"/>
  <c r="AP1074" i="14" s="1"/>
  <c r="AC1074" i="14"/>
  <c r="AO1074" i="14" s="1"/>
  <c r="AB1074" i="14"/>
  <c r="AN1074" i="14" s="1"/>
  <c r="AA1074" i="14"/>
  <c r="AM1074" i="14" s="1"/>
  <c r="Z1074" i="14"/>
  <c r="AL1074" i="14" s="1"/>
  <c r="Y1074" i="14"/>
  <c r="AK1074" i="14" s="1"/>
  <c r="X1074" i="14"/>
  <c r="AJ1074" i="14" s="1"/>
  <c r="W1074" i="14"/>
  <c r="AI1074" i="14" s="1"/>
  <c r="V1074" i="14"/>
  <c r="AH1074" i="14" s="1"/>
  <c r="U1074" i="14"/>
  <c r="AG1074" i="14" s="1"/>
  <c r="T1074" i="14"/>
  <c r="P1074" i="14"/>
  <c r="O1074" i="14"/>
  <c r="T1073" i="14"/>
  <c r="P1073" i="14"/>
  <c r="O1073" i="14"/>
  <c r="T1072" i="14"/>
  <c r="P1072" i="14"/>
  <c r="O1072" i="14"/>
  <c r="T1071" i="14"/>
  <c r="P1071" i="14"/>
  <c r="O1071" i="14"/>
  <c r="T1070" i="14"/>
  <c r="P1070" i="14"/>
  <c r="O1070" i="14"/>
  <c r="AF1069" i="14"/>
  <c r="AR1069" i="14" s="1"/>
  <c r="AE1069" i="14"/>
  <c r="AQ1069" i="14" s="1"/>
  <c r="AD1069" i="14"/>
  <c r="AP1069" i="14" s="1"/>
  <c r="AC1069" i="14"/>
  <c r="AO1069" i="14" s="1"/>
  <c r="AB1069" i="14"/>
  <c r="AN1069" i="14" s="1"/>
  <c r="AA1069" i="14"/>
  <c r="AM1069" i="14" s="1"/>
  <c r="Z1069" i="14"/>
  <c r="AL1069" i="14" s="1"/>
  <c r="Y1069" i="14"/>
  <c r="AK1069" i="14" s="1"/>
  <c r="X1069" i="14"/>
  <c r="AJ1069" i="14" s="1"/>
  <c r="W1069" i="14"/>
  <c r="AI1069" i="14" s="1"/>
  <c r="V1069" i="14"/>
  <c r="AH1069" i="14" s="1"/>
  <c r="U1069" i="14"/>
  <c r="AG1069" i="14" s="1"/>
  <c r="T1069" i="14"/>
  <c r="P1069" i="14"/>
  <c r="O1069" i="14"/>
  <c r="AF1068" i="14"/>
  <c r="AR1068" i="14" s="1"/>
  <c r="AE1068" i="14"/>
  <c r="AQ1068" i="14" s="1"/>
  <c r="AD1068" i="14"/>
  <c r="AP1068" i="14" s="1"/>
  <c r="AC1068" i="14"/>
  <c r="AO1068" i="14" s="1"/>
  <c r="AB1068" i="14"/>
  <c r="AN1068" i="14" s="1"/>
  <c r="AA1068" i="14"/>
  <c r="AM1068" i="14" s="1"/>
  <c r="Z1068" i="14"/>
  <c r="AL1068" i="14" s="1"/>
  <c r="Y1068" i="14"/>
  <c r="AK1068" i="14" s="1"/>
  <c r="X1068" i="14"/>
  <c r="AJ1068" i="14" s="1"/>
  <c r="W1068" i="14"/>
  <c r="AI1068" i="14" s="1"/>
  <c r="V1068" i="14"/>
  <c r="AH1068" i="14" s="1"/>
  <c r="U1068" i="14"/>
  <c r="AG1068" i="14" s="1"/>
  <c r="T1068" i="14"/>
  <c r="P1068" i="14"/>
  <c r="O1068" i="14"/>
  <c r="T1067" i="14"/>
  <c r="P1067" i="14"/>
  <c r="O1067" i="14"/>
  <c r="T1066" i="14"/>
  <c r="P1066" i="14"/>
  <c r="O1066" i="14"/>
  <c r="AF1065" i="14"/>
  <c r="AR1065" i="14" s="1"/>
  <c r="AE1065" i="14"/>
  <c r="AQ1065" i="14" s="1"/>
  <c r="AD1065" i="14"/>
  <c r="AP1065" i="14" s="1"/>
  <c r="AC1065" i="14"/>
  <c r="AO1065" i="14" s="1"/>
  <c r="AB1065" i="14"/>
  <c r="AN1065" i="14" s="1"/>
  <c r="AA1065" i="14"/>
  <c r="AM1065" i="14" s="1"/>
  <c r="Z1065" i="14"/>
  <c r="AL1065" i="14" s="1"/>
  <c r="Y1065" i="14"/>
  <c r="AK1065" i="14" s="1"/>
  <c r="X1065" i="14"/>
  <c r="AJ1065" i="14" s="1"/>
  <c r="W1065" i="14"/>
  <c r="AI1065" i="14" s="1"/>
  <c r="V1065" i="14"/>
  <c r="AH1065" i="14" s="1"/>
  <c r="U1065" i="14"/>
  <c r="AG1065" i="14" s="1"/>
  <c r="T1065" i="14"/>
  <c r="P1065" i="14"/>
  <c r="O1065" i="14"/>
  <c r="T1064" i="14"/>
  <c r="P1064" i="14"/>
  <c r="O1064" i="14"/>
  <c r="T1063" i="14"/>
  <c r="P1063" i="14"/>
  <c r="O1063" i="14"/>
  <c r="T1062" i="14"/>
  <c r="P1062" i="14"/>
  <c r="O1062" i="14"/>
  <c r="T1061" i="14"/>
  <c r="P1061" i="14"/>
  <c r="O1061" i="14"/>
  <c r="T1060" i="14"/>
  <c r="P1060" i="14"/>
  <c r="O1060" i="14"/>
  <c r="AF1059" i="14"/>
  <c r="AR1059" i="14" s="1"/>
  <c r="AE1059" i="14"/>
  <c r="AQ1059" i="14" s="1"/>
  <c r="AD1059" i="14"/>
  <c r="AP1059" i="14" s="1"/>
  <c r="AC1059" i="14"/>
  <c r="AO1059" i="14" s="1"/>
  <c r="AB1059" i="14"/>
  <c r="AN1059" i="14" s="1"/>
  <c r="AA1059" i="14"/>
  <c r="AM1059" i="14" s="1"/>
  <c r="Z1059" i="14"/>
  <c r="AL1059" i="14" s="1"/>
  <c r="Y1059" i="14"/>
  <c r="AK1059" i="14" s="1"/>
  <c r="X1059" i="14"/>
  <c r="AJ1059" i="14" s="1"/>
  <c r="W1059" i="14"/>
  <c r="AI1059" i="14" s="1"/>
  <c r="V1059" i="14"/>
  <c r="AH1059" i="14" s="1"/>
  <c r="U1059" i="14"/>
  <c r="AG1059" i="14" s="1"/>
  <c r="T1059" i="14"/>
  <c r="P1059" i="14"/>
  <c r="O1059" i="14"/>
  <c r="T1058" i="14"/>
  <c r="P1058" i="14"/>
  <c r="O1058" i="14"/>
  <c r="AF1057" i="14"/>
  <c r="AR1057" i="14" s="1"/>
  <c r="AE1057" i="14"/>
  <c r="AQ1057" i="14" s="1"/>
  <c r="AD1057" i="14"/>
  <c r="AP1057" i="14" s="1"/>
  <c r="AC1057" i="14"/>
  <c r="AO1057" i="14" s="1"/>
  <c r="AB1057" i="14"/>
  <c r="AN1057" i="14" s="1"/>
  <c r="AA1057" i="14"/>
  <c r="AM1057" i="14" s="1"/>
  <c r="Z1057" i="14"/>
  <c r="AL1057" i="14" s="1"/>
  <c r="Y1057" i="14"/>
  <c r="AK1057" i="14" s="1"/>
  <c r="X1057" i="14"/>
  <c r="AJ1057" i="14" s="1"/>
  <c r="W1057" i="14"/>
  <c r="AI1057" i="14" s="1"/>
  <c r="V1057" i="14"/>
  <c r="AH1057" i="14" s="1"/>
  <c r="U1057" i="14"/>
  <c r="AG1057" i="14" s="1"/>
  <c r="T1057" i="14"/>
  <c r="P1057" i="14"/>
  <c r="O1057" i="14"/>
  <c r="T1056" i="14"/>
  <c r="P1056" i="14"/>
  <c r="O1056" i="14"/>
  <c r="T1055" i="14"/>
  <c r="P1055" i="14"/>
  <c r="O1055" i="14"/>
  <c r="AF1054" i="14"/>
  <c r="AR1054" i="14" s="1"/>
  <c r="AE1054" i="14"/>
  <c r="AQ1054" i="14" s="1"/>
  <c r="AD1054" i="14"/>
  <c r="AP1054" i="14" s="1"/>
  <c r="AC1054" i="14"/>
  <c r="AO1054" i="14" s="1"/>
  <c r="AB1054" i="14"/>
  <c r="AN1054" i="14" s="1"/>
  <c r="AA1054" i="14"/>
  <c r="AM1054" i="14" s="1"/>
  <c r="Z1054" i="14"/>
  <c r="AL1054" i="14" s="1"/>
  <c r="Y1054" i="14"/>
  <c r="AK1054" i="14" s="1"/>
  <c r="X1054" i="14"/>
  <c r="AJ1054" i="14" s="1"/>
  <c r="W1054" i="14"/>
  <c r="AI1054" i="14" s="1"/>
  <c r="V1054" i="14"/>
  <c r="AH1054" i="14" s="1"/>
  <c r="U1054" i="14"/>
  <c r="AG1054" i="14" s="1"/>
  <c r="T1054" i="14"/>
  <c r="P1054" i="14"/>
  <c r="O1054" i="14"/>
  <c r="AF1053" i="14"/>
  <c r="AR1053" i="14" s="1"/>
  <c r="AE1053" i="14"/>
  <c r="AQ1053" i="14" s="1"/>
  <c r="AD1053" i="14"/>
  <c r="AP1053" i="14" s="1"/>
  <c r="AC1053" i="14"/>
  <c r="AO1053" i="14" s="1"/>
  <c r="AB1053" i="14"/>
  <c r="AN1053" i="14" s="1"/>
  <c r="AA1053" i="14"/>
  <c r="AM1053" i="14" s="1"/>
  <c r="Z1053" i="14"/>
  <c r="AL1053" i="14" s="1"/>
  <c r="Y1053" i="14"/>
  <c r="AK1053" i="14" s="1"/>
  <c r="X1053" i="14"/>
  <c r="AJ1053" i="14" s="1"/>
  <c r="W1053" i="14"/>
  <c r="AI1053" i="14" s="1"/>
  <c r="V1053" i="14"/>
  <c r="AH1053" i="14" s="1"/>
  <c r="U1053" i="14"/>
  <c r="AG1053" i="14" s="1"/>
  <c r="T1053" i="14"/>
  <c r="P1053" i="14"/>
  <c r="O1053" i="14"/>
  <c r="T1052" i="14"/>
  <c r="P1052" i="14"/>
  <c r="O1052" i="14"/>
  <c r="T1051" i="14"/>
  <c r="P1051" i="14"/>
  <c r="O1051" i="14"/>
  <c r="AF1050" i="14"/>
  <c r="AR1050" i="14" s="1"/>
  <c r="AE1050" i="14"/>
  <c r="AQ1050" i="14" s="1"/>
  <c r="AD1050" i="14"/>
  <c r="AP1050" i="14" s="1"/>
  <c r="AC1050" i="14"/>
  <c r="AO1050" i="14" s="1"/>
  <c r="AB1050" i="14"/>
  <c r="AN1050" i="14" s="1"/>
  <c r="AA1050" i="14"/>
  <c r="AM1050" i="14" s="1"/>
  <c r="Z1050" i="14"/>
  <c r="AL1050" i="14" s="1"/>
  <c r="Y1050" i="14"/>
  <c r="AK1050" i="14" s="1"/>
  <c r="X1050" i="14"/>
  <c r="AJ1050" i="14" s="1"/>
  <c r="W1050" i="14"/>
  <c r="AI1050" i="14" s="1"/>
  <c r="V1050" i="14"/>
  <c r="AH1050" i="14" s="1"/>
  <c r="U1050" i="14"/>
  <c r="AG1050" i="14" s="1"/>
  <c r="T1050" i="14"/>
  <c r="P1050" i="14"/>
  <c r="O1050" i="14"/>
  <c r="AF1049" i="14"/>
  <c r="AR1049" i="14" s="1"/>
  <c r="AE1049" i="14"/>
  <c r="AQ1049" i="14" s="1"/>
  <c r="AD1049" i="14"/>
  <c r="AP1049" i="14" s="1"/>
  <c r="AC1049" i="14"/>
  <c r="AO1049" i="14" s="1"/>
  <c r="AB1049" i="14"/>
  <c r="AN1049" i="14" s="1"/>
  <c r="AA1049" i="14"/>
  <c r="AM1049" i="14" s="1"/>
  <c r="Z1049" i="14"/>
  <c r="AL1049" i="14" s="1"/>
  <c r="Y1049" i="14"/>
  <c r="AK1049" i="14" s="1"/>
  <c r="X1049" i="14"/>
  <c r="AJ1049" i="14" s="1"/>
  <c r="W1049" i="14"/>
  <c r="AI1049" i="14" s="1"/>
  <c r="V1049" i="14"/>
  <c r="AH1049" i="14" s="1"/>
  <c r="U1049" i="14"/>
  <c r="AG1049" i="14" s="1"/>
  <c r="T1049" i="14"/>
  <c r="P1049" i="14"/>
  <c r="O1049" i="14"/>
  <c r="T1048" i="14"/>
  <c r="P1048" i="14"/>
  <c r="O1048" i="14"/>
  <c r="T1047" i="14"/>
  <c r="P1047" i="14"/>
  <c r="O1047" i="14"/>
  <c r="AF1046" i="14"/>
  <c r="AR1046" i="14" s="1"/>
  <c r="AE1046" i="14"/>
  <c r="AQ1046" i="14" s="1"/>
  <c r="AD1046" i="14"/>
  <c r="AP1046" i="14" s="1"/>
  <c r="AC1046" i="14"/>
  <c r="AO1046" i="14" s="1"/>
  <c r="AB1046" i="14"/>
  <c r="AN1046" i="14" s="1"/>
  <c r="AA1046" i="14"/>
  <c r="AM1046" i="14" s="1"/>
  <c r="Z1046" i="14"/>
  <c r="AL1046" i="14" s="1"/>
  <c r="Y1046" i="14"/>
  <c r="AK1046" i="14" s="1"/>
  <c r="X1046" i="14"/>
  <c r="AJ1046" i="14" s="1"/>
  <c r="W1046" i="14"/>
  <c r="AI1046" i="14" s="1"/>
  <c r="V1046" i="14"/>
  <c r="AH1046" i="14" s="1"/>
  <c r="U1046" i="14"/>
  <c r="AG1046" i="14" s="1"/>
  <c r="T1046" i="14"/>
  <c r="P1046" i="14"/>
  <c r="O1046" i="14"/>
  <c r="T1045" i="14"/>
  <c r="P1045" i="14"/>
  <c r="O1045" i="14"/>
  <c r="T1044" i="14"/>
  <c r="P1044" i="14"/>
  <c r="O1044" i="14"/>
  <c r="AF1043" i="14"/>
  <c r="AR1043" i="14" s="1"/>
  <c r="AE1043" i="14"/>
  <c r="AQ1043" i="14" s="1"/>
  <c r="AD1043" i="14"/>
  <c r="AP1043" i="14" s="1"/>
  <c r="AC1043" i="14"/>
  <c r="AO1043" i="14" s="1"/>
  <c r="AB1043" i="14"/>
  <c r="AN1043" i="14" s="1"/>
  <c r="AA1043" i="14"/>
  <c r="AM1043" i="14" s="1"/>
  <c r="Z1043" i="14"/>
  <c r="AL1043" i="14" s="1"/>
  <c r="Y1043" i="14"/>
  <c r="AK1043" i="14" s="1"/>
  <c r="X1043" i="14"/>
  <c r="AJ1043" i="14" s="1"/>
  <c r="W1043" i="14"/>
  <c r="AI1043" i="14" s="1"/>
  <c r="V1043" i="14"/>
  <c r="AH1043" i="14" s="1"/>
  <c r="U1043" i="14"/>
  <c r="AG1043" i="14" s="1"/>
  <c r="T1043" i="14"/>
  <c r="P1043" i="14"/>
  <c r="O1043" i="14"/>
  <c r="AF1042" i="14"/>
  <c r="AR1042" i="14" s="1"/>
  <c r="AE1042" i="14"/>
  <c r="AQ1042" i="14" s="1"/>
  <c r="AD1042" i="14"/>
  <c r="AP1042" i="14" s="1"/>
  <c r="AC1042" i="14"/>
  <c r="AO1042" i="14" s="1"/>
  <c r="AB1042" i="14"/>
  <c r="AN1042" i="14" s="1"/>
  <c r="AA1042" i="14"/>
  <c r="AM1042" i="14" s="1"/>
  <c r="Z1042" i="14"/>
  <c r="AL1042" i="14" s="1"/>
  <c r="Y1042" i="14"/>
  <c r="AK1042" i="14" s="1"/>
  <c r="X1042" i="14"/>
  <c r="AJ1042" i="14" s="1"/>
  <c r="W1042" i="14"/>
  <c r="AI1042" i="14" s="1"/>
  <c r="V1042" i="14"/>
  <c r="AH1042" i="14" s="1"/>
  <c r="U1042" i="14"/>
  <c r="AG1042" i="14" s="1"/>
  <c r="T1042" i="14"/>
  <c r="P1042" i="14"/>
  <c r="O1042" i="14"/>
  <c r="T1041" i="14"/>
  <c r="P1041" i="14"/>
  <c r="O1041" i="14"/>
  <c r="T1040" i="14"/>
  <c r="P1040" i="14"/>
  <c r="O1040" i="14"/>
  <c r="T1039" i="14"/>
  <c r="P1039" i="14"/>
  <c r="O1039" i="14"/>
  <c r="AF1038" i="14"/>
  <c r="AR1038" i="14" s="1"/>
  <c r="AE1038" i="14"/>
  <c r="AQ1038" i="14" s="1"/>
  <c r="AD1038" i="14"/>
  <c r="AP1038" i="14" s="1"/>
  <c r="AC1038" i="14"/>
  <c r="AO1038" i="14" s="1"/>
  <c r="AB1038" i="14"/>
  <c r="AN1038" i="14" s="1"/>
  <c r="AA1038" i="14"/>
  <c r="AM1038" i="14" s="1"/>
  <c r="Z1038" i="14"/>
  <c r="AL1038" i="14" s="1"/>
  <c r="Y1038" i="14"/>
  <c r="AK1038" i="14" s="1"/>
  <c r="X1038" i="14"/>
  <c r="AJ1038" i="14" s="1"/>
  <c r="W1038" i="14"/>
  <c r="AI1038" i="14" s="1"/>
  <c r="V1038" i="14"/>
  <c r="AH1038" i="14" s="1"/>
  <c r="U1038" i="14"/>
  <c r="AG1038" i="14" s="1"/>
  <c r="T1038" i="14"/>
  <c r="P1038" i="14"/>
  <c r="O1038" i="14"/>
  <c r="T1037" i="14"/>
  <c r="P1037" i="14"/>
  <c r="O1037" i="14"/>
  <c r="AF1036" i="14"/>
  <c r="AR1036" i="14" s="1"/>
  <c r="AE1036" i="14"/>
  <c r="AQ1036" i="14" s="1"/>
  <c r="AD1036" i="14"/>
  <c r="AP1036" i="14" s="1"/>
  <c r="AC1036" i="14"/>
  <c r="AO1036" i="14" s="1"/>
  <c r="AB1036" i="14"/>
  <c r="AN1036" i="14" s="1"/>
  <c r="AA1036" i="14"/>
  <c r="AM1036" i="14" s="1"/>
  <c r="Z1036" i="14"/>
  <c r="AL1036" i="14" s="1"/>
  <c r="Y1036" i="14"/>
  <c r="AK1036" i="14" s="1"/>
  <c r="X1036" i="14"/>
  <c r="AJ1036" i="14" s="1"/>
  <c r="W1036" i="14"/>
  <c r="AI1036" i="14" s="1"/>
  <c r="V1036" i="14"/>
  <c r="AH1036" i="14" s="1"/>
  <c r="U1036" i="14"/>
  <c r="AG1036" i="14" s="1"/>
  <c r="T1036" i="14"/>
  <c r="P1036" i="14"/>
  <c r="O1036" i="14"/>
  <c r="T1035" i="14"/>
  <c r="P1035" i="14"/>
  <c r="O1035" i="14"/>
  <c r="AF1034" i="14"/>
  <c r="AR1034" i="14" s="1"/>
  <c r="AE1034" i="14"/>
  <c r="AQ1034" i="14" s="1"/>
  <c r="AD1034" i="14"/>
  <c r="AP1034" i="14" s="1"/>
  <c r="AC1034" i="14"/>
  <c r="AO1034" i="14" s="1"/>
  <c r="AB1034" i="14"/>
  <c r="AN1034" i="14" s="1"/>
  <c r="AA1034" i="14"/>
  <c r="AM1034" i="14" s="1"/>
  <c r="Z1034" i="14"/>
  <c r="AL1034" i="14" s="1"/>
  <c r="Y1034" i="14"/>
  <c r="AK1034" i="14" s="1"/>
  <c r="X1034" i="14"/>
  <c r="AJ1034" i="14" s="1"/>
  <c r="W1034" i="14"/>
  <c r="AI1034" i="14" s="1"/>
  <c r="V1034" i="14"/>
  <c r="AH1034" i="14" s="1"/>
  <c r="U1034" i="14"/>
  <c r="AG1034" i="14" s="1"/>
  <c r="T1034" i="14"/>
  <c r="P1034" i="14"/>
  <c r="O1034" i="14"/>
  <c r="AF1033" i="14"/>
  <c r="AR1033" i="14" s="1"/>
  <c r="AE1033" i="14"/>
  <c r="AQ1033" i="14" s="1"/>
  <c r="AD1033" i="14"/>
  <c r="AP1033" i="14" s="1"/>
  <c r="AC1033" i="14"/>
  <c r="AO1033" i="14" s="1"/>
  <c r="AB1033" i="14"/>
  <c r="AN1033" i="14" s="1"/>
  <c r="AA1033" i="14"/>
  <c r="AM1033" i="14" s="1"/>
  <c r="Z1033" i="14"/>
  <c r="AL1033" i="14" s="1"/>
  <c r="Y1033" i="14"/>
  <c r="AK1033" i="14" s="1"/>
  <c r="X1033" i="14"/>
  <c r="AJ1033" i="14" s="1"/>
  <c r="W1033" i="14"/>
  <c r="AI1033" i="14" s="1"/>
  <c r="V1033" i="14"/>
  <c r="AH1033" i="14" s="1"/>
  <c r="U1033" i="14"/>
  <c r="AG1033" i="14" s="1"/>
  <c r="T1033" i="14"/>
  <c r="P1033" i="14"/>
  <c r="O1033" i="14"/>
  <c r="AF1032" i="14"/>
  <c r="AR1032" i="14" s="1"/>
  <c r="AE1032" i="14"/>
  <c r="AQ1032" i="14" s="1"/>
  <c r="AD1032" i="14"/>
  <c r="AP1032" i="14" s="1"/>
  <c r="AC1032" i="14"/>
  <c r="AO1032" i="14" s="1"/>
  <c r="AB1032" i="14"/>
  <c r="AN1032" i="14" s="1"/>
  <c r="AA1032" i="14"/>
  <c r="AM1032" i="14" s="1"/>
  <c r="Z1032" i="14"/>
  <c r="AL1032" i="14" s="1"/>
  <c r="Y1032" i="14"/>
  <c r="AK1032" i="14" s="1"/>
  <c r="X1032" i="14"/>
  <c r="AJ1032" i="14" s="1"/>
  <c r="W1032" i="14"/>
  <c r="AI1032" i="14" s="1"/>
  <c r="V1032" i="14"/>
  <c r="AH1032" i="14" s="1"/>
  <c r="U1032" i="14"/>
  <c r="AG1032" i="14" s="1"/>
  <c r="T1032" i="14"/>
  <c r="P1032" i="14"/>
  <c r="O1032" i="14"/>
  <c r="AF1031" i="14"/>
  <c r="AR1031" i="14" s="1"/>
  <c r="AE1031" i="14"/>
  <c r="AQ1031" i="14" s="1"/>
  <c r="AD1031" i="14"/>
  <c r="AP1031" i="14" s="1"/>
  <c r="AC1031" i="14"/>
  <c r="AO1031" i="14" s="1"/>
  <c r="AB1031" i="14"/>
  <c r="AN1031" i="14" s="1"/>
  <c r="AA1031" i="14"/>
  <c r="AM1031" i="14" s="1"/>
  <c r="Z1031" i="14"/>
  <c r="AL1031" i="14" s="1"/>
  <c r="Y1031" i="14"/>
  <c r="AK1031" i="14" s="1"/>
  <c r="X1031" i="14"/>
  <c r="AJ1031" i="14" s="1"/>
  <c r="W1031" i="14"/>
  <c r="AI1031" i="14" s="1"/>
  <c r="V1031" i="14"/>
  <c r="AH1031" i="14" s="1"/>
  <c r="U1031" i="14"/>
  <c r="AG1031" i="14" s="1"/>
  <c r="T1031" i="14"/>
  <c r="P1031" i="14"/>
  <c r="O1031" i="14"/>
  <c r="AF1030" i="14"/>
  <c r="AR1030" i="14" s="1"/>
  <c r="AE1030" i="14"/>
  <c r="AQ1030" i="14" s="1"/>
  <c r="AD1030" i="14"/>
  <c r="AP1030" i="14" s="1"/>
  <c r="AC1030" i="14"/>
  <c r="AO1030" i="14" s="1"/>
  <c r="AB1030" i="14"/>
  <c r="AN1030" i="14" s="1"/>
  <c r="AA1030" i="14"/>
  <c r="AM1030" i="14" s="1"/>
  <c r="Z1030" i="14"/>
  <c r="AL1030" i="14" s="1"/>
  <c r="Y1030" i="14"/>
  <c r="AK1030" i="14" s="1"/>
  <c r="X1030" i="14"/>
  <c r="AJ1030" i="14" s="1"/>
  <c r="W1030" i="14"/>
  <c r="AI1030" i="14" s="1"/>
  <c r="V1030" i="14"/>
  <c r="AH1030" i="14" s="1"/>
  <c r="U1030" i="14"/>
  <c r="AG1030" i="14" s="1"/>
  <c r="T1030" i="14"/>
  <c r="P1030" i="14"/>
  <c r="O1030" i="14"/>
  <c r="AF1029" i="14"/>
  <c r="AR1029" i="14" s="1"/>
  <c r="AE1029" i="14"/>
  <c r="AQ1029" i="14" s="1"/>
  <c r="AD1029" i="14"/>
  <c r="AP1029" i="14" s="1"/>
  <c r="AC1029" i="14"/>
  <c r="AO1029" i="14" s="1"/>
  <c r="AB1029" i="14"/>
  <c r="AN1029" i="14" s="1"/>
  <c r="AA1029" i="14"/>
  <c r="AM1029" i="14" s="1"/>
  <c r="Z1029" i="14"/>
  <c r="AL1029" i="14" s="1"/>
  <c r="Y1029" i="14"/>
  <c r="AK1029" i="14" s="1"/>
  <c r="X1029" i="14"/>
  <c r="AJ1029" i="14" s="1"/>
  <c r="W1029" i="14"/>
  <c r="AI1029" i="14" s="1"/>
  <c r="V1029" i="14"/>
  <c r="AH1029" i="14" s="1"/>
  <c r="U1029" i="14"/>
  <c r="AG1029" i="14" s="1"/>
  <c r="T1029" i="14"/>
  <c r="P1029" i="14"/>
  <c r="O1029" i="14"/>
  <c r="AF1028" i="14"/>
  <c r="AR1028" i="14" s="1"/>
  <c r="AE1028" i="14"/>
  <c r="AQ1028" i="14" s="1"/>
  <c r="AD1028" i="14"/>
  <c r="AP1028" i="14" s="1"/>
  <c r="AC1028" i="14"/>
  <c r="AO1028" i="14" s="1"/>
  <c r="AB1028" i="14"/>
  <c r="AN1028" i="14" s="1"/>
  <c r="AA1028" i="14"/>
  <c r="AM1028" i="14" s="1"/>
  <c r="Z1028" i="14"/>
  <c r="AL1028" i="14" s="1"/>
  <c r="Y1028" i="14"/>
  <c r="AK1028" i="14" s="1"/>
  <c r="X1028" i="14"/>
  <c r="AJ1028" i="14" s="1"/>
  <c r="W1028" i="14"/>
  <c r="AI1028" i="14" s="1"/>
  <c r="V1028" i="14"/>
  <c r="AH1028" i="14" s="1"/>
  <c r="U1028" i="14"/>
  <c r="AG1028" i="14" s="1"/>
  <c r="T1028" i="14"/>
  <c r="P1028" i="14"/>
  <c r="O1028" i="14"/>
  <c r="AF1027" i="14"/>
  <c r="AR1027" i="14" s="1"/>
  <c r="AE1027" i="14"/>
  <c r="AQ1027" i="14" s="1"/>
  <c r="AD1027" i="14"/>
  <c r="AP1027" i="14" s="1"/>
  <c r="AC1027" i="14"/>
  <c r="AO1027" i="14" s="1"/>
  <c r="AB1027" i="14"/>
  <c r="AN1027" i="14" s="1"/>
  <c r="AA1027" i="14"/>
  <c r="AM1027" i="14" s="1"/>
  <c r="Z1027" i="14"/>
  <c r="AL1027" i="14" s="1"/>
  <c r="Y1027" i="14"/>
  <c r="AK1027" i="14" s="1"/>
  <c r="X1027" i="14"/>
  <c r="AJ1027" i="14" s="1"/>
  <c r="W1027" i="14"/>
  <c r="AI1027" i="14" s="1"/>
  <c r="V1027" i="14"/>
  <c r="AH1027" i="14" s="1"/>
  <c r="U1027" i="14"/>
  <c r="AG1027" i="14" s="1"/>
  <c r="T1027" i="14"/>
  <c r="P1027" i="14"/>
  <c r="O1027" i="14"/>
  <c r="AF1026" i="14"/>
  <c r="AR1026" i="14" s="1"/>
  <c r="AE1026" i="14"/>
  <c r="AQ1026" i="14" s="1"/>
  <c r="AD1026" i="14"/>
  <c r="AP1026" i="14" s="1"/>
  <c r="AC1026" i="14"/>
  <c r="AO1026" i="14" s="1"/>
  <c r="AB1026" i="14"/>
  <c r="AN1026" i="14" s="1"/>
  <c r="AA1026" i="14"/>
  <c r="AM1026" i="14" s="1"/>
  <c r="Z1026" i="14"/>
  <c r="AL1026" i="14" s="1"/>
  <c r="Y1026" i="14"/>
  <c r="AK1026" i="14" s="1"/>
  <c r="X1026" i="14"/>
  <c r="AJ1026" i="14" s="1"/>
  <c r="W1026" i="14"/>
  <c r="AI1026" i="14" s="1"/>
  <c r="V1026" i="14"/>
  <c r="AH1026" i="14" s="1"/>
  <c r="U1026" i="14"/>
  <c r="AG1026" i="14" s="1"/>
  <c r="T1026" i="14"/>
  <c r="P1026" i="14"/>
  <c r="O1026" i="14"/>
  <c r="AF1025" i="14"/>
  <c r="AR1025" i="14" s="1"/>
  <c r="AE1025" i="14"/>
  <c r="AQ1025" i="14" s="1"/>
  <c r="AD1025" i="14"/>
  <c r="AP1025" i="14" s="1"/>
  <c r="AC1025" i="14"/>
  <c r="AO1025" i="14" s="1"/>
  <c r="AB1025" i="14"/>
  <c r="AN1025" i="14" s="1"/>
  <c r="AA1025" i="14"/>
  <c r="AM1025" i="14" s="1"/>
  <c r="Z1025" i="14"/>
  <c r="AL1025" i="14" s="1"/>
  <c r="Y1025" i="14"/>
  <c r="AK1025" i="14" s="1"/>
  <c r="X1025" i="14"/>
  <c r="AJ1025" i="14" s="1"/>
  <c r="W1025" i="14"/>
  <c r="AI1025" i="14" s="1"/>
  <c r="V1025" i="14"/>
  <c r="AH1025" i="14" s="1"/>
  <c r="U1025" i="14"/>
  <c r="AG1025" i="14" s="1"/>
  <c r="T1025" i="14"/>
  <c r="P1025" i="14"/>
  <c r="O1025" i="14"/>
  <c r="AF1024" i="14"/>
  <c r="AR1024" i="14" s="1"/>
  <c r="AE1024" i="14"/>
  <c r="AQ1024" i="14" s="1"/>
  <c r="AD1024" i="14"/>
  <c r="AP1024" i="14" s="1"/>
  <c r="AC1024" i="14"/>
  <c r="AO1024" i="14" s="1"/>
  <c r="AB1024" i="14"/>
  <c r="AN1024" i="14" s="1"/>
  <c r="AA1024" i="14"/>
  <c r="AM1024" i="14" s="1"/>
  <c r="Z1024" i="14"/>
  <c r="AL1024" i="14" s="1"/>
  <c r="Y1024" i="14"/>
  <c r="AK1024" i="14" s="1"/>
  <c r="X1024" i="14"/>
  <c r="AJ1024" i="14" s="1"/>
  <c r="W1024" i="14"/>
  <c r="AI1024" i="14" s="1"/>
  <c r="V1024" i="14"/>
  <c r="AH1024" i="14" s="1"/>
  <c r="U1024" i="14"/>
  <c r="AG1024" i="14" s="1"/>
  <c r="T1024" i="14"/>
  <c r="P1024" i="14"/>
  <c r="O1024" i="14"/>
  <c r="AF1023" i="14"/>
  <c r="AR1023" i="14" s="1"/>
  <c r="AE1023" i="14"/>
  <c r="AQ1023" i="14" s="1"/>
  <c r="AD1023" i="14"/>
  <c r="AP1023" i="14" s="1"/>
  <c r="AC1023" i="14"/>
  <c r="AO1023" i="14" s="1"/>
  <c r="AB1023" i="14"/>
  <c r="AN1023" i="14" s="1"/>
  <c r="AA1023" i="14"/>
  <c r="AM1023" i="14" s="1"/>
  <c r="Z1023" i="14"/>
  <c r="AL1023" i="14" s="1"/>
  <c r="Y1023" i="14"/>
  <c r="AK1023" i="14" s="1"/>
  <c r="X1023" i="14"/>
  <c r="AJ1023" i="14" s="1"/>
  <c r="W1023" i="14"/>
  <c r="AI1023" i="14" s="1"/>
  <c r="V1023" i="14"/>
  <c r="AH1023" i="14" s="1"/>
  <c r="U1023" i="14"/>
  <c r="AG1023" i="14" s="1"/>
  <c r="T1023" i="14"/>
  <c r="P1023" i="14"/>
  <c r="O1023" i="14"/>
  <c r="AF1022" i="14"/>
  <c r="AR1022" i="14" s="1"/>
  <c r="AE1022" i="14"/>
  <c r="AQ1022" i="14" s="1"/>
  <c r="AD1022" i="14"/>
  <c r="AP1022" i="14" s="1"/>
  <c r="AC1022" i="14"/>
  <c r="AO1022" i="14" s="1"/>
  <c r="AB1022" i="14"/>
  <c r="AN1022" i="14" s="1"/>
  <c r="AA1022" i="14"/>
  <c r="AM1022" i="14" s="1"/>
  <c r="Z1022" i="14"/>
  <c r="AL1022" i="14" s="1"/>
  <c r="Y1022" i="14"/>
  <c r="AK1022" i="14" s="1"/>
  <c r="X1022" i="14"/>
  <c r="AJ1022" i="14" s="1"/>
  <c r="W1022" i="14"/>
  <c r="AI1022" i="14" s="1"/>
  <c r="V1022" i="14"/>
  <c r="AH1022" i="14" s="1"/>
  <c r="U1022" i="14"/>
  <c r="AG1022" i="14" s="1"/>
  <c r="T1022" i="14"/>
  <c r="P1022" i="14"/>
  <c r="O1022" i="14"/>
  <c r="AF1021" i="14"/>
  <c r="AR1021" i="14" s="1"/>
  <c r="AE1021" i="14"/>
  <c r="AQ1021" i="14" s="1"/>
  <c r="AD1021" i="14"/>
  <c r="AP1021" i="14" s="1"/>
  <c r="AC1021" i="14"/>
  <c r="AO1021" i="14" s="1"/>
  <c r="AB1021" i="14"/>
  <c r="AN1021" i="14" s="1"/>
  <c r="AA1021" i="14"/>
  <c r="AM1021" i="14" s="1"/>
  <c r="Z1021" i="14"/>
  <c r="AL1021" i="14" s="1"/>
  <c r="Y1021" i="14"/>
  <c r="AK1021" i="14" s="1"/>
  <c r="X1021" i="14"/>
  <c r="AJ1021" i="14" s="1"/>
  <c r="W1021" i="14"/>
  <c r="AI1021" i="14" s="1"/>
  <c r="V1021" i="14"/>
  <c r="AH1021" i="14" s="1"/>
  <c r="U1021" i="14"/>
  <c r="AG1021" i="14" s="1"/>
  <c r="T1021" i="14"/>
  <c r="O1021" i="14"/>
  <c r="G1021" i="14"/>
  <c r="H1021" i="14" s="1"/>
  <c r="AF1020" i="14"/>
  <c r="AR1020" i="14" s="1"/>
  <c r="AE1020" i="14"/>
  <c r="AQ1020" i="14" s="1"/>
  <c r="AD1020" i="14"/>
  <c r="AP1020" i="14" s="1"/>
  <c r="AC1020" i="14"/>
  <c r="AO1020" i="14" s="1"/>
  <c r="AB1020" i="14"/>
  <c r="AN1020" i="14" s="1"/>
  <c r="AA1020" i="14"/>
  <c r="AM1020" i="14" s="1"/>
  <c r="Z1020" i="14"/>
  <c r="AL1020" i="14" s="1"/>
  <c r="Y1020" i="14"/>
  <c r="AK1020" i="14" s="1"/>
  <c r="X1020" i="14"/>
  <c r="AJ1020" i="14" s="1"/>
  <c r="W1020" i="14"/>
  <c r="AI1020" i="14" s="1"/>
  <c r="V1020" i="14"/>
  <c r="AH1020" i="14" s="1"/>
  <c r="U1020" i="14"/>
  <c r="AG1020" i="14" s="1"/>
  <c r="T1020" i="14"/>
  <c r="O1020" i="14"/>
  <c r="G1020" i="14"/>
  <c r="AF1019" i="14"/>
  <c r="AR1019" i="14" s="1"/>
  <c r="AE1019" i="14"/>
  <c r="AQ1019" i="14" s="1"/>
  <c r="AD1019" i="14"/>
  <c r="AP1019" i="14" s="1"/>
  <c r="AC1019" i="14"/>
  <c r="AO1019" i="14" s="1"/>
  <c r="AB1019" i="14"/>
  <c r="AN1019" i="14" s="1"/>
  <c r="AA1019" i="14"/>
  <c r="AM1019" i="14" s="1"/>
  <c r="Z1019" i="14"/>
  <c r="AL1019" i="14" s="1"/>
  <c r="Y1019" i="14"/>
  <c r="AK1019" i="14" s="1"/>
  <c r="X1019" i="14"/>
  <c r="AJ1019" i="14" s="1"/>
  <c r="W1019" i="14"/>
  <c r="AI1019" i="14" s="1"/>
  <c r="V1019" i="14"/>
  <c r="AH1019" i="14" s="1"/>
  <c r="U1019" i="14"/>
  <c r="AG1019" i="14" s="1"/>
  <c r="T1019" i="14"/>
  <c r="O1019" i="14"/>
  <c r="G1019" i="14"/>
  <c r="AF1018" i="14"/>
  <c r="AR1018" i="14" s="1"/>
  <c r="AE1018" i="14"/>
  <c r="AQ1018" i="14" s="1"/>
  <c r="AD1018" i="14"/>
  <c r="AP1018" i="14" s="1"/>
  <c r="AC1018" i="14"/>
  <c r="AO1018" i="14" s="1"/>
  <c r="AB1018" i="14"/>
  <c r="AN1018" i="14" s="1"/>
  <c r="AA1018" i="14"/>
  <c r="AM1018" i="14" s="1"/>
  <c r="Z1018" i="14"/>
  <c r="AL1018" i="14" s="1"/>
  <c r="Y1018" i="14"/>
  <c r="AK1018" i="14" s="1"/>
  <c r="X1018" i="14"/>
  <c r="AJ1018" i="14" s="1"/>
  <c r="W1018" i="14"/>
  <c r="AI1018" i="14" s="1"/>
  <c r="V1018" i="14"/>
  <c r="AH1018" i="14" s="1"/>
  <c r="U1018" i="14"/>
  <c r="AG1018" i="14" s="1"/>
  <c r="T1018" i="14"/>
  <c r="O1018" i="14"/>
  <c r="G1018" i="14"/>
  <c r="AF1017" i="14"/>
  <c r="AR1017" i="14" s="1"/>
  <c r="AE1017" i="14"/>
  <c r="AQ1017" i="14" s="1"/>
  <c r="AD1017" i="14"/>
  <c r="AP1017" i="14" s="1"/>
  <c r="AC1017" i="14"/>
  <c r="AO1017" i="14" s="1"/>
  <c r="AB1017" i="14"/>
  <c r="AN1017" i="14" s="1"/>
  <c r="AA1017" i="14"/>
  <c r="AM1017" i="14" s="1"/>
  <c r="Z1017" i="14"/>
  <c r="AL1017" i="14" s="1"/>
  <c r="Y1017" i="14"/>
  <c r="AK1017" i="14" s="1"/>
  <c r="X1017" i="14"/>
  <c r="AJ1017" i="14" s="1"/>
  <c r="W1017" i="14"/>
  <c r="AI1017" i="14" s="1"/>
  <c r="V1017" i="14"/>
  <c r="AH1017" i="14" s="1"/>
  <c r="U1017" i="14"/>
  <c r="AG1017" i="14" s="1"/>
  <c r="T1017" i="14"/>
  <c r="O1017" i="14"/>
  <c r="G1017" i="14"/>
  <c r="AF1016" i="14"/>
  <c r="AR1016" i="14" s="1"/>
  <c r="AE1016" i="14"/>
  <c r="AQ1016" i="14" s="1"/>
  <c r="AD1016" i="14"/>
  <c r="AP1016" i="14" s="1"/>
  <c r="AC1016" i="14"/>
  <c r="AO1016" i="14" s="1"/>
  <c r="AB1016" i="14"/>
  <c r="AN1016" i="14" s="1"/>
  <c r="AA1016" i="14"/>
  <c r="AM1016" i="14" s="1"/>
  <c r="Z1016" i="14"/>
  <c r="AL1016" i="14" s="1"/>
  <c r="Y1016" i="14"/>
  <c r="AK1016" i="14" s="1"/>
  <c r="X1016" i="14"/>
  <c r="AJ1016" i="14" s="1"/>
  <c r="W1016" i="14"/>
  <c r="AI1016" i="14" s="1"/>
  <c r="V1016" i="14"/>
  <c r="AH1016" i="14" s="1"/>
  <c r="U1016" i="14"/>
  <c r="AG1016" i="14" s="1"/>
  <c r="T1016" i="14"/>
  <c r="O1016" i="14"/>
  <c r="G1016" i="14"/>
  <c r="H1016" i="14" s="1"/>
  <c r="AF1015" i="14"/>
  <c r="AR1015" i="14" s="1"/>
  <c r="AE1015" i="14"/>
  <c r="AQ1015" i="14" s="1"/>
  <c r="AD1015" i="14"/>
  <c r="AP1015" i="14" s="1"/>
  <c r="AC1015" i="14"/>
  <c r="AO1015" i="14" s="1"/>
  <c r="AB1015" i="14"/>
  <c r="AN1015" i="14" s="1"/>
  <c r="AA1015" i="14"/>
  <c r="AM1015" i="14" s="1"/>
  <c r="Z1015" i="14"/>
  <c r="AL1015" i="14" s="1"/>
  <c r="Y1015" i="14"/>
  <c r="AK1015" i="14" s="1"/>
  <c r="X1015" i="14"/>
  <c r="AJ1015" i="14" s="1"/>
  <c r="W1015" i="14"/>
  <c r="AI1015" i="14" s="1"/>
  <c r="V1015" i="14"/>
  <c r="AH1015" i="14" s="1"/>
  <c r="U1015" i="14"/>
  <c r="AG1015" i="14" s="1"/>
  <c r="T1015" i="14"/>
  <c r="O1015" i="14"/>
  <c r="G1015" i="14"/>
  <c r="H1015" i="14" s="1"/>
  <c r="AF1014" i="14"/>
  <c r="AR1014" i="14" s="1"/>
  <c r="AE1014" i="14"/>
  <c r="AQ1014" i="14" s="1"/>
  <c r="AD1014" i="14"/>
  <c r="AP1014" i="14" s="1"/>
  <c r="AC1014" i="14"/>
  <c r="AO1014" i="14" s="1"/>
  <c r="AB1014" i="14"/>
  <c r="AN1014" i="14" s="1"/>
  <c r="AA1014" i="14"/>
  <c r="AM1014" i="14" s="1"/>
  <c r="Z1014" i="14"/>
  <c r="AL1014" i="14" s="1"/>
  <c r="Y1014" i="14"/>
  <c r="AK1014" i="14" s="1"/>
  <c r="X1014" i="14"/>
  <c r="AJ1014" i="14" s="1"/>
  <c r="W1014" i="14"/>
  <c r="AI1014" i="14" s="1"/>
  <c r="V1014" i="14"/>
  <c r="AH1014" i="14" s="1"/>
  <c r="U1014" i="14"/>
  <c r="AG1014" i="14" s="1"/>
  <c r="T1014" i="14"/>
  <c r="O1014" i="14"/>
  <c r="G1014" i="14"/>
  <c r="AF1013" i="14"/>
  <c r="AR1013" i="14" s="1"/>
  <c r="AE1013" i="14"/>
  <c r="AQ1013" i="14" s="1"/>
  <c r="AD1013" i="14"/>
  <c r="AP1013" i="14" s="1"/>
  <c r="AC1013" i="14"/>
  <c r="AO1013" i="14" s="1"/>
  <c r="AB1013" i="14"/>
  <c r="AN1013" i="14" s="1"/>
  <c r="AA1013" i="14"/>
  <c r="AM1013" i="14" s="1"/>
  <c r="Z1013" i="14"/>
  <c r="AL1013" i="14" s="1"/>
  <c r="Y1013" i="14"/>
  <c r="AK1013" i="14" s="1"/>
  <c r="X1013" i="14"/>
  <c r="AJ1013" i="14" s="1"/>
  <c r="W1013" i="14"/>
  <c r="AI1013" i="14" s="1"/>
  <c r="V1013" i="14"/>
  <c r="AH1013" i="14" s="1"/>
  <c r="U1013" i="14"/>
  <c r="AG1013" i="14" s="1"/>
  <c r="T1013" i="14"/>
  <c r="O1013" i="14"/>
  <c r="G1013" i="14"/>
  <c r="H1013" i="14" s="1"/>
  <c r="AF1012" i="14"/>
  <c r="AR1012" i="14" s="1"/>
  <c r="AE1012" i="14"/>
  <c r="AQ1012" i="14" s="1"/>
  <c r="AD1012" i="14"/>
  <c r="AP1012" i="14" s="1"/>
  <c r="AC1012" i="14"/>
  <c r="AO1012" i="14" s="1"/>
  <c r="AB1012" i="14"/>
  <c r="AN1012" i="14" s="1"/>
  <c r="AA1012" i="14"/>
  <c r="AM1012" i="14" s="1"/>
  <c r="Z1012" i="14"/>
  <c r="AL1012" i="14" s="1"/>
  <c r="Y1012" i="14"/>
  <c r="AK1012" i="14" s="1"/>
  <c r="X1012" i="14"/>
  <c r="AJ1012" i="14" s="1"/>
  <c r="W1012" i="14"/>
  <c r="AI1012" i="14" s="1"/>
  <c r="V1012" i="14"/>
  <c r="AH1012" i="14" s="1"/>
  <c r="U1012" i="14"/>
  <c r="AG1012" i="14" s="1"/>
  <c r="T1012" i="14"/>
  <c r="O1012" i="14"/>
  <c r="G1012" i="14"/>
  <c r="H1012" i="14" s="1"/>
  <c r="AF1011" i="14"/>
  <c r="AR1011" i="14" s="1"/>
  <c r="AE1011" i="14"/>
  <c r="AQ1011" i="14" s="1"/>
  <c r="AD1011" i="14"/>
  <c r="AP1011" i="14" s="1"/>
  <c r="AC1011" i="14"/>
  <c r="AO1011" i="14" s="1"/>
  <c r="AB1011" i="14"/>
  <c r="AN1011" i="14" s="1"/>
  <c r="AA1011" i="14"/>
  <c r="AM1011" i="14" s="1"/>
  <c r="Z1011" i="14"/>
  <c r="AL1011" i="14" s="1"/>
  <c r="Y1011" i="14"/>
  <c r="AK1011" i="14" s="1"/>
  <c r="X1011" i="14"/>
  <c r="AJ1011" i="14" s="1"/>
  <c r="W1011" i="14"/>
  <c r="AI1011" i="14" s="1"/>
  <c r="V1011" i="14"/>
  <c r="AH1011" i="14" s="1"/>
  <c r="U1011" i="14"/>
  <c r="AG1011" i="14" s="1"/>
  <c r="T1011" i="14"/>
  <c r="O1011" i="14"/>
  <c r="G1011" i="14"/>
  <c r="AF1010" i="14"/>
  <c r="AR1010" i="14" s="1"/>
  <c r="AE1010" i="14"/>
  <c r="AQ1010" i="14" s="1"/>
  <c r="AD1010" i="14"/>
  <c r="AP1010" i="14" s="1"/>
  <c r="AC1010" i="14"/>
  <c r="AO1010" i="14" s="1"/>
  <c r="AB1010" i="14"/>
  <c r="AN1010" i="14" s="1"/>
  <c r="AA1010" i="14"/>
  <c r="AM1010" i="14" s="1"/>
  <c r="Z1010" i="14"/>
  <c r="AL1010" i="14" s="1"/>
  <c r="Y1010" i="14"/>
  <c r="AK1010" i="14" s="1"/>
  <c r="X1010" i="14"/>
  <c r="AJ1010" i="14" s="1"/>
  <c r="W1010" i="14"/>
  <c r="AI1010" i="14" s="1"/>
  <c r="V1010" i="14"/>
  <c r="AH1010" i="14" s="1"/>
  <c r="U1010" i="14"/>
  <c r="AG1010" i="14" s="1"/>
  <c r="T1010" i="14"/>
  <c r="O1010" i="14"/>
  <c r="G1010" i="14"/>
  <c r="AF1009" i="14"/>
  <c r="AR1009" i="14" s="1"/>
  <c r="AE1009" i="14"/>
  <c r="AQ1009" i="14" s="1"/>
  <c r="AD1009" i="14"/>
  <c r="AP1009" i="14" s="1"/>
  <c r="AC1009" i="14"/>
  <c r="AO1009" i="14" s="1"/>
  <c r="AB1009" i="14"/>
  <c r="AN1009" i="14" s="1"/>
  <c r="AA1009" i="14"/>
  <c r="AM1009" i="14" s="1"/>
  <c r="Z1009" i="14"/>
  <c r="AL1009" i="14" s="1"/>
  <c r="Y1009" i="14"/>
  <c r="AK1009" i="14" s="1"/>
  <c r="X1009" i="14"/>
  <c r="AJ1009" i="14" s="1"/>
  <c r="W1009" i="14"/>
  <c r="AI1009" i="14" s="1"/>
  <c r="V1009" i="14"/>
  <c r="AH1009" i="14" s="1"/>
  <c r="U1009" i="14"/>
  <c r="AG1009" i="14" s="1"/>
  <c r="T1009" i="14"/>
  <c r="O1009" i="14"/>
  <c r="G1009" i="14"/>
  <c r="H1009" i="14" s="1"/>
  <c r="AF1008" i="14"/>
  <c r="AR1008" i="14" s="1"/>
  <c r="AE1008" i="14"/>
  <c r="AQ1008" i="14" s="1"/>
  <c r="AD1008" i="14"/>
  <c r="AP1008" i="14" s="1"/>
  <c r="AC1008" i="14"/>
  <c r="AO1008" i="14" s="1"/>
  <c r="AB1008" i="14"/>
  <c r="AN1008" i="14" s="1"/>
  <c r="AA1008" i="14"/>
  <c r="AM1008" i="14" s="1"/>
  <c r="Z1008" i="14"/>
  <c r="AL1008" i="14" s="1"/>
  <c r="Y1008" i="14"/>
  <c r="AK1008" i="14" s="1"/>
  <c r="X1008" i="14"/>
  <c r="AJ1008" i="14" s="1"/>
  <c r="W1008" i="14"/>
  <c r="AI1008" i="14" s="1"/>
  <c r="V1008" i="14"/>
  <c r="AH1008" i="14" s="1"/>
  <c r="U1008" i="14"/>
  <c r="AG1008" i="14" s="1"/>
  <c r="T1008" i="14"/>
  <c r="O1008" i="14"/>
  <c r="G1008" i="14"/>
  <c r="AF1007" i="14"/>
  <c r="AR1007" i="14" s="1"/>
  <c r="AE1007" i="14"/>
  <c r="AQ1007" i="14" s="1"/>
  <c r="AD1007" i="14"/>
  <c r="AP1007" i="14" s="1"/>
  <c r="AC1007" i="14"/>
  <c r="AO1007" i="14" s="1"/>
  <c r="AB1007" i="14"/>
  <c r="AN1007" i="14" s="1"/>
  <c r="AA1007" i="14"/>
  <c r="AM1007" i="14" s="1"/>
  <c r="Z1007" i="14"/>
  <c r="AL1007" i="14" s="1"/>
  <c r="Y1007" i="14"/>
  <c r="AK1007" i="14" s="1"/>
  <c r="X1007" i="14"/>
  <c r="AJ1007" i="14" s="1"/>
  <c r="W1007" i="14"/>
  <c r="AI1007" i="14" s="1"/>
  <c r="V1007" i="14"/>
  <c r="AH1007" i="14" s="1"/>
  <c r="U1007" i="14"/>
  <c r="AG1007" i="14" s="1"/>
  <c r="T1007" i="14"/>
  <c r="O1007" i="14"/>
  <c r="G1007" i="14"/>
  <c r="AF1006" i="14"/>
  <c r="AR1006" i="14" s="1"/>
  <c r="AE1006" i="14"/>
  <c r="AQ1006" i="14" s="1"/>
  <c r="AD1006" i="14"/>
  <c r="AP1006" i="14" s="1"/>
  <c r="AC1006" i="14"/>
  <c r="AO1006" i="14" s="1"/>
  <c r="AB1006" i="14"/>
  <c r="AN1006" i="14" s="1"/>
  <c r="AA1006" i="14"/>
  <c r="AM1006" i="14" s="1"/>
  <c r="Z1006" i="14"/>
  <c r="AL1006" i="14" s="1"/>
  <c r="Y1006" i="14"/>
  <c r="AK1006" i="14" s="1"/>
  <c r="X1006" i="14"/>
  <c r="AJ1006" i="14" s="1"/>
  <c r="W1006" i="14"/>
  <c r="AI1006" i="14" s="1"/>
  <c r="V1006" i="14"/>
  <c r="AH1006" i="14" s="1"/>
  <c r="U1006" i="14"/>
  <c r="AG1006" i="14" s="1"/>
  <c r="T1006" i="14"/>
  <c r="O1006" i="14"/>
  <c r="G1006" i="14"/>
  <c r="AF1005" i="14"/>
  <c r="AR1005" i="14" s="1"/>
  <c r="AE1005" i="14"/>
  <c r="AQ1005" i="14" s="1"/>
  <c r="AD1005" i="14"/>
  <c r="AP1005" i="14" s="1"/>
  <c r="AC1005" i="14"/>
  <c r="AO1005" i="14" s="1"/>
  <c r="AB1005" i="14"/>
  <c r="AN1005" i="14" s="1"/>
  <c r="AA1005" i="14"/>
  <c r="AM1005" i="14" s="1"/>
  <c r="Z1005" i="14"/>
  <c r="AL1005" i="14" s="1"/>
  <c r="Y1005" i="14"/>
  <c r="AK1005" i="14" s="1"/>
  <c r="X1005" i="14"/>
  <c r="AJ1005" i="14" s="1"/>
  <c r="W1005" i="14"/>
  <c r="AI1005" i="14" s="1"/>
  <c r="V1005" i="14"/>
  <c r="AH1005" i="14" s="1"/>
  <c r="U1005" i="14"/>
  <c r="AG1005" i="14" s="1"/>
  <c r="T1005" i="14"/>
  <c r="O1005" i="14"/>
  <c r="G1005" i="14"/>
  <c r="H1005" i="14" s="1"/>
  <c r="AF1004" i="14"/>
  <c r="AR1004" i="14" s="1"/>
  <c r="AE1004" i="14"/>
  <c r="AQ1004" i="14" s="1"/>
  <c r="AD1004" i="14"/>
  <c r="AP1004" i="14" s="1"/>
  <c r="AC1004" i="14"/>
  <c r="AO1004" i="14" s="1"/>
  <c r="AB1004" i="14"/>
  <c r="AN1004" i="14" s="1"/>
  <c r="AA1004" i="14"/>
  <c r="AM1004" i="14" s="1"/>
  <c r="Z1004" i="14"/>
  <c r="AL1004" i="14" s="1"/>
  <c r="Y1004" i="14"/>
  <c r="AK1004" i="14" s="1"/>
  <c r="X1004" i="14"/>
  <c r="AJ1004" i="14" s="1"/>
  <c r="W1004" i="14"/>
  <c r="AI1004" i="14" s="1"/>
  <c r="V1004" i="14"/>
  <c r="AH1004" i="14" s="1"/>
  <c r="U1004" i="14"/>
  <c r="AG1004" i="14" s="1"/>
  <c r="T1004" i="14"/>
  <c r="O1004" i="14"/>
  <c r="G1004" i="14"/>
  <c r="H1004" i="14" s="1"/>
  <c r="AF1003" i="14"/>
  <c r="AR1003" i="14" s="1"/>
  <c r="AE1003" i="14"/>
  <c r="AQ1003" i="14" s="1"/>
  <c r="AD1003" i="14"/>
  <c r="AP1003" i="14" s="1"/>
  <c r="AC1003" i="14"/>
  <c r="AO1003" i="14" s="1"/>
  <c r="AB1003" i="14"/>
  <c r="AN1003" i="14" s="1"/>
  <c r="AA1003" i="14"/>
  <c r="AM1003" i="14" s="1"/>
  <c r="Z1003" i="14"/>
  <c r="AL1003" i="14" s="1"/>
  <c r="Y1003" i="14"/>
  <c r="AK1003" i="14" s="1"/>
  <c r="X1003" i="14"/>
  <c r="AJ1003" i="14" s="1"/>
  <c r="W1003" i="14"/>
  <c r="AI1003" i="14" s="1"/>
  <c r="V1003" i="14"/>
  <c r="AH1003" i="14" s="1"/>
  <c r="U1003" i="14"/>
  <c r="AG1003" i="14" s="1"/>
  <c r="T1003" i="14"/>
  <c r="O1003" i="14"/>
  <c r="G1003" i="14"/>
  <c r="H1003" i="14" s="1"/>
  <c r="AF1002" i="14"/>
  <c r="AR1002" i="14" s="1"/>
  <c r="AE1002" i="14"/>
  <c r="AQ1002" i="14" s="1"/>
  <c r="AD1002" i="14"/>
  <c r="AP1002" i="14" s="1"/>
  <c r="AC1002" i="14"/>
  <c r="AO1002" i="14" s="1"/>
  <c r="AB1002" i="14"/>
  <c r="AN1002" i="14" s="1"/>
  <c r="AA1002" i="14"/>
  <c r="AM1002" i="14" s="1"/>
  <c r="Z1002" i="14"/>
  <c r="AL1002" i="14" s="1"/>
  <c r="Y1002" i="14"/>
  <c r="AK1002" i="14" s="1"/>
  <c r="X1002" i="14"/>
  <c r="AJ1002" i="14" s="1"/>
  <c r="W1002" i="14"/>
  <c r="AI1002" i="14" s="1"/>
  <c r="V1002" i="14"/>
  <c r="AH1002" i="14" s="1"/>
  <c r="U1002" i="14"/>
  <c r="AG1002" i="14" s="1"/>
  <c r="T1002" i="14"/>
  <c r="O1002" i="14"/>
  <c r="G1002" i="14"/>
  <c r="AF1001" i="14"/>
  <c r="AR1001" i="14" s="1"/>
  <c r="AE1001" i="14"/>
  <c r="AQ1001" i="14" s="1"/>
  <c r="AD1001" i="14"/>
  <c r="AP1001" i="14" s="1"/>
  <c r="AC1001" i="14"/>
  <c r="AO1001" i="14" s="1"/>
  <c r="AB1001" i="14"/>
  <c r="AN1001" i="14" s="1"/>
  <c r="AA1001" i="14"/>
  <c r="AM1001" i="14" s="1"/>
  <c r="Z1001" i="14"/>
  <c r="AL1001" i="14" s="1"/>
  <c r="Y1001" i="14"/>
  <c r="AK1001" i="14" s="1"/>
  <c r="X1001" i="14"/>
  <c r="AJ1001" i="14" s="1"/>
  <c r="W1001" i="14"/>
  <c r="AI1001" i="14" s="1"/>
  <c r="V1001" i="14"/>
  <c r="AH1001" i="14" s="1"/>
  <c r="U1001" i="14"/>
  <c r="AG1001" i="14" s="1"/>
  <c r="T1001" i="14"/>
  <c r="O1001" i="14"/>
  <c r="G1001" i="14"/>
  <c r="H1001" i="14" s="1"/>
  <c r="P1001" i="14" s="1"/>
  <c r="AF1000" i="14"/>
  <c r="AR1000" i="14" s="1"/>
  <c r="AE1000" i="14"/>
  <c r="AQ1000" i="14" s="1"/>
  <c r="AD1000" i="14"/>
  <c r="AP1000" i="14" s="1"/>
  <c r="AC1000" i="14"/>
  <c r="AO1000" i="14" s="1"/>
  <c r="AB1000" i="14"/>
  <c r="AN1000" i="14" s="1"/>
  <c r="AA1000" i="14"/>
  <c r="AM1000" i="14" s="1"/>
  <c r="Z1000" i="14"/>
  <c r="AL1000" i="14" s="1"/>
  <c r="Y1000" i="14"/>
  <c r="AK1000" i="14" s="1"/>
  <c r="X1000" i="14"/>
  <c r="AJ1000" i="14" s="1"/>
  <c r="W1000" i="14"/>
  <c r="AI1000" i="14" s="1"/>
  <c r="V1000" i="14"/>
  <c r="AH1000" i="14" s="1"/>
  <c r="U1000" i="14"/>
  <c r="AG1000" i="14" s="1"/>
  <c r="T1000" i="14"/>
  <c r="O1000" i="14"/>
  <c r="G1000" i="14"/>
  <c r="H1000" i="14" s="1"/>
  <c r="AF999" i="14"/>
  <c r="AR999" i="14" s="1"/>
  <c r="AE999" i="14"/>
  <c r="AQ999" i="14" s="1"/>
  <c r="AD999" i="14"/>
  <c r="AP999" i="14" s="1"/>
  <c r="AC999" i="14"/>
  <c r="AO999" i="14" s="1"/>
  <c r="AB999" i="14"/>
  <c r="AN999" i="14" s="1"/>
  <c r="AA999" i="14"/>
  <c r="AM999" i="14" s="1"/>
  <c r="Z999" i="14"/>
  <c r="AL999" i="14" s="1"/>
  <c r="Y999" i="14"/>
  <c r="AK999" i="14" s="1"/>
  <c r="X999" i="14"/>
  <c r="AJ999" i="14" s="1"/>
  <c r="W999" i="14"/>
  <c r="AI999" i="14" s="1"/>
  <c r="V999" i="14"/>
  <c r="AH999" i="14" s="1"/>
  <c r="U999" i="14"/>
  <c r="AG999" i="14" s="1"/>
  <c r="T999" i="14"/>
  <c r="O999" i="14"/>
  <c r="G999" i="14"/>
  <c r="AF998" i="14"/>
  <c r="AR998" i="14" s="1"/>
  <c r="AE998" i="14"/>
  <c r="AQ998" i="14" s="1"/>
  <c r="AD998" i="14"/>
  <c r="AP998" i="14" s="1"/>
  <c r="AC998" i="14"/>
  <c r="AO998" i="14" s="1"/>
  <c r="AB998" i="14"/>
  <c r="AN998" i="14" s="1"/>
  <c r="AA998" i="14"/>
  <c r="AM998" i="14" s="1"/>
  <c r="Z998" i="14"/>
  <c r="AL998" i="14" s="1"/>
  <c r="Y998" i="14"/>
  <c r="AK998" i="14" s="1"/>
  <c r="X998" i="14"/>
  <c r="AJ998" i="14" s="1"/>
  <c r="W998" i="14"/>
  <c r="AI998" i="14" s="1"/>
  <c r="V998" i="14"/>
  <c r="AH998" i="14" s="1"/>
  <c r="U998" i="14"/>
  <c r="AG998" i="14" s="1"/>
  <c r="T998" i="14"/>
  <c r="O998" i="14"/>
  <c r="G998" i="14"/>
  <c r="AF997" i="14"/>
  <c r="AR997" i="14" s="1"/>
  <c r="AE997" i="14"/>
  <c r="AQ997" i="14" s="1"/>
  <c r="AD997" i="14"/>
  <c r="AP997" i="14" s="1"/>
  <c r="AC997" i="14"/>
  <c r="AO997" i="14" s="1"/>
  <c r="AB997" i="14"/>
  <c r="AN997" i="14" s="1"/>
  <c r="AA997" i="14"/>
  <c r="AM997" i="14" s="1"/>
  <c r="Z997" i="14"/>
  <c r="AL997" i="14" s="1"/>
  <c r="Y997" i="14"/>
  <c r="AK997" i="14" s="1"/>
  <c r="X997" i="14"/>
  <c r="AJ997" i="14" s="1"/>
  <c r="W997" i="14"/>
  <c r="AI997" i="14" s="1"/>
  <c r="V997" i="14"/>
  <c r="AH997" i="14" s="1"/>
  <c r="U997" i="14"/>
  <c r="AG997" i="14" s="1"/>
  <c r="T997" i="14"/>
  <c r="O997" i="14"/>
  <c r="G997" i="14"/>
  <c r="H997" i="14" s="1"/>
  <c r="P997" i="14" s="1"/>
  <c r="AF996" i="14"/>
  <c r="AR996" i="14" s="1"/>
  <c r="AE996" i="14"/>
  <c r="AQ996" i="14" s="1"/>
  <c r="AD996" i="14"/>
  <c r="AP996" i="14" s="1"/>
  <c r="AC996" i="14"/>
  <c r="AO996" i="14" s="1"/>
  <c r="AB996" i="14"/>
  <c r="AN996" i="14" s="1"/>
  <c r="AA996" i="14"/>
  <c r="AM996" i="14" s="1"/>
  <c r="Z996" i="14"/>
  <c r="AL996" i="14" s="1"/>
  <c r="Y996" i="14"/>
  <c r="AK996" i="14" s="1"/>
  <c r="X996" i="14"/>
  <c r="AJ996" i="14" s="1"/>
  <c r="W996" i="14"/>
  <c r="AI996" i="14" s="1"/>
  <c r="V996" i="14"/>
  <c r="AH996" i="14" s="1"/>
  <c r="U996" i="14"/>
  <c r="AG996" i="14" s="1"/>
  <c r="T996" i="14"/>
  <c r="O996" i="14"/>
  <c r="G996" i="14"/>
  <c r="AF995" i="14"/>
  <c r="AR995" i="14" s="1"/>
  <c r="AE995" i="14"/>
  <c r="AQ995" i="14" s="1"/>
  <c r="AD995" i="14"/>
  <c r="AP995" i="14" s="1"/>
  <c r="AC995" i="14"/>
  <c r="AO995" i="14" s="1"/>
  <c r="AB995" i="14"/>
  <c r="AN995" i="14" s="1"/>
  <c r="AA995" i="14"/>
  <c r="AM995" i="14" s="1"/>
  <c r="Z995" i="14"/>
  <c r="AL995" i="14" s="1"/>
  <c r="Y995" i="14"/>
  <c r="AK995" i="14" s="1"/>
  <c r="X995" i="14"/>
  <c r="AJ995" i="14" s="1"/>
  <c r="W995" i="14"/>
  <c r="AI995" i="14" s="1"/>
  <c r="V995" i="14"/>
  <c r="AH995" i="14" s="1"/>
  <c r="U995" i="14"/>
  <c r="AG995" i="14" s="1"/>
  <c r="T995" i="14"/>
  <c r="O995" i="14"/>
  <c r="G995" i="14"/>
  <c r="AF994" i="14"/>
  <c r="AR994" i="14" s="1"/>
  <c r="AE994" i="14"/>
  <c r="AQ994" i="14" s="1"/>
  <c r="AD994" i="14"/>
  <c r="AP994" i="14" s="1"/>
  <c r="AC994" i="14"/>
  <c r="AO994" i="14" s="1"/>
  <c r="AB994" i="14"/>
  <c r="AN994" i="14" s="1"/>
  <c r="AA994" i="14"/>
  <c r="AM994" i="14" s="1"/>
  <c r="Z994" i="14"/>
  <c r="AL994" i="14" s="1"/>
  <c r="Y994" i="14"/>
  <c r="AK994" i="14" s="1"/>
  <c r="X994" i="14"/>
  <c r="AJ994" i="14" s="1"/>
  <c r="W994" i="14"/>
  <c r="AI994" i="14" s="1"/>
  <c r="V994" i="14"/>
  <c r="AH994" i="14" s="1"/>
  <c r="U994" i="14"/>
  <c r="AG994" i="14" s="1"/>
  <c r="T994" i="14"/>
  <c r="O994" i="14"/>
  <c r="G994" i="14"/>
  <c r="AF993" i="14"/>
  <c r="AR993" i="14" s="1"/>
  <c r="AE993" i="14"/>
  <c r="AQ993" i="14" s="1"/>
  <c r="AD993" i="14"/>
  <c r="AP993" i="14" s="1"/>
  <c r="AC993" i="14"/>
  <c r="AO993" i="14" s="1"/>
  <c r="AB993" i="14"/>
  <c r="AN993" i="14" s="1"/>
  <c r="AA993" i="14"/>
  <c r="AM993" i="14" s="1"/>
  <c r="Z993" i="14"/>
  <c r="AL993" i="14" s="1"/>
  <c r="Y993" i="14"/>
  <c r="AK993" i="14" s="1"/>
  <c r="X993" i="14"/>
  <c r="AJ993" i="14" s="1"/>
  <c r="W993" i="14"/>
  <c r="AI993" i="14" s="1"/>
  <c r="V993" i="14"/>
  <c r="AH993" i="14" s="1"/>
  <c r="U993" i="14"/>
  <c r="AG993" i="14" s="1"/>
  <c r="T993" i="14"/>
  <c r="O993" i="14"/>
  <c r="G993" i="14"/>
  <c r="H993" i="14" s="1"/>
  <c r="P993" i="14" s="1"/>
  <c r="AF992" i="14"/>
  <c r="AR992" i="14" s="1"/>
  <c r="AE992" i="14"/>
  <c r="AQ992" i="14" s="1"/>
  <c r="AD992" i="14"/>
  <c r="AP992" i="14" s="1"/>
  <c r="AC992" i="14"/>
  <c r="AO992" i="14" s="1"/>
  <c r="AB992" i="14"/>
  <c r="AN992" i="14" s="1"/>
  <c r="AA992" i="14"/>
  <c r="AM992" i="14" s="1"/>
  <c r="Z992" i="14"/>
  <c r="AL992" i="14" s="1"/>
  <c r="Y992" i="14"/>
  <c r="AK992" i="14" s="1"/>
  <c r="X992" i="14"/>
  <c r="AJ992" i="14" s="1"/>
  <c r="W992" i="14"/>
  <c r="AI992" i="14" s="1"/>
  <c r="V992" i="14"/>
  <c r="AH992" i="14" s="1"/>
  <c r="U992" i="14"/>
  <c r="AG992" i="14" s="1"/>
  <c r="T992" i="14"/>
  <c r="O992" i="14"/>
  <c r="G992" i="14"/>
  <c r="H992" i="14" s="1"/>
  <c r="AF991" i="14"/>
  <c r="AR991" i="14" s="1"/>
  <c r="AE991" i="14"/>
  <c r="AQ991" i="14" s="1"/>
  <c r="AD991" i="14"/>
  <c r="AP991" i="14" s="1"/>
  <c r="AC991" i="14"/>
  <c r="AO991" i="14" s="1"/>
  <c r="AB991" i="14"/>
  <c r="AN991" i="14" s="1"/>
  <c r="AA991" i="14"/>
  <c r="AM991" i="14" s="1"/>
  <c r="Z991" i="14"/>
  <c r="AL991" i="14" s="1"/>
  <c r="Y991" i="14"/>
  <c r="AK991" i="14" s="1"/>
  <c r="X991" i="14"/>
  <c r="AJ991" i="14" s="1"/>
  <c r="W991" i="14"/>
  <c r="AI991" i="14" s="1"/>
  <c r="V991" i="14"/>
  <c r="AH991" i="14" s="1"/>
  <c r="U991" i="14"/>
  <c r="AG991" i="14" s="1"/>
  <c r="T991" i="14"/>
  <c r="O991" i="14"/>
  <c r="G991" i="14"/>
  <c r="AF990" i="14"/>
  <c r="AR990" i="14" s="1"/>
  <c r="AE990" i="14"/>
  <c r="AQ990" i="14" s="1"/>
  <c r="AD990" i="14"/>
  <c r="AP990" i="14" s="1"/>
  <c r="AC990" i="14"/>
  <c r="AO990" i="14" s="1"/>
  <c r="AB990" i="14"/>
  <c r="AN990" i="14" s="1"/>
  <c r="AA990" i="14"/>
  <c r="AM990" i="14" s="1"/>
  <c r="Z990" i="14"/>
  <c r="AL990" i="14" s="1"/>
  <c r="Y990" i="14"/>
  <c r="AK990" i="14" s="1"/>
  <c r="X990" i="14"/>
  <c r="AJ990" i="14" s="1"/>
  <c r="W990" i="14"/>
  <c r="AI990" i="14" s="1"/>
  <c r="V990" i="14"/>
  <c r="AH990" i="14" s="1"/>
  <c r="U990" i="14"/>
  <c r="AG990" i="14" s="1"/>
  <c r="T990" i="14"/>
  <c r="O990" i="14"/>
  <c r="G990" i="14"/>
  <c r="AF989" i="14"/>
  <c r="AR989" i="14" s="1"/>
  <c r="AE989" i="14"/>
  <c r="AQ989" i="14" s="1"/>
  <c r="AD989" i="14"/>
  <c r="AP989" i="14" s="1"/>
  <c r="AC989" i="14"/>
  <c r="AO989" i="14" s="1"/>
  <c r="AB989" i="14"/>
  <c r="AN989" i="14" s="1"/>
  <c r="AA989" i="14"/>
  <c r="AM989" i="14" s="1"/>
  <c r="Z989" i="14"/>
  <c r="AL989" i="14" s="1"/>
  <c r="Y989" i="14"/>
  <c r="AK989" i="14" s="1"/>
  <c r="X989" i="14"/>
  <c r="AJ989" i="14" s="1"/>
  <c r="W989" i="14"/>
  <c r="AI989" i="14" s="1"/>
  <c r="V989" i="14"/>
  <c r="AH989" i="14" s="1"/>
  <c r="U989" i="14"/>
  <c r="AG989" i="14" s="1"/>
  <c r="T989" i="14"/>
  <c r="O989" i="14"/>
  <c r="G989" i="14"/>
  <c r="H989" i="14" s="1"/>
  <c r="P989" i="14" s="1"/>
  <c r="AF988" i="14"/>
  <c r="AR988" i="14" s="1"/>
  <c r="AE988" i="14"/>
  <c r="AQ988" i="14" s="1"/>
  <c r="AD988" i="14"/>
  <c r="AP988" i="14" s="1"/>
  <c r="AC988" i="14"/>
  <c r="AO988" i="14" s="1"/>
  <c r="AB988" i="14"/>
  <c r="AN988" i="14" s="1"/>
  <c r="AA988" i="14"/>
  <c r="AM988" i="14" s="1"/>
  <c r="Z988" i="14"/>
  <c r="AL988" i="14" s="1"/>
  <c r="Y988" i="14"/>
  <c r="AK988" i="14" s="1"/>
  <c r="X988" i="14"/>
  <c r="AJ988" i="14" s="1"/>
  <c r="W988" i="14"/>
  <c r="AI988" i="14" s="1"/>
  <c r="V988" i="14"/>
  <c r="AH988" i="14" s="1"/>
  <c r="U988" i="14"/>
  <c r="AG988" i="14" s="1"/>
  <c r="T988" i="14"/>
  <c r="O988" i="14"/>
  <c r="G988" i="14"/>
  <c r="AF987" i="14"/>
  <c r="AR987" i="14" s="1"/>
  <c r="AE987" i="14"/>
  <c r="AQ987" i="14" s="1"/>
  <c r="AD987" i="14"/>
  <c r="AP987" i="14" s="1"/>
  <c r="AC987" i="14"/>
  <c r="AO987" i="14" s="1"/>
  <c r="AB987" i="14"/>
  <c r="AN987" i="14" s="1"/>
  <c r="AA987" i="14"/>
  <c r="AM987" i="14" s="1"/>
  <c r="Z987" i="14"/>
  <c r="AL987" i="14" s="1"/>
  <c r="Y987" i="14"/>
  <c r="AK987" i="14" s="1"/>
  <c r="X987" i="14"/>
  <c r="AJ987" i="14" s="1"/>
  <c r="W987" i="14"/>
  <c r="AI987" i="14" s="1"/>
  <c r="V987" i="14"/>
  <c r="AH987" i="14" s="1"/>
  <c r="U987" i="14"/>
  <c r="AG987" i="14" s="1"/>
  <c r="T987" i="14"/>
  <c r="O987" i="14"/>
  <c r="G987" i="14"/>
  <c r="H987" i="14" s="1"/>
  <c r="AF986" i="14"/>
  <c r="AR986" i="14" s="1"/>
  <c r="AE986" i="14"/>
  <c r="AQ986" i="14" s="1"/>
  <c r="AD986" i="14"/>
  <c r="AP986" i="14" s="1"/>
  <c r="AC986" i="14"/>
  <c r="AO986" i="14" s="1"/>
  <c r="AB986" i="14"/>
  <c r="AN986" i="14" s="1"/>
  <c r="AA986" i="14"/>
  <c r="AM986" i="14" s="1"/>
  <c r="Z986" i="14"/>
  <c r="AL986" i="14" s="1"/>
  <c r="Y986" i="14"/>
  <c r="AK986" i="14" s="1"/>
  <c r="X986" i="14"/>
  <c r="AJ986" i="14" s="1"/>
  <c r="W986" i="14"/>
  <c r="AI986" i="14" s="1"/>
  <c r="V986" i="14"/>
  <c r="AH986" i="14" s="1"/>
  <c r="U986" i="14"/>
  <c r="AG986" i="14" s="1"/>
  <c r="T986" i="14"/>
  <c r="O986" i="14"/>
  <c r="G986" i="14"/>
  <c r="AF985" i="14"/>
  <c r="AR985" i="14" s="1"/>
  <c r="AE985" i="14"/>
  <c r="AQ985" i="14" s="1"/>
  <c r="AD985" i="14"/>
  <c r="AP985" i="14" s="1"/>
  <c r="AC985" i="14"/>
  <c r="AO985" i="14" s="1"/>
  <c r="AB985" i="14"/>
  <c r="AN985" i="14" s="1"/>
  <c r="AA985" i="14"/>
  <c r="AM985" i="14" s="1"/>
  <c r="Z985" i="14"/>
  <c r="AL985" i="14" s="1"/>
  <c r="Y985" i="14"/>
  <c r="AK985" i="14" s="1"/>
  <c r="X985" i="14"/>
  <c r="AJ985" i="14" s="1"/>
  <c r="W985" i="14"/>
  <c r="AI985" i="14" s="1"/>
  <c r="V985" i="14"/>
  <c r="AH985" i="14" s="1"/>
  <c r="U985" i="14"/>
  <c r="AG985" i="14" s="1"/>
  <c r="T985" i="14"/>
  <c r="O985" i="14"/>
  <c r="G985" i="14"/>
  <c r="H985" i="14" s="1"/>
  <c r="AF984" i="14"/>
  <c r="AR984" i="14" s="1"/>
  <c r="AE984" i="14"/>
  <c r="AQ984" i="14" s="1"/>
  <c r="AD984" i="14"/>
  <c r="AP984" i="14" s="1"/>
  <c r="AC984" i="14"/>
  <c r="AO984" i="14" s="1"/>
  <c r="AB984" i="14"/>
  <c r="AN984" i="14" s="1"/>
  <c r="AA984" i="14"/>
  <c r="AM984" i="14" s="1"/>
  <c r="Z984" i="14"/>
  <c r="AL984" i="14" s="1"/>
  <c r="Y984" i="14"/>
  <c r="AK984" i="14" s="1"/>
  <c r="X984" i="14"/>
  <c r="AJ984" i="14" s="1"/>
  <c r="W984" i="14"/>
  <c r="AI984" i="14" s="1"/>
  <c r="V984" i="14"/>
  <c r="AH984" i="14" s="1"/>
  <c r="U984" i="14"/>
  <c r="AG984" i="14" s="1"/>
  <c r="T984" i="14"/>
  <c r="O984" i="14"/>
  <c r="G984" i="14"/>
  <c r="AF983" i="14"/>
  <c r="AR983" i="14" s="1"/>
  <c r="AE983" i="14"/>
  <c r="AQ983" i="14" s="1"/>
  <c r="AD983" i="14"/>
  <c r="AP983" i="14" s="1"/>
  <c r="AC983" i="14"/>
  <c r="AO983" i="14" s="1"/>
  <c r="AB983" i="14"/>
  <c r="AN983" i="14" s="1"/>
  <c r="AA983" i="14"/>
  <c r="AM983" i="14" s="1"/>
  <c r="Z983" i="14"/>
  <c r="AL983" i="14" s="1"/>
  <c r="Y983" i="14"/>
  <c r="AK983" i="14" s="1"/>
  <c r="X983" i="14"/>
  <c r="AJ983" i="14" s="1"/>
  <c r="W983" i="14"/>
  <c r="AI983" i="14" s="1"/>
  <c r="V983" i="14"/>
  <c r="AH983" i="14" s="1"/>
  <c r="U983" i="14"/>
  <c r="AG983" i="14" s="1"/>
  <c r="T983" i="14"/>
  <c r="O983" i="14"/>
  <c r="G983" i="14"/>
  <c r="AF982" i="14"/>
  <c r="AR982" i="14" s="1"/>
  <c r="AE982" i="14"/>
  <c r="AQ982" i="14" s="1"/>
  <c r="AD982" i="14"/>
  <c r="AP982" i="14" s="1"/>
  <c r="AC982" i="14"/>
  <c r="AO982" i="14" s="1"/>
  <c r="AB982" i="14"/>
  <c r="AN982" i="14" s="1"/>
  <c r="AA982" i="14"/>
  <c r="AM982" i="14" s="1"/>
  <c r="Z982" i="14"/>
  <c r="AL982" i="14" s="1"/>
  <c r="Y982" i="14"/>
  <c r="AK982" i="14" s="1"/>
  <c r="X982" i="14"/>
  <c r="AJ982" i="14" s="1"/>
  <c r="W982" i="14"/>
  <c r="AI982" i="14" s="1"/>
  <c r="V982" i="14"/>
  <c r="AH982" i="14" s="1"/>
  <c r="U982" i="14"/>
  <c r="AG982" i="14" s="1"/>
  <c r="T982" i="14"/>
  <c r="O982" i="14"/>
  <c r="G982" i="14"/>
  <c r="AF981" i="14"/>
  <c r="AR981" i="14" s="1"/>
  <c r="AE981" i="14"/>
  <c r="AQ981" i="14" s="1"/>
  <c r="AD981" i="14"/>
  <c r="AP981" i="14" s="1"/>
  <c r="AC981" i="14"/>
  <c r="AO981" i="14" s="1"/>
  <c r="AB981" i="14"/>
  <c r="AN981" i="14" s="1"/>
  <c r="AA981" i="14"/>
  <c r="AM981" i="14" s="1"/>
  <c r="Z981" i="14"/>
  <c r="AL981" i="14" s="1"/>
  <c r="Y981" i="14"/>
  <c r="AK981" i="14" s="1"/>
  <c r="X981" i="14"/>
  <c r="AJ981" i="14" s="1"/>
  <c r="W981" i="14"/>
  <c r="AI981" i="14" s="1"/>
  <c r="V981" i="14"/>
  <c r="AH981" i="14" s="1"/>
  <c r="U981" i="14"/>
  <c r="AG981" i="14" s="1"/>
  <c r="T981" i="14"/>
  <c r="O981" i="14"/>
  <c r="G981" i="14"/>
  <c r="AF980" i="14"/>
  <c r="AR980" i="14" s="1"/>
  <c r="AE980" i="14"/>
  <c r="AQ980" i="14" s="1"/>
  <c r="AD980" i="14"/>
  <c r="AP980" i="14" s="1"/>
  <c r="AC980" i="14"/>
  <c r="AO980" i="14" s="1"/>
  <c r="AB980" i="14"/>
  <c r="AN980" i="14" s="1"/>
  <c r="AA980" i="14"/>
  <c r="AM980" i="14" s="1"/>
  <c r="Z980" i="14"/>
  <c r="AL980" i="14" s="1"/>
  <c r="Y980" i="14"/>
  <c r="AK980" i="14" s="1"/>
  <c r="X980" i="14"/>
  <c r="AJ980" i="14" s="1"/>
  <c r="W980" i="14"/>
  <c r="AI980" i="14" s="1"/>
  <c r="V980" i="14"/>
  <c r="AH980" i="14" s="1"/>
  <c r="U980" i="14"/>
  <c r="AG980" i="14" s="1"/>
  <c r="T980" i="14"/>
  <c r="O980" i="14"/>
  <c r="G980" i="14"/>
  <c r="H980" i="14" s="1"/>
  <c r="AF979" i="14"/>
  <c r="AR979" i="14" s="1"/>
  <c r="AE979" i="14"/>
  <c r="AQ979" i="14" s="1"/>
  <c r="AD979" i="14"/>
  <c r="AP979" i="14" s="1"/>
  <c r="AC979" i="14"/>
  <c r="AO979" i="14" s="1"/>
  <c r="AB979" i="14"/>
  <c r="AN979" i="14" s="1"/>
  <c r="AA979" i="14"/>
  <c r="AM979" i="14" s="1"/>
  <c r="Z979" i="14"/>
  <c r="AL979" i="14" s="1"/>
  <c r="Y979" i="14"/>
  <c r="AK979" i="14" s="1"/>
  <c r="X979" i="14"/>
  <c r="AJ979" i="14" s="1"/>
  <c r="W979" i="14"/>
  <c r="AI979" i="14" s="1"/>
  <c r="V979" i="14"/>
  <c r="AH979" i="14" s="1"/>
  <c r="U979" i="14"/>
  <c r="AG979" i="14" s="1"/>
  <c r="T979" i="14"/>
  <c r="O979" i="14"/>
  <c r="G979" i="14"/>
  <c r="AF978" i="14"/>
  <c r="AR978" i="14" s="1"/>
  <c r="AE978" i="14"/>
  <c r="AQ978" i="14" s="1"/>
  <c r="AD978" i="14"/>
  <c r="AP978" i="14" s="1"/>
  <c r="AC978" i="14"/>
  <c r="AO978" i="14" s="1"/>
  <c r="AB978" i="14"/>
  <c r="AN978" i="14" s="1"/>
  <c r="AA978" i="14"/>
  <c r="AM978" i="14" s="1"/>
  <c r="Z978" i="14"/>
  <c r="AL978" i="14" s="1"/>
  <c r="Y978" i="14"/>
  <c r="AK978" i="14" s="1"/>
  <c r="X978" i="14"/>
  <c r="AJ978" i="14" s="1"/>
  <c r="W978" i="14"/>
  <c r="AI978" i="14" s="1"/>
  <c r="V978" i="14"/>
  <c r="AH978" i="14" s="1"/>
  <c r="U978" i="14"/>
  <c r="AG978" i="14" s="1"/>
  <c r="T978" i="14"/>
  <c r="O978" i="14"/>
  <c r="G978" i="14"/>
  <c r="AF977" i="14"/>
  <c r="AR977" i="14" s="1"/>
  <c r="AE977" i="14"/>
  <c r="AQ977" i="14" s="1"/>
  <c r="AD977" i="14"/>
  <c r="AP977" i="14" s="1"/>
  <c r="AC977" i="14"/>
  <c r="AO977" i="14" s="1"/>
  <c r="AB977" i="14"/>
  <c r="AN977" i="14" s="1"/>
  <c r="AA977" i="14"/>
  <c r="AM977" i="14" s="1"/>
  <c r="Z977" i="14"/>
  <c r="AL977" i="14" s="1"/>
  <c r="Y977" i="14"/>
  <c r="AK977" i="14" s="1"/>
  <c r="X977" i="14"/>
  <c r="AJ977" i="14" s="1"/>
  <c r="W977" i="14"/>
  <c r="AI977" i="14" s="1"/>
  <c r="V977" i="14"/>
  <c r="AH977" i="14" s="1"/>
  <c r="U977" i="14"/>
  <c r="AG977" i="14" s="1"/>
  <c r="T977" i="14"/>
  <c r="O977" i="14"/>
  <c r="G977" i="14"/>
  <c r="H977" i="14" s="1"/>
  <c r="AF976" i="14"/>
  <c r="AR976" i="14" s="1"/>
  <c r="AE976" i="14"/>
  <c r="AQ976" i="14" s="1"/>
  <c r="AD976" i="14"/>
  <c r="AP976" i="14" s="1"/>
  <c r="AC976" i="14"/>
  <c r="AO976" i="14" s="1"/>
  <c r="AB976" i="14"/>
  <c r="AN976" i="14" s="1"/>
  <c r="AA976" i="14"/>
  <c r="AM976" i="14" s="1"/>
  <c r="Z976" i="14"/>
  <c r="AL976" i="14" s="1"/>
  <c r="Y976" i="14"/>
  <c r="AK976" i="14" s="1"/>
  <c r="X976" i="14"/>
  <c r="AJ976" i="14" s="1"/>
  <c r="W976" i="14"/>
  <c r="AI976" i="14" s="1"/>
  <c r="V976" i="14"/>
  <c r="AH976" i="14" s="1"/>
  <c r="U976" i="14"/>
  <c r="AG976" i="14" s="1"/>
  <c r="T976" i="14"/>
  <c r="O976" i="14"/>
  <c r="G976" i="14"/>
  <c r="AF975" i="14"/>
  <c r="AR975" i="14" s="1"/>
  <c r="AE975" i="14"/>
  <c r="AQ975" i="14" s="1"/>
  <c r="AD975" i="14"/>
  <c r="AP975" i="14" s="1"/>
  <c r="AC975" i="14"/>
  <c r="AO975" i="14" s="1"/>
  <c r="AB975" i="14"/>
  <c r="AN975" i="14" s="1"/>
  <c r="AA975" i="14"/>
  <c r="AM975" i="14" s="1"/>
  <c r="Z975" i="14"/>
  <c r="AL975" i="14" s="1"/>
  <c r="Y975" i="14"/>
  <c r="AK975" i="14" s="1"/>
  <c r="X975" i="14"/>
  <c r="AJ975" i="14" s="1"/>
  <c r="W975" i="14"/>
  <c r="AI975" i="14" s="1"/>
  <c r="V975" i="14"/>
  <c r="AH975" i="14" s="1"/>
  <c r="U975" i="14"/>
  <c r="AG975" i="14" s="1"/>
  <c r="T975" i="14"/>
  <c r="O975" i="14"/>
  <c r="G975" i="14"/>
  <c r="AF974" i="14"/>
  <c r="AE974" i="14"/>
  <c r="AD974" i="14"/>
  <c r="AC974" i="14"/>
  <c r="AB974" i="14"/>
  <c r="AA974" i="14"/>
  <c r="Z974" i="14"/>
  <c r="Y974" i="14"/>
  <c r="X974" i="14"/>
  <c r="W974" i="14"/>
  <c r="V974" i="14"/>
  <c r="U974" i="14"/>
  <c r="T974" i="14"/>
  <c r="O974" i="14"/>
  <c r="G974" i="14"/>
  <c r="H974" i="14" s="1"/>
  <c r="AF973" i="14"/>
  <c r="AE973" i="14"/>
  <c r="AD973" i="14"/>
  <c r="AC973" i="14"/>
  <c r="AB973" i="14"/>
  <c r="AA973" i="14"/>
  <c r="Z973" i="14"/>
  <c r="Y973" i="14"/>
  <c r="X973" i="14"/>
  <c r="W973" i="14"/>
  <c r="V973" i="14"/>
  <c r="U973" i="14"/>
  <c r="T973" i="14"/>
  <c r="O973" i="14"/>
  <c r="G973" i="14"/>
  <c r="AF972" i="14"/>
  <c r="AE972" i="14"/>
  <c r="AD972" i="14"/>
  <c r="AC972" i="14"/>
  <c r="AB972" i="14"/>
  <c r="AA972" i="14"/>
  <c r="Z972" i="14"/>
  <c r="Y972" i="14"/>
  <c r="X972" i="14"/>
  <c r="W972" i="14"/>
  <c r="V972" i="14"/>
  <c r="U972" i="14"/>
  <c r="T972" i="14"/>
  <c r="O972" i="14"/>
  <c r="G972" i="14"/>
  <c r="AF971" i="14"/>
  <c r="AR971" i="14" s="1"/>
  <c r="AE971" i="14"/>
  <c r="AQ971" i="14" s="1"/>
  <c r="AD971" i="14"/>
  <c r="AP971" i="14" s="1"/>
  <c r="AC971" i="14"/>
  <c r="AO971" i="14" s="1"/>
  <c r="AB971" i="14"/>
  <c r="AN971" i="14" s="1"/>
  <c r="AA971" i="14"/>
  <c r="AM971" i="14" s="1"/>
  <c r="Z971" i="14"/>
  <c r="AL971" i="14" s="1"/>
  <c r="Y971" i="14"/>
  <c r="AK971" i="14" s="1"/>
  <c r="X971" i="14"/>
  <c r="AJ971" i="14" s="1"/>
  <c r="W971" i="14"/>
  <c r="AI971" i="14" s="1"/>
  <c r="V971" i="14"/>
  <c r="AH971" i="14" s="1"/>
  <c r="U971" i="14"/>
  <c r="AG971" i="14" s="1"/>
  <c r="T971" i="14"/>
  <c r="O971" i="14"/>
  <c r="G971" i="14"/>
  <c r="AF970" i="14"/>
  <c r="AR970" i="14" s="1"/>
  <c r="AE970" i="14"/>
  <c r="AQ970" i="14" s="1"/>
  <c r="AD970" i="14"/>
  <c r="AP970" i="14" s="1"/>
  <c r="AC970" i="14"/>
  <c r="AO970" i="14" s="1"/>
  <c r="AB970" i="14"/>
  <c r="AN970" i="14" s="1"/>
  <c r="AA970" i="14"/>
  <c r="AM970" i="14" s="1"/>
  <c r="Z970" i="14"/>
  <c r="AL970" i="14" s="1"/>
  <c r="Y970" i="14"/>
  <c r="AK970" i="14" s="1"/>
  <c r="X970" i="14"/>
  <c r="AJ970" i="14" s="1"/>
  <c r="W970" i="14"/>
  <c r="AI970" i="14" s="1"/>
  <c r="V970" i="14"/>
  <c r="AH970" i="14" s="1"/>
  <c r="U970" i="14"/>
  <c r="AG970" i="14" s="1"/>
  <c r="T970" i="14"/>
  <c r="O970" i="14"/>
  <c r="G970" i="14"/>
  <c r="AF969" i="14"/>
  <c r="AR969" i="14" s="1"/>
  <c r="AE969" i="14"/>
  <c r="AQ969" i="14" s="1"/>
  <c r="AD969" i="14"/>
  <c r="AP969" i="14" s="1"/>
  <c r="AC969" i="14"/>
  <c r="AO969" i="14" s="1"/>
  <c r="AB969" i="14"/>
  <c r="AN969" i="14" s="1"/>
  <c r="AA969" i="14"/>
  <c r="AM969" i="14" s="1"/>
  <c r="Z969" i="14"/>
  <c r="AL969" i="14" s="1"/>
  <c r="Y969" i="14"/>
  <c r="AK969" i="14" s="1"/>
  <c r="X969" i="14"/>
  <c r="AJ969" i="14" s="1"/>
  <c r="W969" i="14"/>
  <c r="AI969" i="14" s="1"/>
  <c r="V969" i="14"/>
  <c r="AH969" i="14" s="1"/>
  <c r="U969" i="14"/>
  <c r="AG969" i="14" s="1"/>
  <c r="T969" i="14"/>
  <c r="O969" i="14"/>
  <c r="G969" i="14"/>
  <c r="H969" i="14" s="1"/>
  <c r="AF968" i="14"/>
  <c r="AR968" i="14" s="1"/>
  <c r="AE968" i="14"/>
  <c r="AQ968" i="14" s="1"/>
  <c r="AD968" i="14"/>
  <c r="AP968" i="14" s="1"/>
  <c r="AC968" i="14"/>
  <c r="AO968" i="14" s="1"/>
  <c r="AB968" i="14"/>
  <c r="AN968" i="14" s="1"/>
  <c r="AA968" i="14"/>
  <c r="AM968" i="14" s="1"/>
  <c r="Z968" i="14"/>
  <c r="AL968" i="14" s="1"/>
  <c r="Y968" i="14"/>
  <c r="AK968" i="14" s="1"/>
  <c r="X968" i="14"/>
  <c r="AJ968" i="14" s="1"/>
  <c r="W968" i="14"/>
  <c r="AI968" i="14" s="1"/>
  <c r="V968" i="14"/>
  <c r="AH968" i="14" s="1"/>
  <c r="U968" i="14"/>
  <c r="AG968" i="14" s="1"/>
  <c r="T968" i="14"/>
  <c r="O968" i="14"/>
  <c r="G968" i="14"/>
  <c r="AF967" i="14"/>
  <c r="AR967" i="14" s="1"/>
  <c r="AE967" i="14"/>
  <c r="AQ967" i="14" s="1"/>
  <c r="AD967" i="14"/>
  <c r="AP967" i="14" s="1"/>
  <c r="AC967" i="14"/>
  <c r="AO967" i="14" s="1"/>
  <c r="AB967" i="14"/>
  <c r="AN967" i="14" s="1"/>
  <c r="AA967" i="14"/>
  <c r="AM967" i="14" s="1"/>
  <c r="Z967" i="14"/>
  <c r="AL967" i="14" s="1"/>
  <c r="Y967" i="14"/>
  <c r="AK967" i="14" s="1"/>
  <c r="X967" i="14"/>
  <c r="AJ967" i="14" s="1"/>
  <c r="W967" i="14"/>
  <c r="AI967" i="14" s="1"/>
  <c r="V967" i="14"/>
  <c r="AH967" i="14" s="1"/>
  <c r="U967" i="14"/>
  <c r="AG967" i="14" s="1"/>
  <c r="T967" i="14"/>
  <c r="O967" i="14"/>
  <c r="G967" i="14"/>
  <c r="H967" i="14" s="1"/>
  <c r="AF966" i="14"/>
  <c r="AR966" i="14" s="1"/>
  <c r="AE966" i="14"/>
  <c r="AQ966" i="14" s="1"/>
  <c r="AD966" i="14"/>
  <c r="AP966" i="14" s="1"/>
  <c r="AC966" i="14"/>
  <c r="AO966" i="14" s="1"/>
  <c r="AB966" i="14"/>
  <c r="AN966" i="14" s="1"/>
  <c r="AA966" i="14"/>
  <c r="AM966" i="14" s="1"/>
  <c r="Z966" i="14"/>
  <c r="AL966" i="14" s="1"/>
  <c r="Y966" i="14"/>
  <c r="AK966" i="14" s="1"/>
  <c r="X966" i="14"/>
  <c r="AJ966" i="14" s="1"/>
  <c r="W966" i="14"/>
  <c r="AI966" i="14" s="1"/>
  <c r="V966" i="14"/>
  <c r="AH966" i="14" s="1"/>
  <c r="U966" i="14"/>
  <c r="AG966" i="14" s="1"/>
  <c r="T966" i="14"/>
  <c r="O966" i="14"/>
  <c r="G966" i="14"/>
  <c r="AF965" i="14"/>
  <c r="AR965" i="14" s="1"/>
  <c r="AE965" i="14"/>
  <c r="AQ965" i="14" s="1"/>
  <c r="AD965" i="14"/>
  <c r="AP965" i="14" s="1"/>
  <c r="AC965" i="14"/>
  <c r="AO965" i="14" s="1"/>
  <c r="AB965" i="14"/>
  <c r="AN965" i="14" s="1"/>
  <c r="AA965" i="14"/>
  <c r="AM965" i="14" s="1"/>
  <c r="Z965" i="14"/>
  <c r="AL965" i="14" s="1"/>
  <c r="Y965" i="14"/>
  <c r="AK965" i="14" s="1"/>
  <c r="X965" i="14"/>
  <c r="AJ965" i="14" s="1"/>
  <c r="W965" i="14"/>
  <c r="AI965" i="14" s="1"/>
  <c r="V965" i="14"/>
  <c r="AH965" i="14" s="1"/>
  <c r="U965" i="14"/>
  <c r="AG965" i="14" s="1"/>
  <c r="T965" i="14"/>
  <c r="O965" i="14"/>
  <c r="G965" i="14"/>
  <c r="T964" i="14"/>
  <c r="O964" i="14"/>
  <c r="G964" i="14"/>
  <c r="AF963" i="14"/>
  <c r="AR963" i="14" s="1"/>
  <c r="AE963" i="14"/>
  <c r="AQ963" i="14" s="1"/>
  <c r="AD963" i="14"/>
  <c r="AP963" i="14" s="1"/>
  <c r="AC963" i="14"/>
  <c r="AO963" i="14" s="1"/>
  <c r="AB963" i="14"/>
  <c r="AN963" i="14" s="1"/>
  <c r="AA963" i="14"/>
  <c r="AM963" i="14" s="1"/>
  <c r="Z963" i="14"/>
  <c r="AL963" i="14" s="1"/>
  <c r="Y963" i="14"/>
  <c r="AK963" i="14" s="1"/>
  <c r="X963" i="14"/>
  <c r="AJ963" i="14" s="1"/>
  <c r="W963" i="14"/>
  <c r="AI963" i="14" s="1"/>
  <c r="V963" i="14"/>
  <c r="AH963" i="14" s="1"/>
  <c r="U963" i="14"/>
  <c r="AG963" i="14" s="1"/>
  <c r="T963" i="14"/>
  <c r="O963" i="14"/>
  <c r="G963" i="14"/>
  <c r="H963" i="14" s="1"/>
  <c r="AF962" i="14"/>
  <c r="AR962" i="14" s="1"/>
  <c r="AE962" i="14"/>
  <c r="AQ962" i="14" s="1"/>
  <c r="AD962" i="14"/>
  <c r="AP962" i="14" s="1"/>
  <c r="AC962" i="14"/>
  <c r="AO962" i="14" s="1"/>
  <c r="AB962" i="14"/>
  <c r="AN962" i="14" s="1"/>
  <c r="AA962" i="14"/>
  <c r="AM962" i="14" s="1"/>
  <c r="Z962" i="14"/>
  <c r="AL962" i="14" s="1"/>
  <c r="Y962" i="14"/>
  <c r="AK962" i="14" s="1"/>
  <c r="X962" i="14"/>
  <c r="AJ962" i="14" s="1"/>
  <c r="W962" i="14"/>
  <c r="AI962" i="14" s="1"/>
  <c r="V962" i="14"/>
  <c r="AH962" i="14" s="1"/>
  <c r="U962" i="14"/>
  <c r="AG962" i="14" s="1"/>
  <c r="T962" i="14"/>
  <c r="O962" i="14"/>
  <c r="G962" i="14"/>
  <c r="H962" i="14" s="1"/>
  <c r="AF961" i="14"/>
  <c r="AR961" i="14" s="1"/>
  <c r="AE961" i="14"/>
  <c r="AQ961" i="14" s="1"/>
  <c r="AD961" i="14"/>
  <c r="AP961" i="14" s="1"/>
  <c r="AC961" i="14"/>
  <c r="AO961" i="14" s="1"/>
  <c r="AB961" i="14"/>
  <c r="AN961" i="14" s="1"/>
  <c r="AA961" i="14"/>
  <c r="AM961" i="14" s="1"/>
  <c r="Z961" i="14"/>
  <c r="AL961" i="14" s="1"/>
  <c r="Y961" i="14"/>
  <c r="AK961" i="14" s="1"/>
  <c r="X961" i="14"/>
  <c r="AJ961" i="14" s="1"/>
  <c r="W961" i="14"/>
  <c r="AI961" i="14" s="1"/>
  <c r="V961" i="14"/>
  <c r="AH961" i="14" s="1"/>
  <c r="U961" i="14"/>
  <c r="AG961" i="14" s="1"/>
  <c r="T961" i="14"/>
  <c r="O961" i="14"/>
  <c r="G961" i="14"/>
  <c r="AF960" i="14"/>
  <c r="AR960" i="14" s="1"/>
  <c r="AE960" i="14"/>
  <c r="AQ960" i="14" s="1"/>
  <c r="AD960" i="14"/>
  <c r="AP960" i="14" s="1"/>
  <c r="AC960" i="14"/>
  <c r="AO960" i="14" s="1"/>
  <c r="AB960" i="14"/>
  <c r="AN960" i="14" s="1"/>
  <c r="AA960" i="14"/>
  <c r="AM960" i="14" s="1"/>
  <c r="Z960" i="14"/>
  <c r="AL960" i="14" s="1"/>
  <c r="Y960" i="14"/>
  <c r="AK960" i="14" s="1"/>
  <c r="X960" i="14"/>
  <c r="AJ960" i="14" s="1"/>
  <c r="W960" i="14"/>
  <c r="AI960" i="14" s="1"/>
  <c r="V960" i="14"/>
  <c r="AH960" i="14" s="1"/>
  <c r="U960" i="14"/>
  <c r="AG960" i="14" s="1"/>
  <c r="T960" i="14"/>
  <c r="O960" i="14"/>
  <c r="G960" i="14"/>
  <c r="T959" i="14"/>
  <c r="O959" i="14"/>
  <c r="G959" i="14"/>
  <c r="H959" i="14" s="1"/>
  <c r="AF958" i="14"/>
  <c r="AR958" i="14" s="1"/>
  <c r="AE958" i="14"/>
  <c r="AQ958" i="14" s="1"/>
  <c r="AD958" i="14"/>
  <c r="AP958" i="14" s="1"/>
  <c r="AC958" i="14"/>
  <c r="AO958" i="14" s="1"/>
  <c r="AB958" i="14"/>
  <c r="AN958" i="14" s="1"/>
  <c r="AA958" i="14"/>
  <c r="AM958" i="14" s="1"/>
  <c r="Z958" i="14"/>
  <c r="AL958" i="14" s="1"/>
  <c r="Y958" i="14"/>
  <c r="AK958" i="14" s="1"/>
  <c r="X958" i="14"/>
  <c r="AJ958" i="14" s="1"/>
  <c r="W958" i="14"/>
  <c r="AI958" i="14" s="1"/>
  <c r="V958" i="14"/>
  <c r="AH958" i="14" s="1"/>
  <c r="U958" i="14"/>
  <c r="AG958" i="14" s="1"/>
  <c r="T958" i="14"/>
  <c r="O958" i="14"/>
  <c r="G958" i="14"/>
  <c r="H958" i="14" s="1"/>
  <c r="AF957" i="14"/>
  <c r="AR957" i="14" s="1"/>
  <c r="AE957" i="14"/>
  <c r="AQ957" i="14" s="1"/>
  <c r="AD957" i="14"/>
  <c r="AP957" i="14" s="1"/>
  <c r="AC957" i="14"/>
  <c r="AO957" i="14" s="1"/>
  <c r="AB957" i="14"/>
  <c r="AN957" i="14" s="1"/>
  <c r="AA957" i="14"/>
  <c r="AM957" i="14" s="1"/>
  <c r="Z957" i="14"/>
  <c r="AL957" i="14" s="1"/>
  <c r="Y957" i="14"/>
  <c r="AK957" i="14" s="1"/>
  <c r="X957" i="14"/>
  <c r="AJ957" i="14" s="1"/>
  <c r="W957" i="14"/>
  <c r="AI957" i="14" s="1"/>
  <c r="V957" i="14"/>
  <c r="AH957" i="14" s="1"/>
  <c r="U957" i="14"/>
  <c r="AG957" i="14" s="1"/>
  <c r="T957" i="14"/>
  <c r="O957" i="14"/>
  <c r="G957" i="14"/>
  <c r="AF956" i="14"/>
  <c r="AR956" i="14" s="1"/>
  <c r="AE956" i="14"/>
  <c r="AQ956" i="14" s="1"/>
  <c r="AD956" i="14"/>
  <c r="AP956" i="14" s="1"/>
  <c r="AC956" i="14"/>
  <c r="AO956" i="14" s="1"/>
  <c r="AB956" i="14"/>
  <c r="AN956" i="14" s="1"/>
  <c r="AA956" i="14"/>
  <c r="AM956" i="14" s="1"/>
  <c r="Z956" i="14"/>
  <c r="AL956" i="14" s="1"/>
  <c r="Y956" i="14"/>
  <c r="AK956" i="14" s="1"/>
  <c r="X956" i="14"/>
  <c r="AJ956" i="14" s="1"/>
  <c r="W956" i="14"/>
  <c r="AI956" i="14" s="1"/>
  <c r="V956" i="14"/>
  <c r="AH956" i="14" s="1"/>
  <c r="U956" i="14"/>
  <c r="AG956" i="14" s="1"/>
  <c r="T956" i="14"/>
  <c r="O956" i="14"/>
  <c r="G956" i="14"/>
  <c r="T955" i="14"/>
  <c r="O955" i="14"/>
  <c r="G955" i="14"/>
  <c r="H955" i="14" s="1"/>
  <c r="P955" i="14" s="1"/>
  <c r="T954" i="14"/>
  <c r="O954" i="14"/>
  <c r="G954" i="14"/>
  <c r="T953" i="14"/>
  <c r="O953" i="14"/>
  <c r="G953" i="14"/>
  <c r="T952" i="14"/>
  <c r="O952" i="14"/>
  <c r="G952" i="14"/>
  <c r="T951" i="14"/>
  <c r="O951" i="14"/>
  <c r="G951" i="14"/>
  <c r="H951" i="14" s="1"/>
  <c r="AF950" i="14"/>
  <c r="AR950" i="14" s="1"/>
  <c r="AE950" i="14"/>
  <c r="AQ950" i="14" s="1"/>
  <c r="AD950" i="14"/>
  <c r="AP950" i="14" s="1"/>
  <c r="AC950" i="14"/>
  <c r="AO950" i="14" s="1"/>
  <c r="AB950" i="14"/>
  <c r="AN950" i="14" s="1"/>
  <c r="AA950" i="14"/>
  <c r="AM950" i="14" s="1"/>
  <c r="Z950" i="14"/>
  <c r="AL950" i="14" s="1"/>
  <c r="Y950" i="14"/>
  <c r="AK950" i="14" s="1"/>
  <c r="X950" i="14"/>
  <c r="AJ950" i="14" s="1"/>
  <c r="W950" i="14"/>
  <c r="AI950" i="14" s="1"/>
  <c r="V950" i="14"/>
  <c r="AH950" i="14" s="1"/>
  <c r="U950" i="14"/>
  <c r="AG950" i="14" s="1"/>
  <c r="T950" i="14"/>
  <c r="O950" i="14"/>
  <c r="G950" i="14"/>
  <c r="H950" i="14" s="1"/>
  <c r="T949" i="14"/>
  <c r="O949" i="14"/>
  <c r="G949" i="14"/>
  <c r="H949" i="14" s="1"/>
  <c r="T948" i="14"/>
  <c r="O948" i="14"/>
  <c r="G948" i="14"/>
  <c r="AF947" i="14"/>
  <c r="AR947" i="14" s="1"/>
  <c r="AE947" i="14"/>
  <c r="AQ947" i="14" s="1"/>
  <c r="AD947" i="14"/>
  <c r="AP947" i="14" s="1"/>
  <c r="AC947" i="14"/>
  <c r="AO947" i="14" s="1"/>
  <c r="AB947" i="14"/>
  <c r="AN947" i="14" s="1"/>
  <c r="AA947" i="14"/>
  <c r="AM947" i="14" s="1"/>
  <c r="Z947" i="14"/>
  <c r="AL947" i="14" s="1"/>
  <c r="Y947" i="14"/>
  <c r="AK947" i="14" s="1"/>
  <c r="X947" i="14"/>
  <c r="AJ947" i="14" s="1"/>
  <c r="W947" i="14"/>
  <c r="AI947" i="14" s="1"/>
  <c r="V947" i="14"/>
  <c r="AH947" i="14" s="1"/>
  <c r="U947" i="14"/>
  <c r="AG947" i="14" s="1"/>
  <c r="T947" i="14"/>
  <c r="O947" i="14"/>
  <c r="G947" i="14"/>
  <c r="H947" i="14" s="1"/>
  <c r="T946" i="14"/>
  <c r="O946" i="14"/>
  <c r="G946" i="14"/>
  <c r="H946" i="14" s="1"/>
  <c r="T945" i="14"/>
  <c r="O945" i="14"/>
  <c r="H945" i="14"/>
  <c r="P945" i="14" s="1"/>
  <c r="T944" i="14"/>
  <c r="O944" i="14"/>
  <c r="H944" i="14"/>
  <c r="P944" i="14" s="1"/>
  <c r="T943" i="14"/>
  <c r="O943" i="14"/>
  <c r="H943" i="14"/>
  <c r="P943" i="14" s="1"/>
  <c r="T942" i="14"/>
  <c r="O942" i="14"/>
  <c r="H942" i="14"/>
  <c r="P942" i="14" s="1"/>
  <c r="AF941" i="14"/>
  <c r="AR941" i="14" s="1"/>
  <c r="AE941" i="14"/>
  <c r="AQ941" i="14" s="1"/>
  <c r="AD941" i="14"/>
  <c r="AP941" i="14" s="1"/>
  <c r="AC941" i="14"/>
  <c r="AO941" i="14" s="1"/>
  <c r="AB941" i="14"/>
  <c r="AN941" i="14" s="1"/>
  <c r="AA941" i="14"/>
  <c r="AM941" i="14" s="1"/>
  <c r="Z941" i="14"/>
  <c r="AL941" i="14" s="1"/>
  <c r="Y941" i="14"/>
  <c r="AK941" i="14" s="1"/>
  <c r="X941" i="14"/>
  <c r="AJ941" i="14" s="1"/>
  <c r="W941" i="14"/>
  <c r="AI941" i="14" s="1"/>
  <c r="V941" i="14"/>
  <c r="AH941" i="14" s="1"/>
  <c r="U941" i="14"/>
  <c r="AG941" i="14" s="1"/>
  <c r="T941" i="14"/>
  <c r="O941" i="14"/>
  <c r="H941" i="14"/>
  <c r="P941" i="14" s="1"/>
  <c r="AF940" i="14"/>
  <c r="AR940" i="14" s="1"/>
  <c r="AE940" i="14"/>
  <c r="AQ940" i="14" s="1"/>
  <c r="AD940" i="14"/>
  <c r="AP940" i="14" s="1"/>
  <c r="AC940" i="14"/>
  <c r="AO940" i="14" s="1"/>
  <c r="AB940" i="14"/>
  <c r="AN940" i="14" s="1"/>
  <c r="AA940" i="14"/>
  <c r="AM940" i="14" s="1"/>
  <c r="Z940" i="14"/>
  <c r="AL940" i="14" s="1"/>
  <c r="Y940" i="14"/>
  <c r="AK940" i="14" s="1"/>
  <c r="X940" i="14"/>
  <c r="AJ940" i="14" s="1"/>
  <c r="W940" i="14"/>
  <c r="AI940" i="14" s="1"/>
  <c r="V940" i="14"/>
  <c r="AH940" i="14" s="1"/>
  <c r="U940" i="14"/>
  <c r="AG940" i="14" s="1"/>
  <c r="T940" i="14"/>
  <c r="O940" i="14"/>
  <c r="H940" i="14"/>
  <c r="P940" i="14" s="1"/>
  <c r="AF939" i="14"/>
  <c r="AR939" i="14" s="1"/>
  <c r="AE939" i="14"/>
  <c r="AQ939" i="14" s="1"/>
  <c r="AD939" i="14"/>
  <c r="AP939" i="14" s="1"/>
  <c r="AC939" i="14"/>
  <c r="AO939" i="14" s="1"/>
  <c r="AB939" i="14"/>
  <c r="AN939" i="14" s="1"/>
  <c r="AA939" i="14"/>
  <c r="AM939" i="14" s="1"/>
  <c r="Z939" i="14"/>
  <c r="AL939" i="14" s="1"/>
  <c r="Y939" i="14"/>
  <c r="AK939" i="14" s="1"/>
  <c r="X939" i="14"/>
  <c r="AJ939" i="14" s="1"/>
  <c r="W939" i="14"/>
  <c r="AI939" i="14" s="1"/>
  <c r="V939" i="14"/>
  <c r="AH939" i="14" s="1"/>
  <c r="U939" i="14"/>
  <c r="AG939" i="14" s="1"/>
  <c r="T939" i="14"/>
  <c r="O939" i="14"/>
  <c r="H939" i="14"/>
  <c r="P939" i="14" s="1"/>
  <c r="AF938" i="14"/>
  <c r="AR938" i="14" s="1"/>
  <c r="AE938" i="14"/>
  <c r="AQ938" i="14" s="1"/>
  <c r="AD938" i="14"/>
  <c r="AP938" i="14" s="1"/>
  <c r="AC938" i="14"/>
  <c r="AO938" i="14" s="1"/>
  <c r="AB938" i="14"/>
  <c r="AN938" i="14" s="1"/>
  <c r="AA938" i="14"/>
  <c r="AM938" i="14" s="1"/>
  <c r="Z938" i="14"/>
  <c r="AL938" i="14" s="1"/>
  <c r="Y938" i="14"/>
  <c r="AK938" i="14" s="1"/>
  <c r="X938" i="14"/>
  <c r="AJ938" i="14" s="1"/>
  <c r="W938" i="14"/>
  <c r="AI938" i="14" s="1"/>
  <c r="V938" i="14"/>
  <c r="AH938" i="14" s="1"/>
  <c r="U938" i="14"/>
  <c r="AG938" i="14" s="1"/>
  <c r="T938" i="14"/>
  <c r="O938" i="14"/>
  <c r="H938" i="14"/>
  <c r="P938" i="14" s="1"/>
  <c r="AF937" i="14"/>
  <c r="AR937" i="14" s="1"/>
  <c r="AE937" i="14"/>
  <c r="AQ937" i="14" s="1"/>
  <c r="AD937" i="14"/>
  <c r="AP937" i="14" s="1"/>
  <c r="AC937" i="14"/>
  <c r="AO937" i="14" s="1"/>
  <c r="AB937" i="14"/>
  <c r="AN937" i="14" s="1"/>
  <c r="AA937" i="14"/>
  <c r="AM937" i="14" s="1"/>
  <c r="Z937" i="14"/>
  <c r="AL937" i="14" s="1"/>
  <c r="Y937" i="14"/>
  <c r="AK937" i="14" s="1"/>
  <c r="X937" i="14"/>
  <c r="AJ937" i="14" s="1"/>
  <c r="W937" i="14"/>
  <c r="AI937" i="14" s="1"/>
  <c r="V937" i="14"/>
  <c r="AH937" i="14" s="1"/>
  <c r="U937" i="14"/>
  <c r="AG937" i="14" s="1"/>
  <c r="T937" i="14"/>
  <c r="O937" i="14"/>
  <c r="H937" i="14"/>
  <c r="P937" i="14" s="1"/>
  <c r="AF936" i="14"/>
  <c r="AR936" i="14" s="1"/>
  <c r="AE936" i="14"/>
  <c r="AQ936" i="14" s="1"/>
  <c r="AD936" i="14"/>
  <c r="AP936" i="14" s="1"/>
  <c r="AC936" i="14"/>
  <c r="AO936" i="14" s="1"/>
  <c r="AB936" i="14"/>
  <c r="AN936" i="14" s="1"/>
  <c r="AA936" i="14"/>
  <c r="AM936" i="14" s="1"/>
  <c r="Z936" i="14"/>
  <c r="AL936" i="14" s="1"/>
  <c r="Y936" i="14"/>
  <c r="AK936" i="14" s="1"/>
  <c r="X936" i="14"/>
  <c r="AJ936" i="14" s="1"/>
  <c r="W936" i="14"/>
  <c r="AI936" i="14" s="1"/>
  <c r="V936" i="14"/>
  <c r="AH936" i="14" s="1"/>
  <c r="U936" i="14"/>
  <c r="AG936" i="14" s="1"/>
  <c r="T936" i="14"/>
  <c r="O936" i="14"/>
  <c r="H936" i="14"/>
  <c r="P936" i="14" s="1"/>
  <c r="AF935" i="14"/>
  <c r="AR935" i="14" s="1"/>
  <c r="AE935" i="14"/>
  <c r="AQ935" i="14" s="1"/>
  <c r="AD935" i="14"/>
  <c r="AP935" i="14" s="1"/>
  <c r="AC935" i="14"/>
  <c r="AO935" i="14" s="1"/>
  <c r="AB935" i="14"/>
  <c r="AN935" i="14" s="1"/>
  <c r="AA935" i="14"/>
  <c r="AM935" i="14" s="1"/>
  <c r="Z935" i="14"/>
  <c r="AL935" i="14" s="1"/>
  <c r="Y935" i="14"/>
  <c r="AK935" i="14" s="1"/>
  <c r="X935" i="14"/>
  <c r="AJ935" i="14" s="1"/>
  <c r="W935" i="14"/>
  <c r="AI935" i="14" s="1"/>
  <c r="V935" i="14"/>
  <c r="AH935" i="14" s="1"/>
  <c r="U935" i="14"/>
  <c r="AG935" i="14" s="1"/>
  <c r="T935" i="14"/>
  <c r="O935" i="14"/>
  <c r="H935" i="14"/>
  <c r="P935" i="14" s="1"/>
  <c r="AF934" i="14"/>
  <c r="AR934" i="14" s="1"/>
  <c r="AE934" i="14"/>
  <c r="AQ934" i="14" s="1"/>
  <c r="AD934" i="14"/>
  <c r="AP934" i="14" s="1"/>
  <c r="AC934" i="14"/>
  <c r="AO934" i="14" s="1"/>
  <c r="AB934" i="14"/>
  <c r="AN934" i="14" s="1"/>
  <c r="AA934" i="14"/>
  <c r="AM934" i="14" s="1"/>
  <c r="Z934" i="14"/>
  <c r="AL934" i="14" s="1"/>
  <c r="Y934" i="14"/>
  <c r="AK934" i="14" s="1"/>
  <c r="X934" i="14"/>
  <c r="AJ934" i="14" s="1"/>
  <c r="W934" i="14"/>
  <c r="AI934" i="14" s="1"/>
  <c r="V934" i="14"/>
  <c r="AH934" i="14" s="1"/>
  <c r="U934" i="14"/>
  <c r="AG934" i="14" s="1"/>
  <c r="O934" i="14"/>
  <c r="H934" i="14"/>
  <c r="AF933" i="14"/>
  <c r="AR933" i="14" s="1"/>
  <c r="AE933" i="14"/>
  <c r="AQ933" i="14" s="1"/>
  <c r="AD933" i="14"/>
  <c r="AP933" i="14" s="1"/>
  <c r="AC933" i="14"/>
  <c r="AO933" i="14" s="1"/>
  <c r="AB933" i="14"/>
  <c r="AN933" i="14" s="1"/>
  <c r="AA933" i="14"/>
  <c r="AM933" i="14" s="1"/>
  <c r="Z933" i="14"/>
  <c r="AL933" i="14" s="1"/>
  <c r="Y933" i="14"/>
  <c r="AK933" i="14" s="1"/>
  <c r="X933" i="14"/>
  <c r="AJ933" i="14" s="1"/>
  <c r="W933" i="14"/>
  <c r="AI933" i="14" s="1"/>
  <c r="V933" i="14"/>
  <c r="AH933" i="14" s="1"/>
  <c r="U933" i="14"/>
  <c r="AG933" i="14" s="1"/>
  <c r="T933" i="14"/>
  <c r="O933" i="14"/>
  <c r="H933" i="14"/>
  <c r="P933" i="14" s="1"/>
  <c r="AF932" i="14"/>
  <c r="AR932" i="14" s="1"/>
  <c r="AE932" i="14"/>
  <c r="AQ932" i="14" s="1"/>
  <c r="AD932" i="14"/>
  <c r="AP932" i="14" s="1"/>
  <c r="AC932" i="14"/>
  <c r="AO932" i="14" s="1"/>
  <c r="AB932" i="14"/>
  <c r="AN932" i="14" s="1"/>
  <c r="AA932" i="14"/>
  <c r="AM932" i="14" s="1"/>
  <c r="Z932" i="14"/>
  <c r="AL932" i="14" s="1"/>
  <c r="Y932" i="14"/>
  <c r="AK932" i="14" s="1"/>
  <c r="X932" i="14"/>
  <c r="AJ932" i="14" s="1"/>
  <c r="W932" i="14"/>
  <c r="AI932" i="14" s="1"/>
  <c r="V932" i="14"/>
  <c r="AH932" i="14" s="1"/>
  <c r="U932" i="14"/>
  <c r="AG932" i="14" s="1"/>
  <c r="T932" i="14"/>
  <c r="O932" i="14"/>
  <c r="H932" i="14"/>
  <c r="P932" i="14" s="1"/>
  <c r="AF931" i="14"/>
  <c r="AR931" i="14" s="1"/>
  <c r="AE931" i="14"/>
  <c r="AQ931" i="14" s="1"/>
  <c r="AD931" i="14"/>
  <c r="AP931" i="14" s="1"/>
  <c r="AC931" i="14"/>
  <c r="AO931" i="14" s="1"/>
  <c r="AB931" i="14"/>
  <c r="AN931" i="14" s="1"/>
  <c r="AA931" i="14"/>
  <c r="AM931" i="14" s="1"/>
  <c r="Z931" i="14"/>
  <c r="AL931" i="14" s="1"/>
  <c r="Y931" i="14"/>
  <c r="AK931" i="14" s="1"/>
  <c r="X931" i="14"/>
  <c r="AJ931" i="14" s="1"/>
  <c r="W931" i="14"/>
  <c r="AI931" i="14" s="1"/>
  <c r="V931" i="14"/>
  <c r="AH931" i="14" s="1"/>
  <c r="U931" i="14"/>
  <c r="AG931" i="14" s="1"/>
  <c r="T931" i="14"/>
  <c r="O931" i="14"/>
  <c r="H931" i="14"/>
  <c r="P931" i="14" s="1"/>
  <c r="AF930" i="14"/>
  <c r="AR930" i="14" s="1"/>
  <c r="AE930" i="14"/>
  <c r="AQ930" i="14" s="1"/>
  <c r="AD930" i="14"/>
  <c r="AP930" i="14" s="1"/>
  <c r="AC930" i="14"/>
  <c r="AO930" i="14" s="1"/>
  <c r="AB930" i="14"/>
  <c r="AN930" i="14" s="1"/>
  <c r="AA930" i="14"/>
  <c r="AM930" i="14" s="1"/>
  <c r="Z930" i="14"/>
  <c r="AL930" i="14" s="1"/>
  <c r="Y930" i="14"/>
  <c r="AK930" i="14" s="1"/>
  <c r="X930" i="14"/>
  <c r="AJ930" i="14" s="1"/>
  <c r="W930" i="14"/>
  <c r="AI930" i="14" s="1"/>
  <c r="V930" i="14"/>
  <c r="AH930" i="14" s="1"/>
  <c r="U930" i="14"/>
  <c r="AG930" i="14" s="1"/>
  <c r="T930" i="14"/>
  <c r="O930" i="14"/>
  <c r="H930" i="14"/>
  <c r="P930" i="14" s="1"/>
  <c r="AF929" i="14"/>
  <c r="AR929" i="14" s="1"/>
  <c r="AE929" i="14"/>
  <c r="AQ929" i="14" s="1"/>
  <c r="AD929" i="14"/>
  <c r="AP929" i="14" s="1"/>
  <c r="AC929" i="14"/>
  <c r="AO929" i="14" s="1"/>
  <c r="AB929" i="14"/>
  <c r="AN929" i="14" s="1"/>
  <c r="AA929" i="14"/>
  <c r="AM929" i="14" s="1"/>
  <c r="Z929" i="14"/>
  <c r="AL929" i="14" s="1"/>
  <c r="Y929" i="14"/>
  <c r="AK929" i="14" s="1"/>
  <c r="X929" i="14"/>
  <c r="AJ929" i="14" s="1"/>
  <c r="W929" i="14"/>
  <c r="AI929" i="14" s="1"/>
  <c r="V929" i="14"/>
  <c r="AH929" i="14" s="1"/>
  <c r="U929" i="14"/>
  <c r="AG929" i="14" s="1"/>
  <c r="T929" i="14"/>
  <c r="O929" i="14"/>
  <c r="H929" i="14"/>
  <c r="P929" i="14" s="1"/>
  <c r="AF928" i="14"/>
  <c r="AR928" i="14" s="1"/>
  <c r="AE928" i="14"/>
  <c r="AQ928" i="14" s="1"/>
  <c r="AD928" i="14"/>
  <c r="AP928" i="14" s="1"/>
  <c r="AC928" i="14"/>
  <c r="AO928" i="14" s="1"/>
  <c r="AB928" i="14"/>
  <c r="AN928" i="14" s="1"/>
  <c r="AA928" i="14"/>
  <c r="AM928" i="14" s="1"/>
  <c r="Z928" i="14"/>
  <c r="AL928" i="14" s="1"/>
  <c r="Y928" i="14"/>
  <c r="AK928" i="14" s="1"/>
  <c r="X928" i="14"/>
  <c r="AJ928" i="14" s="1"/>
  <c r="W928" i="14"/>
  <c r="AI928" i="14" s="1"/>
  <c r="V928" i="14"/>
  <c r="AH928" i="14" s="1"/>
  <c r="U928" i="14"/>
  <c r="AG928" i="14" s="1"/>
  <c r="T928" i="14"/>
  <c r="O928" i="14"/>
  <c r="H928" i="14"/>
  <c r="P928" i="14" s="1"/>
  <c r="AF927" i="14"/>
  <c r="AR927" i="14" s="1"/>
  <c r="AE927" i="14"/>
  <c r="AQ927" i="14" s="1"/>
  <c r="AD927" i="14"/>
  <c r="AP927" i="14" s="1"/>
  <c r="AC927" i="14"/>
  <c r="AO927" i="14" s="1"/>
  <c r="AB927" i="14"/>
  <c r="AN927" i="14" s="1"/>
  <c r="AA927" i="14"/>
  <c r="AM927" i="14" s="1"/>
  <c r="Z927" i="14"/>
  <c r="AL927" i="14" s="1"/>
  <c r="Y927" i="14"/>
  <c r="AK927" i="14" s="1"/>
  <c r="X927" i="14"/>
  <c r="AJ927" i="14" s="1"/>
  <c r="W927" i="14"/>
  <c r="AI927" i="14" s="1"/>
  <c r="V927" i="14"/>
  <c r="AH927" i="14" s="1"/>
  <c r="U927" i="14"/>
  <c r="AG927" i="14" s="1"/>
  <c r="T927" i="14"/>
  <c r="O927" i="14"/>
  <c r="H927" i="14"/>
  <c r="P927" i="14" s="1"/>
  <c r="AF926" i="14"/>
  <c r="AR926" i="14" s="1"/>
  <c r="AE926" i="14"/>
  <c r="AQ926" i="14" s="1"/>
  <c r="AD926" i="14"/>
  <c r="AP926" i="14" s="1"/>
  <c r="AC926" i="14"/>
  <c r="AO926" i="14" s="1"/>
  <c r="AB926" i="14"/>
  <c r="AN926" i="14" s="1"/>
  <c r="AA926" i="14"/>
  <c r="AM926" i="14" s="1"/>
  <c r="Z926" i="14"/>
  <c r="AL926" i="14" s="1"/>
  <c r="Y926" i="14"/>
  <c r="AK926" i="14" s="1"/>
  <c r="X926" i="14"/>
  <c r="AJ926" i="14" s="1"/>
  <c r="W926" i="14"/>
  <c r="AI926" i="14" s="1"/>
  <c r="V926" i="14"/>
  <c r="AH926" i="14" s="1"/>
  <c r="U926" i="14"/>
  <c r="AG926" i="14" s="1"/>
  <c r="T926" i="14"/>
  <c r="O926" i="14"/>
  <c r="H926" i="14"/>
  <c r="P926" i="14" s="1"/>
  <c r="AF925" i="14"/>
  <c r="AR925" i="14" s="1"/>
  <c r="AE925" i="14"/>
  <c r="AQ925" i="14" s="1"/>
  <c r="AD925" i="14"/>
  <c r="AP925" i="14" s="1"/>
  <c r="AC925" i="14"/>
  <c r="AO925" i="14" s="1"/>
  <c r="AB925" i="14"/>
  <c r="AN925" i="14" s="1"/>
  <c r="AA925" i="14"/>
  <c r="AM925" i="14" s="1"/>
  <c r="Z925" i="14"/>
  <c r="AL925" i="14" s="1"/>
  <c r="Y925" i="14"/>
  <c r="AK925" i="14" s="1"/>
  <c r="X925" i="14"/>
  <c r="AJ925" i="14" s="1"/>
  <c r="W925" i="14"/>
  <c r="AI925" i="14" s="1"/>
  <c r="V925" i="14"/>
  <c r="AH925" i="14" s="1"/>
  <c r="U925" i="14"/>
  <c r="AG925" i="14" s="1"/>
  <c r="T925" i="14"/>
  <c r="O925" i="14"/>
  <c r="H925" i="14"/>
  <c r="P925" i="14" s="1"/>
  <c r="T924" i="14"/>
  <c r="O924" i="14"/>
  <c r="H924" i="14"/>
  <c r="G924" i="14"/>
  <c r="T923" i="14"/>
  <c r="O923" i="14"/>
  <c r="H923" i="14"/>
  <c r="G923" i="14"/>
  <c r="T922" i="14"/>
  <c r="O922" i="14"/>
  <c r="H922" i="14"/>
  <c r="G922" i="14"/>
  <c r="T921" i="14"/>
  <c r="O921" i="14"/>
  <c r="H921" i="14"/>
  <c r="G921" i="14"/>
  <c r="T920" i="14"/>
  <c r="O920" i="14"/>
  <c r="H920" i="14"/>
  <c r="G920" i="14"/>
  <c r="T919" i="14"/>
  <c r="O919" i="14"/>
  <c r="H919" i="14"/>
  <c r="G919" i="14"/>
  <c r="T918" i="14"/>
  <c r="O918" i="14"/>
  <c r="H918" i="14"/>
  <c r="G918" i="14"/>
  <c r="T917" i="14"/>
  <c r="O917" i="14"/>
  <c r="H917" i="14"/>
  <c r="G917" i="14"/>
  <c r="T916" i="14"/>
  <c r="O916" i="14"/>
  <c r="H916" i="14"/>
  <c r="G916" i="14"/>
  <c r="T915" i="14"/>
  <c r="O915" i="14"/>
  <c r="H915" i="14"/>
  <c r="G915" i="14"/>
  <c r="T914" i="14"/>
  <c r="O914" i="14"/>
  <c r="H914" i="14"/>
  <c r="G914" i="14"/>
  <c r="T913" i="14"/>
  <c r="O913" i="14"/>
  <c r="H913" i="14"/>
  <c r="G913" i="14"/>
  <c r="T912" i="14"/>
  <c r="O912" i="14"/>
  <c r="H912" i="14"/>
  <c r="G912" i="14"/>
  <c r="T911" i="14"/>
  <c r="O911" i="14"/>
  <c r="H911" i="14"/>
  <c r="G911" i="14"/>
  <c r="T910" i="14"/>
  <c r="O910" i="14"/>
  <c r="H910" i="14"/>
  <c r="G910" i="14"/>
  <c r="T909" i="14"/>
  <c r="O909" i="14"/>
  <c r="H909" i="14"/>
  <c r="G909" i="14"/>
  <c r="T908" i="14"/>
  <c r="O908" i="14"/>
  <c r="H908" i="14"/>
  <c r="G908" i="14"/>
  <c r="T907" i="14"/>
  <c r="O907" i="14"/>
  <c r="H907" i="14"/>
  <c r="G907" i="14"/>
  <c r="T906" i="14"/>
  <c r="O906" i="14"/>
  <c r="H906" i="14"/>
  <c r="G906" i="14"/>
  <c r="T905" i="14"/>
  <c r="O905" i="14"/>
  <c r="H905" i="14"/>
  <c r="G905" i="14"/>
  <c r="T904" i="14"/>
  <c r="O904" i="14"/>
  <c r="H904" i="14"/>
  <c r="G904" i="14"/>
  <c r="T903" i="14"/>
  <c r="O903" i="14"/>
  <c r="H903" i="14"/>
  <c r="G903" i="14"/>
  <c r="T902" i="14"/>
  <c r="O902" i="14"/>
  <c r="H902" i="14"/>
  <c r="G902" i="14"/>
  <c r="T901" i="14"/>
  <c r="O901" i="14"/>
  <c r="H901" i="14"/>
  <c r="G901" i="14"/>
  <c r="T900" i="14"/>
  <c r="O900" i="14"/>
  <c r="H900" i="14"/>
  <c r="G900" i="14"/>
  <c r="T899" i="14"/>
  <c r="O899" i="14"/>
  <c r="H899" i="14"/>
  <c r="G899" i="14"/>
  <c r="AF898" i="14"/>
  <c r="AR898" i="14" s="1"/>
  <c r="AE898" i="14"/>
  <c r="AQ898" i="14" s="1"/>
  <c r="AD898" i="14"/>
  <c r="AP898" i="14" s="1"/>
  <c r="AC898" i="14"/>
  <c r="AO898" i="14" s="1"/>
  <c r="AB898" i="14"/>
  <c r="AN898" i="14" s="1"/>
  <c r="AA898" i="14"/>
  <c r="AM898" i="14" s="1"/>
  <c r="Z898" i="14"/>
  <c r="AL898" i="14" s="1"/>
  <c r="Y898" i="14"/>
  <c r="AK898" i="14" s="1"/>
  <c r="X898" i="14"/>
  <c r="AJ898" i="14" s="1"/>
  <c r="W898" i="14"/>
  <c r="AI898" i="14" s="1"/>
  <c r="V898" i="14"/>
  <c r="AH898" i="14" s="1"/>
  <c r="U898" i="14"/>
  <c r="AG898" i="14" s="1"/>
  <c r="T898" i="14"/>
  <c r="O898" i="14"/>
  <c r="H898" i="14"/>
  <c r="G898" i="14"/>
  <c r="T897" i="14"/>
  <c r="O897" i="14"/>
  <c r="H897" i="14"/>
  <c r="P897" i="14" s="1"/>
  <c r="T896" i="14"/>
  <c r="O896" i="14"/>
  <c r="H896" i="14"/>
  <c r="P896" i="14" s="1"/>
  <c r="T895" i="14"/>
  <c r="O895" i="14"/>
  <c r="H895" i="14"/>
  <c r="P895" i="14" s="1"/>
  <c r="T894" i="14"/>
  <c r="O894" i="14"/>
  <c r="H894" i="14"/>
  <c r="P894" i="14" s="1"/>
  <c r="T893" i="14"/>
  <c r="O893" i="14"/>
  <c r="H893" i="14"/>
  <c r="P893" i="14" s="1"/>
  <c r="O892" i="14"/>
  <c r="H892" i="14"/>
  <c r="G892" i="14"/>
  <c r="T892" i="14" s="1"/>
  <c r="T891" i="14"/>
  <c r="O891" i="14"/>
  <c r="H891" i="14"/>
  <c r="P891" i="14" s="1"/>
  <c r="T890" i="14"/>
  <c r="O890" i="14"/>
  <c r="H890" i="14"/>
  <c r="P890" i="14" s="1"/>
  <c r="T889" i="14"/>
  <c r="O889" i="14"/>
  <c r="H889" i="14"/>
  <c r="P889" i="14" s="1"/>
  <c r="AF888" i="14"/>
  <c r="AR888" i="14" s="1"/>
  <c r="AE888" i="14"/>
  <c r="AQ888" i="14" s="1"/>
  <c r="AD888" i="14"/>
  <c r="AP888" i="14" s="1"/>
  <c r="AC888" i="14"/>
  <c r="AO888" i="14" s="1"/>
  <c r="AB888" i="14"/>
  <c r="AN888" i="14" s="1"/>
  <c r="AA888" i="14"/>
  <c r="AM888" i="14" s="1"/>
  <c r="Z888" i="14"/>
  <c r="AL888" i="14" s="1"/>
  <c r="Y888" i="14"/>
  <c r="AK888" i="14" s="1"/>
  <c r="X888" i="14"/>
  <c r="AJ888" i="14" s="1"/>
  <c r="W888" i="14"/>
  <c r="AI888" i="14" s="1"/>
  <c r="V888" i="14"/>
  <c r="AH888" i="14" s="1"/>
  <c r="U888" i="14"/>
  <c r="AG888" i="14" s="1"/>
  <c r="T888" i="14"/>
  <c r="O888" i="14"/>
  <c r="H888" i="14"/>
  <c r="P888" i="14" s="1"/>
  <c r="T887" i="14"/>
  <c r="O887" i="14"/>
  <c r="H887" i="14"/>
  <c r="P887" i="14" s="1"/>
  <c r="T886" i="14"/>
  <c r="O886" i="14"/>
  <c r="H886" i="14"/>
  <c r="P886" i="14" s="1"/>
  <c r="AF885" i="14"/>
  <c r="AR885" i="14" s="1"/>
  <c r="AE885" i="14"/>
  <c r="AQ885" i="14" s="1"/>
  <c r="AD885" i="14"/>
  <c r="AP885" i="14" s="1"/>
  <c r="AC885" i="14"/>
  <c r="AO885" i="14" s="1"/>
  <c r="AB885" i="14"/>
  <c r="AN885" i="14" s="1"/>
  <c r="AA885" i="14"/>
  <c r="AM885" i="14" s="1"/>
  <c r="Z885" i="14"/>
  <c r="AL885" i="14" s="1"/>
  <c r="Y885" i="14"/>
  <c r="AK885" i="14" s="1"/>
  <c r="X885" i="14"/>
  <c r="AJ885" i="14" s="1"/>
  <c r="W885" i="14"/>
  <c r="AI885" i="14" s="1"/>
  <c r="V885" i="14"/>
  <c r="AH885" i="14" s="1"/>
  <c r="U885" i="14"/>
  <c r="AG885" i="14" s="1"/>
  <c r="T885" i="14"/>
  <c r="O885" i="14"/>
  <c r="H885" i="14"/>
  <c r="P885" i="14" s="1"/>
  <c r="AF884" i="14"/>
  <c r="AR884" i="14" s="1"/>
  <c r="AE884" i="14"/>
  <c r="AQ884" i="14" s="1"/>
  <c r="AD884" i="14"/>
  <c r="AP884" i="14" s="1"/>
  <c r="AC884" i="14"/>
  <c r="AO884" i="14" s="1"/>
  <c r="AB884" i="14"/>
  <c r="AN884" i="14" s="1"/>
  <c r="AA884" i="14"/>
  <c r="AM884" i="14" s="1"/>
  <c r="Z884" i="14"/>
  <c r="AL884" i="14" s="1"/>
  <c r="Y884" i="14"/>
  <c r="AK884" i="14" s="1"/>
  <c r="X884" i="14"/>
  <c r="AJ884" i="14" s="1"/>
  <c r="W884" i="14"/>
  <c r="AI884" i="14" s="1"/>
  <c r="V884" i="14"/>
  <c r="AH884" i="14" s="1"/>
  <c r="U884" i="14"/>
  <c r="AG884" i="14" s="1"/>
  <c r="T884" i="14"/>
  <c r="O884" i="14"/>
  <c r="H884" i="14"/>
  <c r="P884" i="14" s="1"/>
  <c r="T883" i="14"/>
  <c r="O883" i="14"/>
  <c r="H883" i="14"/>
  <c r="P883" i="14" s="1"/>
  <c r="T882" i="14"/>
  <c r="O882" i="14"/>
  <c r="H882" i="14"/>
  <c r="P882" i="14" s="1"/>
  <c r="AF881" i="14"/>
  <c r="AR881" i="14" s="1"/>
  <c r="AE881" i="14"/>
  <c r="AQ881" i="14" s="1"/>
  <c r="AD881" i="14"/>
  <c r="AP881" i="14" s="1"/>
  <c r="AC881" i="14"/>
  <c r="AO881" i="14" s="1"/>
  <c r="AB881" i="14"/>
  <c r="AN881" i="14" s="1"/>
  <c r="AA881" i="14"/>
  <c r="AM881" i="14" s="1"/>
  <c r="Z881" i="14"/>
  <c r="AL881" i="14" s="1"/>
  <c r="Y881" i="14"/>
  <c r="AK881" i="14" s="1"/>
  <c r="X881" i="14"/>
  <c r="AJ881" i="14" s="1"/>
  <c r="W881" i="14"/>
  <c r="AI881" i="14" s="1"/>
  <c r="V881" i="14"/>
  <c r="AH881" i="14" s="1"/>
  <c r="U881" i="14"/>
  <c r="AG881" i="14" s="1"/>
  <c r="T881" i="14"/>
  <c r="O881" i="14"/>
  <c r="H881" i="14"/>
  <c r="P881" i="14" s="1"/>
  <c r="AF880" i="14"/>
  <c r="AR880" i="14" s="1"/>
  <c r="AE880" i="14"/>
  <c r="AQ880" i="14" s="1"/>
  <c r="AD880" i="14"/>
  <c r="AP880" i="14" s="1"/>
  <c r="AC880" i="14"/>
  <c r="AO880" i="14" s="1"/>
  <c r="AB880" i="14"/>
  <c r="AN880" i="14" s="1"/>
  <c r="AA880" i="14"/>
  <c r="AM880" i="14" s="1"/>
  <c r="Z880" i="14"/>
  <c r="AL880" i="14" s="1"/>
  <c r="Y880" i="14"/>
  <c r="AK880" i="14" s="1"/>
  <c r="X880" i="14"/>
  <c r="AJ880" i="14" s="1"/>
  <c r="W880" i="14"/>
  <c r="AI880" i="14" s="1"/>
  <c r="V880" i="14"/>
  <c r="AH880" i="14" s="1"/>
  <c r="U880" i="14"/>
  <c r="AG880" i="14" s="1"/>
  <c r="T880" i="14"/>
  <c r="O880" i="14"/>
  <c r="H880" i="14"/>
  <c r="P880" i="14" s="1"/>
  <c r="AF879" i="14"/>
  <c r="AR879" i="14" s="1"/>
  <c r="AE879" i="14"/>
  <c r="AQ879" i="14" s="1"/>
  <c r="AD879" i="14"/>
  <c r="AP879" i="14" s="1"/>
  <c r="AC879" i="14"/>
  <c r="AO879" i="14" s="1"/>
  <c r="AB879" i="14"/>
  <c r="AN879" i="14" s="1"/>
  <c r="AA879" i="14"/>
  <c r="AM879" i="14" s="1"/>
  <c r="Z879" i="14"/>
  <c r="AL879" i="14" s="1"/>
  <c r="Y879" i="14"/>
  <c r="AK879" i="14" s="1"/>
  <c r="X879" i="14"/>
  <c r="AJ879" i="14" s="1"/>
  <c r="W879" i="14"/>
  <c r="AI879" i="14" s="1"/>
  <c r="V879" i="14"/>
  <c r="AH879" i="14" s="1"/>
  <c r="U879" i="14"/>
  <c r="AG879" i="14" s="1"/>
  <c r="T879" i="14"/>
  <c r="O879" i="14"/>
  <c r="H879" i="14"/>
  <c r="P879" i="14" s="1"/>
  <c r="T878" i="14"/>
  <c r="O878" i="14"/>
  <c r="H878" i="14"/>
  <c r="P878" i="14" s="1"/>
  <c r="AF877" i="14"/>
  <c r="AR877" i="14" s="1"/>
  <c r="AE877" i="14"/>
  <c r="AQ877" i="14" s="1"/>
  <c r="AD877" i="14"/>
  <c r="AP877" i="14" s="1"/>
  <c r="AC877" i="14"/>
  <c r="AO877" i="14" s="1"/>
  <c r="AB877" i="14"/>
  <c r="AN877" i="14" s="1"/>
  <c r="AA877" i="14"/>
  <c r="AM877" i="14" s="1"/>
  <c r="Z877" i="14"/>
  <c r="AL877" i="14" s="1"/>
  <c r="Y877" i="14"/>
  <c r="AK877" i="14" s="1"/>
  <c r="X877" i="14"/>
  <c r="AJ877" i="14" s="1"/>
  <c r="W877" i="14"/>
  <c r="AI877" i="14" s="1"/>
  <c r="V877" i="14"/>
  <c r="AH877" i="14" s="1"/>
  <c r="U877" i="14"/>
  <c r="AG877" i="14" s="1"/>
  <c r="T877" i="14"/>
  <c r="O877" i="14"/>
  <c r="H877" i="14"/>
  <c r="P877" i="14" s="1"/>
  <c r="T876" i="14"/>
  <c r="O876" i="14"/>
  <c r="H876" i="14"/>
  <c r="P876" i="14" s="1"/>
  <c r="AF875" i="14"/>
  <c r="AR875" i="14" s="1"/>
  <c r="AE875" i="14"/>
  <c r="AQ875" i="14" s="1"/>
  <c r="AD875" i="14"/>
  <c r="AP875" i="14" s="1"/>
  <c r="AC875" i="14"/>
  <c r="AO875" i="14" s="1"/>
  <c r="AB875" i="14"/>
  <c r="AN875" i="14" s="1"/>
  <c r="AA875" i="14"/>
  <c r="AM875" i="14" s="1"/>
  <c r="Z875" i="14"/>
  <c r="AL875" i="14" s="1"/>
  <c r="Y875" i="14"/>
  <c r="AK875" i="14" s="1"/>
  <c r="X875" i="14"/>
  <c r="AJ875" i="14" s="1"/>
  <c r="W875" i="14"/>
  <c r="AI875" i="14" s="1"/>
  <c r="V875" i="14"/>
  <c r="AH875" i="14" s="1"/>
  <c r="U875" i="14"/>
  <c r="AG875" i="14" s="1"/>
  <c r="T875" i="14"/>
  <c r="O875" i="14"/>
  <c r="H875" i="14"/>
  <c r="P875" i="14" s="1"/>
  <c r="AF874" i="14"/>
  <c r="AR874" i="14" s="1"/>
  <c r="AE874" i="14"/>
  <c r="AQ874" i="14" s="1"/>
  <c r="AD874" i="14"/>
  <c r="AP874" i="14" s="1"/>
  <c r="AC874" i="14"/>
  <c r="AO874" i="14" s="1"/>
  <c r="AB874" i="14"/>
  <c r="AN874" i="14" s="1"/>
  <c r="AA874" i="14"/>
  <c r="AM874" i="14" s="1"/>
  <c r="Z874" i="14"/>
  <c r="AL874" i="14" s="1"/>
  <c r="Y874" i="14"/>
  <c r="AK874" i="14" s="1"/>
  <c r="X874" i="14"/>
  <c r="AJ874" i="14" s="1"/>
  <c r="W874" i="14"/>
  <c r="AI874" i="14" s="1"/>
  <c r="V874" i="14"/>
  <c r="AH874" i="14" s="1"/>
  <c r="U874" i="14"/>
  <c r="AG874" i="14" s="1"/>
  <c r="T874" i="14"/>
  <c r="O874" i="14"/>
  <c r="H874" i="14"/>
  <c r="P874" i="14" s="1"/>
  <c r="T873" i="14"/>
  <c r="O873" i="14"/>
  <c r="H873" i="14"/>
  <c r="P873" i="14" s="1"/>
  <c r="AF872" i="14"/>
  <c r="AR872" i="14" s="1"/>
  <c r="AE872" i="14"/>
  <c r="AQ872" i="14" s="1"/>
  <c r="AD872" i="14"/>
  <c r="AP872" i="14" s="1"/>
  <c r="AC872" i="14"/>
  <c r="AO872" i="14" s="1"/>
  <c r="AB872" i="14"/>
  <c r="AN872" i="14" s="1"/>
  <c r="AA872" i="14"/>
  <c r="AM872" i="14" s="1"/>
  <c r="Z872" i="14"/>
  <c r="AL872" i="14" s="1"/>
  <c r="Y872" i="14"/>
  <c r="AK872" i="14" s="1"/>
  <c r="X872" i="14"/>
  <c r="AJ872" i="14" s="1"/>
  <c r="W872" i="14"/>
  <c r="AI872" i="14" s="1"/>
  <c r="V872" i="14"/>
  <c r="AH872" i="14" s="1"/>
  <c r="U872" i="14"/>
  <c r="AG872" i="14" s="1"/>
  <c r="T872" i="14"/>
  <c r="O872" i="14"/>
  <c r="H872" i="14"/>
  <c r="P872" i="14" s="1"/>
  <c r="AF871" i="14"/>
  <c r="AR871" i="14" s="1"/>
  <c r="AE871" i="14"/>
  <c r="AQ871" i="14" s="1"/>
  <c r="AD871" i="14"/>
  <c r="AP871" i="14" s="1"/>
  <c r="AC871" i="14"/>
  <c r="AO871" i="14" s="1"/>
  <c r="AB871" i="14"/>
  <c r="AN871" i="14" s="1"/>
  <c r="AA871" i="14"/>
  <c r="AM871" i="14" s="1"/>
  <c r="Z871" i="14"/>
  <c r="AL871" i="14" s="1"/>
  <c r="Y871" i="14"/>
  <c r="AK871" i="14" s="1"/>
  <c r="X871" i="14"/>
  <c r="AJ871" i="14" s="1"/>
  <c r="W871" i="14"/>
  <c r="AI871" i="14" s="1"/>
  <c r="V871" i="14"/>
  <c r="AH871" i="14" s="1"/>
  <c r="U871" i="14"/>
  <c r="AG871" i="14" s="1"/>
  <c r="T871" i="14"/>
  <c r="O871" i="14"/>
  <c r="H871" i="14"/>
  <c r="P871" i="14" s="1"/>
  <c r="T870" i="14"/>
  <c r="O870" i="14"/>
  <c r="H870" i="14"/>
  <c r="P870" i="14" s="1"/>
  <c r="T869" i="14"/>
  <c r="O869" i="14"/>
  <c r="H869" i="14"/>
  <c r="P869" i="14" s="1"/>
  <c r="AF868" i="14"/>
  <c r="AR868" i="14" s="1"/>
  <c r="AE868" i="14"/>
  <c r="AQ868" i="14" s="1"/>
  <c r="AD868" i="14"/>
  <c r="AP868" i="14" s="1"/>
  <c r="AC868" i="14"/>
  <c r="AO868" i="14" s="1"/>
  <c r="AB868" i="14"/>
  <c r="AN868" i="14" s="1"/>
  <c r="AA868" i="14"/>
  <c r="AM868" i="14" s="1"/>
  <c r="Z868" i="14"/>
  <c r="AL868" i="14" s="1"/>
  <c r="Y868" i="14"/>
  <c r="AK868" i="14" s="1"/>
  <c r="X868" i="14"/>
  <c r="AJ868" i="14" s="1"/>
  <c r="W868" i="14"/>
  <c r="AI868" i="14" s="1"/>
  <c r="V868" i="14"/>
  <c r="AH868" i="14" s="1"/>
  <c r="U868" i="14"/>
  <c r="AG868" i="14" s="1"/>
  <c r="T868" i="14"/>
  <c r="O868" i="14"/>
  <c r="H868" i="14"/>
  <c r="P868" i="14" s="1"/>
  <c r="T867" i="14"/>
  <c r="O867" i="14"/>
  <c r="H867" i="14"/>
  <c r="P867" i="14" s="1"/>
  <c r="T866" i="14"/>
  <c r="O866" i="14"/>
  <c r="H866" i="14"/>
  <c r="P866" i="14" s="1"/>
  <c r="AF865" i="14"/>
  <c r="AR865" i="14" s="1"/>
  <c r="AE865" i="14"/>
  <c r="AQ865" i="14" s="1"/>
  <c r="AD865" i="14"/>
  <c r="AP865" i="14" s="1"/>
  <c r="AC865" i="14"/>
  <c r="AO865" i="14" s="1"/>
  <c r="AB865" i="14"/>
  <c r="AN865" i="14" s="1"/>
  <c r="AA865" i="14"/>
  <c r="AM865" i="14" s="1"/>
  <c r="Z865" i="14"/>
  <c r="AL865" i="14" s="1"/>
  <c r="Y865" i="14"/>
  <c r="AK865" i="14" s="1"/>
  <c r="X865" i="14"/>
  <c r="AJ865" i="14" s="1"/>
  <c r="W865" i="14"/>
  <c r="AI865" i="14" s="1"/>
  <c r="V865" i="14"/>
  <c r="AH865" i="14" s="1"/>
  <c r="U865" i="14"/>
  <c r="AG865" i="14" s="1"/>
  <c r="T865" i="14"/>
  <c r="O865" i="14"/>
  <c r="H865" i="14"/>
  <c r="P865" i="14" s="1"/>
  <c r="AF864" i="14"/>
  <c r="AR864" i="14" s="1"/>
  <c r="AE864" i="14"/>
  <c r="AQ864" i="14" s="1"/>
  <c r="AD864" i="14"/>
  <c r="AP864" i="14" s="1"/>
  <c r="AC864" i="14"/>
  <c r="AO864" i="14" s="1"/>
  <c r="AB864" i="14"/>
  <c r="AN864" i="14" s="1"/>
  <c r="AA864" i="14"/>
  <c r="AM864" i="14" s="1"/>
  <c r="Z864" i="14"/>
  <c r="AL864" i="14" s="1"/>
  <c r="Y864" i="14"/>
  <c r="AK864" i="14" s="1"/>
  <c r="X864" i="14"/>
  <c r="AJ864" i="14" s="1"/>
  <c r="W864" i="14"/>
  <c r="AI864" i="14" s="1"/>
  <c r="V864" i="14"/>
  <c r="AH864" i="14" s="1"/>
  <c r="U864" i="14"/>
  <c r="AG864" i="14" s="1"/>
  <c r="T864" i="14"/>
  <c r="O864" i="14"/>
  <c r="H864" i="14"/>
  <c r="P864" i="14" s="1"/>
  <c r="T863" i="14"/>
  <c r="O863" i="14"/>
  <c r="H863" i="14"/>
  <c r="P863" i="14" s="1"/>
  <c r="AF862" i="14"/>
  <c r="AR862" i="14" s="1"/>
  <c r="AE862" i="14"/>
  <c r="AQ862" i="14" s="1"/>
  <c r="AD862" i="14"/>
  <c r="AP862" i="14" s="1"/>
  <c r="AC862" i="14"/>
  <c r="AO862" i="14" s="1"/>
  <c r="AB862" i="14"/>
  <c r="AN862" i="14" s="1"/>
  <c r="AA862" i="14"/>
  <c r="AM862" i="14" s="1"/>
  <c r="Z862" i="14"/>
  <c r="AL862" i="14" s="1"/>
  <c r="Y862" i="14"/>
  <c r="AK862" i="14" s="1"/>
  <c r="X862" i="14"/>
  <c r="AJ862" i="14" s="1"/>
  <c r="W862" i="14"/>
  <c r="AI862" i="14" s="1"/>
  <c r="V862" i="14"/>
  <c r="AH862" i="14" s="1"/>
  <c r="U862" i="14"/>
  <c r="AG862" i="14" s="1"/>
  <c r="O862" i="14"/>
  <c r="H862" i="14"/>
  <c r="G862" i="14"/>
  <c r="T862" i="14" s="1"/>
  <c r="AF861" i="14"/>
  <c r="AR861" i="14" s="1"/>
  <c r="AE861" i="14"/>
  <c r="AQ861" i="14" s="1"/>
  <c r="AD861" i="14"/>
  <c r="AP861" i="14" s="1"/>
  <c r="AC861" i="14"/>
  <c r="AO861" i="14" s="1"/>
  <c r="AB861" i="14"/>
  <c r="AN861" i="14" s="1"/>
  <c r="AA861" i="14"/>
  <c r="AM861" i="14" s="1"/>
  <c r="Z861" i="14"/>
  <c r="AL861" i="14" s="1"/>
  <c r="Y861" i="14"/>
  <c r="AK861" i="14" s="1"/>
  <c r="X861" i="14"/>
  <c r="AJ861" i="14" s="1"/>
  <c r="W861" i="14"/>
  <c r="AI861" i="14" s="1"/>
  <c r="V861" i="14"/>
  <c r="AH861" i="14" s="1"/>
  <c r="U861" i="14"/>
  <c r="AG861" i="14" s="1"/>
  <c r="O861" i="14"/>
  <c r="H861" i="14"/>
  <c r="G861" i="14"/>
  <c r="AF860" i="14"/>
  <c r="AR860" i="14" s="1"/>
  <c r="AE860" i="14"/>
  <c r="AQ860" i="14" s="1"/>
  <c r="AD860" i="14"/>
  <c r="AP860" i="14" s="1"/>
  <c r="AC860" i="14"/>
  <c r="AO860" i="14" s="1"/>
  <c r="AB860" i="14"/>
  <c r="AN860" i="14" s="1"/>
  <c r="AA860" i="14"/>
  <c r="AM860" i="14" s="1"/>
  <c r="Z860" i="14"/>
  <c r="AL860" i="14" s="1"/>
  <c r="Y860" i="14"/>
  <c r="AK860" i="14" s="1"/>
  <c r="X860" i="14"/>
  <c r="AJ860" i="14" s="1"/>
  <c r="W860" i="14"/>
  <c r="AI860" i="14" s="1"/>
  <c r="V860" i="14"/>
  <c r="AH860" i="14" s="1"/>
  <c r="U860" i="14"/>
  <c r="AG860" i="14" s="1"/>
  <c r="O860" i="14"/>
  <c r="H860" i="14"/>
  <c r="G860" i="14"/>
  <c r="AF859" i="14"/>
  <c r="AR859" i="14" s="1"/>
  <c r="AE859" i="14"/>
  <c r="AQ859" i="14" s="1"/>
  <c r="AD859" i="14"/>
  <c r="AP859" i="14" s="1"/>
  <c r="AC859" i="14"/>
  <c r="AO859" i="14" s="1"/>
  <c r="AB859" i="14"/>
  <c r="AN859" i="14" s="1"/>
  <c r="AA859" i="14"/>
  <c r="AM859" i="14" s="1"/>
  <c r="Z859" i="14"/>
  <c r="AL859" i="14" s="1"/>
  <c r="Y859" i="14"/>
  <c r="AK859" i="14" s="1"/>
  <c r="X859" i="14"/>
  <c r="AJ859" i="14" s="1"/>
  <c r="W859" i="14"/>
  <c r="AI859" i="14" s="1"/>
  <c r="V859" i="14"/>
  <c r="AH859" i="14" s="1"/>
  <c r="U859" i="14"/>
  <c r="AG859" i="14" s="1"/>
  <c r="O859" i="14"/>
  <c r="H859" i="14"/>
  <c r="G859" i="14"/>
  <c r="T859" i="14" s="1"/>
  <c r="AF858" i="14"/>
  <c r="AR858" i="14" s="1"/>
  <c r="AE858" i="14"/>
  <c r="AQ858" i="14" s="1"/>
  <c r="AD858" i="14"/>
  <c r="AP858" i="14" s="1"/>
  <c r="AC858" i="14"/>
  <c r="AO858" i="14" s="1"/>
  <c r="AB858" i="14"/>
  <c r="AN858" i="14" s="1"/>
  <c r="AA858" i="14"/>
  <c r="AM858" i="14" s="1"/>
  <c r="Z858" i="14"/>
  <c r="AL858" i="14" s="1"/>
  <c r="Y858" i="14"/>
  <c r="AK858" i="14" s="1"/>
  <c r="X858" i="14"/>
  <c r="AJ858" i="14" s="1"/>
  <c r="W858" i="14"/>
  <c r="AI858" i="14" s="1"/>
  <c r="V858" i="14"/>
  <c r="AH858" i="14" s="1"/>
  <c r="U858" i="14"/>
  <c r="AG858" i="14" s="1"/>
  <c r="O858" i="14"/>
  <c r="H858" i="14"/>
  <c r="G858" i="14"/>
  <c r="T858" i="14" s="1"/>
  <c r="AF857" i="14"/>
  <c r="AR857" i="14" s="1"/>
  <c r="AE857" i="14"/>
  <c r="AQ857" i="14" s="1"/>
  <c r="AD857" i="14"/>
  <c r="AP857" i="14" s="1"/>
  <c r="AC857" i="14"/>
  <c r="AO857" i="14" s="1"/>
  <c r="AB857" i="14"/>
  <c r="AN857" i="14" s="1"/>
  <c r="AA857" i="14"/>
  <c r="AM857" i="14" s="1"/>
  <c r="Z857" i="14"/>
  <c r="AL857" i="14" s="1"/>
  <c r="Y857" i="14"/>
  <c r="AK857" i="14" s="1"/>
  <c r="X857" i="14"/>
  <c r="AJ857" i="14" s="1"/>
  <c r="W857" i="14"/>
  <c r="AI857" i="14" s="1"/>
  <c r="V857" i="14"/>
  <c r="AH857" i="14" s="1"/>
  <c r="U857" i="14"/>
  <c r="AG857" i="14" s="1"/>
  <c r="O857" i="14"/>
  <c r="H857" i="14"/>
  <c r="G857" i="14"/>
  <c r="AF856" i="14"/>
  <c r="AR856" i="14" s="1"/>
  <c r="AE856" i="14"/>
  <c r="AQ856" i="14" s="1"/>
  <c r="AD856" i="14"/>
  <c r="AP856" i="14" s="1"/>
  <c r="AC856" i="14"/>
  <c r="AO856" i="14" s="1"/>
  <c r="AB856" i="14"/>
  <c r="AN856" i="14" s="1"/>
  <c r="AA856" i="14"/>
  <c r="AM856" i="14" s="1"/>
  <c r="Z856" i="14"/>
  <c r="AL856" i="14" s="1"/>
  <c r="Y856" i="14"/>
  <c r="AK856" i="14" s="1"/>
  <c r="X856" i="14"/>
  <c r="AJ856" i="14" s="1"/>
  <c r="W856" i="14"/>
  <c r="AI856" i="14" s="1"/>
  <c r="V856" i="14"/>
  <c r="AH856" i="14" s="1"/>
  <c r="U856" i="14"/>
  <c r="AG856" i="14" s="1"/>
  <c r="O856" i="14"/>
  <c r="H856" i="14"/>
  <c r="G856" i="14"/>
  <c r="T856" i="14" s="1"/>
  <c r="AF855" i="14"/>
  <c r="AR855" i="14" s="1"/>
  <c r="AE855" i="14"/>
  <c r="AQ855" i="14" s="1"/>
  <c r="AD855" i="14"/>
  <c r="AP855" i="14" s="1"/>
  <c r="AC855" i="14"/>
  <c r="AO855" i="14" s="1"/>
  <c r="AB855" i="14"/>
  <c r="AN855" i="14" s="1"/>
  <c r="AA855" i="14"/>
  <c r="AM855" i="14" s="1"/>
  <c r="Z855" i="14"/>
  <c r="AL855" i="14" s="1"/>
  <c r="Y855" i="14"/>
  <c r="AK855" i="14" s="1"/>
  <c r="X855" i="14"/>
  <c r="AJ855" i="14" s="1"/>
  <c r="W855" i="14"/>
  <c r="AI855" i="14" s="1"/>
  <c r="V855" i="14"/>
  <c r="AH855" i="14" s="1"/>
  <c r="U855" i="14"/>
  <c r="AG855" i="14" s="1"/>
  <c r="O855" i="14"/>
  <c r="H855" i="14"/>
  <c r="G855" i="14"/>
  <c r="T855" i="14" s="1"/>
  <c r="AF854" i="14"/>
  <c r="AR854" i="14" s="1"/>
  <c r="AE854" i="14"/>
  <c r="AQ854" i="14" s="1"/>
  <c r="AD854" i="14"/>
  <c r="AP854" i="14" s="1"/>
  <c r="AC854" i="14"/>
  <c r="AO854" i="14" s="1"/>
  <c r="AB854" i="14"/>
  <c r="AN854" i="14" s="1"/>
  <c r="AA854" i="14"/>
  <c r="AM854" i="14" s="1"/>
  <c r="Z854" i="14"/>
  <c r="AL854" i="14" s="1"/>
  <c r="Y854" i="14"/>
  <c r="AK854" i="14" s="1"/>
  <c r="X854" i="14"/>
  <c r="AJ854" i="14" s="1"/>
  <c r="W854" i="14"/>
  <c r="AI854" i="14" s="1"/>
  <c r="V854" i="14"/>
  <c r="AH854" i="14" s="1"/>
  <c r="U854" i="14"/>
  <c r="AG854" i="14" s="1"/>
  <c r="O854" i="14"/>
  <c r="H854" i="14"/>
  <c r="G854" i="14"/>
  <c r="AF853" i="14"/>
  <c r="AR853" i="14" s="1"/>
  <c r="AE853" i="14"/>
  <c r="AQ853" i="14" s="1"/>
  <c r="AD853" i="14"/>
  <c r="AP853" i="14" s="1"/>
  <c r="AC853" i="14"/>
  <c r="AO853" i="14" s="1"/>
  <c r="AB853" i="14"/>
  <c r="AN853" i="14" s="1"/>
  <c r="AA853" i="14"/>
  <c r="AM853" i="14" s="1"/>
  <c r="Z853" i="14"/>
  <c r="AL853" i="14" s="1"/>
  <c r="Y853" i="14"/>
  <c r="AK853" i="14" s="1"/>
  <c r="X853" i="14"/>
  <c r="AJ853" i="14" s="1"/>
  <c r="W853" i="14"/>
  <c r="AI853" i="14" s="1"/>
  <c r="V853" i="14"/>
  <c r="AH853" i="14" s="1"/>
  <c r="U853" i="14"/>
  <c r="AG853" i="14" s="1"/>
  <c r="O853" i="14"/>
  <c r="H853" i="14"/>
  <c r="G853" i="14"/>
  <c r="AF852" i="14"/>
  <c r="AR852" i="14" s="1"/>
  <c r="AE852" i="14"/>
  <c r="AQ852" i="14" s="1"/>
  <c r="AD852" i="14"/>
  <c r="AP852" i="14" s="1"/>
  <c r="AC852" i="14"/>
  <c r="AO852" i="14" s="1"/>
  <c r="AB852" i="14"/>
  <c r="AN852" i="14" s="1"/>
  <c r="AA852" i="14"/>
  <c r="AM852" i="14" s="1"/>
  <c r="Z852" i="14"/>
  <c r="AL852" i="14" s="1"/>
  <c r="Y852" i="14"/>
  <c r="AK852" i="14" s="1"/>
  <c r="X852" i="14"/>
  <c r="AJ852" i="14" s="1"/>
  <c r="W852" i="14"/>
  <c r="AI852" i="14" s="1"/>
  <c r="V852" i="14"/>
  <c r="AH852" i="14" s="1"/>
  <c r="U852" i="14"/>
  <c r="AG852" i="14" s="1"/>
  <c r="O852" i="14"/>
  <c r="H852" i="14"/>
  <c r="G852" i="14"/>
  <c r="T852" i="14" s="1"/>
  <c r="AF851" i="14"/>
  <c r="AR851" i="14" s="1"/>
  <c r="AE851" i="14"/>
  <c r="AQ851" i="14" s="1"/>
  <c r="AD851" i="14"/>
  <c r="AP851" i="14" s="1"/>
  <c r="AC851" i="14"/>
  <c r="AO851" i="14" s="1"/>
  <c r="AB851" i="14"/>
  <c r="AN851" i="14" s="1"/>
  <c r="AA851" i="14"/>
  <c r="AM851" i="14" s="1"/>
  <c r="Z851" i="14"/>
  <c r="AL851" i="14" s="1"/>
  <c r="Y851" i="14"/>
  <c r="AK851" i="14" s="1"/>
  <c r="X851" i="14"/>
  <c r="AJ851" i="14" s="1"/>
  <c r="W851" i="14"/>
  <c r="AI851" i="14" s="1"/>
  <c r="V851" i="14"/>
  <c r="AH851" i="14" s="1"/>
  <c r="U851" i="14"/>
  <c r="AG851" i="14" s="1"/>
  <c r="O851" i="14"/>
  <c r="H851" i="14"/>
  <c r="G851" i="14"/>
  <c r="T851" i="14" s="1"/>
  <c r="AF850" i="14"/>
  <c r="AR850" i="14" s="1"/>
  <c r="AE850" i="14"/>
  <c r="AQ850" i="14" s="1"/>
  <c r="AD850" i="14"/>
  <c r="AP850" i="14" s="1"/>
  <c r="AC850" i="14"/>
  <c r="AO850" i="14" s="1"/>
  <c r="AB850" i="14"/>
  <c r="AN850" i="14" s="1"/>
  <c r="AA850" i="14"/>
  <c r="AM850" i="14" s="1"/>
  <c r="Z850" i="14"/>
  <c r="AL850" i="14" s="1"/>
  <c r="Y850" i="14"/>
  <c r="AK850" i="14" s="1"/>
  <c r="X850" i="14"/>
  <c r="AJ850" i="14" s="1"/>
  <c r="W850" i="14"/>
  <c r="AI850" i="14" s="1"/>
  <c r="V850" i="14"/>
  <c r="AH850" i="14" s="1"/>
  <c r="U850" i="14"/>
  <c r="AG850" i="14" s="1"/>
  <c r="O850" i="14"/>
  <c r="H850" i="14"/>
  <c r="G850" i="14"/>
  <c r="AF849" i="14"/>
  <c r="AR849" i="14" s="1"/>
  <c r="AE849" i="14"/>
  <c r="AQ849" i="14" s="1"/>
  <c r="AD849" i="14"/>
  <c r="AP849" i="14" s="1"/>
  <c r="AC849" i="14"/>
  <c r="AO849" i="14" s="1"/>
  <c r="AB849" i="14"/>
  <c r="AN849" i="14" s="1"/>
  <c r="AA849" i="14"/>
  <c r="AM849" i="14" s="1"/>
  <c r="Z849" i="14"/>
  <c r="AL849" i="14" s="1"/>
  <c r="Y849" i="14"/>
  <c r="AK849" i="14" s="1"/>
  <c r="X849" i="14"/>
  <c r="AJ849" i="14" s="1"/>
  <c r="W849" i="14"/>
  <c r="AI849" i="14" s="1"/>
  <c r="V849" i="14"/>
  <c r="AH849" i="14" s="1"/>
  <c r="U849" i="14"/>
  <c r="AG849" i="14" s="1"/>
  <c r="O849" i="14"/>
  <c r="H849" i="14"/>
  <c r="G849" i="14"/>
  <c r="AF848" i="14"/>
  <c r="AR848" i="14" s="1"/>
  <c r="AE848" i="14"/>
  <c r="AQ848" i="14" s="1"/>
  <c r="AD848" i="14"/>
  <c r="AP848" i="14" s="1"/>
  <c r="AC848" i="14"/>
  <c r="AO848" i="14" s="1"/>
  <c r="AB848" i="14"/>
  <c r="AN848" i="14" s="1"/>
  <c r="AA848" i="14"/>
  <c r="AM848" i="14" s="1"/>
  <c r="Z848" i="14"/>
  <c r="AL848" i="14" s="1"/>
  <c r="Y848" i="14"/>
  <c r="AK848" i="14" s="1"/>
  <c r="X848" i="14"/>
  <c r="AJ848" i="14" s="1"/>
  <c r="W848" i="14"/>
  <c r="AI848" i="14" s="1"/>
  <c r="V848" i="14"/>
  <c r="AH848" i="14" s="1"/>
  <c r="U848" i="14"/>
  <c r="AG848" i="14" s="1"/>
  <c r="O848" i="14"/>
  <c r="H848" i="14"/>
  <c r="G848" i="14"/>
  <c r="T848" i="14" s="1"/>
  <c r="AF847" i="14"/>
  <c r="AR847" i="14" s="1"/>
  <c r="AE847" i="14"/>
  <c r="AQ847" i="14" s="1"/>
  <c r="AD847" i="14"/>
  <c r="AP847" i="14" s="1"/>
  <c r="AC847" i="14"/>
  <c r="AO847" i="14" s="1"/>
  <c r="AB847" i="14"/>
  <c r="AN847" i="14" s="1"/>
  <c r="AA847" i="14"/>
  <c r="AM847" i="14" s="1"/>
  <c r="Z847" i="14"/>
  <c r="AL847" i="14" s="1"/>
  <c r="Y847" i="14"/>
  <c r="AK847" i="14" s="1"/>
  <c r="X847" i="14"/>
  <c r="AJ847" i="14" s="1"/>
  <c r="W847" i="14"/>
  <c r="AI847" i="14" s="1"/>
  <c r="V847" i="14"/>
  <c r="AH847" i="14" s="1"/>
  <c r="U847" i="14"/>
  <c r="AG847" i="14" s="1"/>
  <c r="O847" i="14"/>
  <c r="H847" i="14"/>
  <c r="G847" i="14"/>
  <c r="T847" i="14" s="1"/>
  <c r="AF846" i="14"/>
  <c r="AR846" i="14" s="1"/>
  <c r="AE846" i="14"/>
  <c r="AQ846" i="14" s="1"/>
  <c r="AD846" i="14"/>
  <c r="AP846" i="14" s="1"/>
  <c r="AC846" i="14"/>
  <c r="AO846" i="14" s="1"/>
  <c r="AB846" i="14"/>
  <c r="AN846" i="14" s="1"/>
  <c r="AA846" i="14"/>
  <c r="AM846" i="14" s="1"/>
  <c r="Z846" i="14"/>
  <c r="AL846" i="14" s="1"/>
  <c r="Y846" i="14"/>
  <c r="AK846" i="14" s="1"/>
  <c r="X846" i="14"/>
  <c r="AJ846" i="14" s="1"/>
  <c r="W846" i="14"/>
  <c r="AI846" i="14" s="1"/>
  <c r="V846" i="14"/>
  <c r="AH846" i="14" s="1"/>
  <c r="U846" i="14"/>
  <c r="AG846" i="14" s="1"/>
  <c r="O846" i="14"/>
  <c r="H846" i="14"/>
  <c r="G846" i="14"/>
  <c r="AF845" i="14"/>
  <c r="AR845" i="14" s="1"/>
  <c r="AE845" i="14"/>
  <c r="AQ845" i="14" s="1"/>
  <c r="AD845" i="14"/>
  <c r="AP845" i="14" s="1"/>
  <c r="AC845" i="14"/>
  <c r="AO845" i="14" s="1"/>
  <c r="AB845" i="14"/>
  <c r="AN845" i="14" s="1"/>
  <c r="AA845" i="14"/>
  <c r="AM845" i="14" s="1"/>
  <c r="Z845" i="14"/>
  <c r="AL845" i="14" s="1"/>
  <c r="Y845" i="14"/>
  <c r="AK845" i="14" s="1"/>
  <c r="X845" i="14"/>
  <c r="AJ845" i="14" s="1"/>
  <c r="W845" i="14"/>
  <c r="AI845" i="14" s="1"/>
  <c r="V845" i="14"/>
  <c r="AH845" i="14" s="1"/>
  <c r="U845" i="14"/>
  <c r="AG845" i="14" s="1"/>
  <c r="T845" i="14"/>
  <c r="O845" i="14"/>
  <c r="H845" i="14"/>
  <c r="P845" i="14" s="1"/>
  <c r="AF844" i="14"/>
  <c r="AR844" i="14" s="1"/>
  <c r="AE844" i="14"/>
  <c r="AQ844" i="14" s="1"/>
  <c r="AD844" i="14"/>
  <c r="AP844" i="14" s="1"/>
  <c r="AC844" i="14"/>
  <c r="AO844" i="14" s="1"/>
  <c r="AB844" i="14"/>
  <c r="AN844" i="14" s="1"/>
  <c r="AA844" i="14"/>
  <c r="AM844" i="14" s="1"/>
  <c r="Z844" i="14"/>
  <c r="AL844" i="14" s="1"/>
  <c r="Y844" i="14"/>
  <c r="AK844" i="14" s="1"/>
  <c r="X844" i="14"/>
  <c r="AJ844" i="14" s="1"/>
  <c r="W844" i="14"/>
  <c r="AI844" i="14" s="1"/>
  <c r="V844" i="14"/>
  <c r="AH844" i="14" s="1"/>
  <c r="U844" i="14"/>
  <c r="AG844" i="14" s="1"/>
  <c r="T844" i="14"/>
  <c r="O844" i="14"/>
  <c r="H844" i="14"/>
  <c r="P844" i="14" s="1"/>
  <c r="T843" i="14"/>
  <c r="O843" i="14"/>
  <c r="H843" i="14"/>
  <c r="P843" i="14" s="1"/>
  <c r="T842" i="14"/>
  <c r="O842" i="14"/>
  <c r="H842" i="14"/>
  <c r="P842" i="14" s="1"/>
  <c r="T841" i="14"/>
  <c r="O841" i="14"/>
  <c r="H841" i="14"/>
  <c r="P841" i="14" s="1"/>
  <c r="T840" i="14"/>
  <c r="O840" i="14"/>
  <c r="H840" i="14"/>
  <c r="P840" i="14" s="1"/>
  <c r="T839" i="14"/>
  <c r="O839" i="14"/>
  <c r="H839" i="14"/>
  <c r="P839" i="14" s="1"/>
  <c r="T838" i="14"/>
  <c r="O838" i="14"/>
  <c r="H838" i="14"/>
  <c r="P838" i="14" s="1"/>
  <c r="T837" i="14"/>
  <c r="O837" i="14"/>
  <c r="H837" i="14"/>
  <c r="P837" i="14" s="1"/>
  <c r="T836" i="14"/>
  <c r="O836" i="14"/>
  <c r="H836" i="14"/>
  <c r="P836" i="14" s="1"/>
  <c r="T835" i="14"/>
  <c r="O835" i="14"/>
  <c r="H835" i="14"/>
  <c r="P835" i="14" s="1"/>
  <c r="T834" i="14"/>
  <c r="O834" i="14"/>
  <c r="H834" i="14"/>
  <c r="P834" i="14" s="1"/>
  <c r="T833" i="14"/>
  <c r="O833" i="14"/>
  <c r="H833" i="14"/>
  <c r="P833" i="14" s="1"/>
  <c r="T832" i="14"/>
  <c r="O832" i="14"/>
  <c r="H832" i="14"/>
  <c r="P832" i="14" s="1"/>
  <c r="T831" i="14"/>
  <c r="O831" i="14"/>
  <c r="H831" i="14"/>
  <c r="P831" i="14" s="1"/>
  <c r="T830" i="14"/>
  <c r="O830" i="14"/>
  <c r="H830" i="14"/>
  <c r="P830" i="14" s="1"/>
  <c r="T829" i="14"/>
  <c r="O829" i="14"/>
  <c r="H829" i="14"/>
  <c r="P829" i="14" s="1"/>
  <c r="T828" i="14"/>
  <c r="O828" i="14"/>
  <c r="H828" i="14"/>
  <c r="P828" i="14" s="1"/>
  <c r="T827" i="14"/>
  <c r="O827" i="14"/>
  <c r="H827" i="14"/>
  <c r="P827" i="14" s="1"/>
  <c r="T826" i="14"/>
  <c r="O826" i="14"/>
  <c r="H826" i="14"/>
  <c r="P826" i="14" s="1"/>
  <c r="T825" i="14"/>
  <c r="O825" i="14"/>
  <c r="H825" i="14"/>
  <c r="P825" i="14" s="1"/>
  <c r="T824" i="14"/>
  <c r="O824" i="14"/>
  <c r="H824" i="14"/>
  <c r="P824" i="14" s="1"/>
  <c r="T823" i="14"/>
  <c r="O823" i="14"/>
  <c r="H823" i="14"/>
  <c r="P823" i="14" s="1"/>
  <c r="T822" i="14"/>
  <c r="O822" i="14"/>
  <c r="H822" i="14"/>
  <c r="P822" i="14" s="1"/>
  <c r="T821" i="14"/>
  <c r="O821" i="14"/>
  <c r="H821" i="14"/>
  <c r="P821" i="14" s="1"/>
  <c r="T820" i="14"/>
  <c r="O820" i="14"/>
  <c r="H820" i="14"/>
  <c r="P820" i="14" s="1"/>
  <c r="T819" i="14"/>
  <c r="O819" i="14"/>
  <c r="H819" i="14"/>
  <c r="P819" i="14" s="1"/>
  <c r="T818" i="14"/>
  <c r="O818" i="14"/>
  <c r="H818" i="14"/>
  <c r="P818" i="14" s="1"/>
  <c r="T817" i="14"/>
  <c r="O817" i="14"/>
  <c r="H817" i="14"/>
  <c r="P817" i="14" s="1"/>
  <c r="AF816" i="14"/>
  <c r="AR816" i="14" s="1"/>
  <c r="AE816" i="14"/>
  <c r="AQ816" i="14" s="1"/>
  <c r="AD816" i="14"/>
  <c r="AP816" i="14" s="1"/>
  <c r="AC816" i="14"/>
  <c r="AO816" i="14" s="1"/>
  <c r="AB816" i="14"/>
  <c r="AN816" i="14" s="1"/>
  <c r="AA816" i="14"/>
  <c r="AM816" i="14" s="1"/>
  <c r="Z816" i="14"/>
  <c r="AL816" i="14" s="1"/>
  <c r="Y816" i="14"/>
  <c r="AK816" i="14" s="1"/>
  <c r="X816" i="14"/>
  <c r="AJ816" i="14" s="1"/>
  <c r="W816" i="14"/>
  <c r="AI816" i="14" s="1"/>
  <c r="V816" i="14"/>
  <c r="AH816" i="14" s="1"/>
  <c r="U816" i="14"/>
  <c r="AG816" i="14" s="1"/>
  <c r="O816" i="14"/>
  <c r="H816" i="14"/>
  <c r="G816" i="14"/>
  <c r="AF815" i="14"/>
  <c r="AR815" i="14" s="1"/>
  <c r="AE815" i="14"/>
  <c r="AQ815" i="14" s="1"/>
  <c r="AD815" i="14"/>
  <c r="AP815" i="14" s="1"/>
  <c r="AC815" i="14"/>
  <c r="AO815" i="14" s="1"/>
  <c r="AB815" i="14"/>
  <c r="AN815" i="14" s="1"/>
  <c r="AA815" i="14"/>
  <c r="AM815" i="14" s="1"/>
  <c r="Z815" i="14"/>
  <c r="AL815" i="14" s="1"/>
  <c r="Y815" i="14"/>
  <c r="AK815" i="14" s="1"/>
  <c r="X815" i="14"/>
  <c r="AJ815" i="14" s="1"/>
  <c r="W815" i="14"/>
  <c r="AI815" i="14" s="1"/>
  <c r="V815" i="14"/>
  <c r="AH815" i="14" s="1"/>
  <c r="U815" i="14"/>
  <c r="AG815" i="14" s="1"/>
  <c r="T815" i="14"/>
  <c r="O815" i="14"/>
  <c r="H815" i="14"/>
  <c r="P815" i="14" s="1"/>
  <c r="AF814" i="14"/>
  <c r="AR814" i="14" s="1"/>
  <c r="AE814" i="14"/>
  <c r="AQ814" i="14" s="1"/>
  <c r="AD814" i="14"/>
  <c r="AP814" i="14" s="1"/>
  <c r="AC814" i="14"/>
  <c r="AO814" i="14" s="1"/>
  <c r="AB814" i="14"/>
  <c r="AN814" i="14" s="1"/>
  <c r="AA814" i="14"/>
  <c r="AM814" i="14" s="1"/>
  <c r="Z814" i="14"/>
  <c r="AL814" i="14" s="1"/>
  <c r="Y814" i="14"/>
  <c r="AK814" i="14" s="1"/>
  <c r="X814" i="14"/>
  <c r="AJ814" i="14" s="1"/>
  <c r="W814" i="14"/>
  <c r="AI814" i="14" s="1"/>
  <c r="V814" i="14"/>
  <c r="AH814" i="14" s="1"/>
  <c r="U814" i="14"/>
  <c r="AG814" i="14" s="1"/>
  <c r="T814" i="14"/>
  <c r="O814" i="14"/>
  <c r="H814" i="14"/>
  <c r="P814" i="14" s="1"/>
  <c r="AF813" i="14"/>
  <c r="AR813" i="14" s="1"/>
  <c r="AE813" i="14"/>
  <c r="AQ813" i="14" s="1"/>
  <c r="AD813" i="14"/>
  <c r="AP813" i="14" s="1"/>
  <c r="AC813" i="14"/>
  <c r="AO813" i="14" s="1"/>
  <c r="AB813" i="14"/>
  <c r="AN813" i="14" s="1"/>
  <c r="AA813" i="14"/>
  <c r="AM813" i="14" s="1"/>
  <c r="Z813" i="14"/>
  <c r="AL813" i="14" s="1"/>
  <c r="Y813" i="14"/>
  <c r="AK813" i="14" s="1"/>
  <c r="X813" i="14"/>
  <c r="AJ813" i="14" s="1"/>
  <c r="W813" i="14"/>
  <c r="AI813" i="14" s="1"/>
  <c r="V813" i="14"/>
  <c r="AH813" i="14" s="1"/>
  <c r="U813" i="14"/>
  <c r="AG813" i="14" s="1"/>
  <c r="T813" i="14"/>
  <c r="O813" i="14"/>
  <c r="H813" i="14"/>
  <c r="P813" i="14" s="1"/>
  <c r="AF812" i="14"/>
  <c r="AR812" i="14" s="1"/>
  <c r="AE812" i="14"/>
  <c r="AQ812" i="14" s="1"/>
  <c r="AD812" i="14"/>
  <c r="AP812" i="14" s="1"/>
  <c r="AC812" i="14"/>
  <c r="AO812" i="14" s="1"/>
  <c r="AB812" i="14"/>
  <c r="AN812" i="14" s="1"/>
  <c r="AA812" i="14"/>
  <c r="AM812" i="14" s="1"/>
  <c r="Z812" i="14"/>
  <c r="AL812" i="14" s="1"/>
  <c r="Y812" i="14"/>
  <c r="AK812" i="14" s="1"/>
  <c r="X812" i="14"/>
  <c r="AJ812" i="14" s="1"/>
  <c r="W812" i="14"/>
  <c r="AI812" i="14" s="1"/>
  <c r="V812" i="14"/>
  <c r="AH812" i="14" s="1"/>
  <c r="U812" i="14"/>
  <c r="AG812" i="14" s="1"/>
  <c r="O812" i="14"/>
  <c r="H812" i="14"/>
  <c r="G812" i="14"/>
  <c r="AF811" i="14"/>
  <c r="AR811" i="14" s="1"/>
  <c r="AE811" i="14"/>
  <c r="AQ811" i="14" s="1"/>
  <c r="AD811" i="14"/>
  <c r="AP811" i="14" s="1"/>
  <c r="AC811" i="14"/>
  <c r="AO811" i="14" s="1"/>
  <c r="AB811" i="14"/>
  <c r="AN811" i="14" s="1"/>
  <c r="AA811" i="14"/>
  <c r="AM811" i="14" s="1"/>
  <c r="Z811" i="14"/>
  <c r="AL811" i="14" s="1"/>
  <c r="Y811" i="14"/>
  <c r="AK811" i="14" s="1"/>
  <c r="X811" i="14"/>
  <c r="AJ811" i="14" s="1"/>
  <c r="W811" i="14"/>
  <c r="AI811" i="14" s="1"/>
  <c r="V811" i="14"/>
  <c r="AH811" i="14" s="1"/>
  <c r="U811" i="14"/>
  <c r="AG811" i="14" s="1"/>
  <c r="T811" i="14"/>
  <c r="O811" i="14"/>
  <c r="H811" i="14"/>
  <c r="P811" i="14" s="1"/>
  <c r="AF810" i="14"/>
  <c r="AR810" i="14" s="1"/>
  <c r="AE810" i="14"/>
  <c r="AQ810" i="14" s="1"/>
  <c r="AD810" i="14"/>
  <c r="AP810" i="14" s="1"/>
  <c r="AC810" i="14"/>
  <c r="AO810" i="14" s="1"/>
  <c r="AB810" i="14"/>
  <c r="AN810" i="14" s="1"/>
  <c r="AA810" i="14"/>
  <c r="AM810" i="14" s="1"/>
  <c r="Z810" i="14"/>
  <c r="AL810" i="14" s="1"/>
  <c r="Y810" i="14"/>
  <c r="AK810" i="14" s="1"/>
  <c r="X810" i="14"/>
  <c r="AJ810" i="14" s="1"/>
  <c r="W810" i="14"/>
  <c r="AI810" i="14" s="1"/>
  <c r="V810" i="14"/>
  <c r="AH810" i="14" s="1"/>
  <c r="U810" i="14"/>
  <c r="AG810" i="14" s="1"/>
  <c r="T810" i="14"/>
  <c r="O810" i="14"/>
  <c r="H810" i="14"/>
  <c r="P810" i="14" s="1"/>
  <c r="AF809" i="14"/>
  <c r="AR809" i="14" s="1"/>
  <c r="AE809" i="14"/>
  <c r="AQ809" i="14" s="1"/>
  <c r="AD809" i="14"/>
  <c r="AP809" i="14" s="1"/>
  <c r="AC809" i="14"/>
  <c r="AO809" i="14" s="1"/>
  <c r="AB809" i="14"/>
  <c r="AN809" i="14" s="1"/>
  <c r="AA809" i="14"/>
  <c r="AM809" i="14" s="1"/>
  <c r="Z809" i="14"/>
  <c r="AL809" i="14" s="1"/>
  <c r="Y809" i="14"/>
  <c r="AK809" i="14" s="1"/>
  <c r="X809" i="14"/>
  <c r="AJ809" i="14" s="1"/>
  <c r="W809" i="14"/>
  <c r="AI809" i="14" s="1"/>
  <c r="V809" i="14"/>
  <c r="AH809" i="14" s="1"/>
  <c r="U809" i="14"/>
  <c r="AG809" i="14" s="1"/>
  <c r="T809" i="14"/>
  <c r="O809" i="14"/>
  <c r="H809" i="14"/>
  <c r="P809" i="14" s="1"/>
  <c r="AF808" i="14"/>
  <c r="AR808" i="14" s="1"/>
  <c r="AE808" i="14"/>
  <c r="AQ808" i="14" s="1"/>
  <c r="AD808" i="14"/>
  <c r="AP808" i="14" s="1"/>
  <c r="AC808" i="14"/>
  <c r="AO808" i="14" s="1"/>
  <c r="AB808" i="14"/>
  <c r="AN808" i="14" s="1"/>
  <c r="AA808" i="14"/>
  <c r="AM808" i="14" s="1"/>
  <c r="Z808" i="14"/>
  <c r="AL808" i="14" s="1"/>
  <c r="Y808" i="14"/>
  <c r="AK808" i="14" s="1"/>
  <c r="X808" i="14"/>
  <c r="AJ808" i="14" s="1"/>
  <c r="W808" i="14"/>
  <c r="AI808" i="14" s="1"/>
  <c r="V808" i="14"/>
  <c r="AH808" i="14" s="1"/>
  <c r="U808" i="14"/>
  <c r="AG808" i="14" s="1"/>
  <c r="T808" i="14"/>
  <c r="O808" i="14"/>
  <c r="H808" i="14"/>
  <c r="P808" i="14" s="1"/>
  <c r="AF807" i="14"/>
  <c r="AR807" i="14" s="1"/>
  <c r="AE807" i="14"/>
  <c r="AQ807" i="14" s="1"/>
  <c r="AD807" i="14"/>
  <c r="AP807" i="14" s="1"/>
  <c r="AC807" i="14"/>
  <c r="AO807" i="14" s="1"/>
  <c r="AB807" i="14"/>
  <c r="AN807" i="14" s="1"/>
  <c r="AA807" i="14"/>
  <c r="AM807" i="14" s="1"/>
  <c r="Z807" i="14"/>
  <c r="AL807" i="14" s="1"/>
  <c r="Y807" i="14"/>
  <c r="AK807" i="14" s="1"/>
  <c r="X807" i="14"/>
  <c r="AJ807" i="14" s="1"/>
  <c r="W807" i="14"/>
  <c r="AI807" i="14" s="1"/>
  <c r="V807" i="14"/>
  <c r="AH807" i="14" s="1"/>
  <c r="U807" i="14"/>
  <c r="AG807" i="14" s="1"/>
  <c r="T807" i="14"/>
  <c r="O807" i="14"/>
  <c r="H807" i="14"/>
  <c r="P807" i="14" s="1"/>
  <c r="T806" i="14"/>
  <c r="O806" i="14"/>
  <c r="H806" i="14"/>
  <c r="G806" i="14"/>
  <c r="T805" i="14"/>
  <c r="O805" i="14"/>
  <c r="H805" i="14"/>
  <c r="G805" i="14"/>
  <c r="T804" i="14"/>
  <c r="O804" i="14"/>
  <c r="H804" i="14"/>
  <c r="G804" i="14"/>
  <c r="T803" i="14"/>
  <c r="O803" i="14"/>
  <c r="H803" i="14"/>
  <c r="G803" i="14"/>
  <c r="T802" i="14"/>
  <c r="O802" i="14"/>
  <c r="H802" i="14"/>
  <c r="G802" i="14"/>
  <c r="T801" i="14"/>
  <c r="O801" i="14"/>
  <c r="H801" i="14"/>
  <c r="G801" i="14"/>
  <c r="T800" i="14"/>
  <c r="O800" i="14"/>
  <c r="H800" i="14"/>
  <c r="G800" i="14"/>
  <c r="T799" i="14"/>
  <c r="O799" i="14"/>
  <c r="H799" i="14"/>
  <c r="G799" i="14"/>
  <c r="T798" i="14"/>
  <c r="O798" i="14"/>
  <c r="H798" i="14"/>
  <c r="G798" i="14"/>
  <c r="T797" i="14"/>
  <c r="O797" i="14"/>
  <c r="H797" i="14"/>
  <c r="G797" i="14"/>
  <c r="T796" i="14"/>
  <c r="O796" i="14"/>
  <c r="H796" i="14"/>
  <c r="G796" i="14"/>
  <c r="T795" i="14"/>
  <c r="O795" i="14"/>
  <c r="H795" i="14"/>
  <c r="G795" i="14"/>
  <c r="T794" i="14"/>
  <c r="O794" i="14"/>
  <c r="H794" i="14"/>
  <c r="G794" i="14"/>
  <c r="T793" i="14"/>
  <c r="O793" i="14"/>
  <c r="H793" i="14"/>
  <c r="G793" i="14"/>
  <c r="T792" i="14"/>
  <c r="O792" i="14"/>
  <c r="H792" i="14"/>
  <c r="G792" i="14"/>
  <c r="T791" i="14"/>
  <c r="O791" i="14"/>
  <c r="H791" i="14"/>
  <c r="G791" i="14"/>
  <c r="T790" i="14"/>
  <c r="O790" i="14"/>
  <c r="H790" i="14"/>
  <c r="G790" i="14"/>
  <c r="T789" i="14"/>
  <c r="O789" i="14"/>
  <c r="H789" i="14"/>
  <c r="G789" i="14"/>
  <c r="T788" i="14"/>
  <c r="O788" i="14"/>
  <c r="H788" i="14"/>
  <c r="G788" i="14"/>
  <c r="T787" i="14"/>
  <c r="O787" i="14"/>
  <c r="H787" i="14"/>
  <c r="G787" i="14"/>
  <c r="T786" i="14"/>
  <c r="O786" i="14"/>
  <c r="H786" i="14"/>
  <c r="G786" i="14"/>
  <c r="T785" i="14"/>
  <c r="O785" i="14"/>
  <c r="H785" i="14"/>
  <c r="G785" i="14"/>
  <c r="T784" i="14"/>
  <c r="O784" i="14"/>
  <c r="H784" i="14"/>
  <c r="G784" i="14"/>
  <c r="T783" i="14"/>
  <c r="O783" i="14"/>
  <c r="H783" i="14"/>
  <c r="G783" i="14"/>
  <c r="T782" i="14"/>
  <c r="O782" i="14"/>
  <c r="H782" i="14"/>
  <c r="G782" i="14"/>
  <c r="T781" i="14"/>
  <c r="O781" i="14"/>
  <c r="H781" i="14"/>
  <c r="G781" i="14"/>
  <c r="T780" i="14"/>
  <c r="O780" i="14"/>
  <c r="H780" i="14"/>
  <c r="G780" i="14"/>
  <c r="T779" i="14"/>
  <c r="O779" i="14"/>
  <c r="H779" i="14"/>
  <c r="G779" i="14"/>
  <c r="T778" i="14"/>
  <c r="O778" i="14"/>
  <c r="H778" i="14"/>
  <c r="G778" i="14"/>
  <c r="T777" i="14"/>
  <c r="O777" i="14"/>
  <c r="H777" i="14"/>
  <c r="G777" i="14"/>
  <c r="T776" i="14"/>
  <c r="O776" i="14"/>
  <c r="H776" i="14"/>
  <c r="G776" i="14"/>
  <c r="T775" i="14"/>
  <c r="O775" i="14"/>
  <c r="H775" i="14"/>
  <c r="G775" i="14"/>
  <c r="T774" i="14"/>
  <c r="O774" i="14"/>
  <c r="H774" i="14"/>
  <c r="G774" i="14"/>
  <c r="T773" i="14"/>
  <c r="O773" i="14"/>
  <c r="H773" i="14"/>
  <c r="G773" i="14"/>
  <c r="T772" i="14"/>
  <c r="O772" i="14"/>
  <c r="H772" i="14"/>
  <c r="G772" i="14"/>
  <c r="T771" i="14"/>
  <c r="O771" i="14"/>
  <c r="H771" i="14"/>
  <c r="G771" i="14"/>
  <c r="T770" i="14"/>
  <c r="O770" i="14"/>
  <c r="H770" i="14"/>
  <c r="G770" i="14"/>
  <c r="T769" i="14"/>
  <c r="O769" i="14"/>
  <c r="H769" i="14"/>
  <c r="G769" i="14"/>
  <c r="T768" i="14"/>
  <c r="O768" i="14"/>
  <c r="H768" i="14"/>
  <c r="G768" i="14"/>
  <c r="T767" i="14"/>
  <c r="O767" i="14"/>
  <c r="H767" i="14"/>
  <c r="G767" i="14"/>
  <c r="T766" i="14"/>
  <c r="O766" i="14"/>
  <c r="H766" i="14"/>
  <c r="G766" i="14"/>
  <c r="T765" i="14"/>
  <c r="O765" i="14"/>
  <c r="H765" i="14"/>
  <c r="G765" i="14"/>
  <c r="T764" i="14"/>
  <c r="O764" i="14"/>
  <c r="H764" i="14"/>
  <c r="G764" i="14"/>
  <c r="T763" i="14"/>
  <c r="O763" i="14"/>
  <c r="H763" i="14"/>
  <c r="G763" i="14"/>
  <c r="T762" i="14"/>
  <c r="O762" i="14"/>
  <c r="H762" i="14"/>
  <c r="G762" i="14"/>
  <c r="T761" i="14"/>
  <c r="O761" i="14"/>
  <c r="H761" i="14"/>
  <c r="G761" i="14"/>
  <c r="T760" i="14"/>
  <c r="O760" i="14"/>
  <c r="H760" i="14"/>
  <c r="G760" i="14"/>
  <c r="T759" i="14"/>
  <c r="O759" i="14"/>
  <c r="H759" i="14"/>
  <c r="G759" i="14"/>
  <c r="T758" i="14"/>
  <c r="O758" i="14"/>
  <c r="H758" i="14"/>
  <c r="G758" i="14"/>
  <c r="T757" i="14"/>
  <c r="O757" i="14"/>
  <c r="H757" i="14"/>
  <c r="G757" i="14"/>
  <c r="T756" i="14"/>
  <c r="O756" i="14"/>
  <c r="H756" i="14"/>
  <c r="G756" i="14"/>
  <c r="T755" i="14"/>
  <c r="O755" i="14"/>
  <c r="H755" i="14"/>
  <c r="G755" i="14"/>
  <c r="T754" i="14"/>
  <c r="O754" i="14"/>
  <c r="H754" i="14"/>
  <c r="G754" i="14"/>
  <c r="T753" i="14"/>
  <c r="O753" i="14"/>
  <c r="H753" i="14"/>
  <c r="G753" i="14"/>
  <c r="T752" i="14"/>
  <c r="O752" i="14"/>
  <c r="H752" i="14"/>
  <c r="G752" i="14"/>
  <c r="T751" i="14"/>
  <c r="O751" i="14"/>
  <c r="H751" i="14"/>
  <c r="G751" i="14"/>
  <c r="T750" i="14"/>
  <c r="O750" i="14"/>
  <c r="H750" i="14"/>
  <c r="G750" i="14"/>
  <c r="T749" i="14"/>
  <c r="O749" i="14"/>
  <c r="H749" i="14"/>
  <c r="G749" i="14"/>
  <c r="T748" i="14"/>
  <c r="O748" i="14"/>
  <c r="H748" i="14"/>
  <c r="G748" i="14"/>
  <c r="T747" i="14"/>
  <c r="O747" i="14"/>
  <c r="H747" i="14"/>
  <c r="G747" i="14"/>
  <c r="T746" i="14"/>
  <c r="O746" i="14"/>
  <c r="H746" i="14"/>
  <c r="G746" i="14"/>
  <c r="T745" i="14"/>
  <c r="O745" i="14"/>
  <c r="H745" i="14"/>
  <c r="G745" i="14"/>
  <c r="T744" i="14"/>
  <c r="O744" i="14"/>
  <c r="H744" i="14"/>
  <c r="G744" i="14"/>
  <c r="T743" i="14"/>
  <c r="O743" i="14"/>
  <c r="H743" i="14"/>
  <c r="G743" i="14"/>
  <c r="T742" i="14"/>
  <c r="O742" i="14"/>
  <c r="H742" i="14"/>
  <c r="G742" i="14"/>
  <c r="T741" i="14"/>
  <c r="O741" i="14"/>
  <c r="H741" i="14"/>
  <c r="G741" i="14"/>
  <c r="T740" i="14"/>
  <c r="O740" i="14"/>
  <c r="H740" i="14"/>
  <c r="G740" i="14"/>
  <c r="T739" i="14"/>
  <c r="O739" i="14"/>
  <c r="H739" i="14"/>
  <c r="G739" i="14"/>
  <c r="T738" i="14"/>
  <c r="O738" i="14"/>
  <c r="H738" i="14"/>
  <c r="G738" i="14"/>
  <c r="T737" i="14"/>
  <c r="O737" i="14"/>
  <c r="H737" i="14"/>
  <c r="G737" i="14"/>
  <c r="T736" i="14"/>
  <c r="O736" i="14"/>
  <c r="H736" i="14"/>
  <c r="G736" i="14"/>
  <c r="T735" i="14"/>
  <c r="O735" i="14"/>
  <c r="H735" i="14"/>
  <c r="G735" i="14"/>
  <c r="T734" i="14"/>
  <c r="O734" i="14"/>
  <c r="H734" i="14"/>
  <c r="G734" i="14"/>
  <c r="T733" i="14"/>
  <c r="O733" i="14"/>
  <c r="H733" i="14"/>
  <c r="G733" i="14"/>
  <c r="T732" i="14"/>
  <c r="O732" i="14"/>
  <c r="H732" i="14"/>
  <c r="G732" i="14"/>
  <c r="T731" i="14"/>
  <c r="O731" i="14"/>
  <c r="H731" i="14"/>
  <c r="G731" i="14"/>
  <c r="T730" i="14"/>
  <c r="O730" i="14"/>
  <c r="H730" i="14"/>
  <c r="G730" i="14"/>
  <c r="T729" i="14"/>
  <c r="O729" i="14"/>
  <c r="H729" i="14"/>
  <c r="G729" i="14"/>
  <c r="T728" i="14"/>
  <c r="O728" i="14"/>
  <c r="H728" i="14"/>
  <c r="G728" i="14"/>
  <c r="T727" i="14"/>
  <c r="O727" i="14"/>
  <c r="H727" i="14"/>
  <c r="G727" i="14"/>
  <c r="T726" i="14"/>
  <c r="O726" i="14"/>
  <c r="H726" i="14"/>
  <c r="G726" i="14"/>
  <c r="T725" i="14"/>
  <c r="O725" i="14"/>
  <c r="H725" i="14"/>
  <c r="G725" i="14"/>
  <c r="T724" i="14"/>
  <c r="O724" i="14"/>
  <c r="H724" i="14"/>
  <c r="G724" i="14"/>
  <c r="T723" i="14"/>
  <c r="O723" i="14"/>
  <c r="H723" i="14"/>
  <c r="G723" i="14"/>
  <c r="T722" i="14"/>
  <c r="O722" i="14"/>
  <c r="H722" i="14"/>
  <c r="G722" i="14"/>
  <c r="T721" i="14"/>
  <c r="O721" i="14"/>
  <c r="H721" i="14"/>
  <c r="G721" i="14"/>
  <c r="T720" i="14"/>
  <c r="O720" i="14"/>
  <c r="H720" i="14"/>
  <c r="G720" i="14"/>
  <c r="T719" i="14"/>
  <c r="O719" i="14"/>
  <c r="H719" i="14"/>
  <c r="G719" i="14"/>
  <c r="T718" i="14"/>
  <c r="O718" i="14"/>
  <c r="H718" i="14"/>
  <c r="G718" i="14"/>
  <c r="T717" i="14"/>
  <c r="O717" i="14"/>
  <c r="H717" i="14"/>
  <c r="G717" i="14"/>
  <c r="T716" i="14"/>
  <c r="O716" i="14"/>
  <c r="H716" i="14"/>
  <c r="G716" i="14"/>
  <c r="T715" i="14"/>
  <c r="O715" i="14"/>
  <c r="H715" i="14"/>
  <c r="G715" i="14"/>
  <c r="T714" i="14"/>
  <c r="O714" i="14"/>
  <c r="H714" i="14"/>
  <c r="G714" i="14"/>
  <c r="T713" i="14"/>
  <c r="O713" i="14"/>
  <c r="H713" i="14"/>
  <c r="G713" i="14"/>
  <c r="T712" i="14"/>
  <c r="O712" i="14"/>
  <c r="H712" i="14"/>
  <c r="G712" i="14"/>
  <c r="T711" i="14"/>
  <c r="O711" i="14"/>
  <c r="H711" i="14"/>
  <c r="G711" i="14"/>
  <c r="T710" i="14"/>
  <c r="O710" i="14"/>
  <c r="H710" i="14"/>
  <c r="G710" i="14"/>
  <c r="AF709" i="14"/>
  <c r="AR709" i="14" s="1"/>
  <c r="AE709" i="14"/>
  <c r="AQ709" i="14" s="1"/>
  <c r="AD709" i="14"/>
  <c r="AP709" i="14" s="1"/>
  <c r="AC709" i="14"/>
  <c r="AO709" i="14" s="1"/>
  <c r="AB709" i="14"/>
  <c r="AN709" i="14" s="1"/>
  <c r="AA709" i="14"/>
  <c r="AM709" i="14" s="1"/>
  <c r="Z709" i="14"/>
  <c r="AL709" i="14" s="1"/>
  <c r="Y709" i="14"/>
  <c r="AK709" i="14" s="1"/>
  <c r="X709" i="14"/>
  <c r="AJ709" i="14" s="1"/>
  <c r="W709" i="14"/>
  <c r="AI709" i="14" s="1"/>
  <c r="V709" i="14"/>
  <c r="AH709" i="14" s="1"/>
  <c r="U709" i="14"/>
  <c r="AG709" i="14" s="1"/>
  <c r="T709" i="14"/>
  <c r="O709" i="14"/>
  <c r="H709" i="14"/>
  <c r="G709" i="14"/>
  <c r="AF708" i="14"/>
  <c r="AR708" i="14" s="1"/>
  <c r="AE708" i="14"/>
  <c r="AQ708" i="14" s="1"/>
  <c r="AD708" i="14"/>
  <c r="AP708" i="14" s="1"/>
  <c r="AC708" i="14"/>
  <c r="AO708" i="14" s="1"/>
  <c r="AB708" i="14"/>
  <c r="AN708" i="14" s="1"/>
  <c r="AA708" i="14"/>
  <c r="AM708" i="14" s="1"/>
  <c r="Z708" i="14"/>
  <c r="AL708" i="14" s="1"/>
  <c r="Y708" i="14"/>
  <c r="AK708" i="14" s="1"/>
  <c r="X708" i="14"/>
  <c r="AJ708" i="14" s="1"/>
  <c r="W708" i="14"/>
  <c r="AI708" i="14" s="1"/>
  <c r="V708" i="14"/>
  <c r="AH708" i="14" s="1"/>
  <c r="U708" i="14"/>
  <c r="AG708" i="14" s="1"/>
  <c r="T708" i="14"/>
  <c r="O708" i="14"/>
  <c r="H708" i="14"/>
  <c r="G708" i="14"/>
  <c r="AF707" i="14"/>
  <c r="AR707" i="14" s="1"/>
  <c r="AE707" i="14"/>
  <c r="AQ707" i="14" s="1"/>
  <c r="AD707" i="14"/>
  <c r="AP707" i="14" s="1"/>
  <c r="AC707" i="14"/>
  <c r="AO707" i="14" s="1"/>
  <c r="AB707" i="14"/>
  <c r="AN707" i="14" s="1"/>
  <c r="AA707" i="14"/>
  <c r="AM707" i="14" s="1"/>
  <c r="Z707" i="14"/>
  <c r="AL707" i="14" s="1"/>
  <c r="Y707" i="14"/>
  <c r="AK707" i="14" s="1"/>
  <c r="X707" i="14"/>
  <c r="AJ707" i="14" s="1"/>
  <c r="W707" i="14"/>
  <c r="AI707" i="14" s="1"/>
  <c r="V707" i="14"/>
  <c r="AH707" i="14" s="1"/>
  <c r="U707" i="14"/>
  <c r="AG707" i="14" s="1"/>
  <c r="T707" i="14"/>
  <c r="O707" i="14"/>
  <c r="H707" i="14"/>
  <c r="G707" i="14"/>
  <c r="AF706" i="14"/>
  <c r="AR706" i="14" s="1"/>
  <c r="AE706" i="14"/>
  <c r="AQ706" i="14" s="1"/>
  <c r="AD706" i="14"/>
  <c r="AP706" i="14" s="1"/>
  <c r="AC706" i="14"/>
  <c r="AO706" i="14" s="1"/>
  <c r="AB706" i="14"/>
  <c r="AN706" i="14" s="1"/>
  <c r="AA706" i="14"/>
  <c r="AM706" i="14" s="1"/>
  <c r="Z706" i="14"/>
  <c r="AL706" i="14" s="1"/>
  <c r="Y706" i="14"/>
  <c r="AK706" i="14" s="1"/>
  <c r="X706" i="14"/>
  <c r="AJ706" i="14" s="1"/>
  <c r="W706" i="14"/>
  <c r="AI706" i="14" s="1"/>
  <c r="V706" i="14"/>
  <c r="AH706" i="14" s="1"/>
  <c r="U706" i="14"/>
  <c r="AG706" i="14" s="1"/>
  <c r="T706" i="14"/>
  <c r="O706" i="14"/>
  <c r="H706" i="14"/>
  <c r="G706" i="14"/>
  <c r="AF705" i="14"/>
  <c r="AR705" i="14" s="1"/>
  <c r="AE705" i="14"/>
  <c r="AQ705" i="14" s="1"/>
  <c r="AD705" i="14"/>
  <c r="AP705" i="14" s="1"/>
  <c r="AC705" i="14"/>
  <c r="AO705" i="14" s="1"/>
  <c r="AB705" i="14"/>
  <c r="AN705" i="14" s="1"/>
  <c r="AA705" i="14"/>
  <c r="AM705" i="14" s="1"/>
  <c r="Z705" i="14"/>
  <c r="AL705" i="14" s="1"/>
  <c r="Y705" i="14"/>
  <c r="AK705" i="14" s="1"/>
  <c r="X705" i="14"/>
  <c r="AJ705" i="14" s="1"/>
  <c r="W705" i="14"/>
  <c r="AI705" i="14" s="1"/>
  <c r="V705" i="14"/>
  <c r="AH705" i="14" s="1"/>
  <c r="U705" i="14"/>
  <c r="AG705" i="14" s="1"/>
  <c r="T705" i="14"/>
  <c r="O705" i="14"/>
  <c r="H705" i="14"/>
  <c r="G705" i="14"/>
  <c r="AF704" i="14"/>
  <c r="AR704" i="14" s="1"/>
  <c r="AE704" i="14"/>
  <c r="AQ704" i="14" s="1"/>
  <c r="AD704" i="14"/>
  <c r="AP704" i="14" s="1"/>
  <c r="AC704" i="14"/>
  <c r="AO704" i="14" s="1"/>
  <c r="AB704" i="14"/>
  <c r="AN704" i="14" s="1"/>
  <c r="AA704" i="14"/>
  <c r="AM704" i="14" s="1"/>
  <c r="Z704" i="14"/>
  <c r="AL704" i="14" s="1"/>
  <c r="Y704" i="14"/>
  <c r="AK704" i="14" s="1"/>
  <c r="X704" i="14"/>
  <c r="AJ704" i="14" s="1"/>
  <c r="W704" i="14"/>
  <c r="AI704" i="14" s="1"/>
  <c r="V704" i="14"/>
  <c r="AH704" i="14" s="1"/>
  <c r="U704" i="14"/>
  <c r="AG704" i="14" s="1"/>
  <c r="T704" i="14"/>
  <c r="O704" i="14"/>
  <c r="H704" i="14"/>
  <c r="G704" i="14"/>
  <c r="AF703" i="14"/>
  <c r="AR703" i="14" s="1"/>
  <c r="AE703" i="14"/>
  <c r="AQ703" i="14" s="1"/>
  <c r="AD703" i="14"/>
  <c r="AP703" i="14" s="1"/>
  <c r="AC703" i="14"/>
  <c r="AO703" i="14" s="1"/>
  <c r="AB703" i="14"/>
  <c r="AN703" i="14" s="1"/>
  <c r="AA703" i="14"/>
  <c r="AM703" i="14" s="1"/>
  <c r="Z703" i="14"/>
  <c r="AL703" i="14" s="1"/>
  <c r="Y703" i="14"/>
  <c r="AK703" i="14" s="1"/>
  <c r="X703" i="14"/>
  <c r="AJ703" i="14" s="1"/>
  <c r="W703" i="14"/>
  <c r="AI703" i="14" s="1"/>
  <c r="V703" i="14"/>
  <c r="AH703" i="14" s="1"/>
  <c r="U703" i="14"/>
  <c r="AG703" i="14" s="1"/>
  <c r="T703" i="14"/>
  <c r="O703" i="14"/>
  <c r="H703" i="14"/>
  <c r="G703" i="14"/>
  <c r="AF702" i="14"/>
  <c r="AR702" i="14" s="1"/>
  <c r="AE702" i="14"/>
  <c r="AQ702" i="14" s="1"/>
  <c r="AD702" i="14"/>
  <c r="AP702" i="14" s="1"/>
  <c r="AC702" i="14"/>
  <c r="AO702" i="14" s="1"/>
  <c r="AB702" i="14"/>
  <c r="AN702" i="14" s="1"/>
  <c r="AA702" i="14"/>
  <c r="AM702" i="14" s="1"/>
  <c r="Z702" i="14"/>
  <c r="AL702" i="14" s="1"/>
  <c r="Y702" i="14"/>
  <c r="AK702" i="14" s="1"/>
  <c r="X702" i="14"/>
  <c r="AJ702" i="14" s="1"/>
  <c r="W702" i="14"/>
  <c r="AI702" i="14" s="1"/>
  <c r="V702" i="14"/>
  <c r="AH702" i="14" s="1"/>
  <c r="U702" i="14"/>
  <c r="AG702" i="14" s="1"/>
  <c r="T702" i="14"/>
  <c r="O702" i="14"/>
  <c r="H702" i="14"/>
  <c r="G702" i="14"/>
  <c r="AF701" i="14"/>
  <c r="AR701" i="14" s="1"/>
  <c r="AE701" i="14"/>
  <c r="AQ701" i="14" s="1"/>
  <c r="AD701" i="14"/>
  <c r="AP701" i="14" s="1"/>
  <c r="AC701" i="14"/>
  <c r="AO701" i="14" s="1"/>
  <c r="AB701" i="14"/>
  <c r="AN701" i="14" s="1"/>
  <c r="AA701" i="14"/>
  <c r="AM701" i="14" s="1"/>
  <c r="Z701" i="14"/>
  <c r="AL701" i="14" s="1"/>
  <c r="Y701" i="14"/>
  <c r="AK701" i="14" s="1"/>
  <c r="X701" i="14"/>
  <c r="AJ701" i="14" s="1"/>
  <c r="W701" i="14"/>
  <c r="AI701" i="14" s="1"/>
  <c r="V701" i="14"/>
  <c r="AH701" i="14" s="1"/>
  <c r="U701" i="14"/>
  <c r="AG701" i="14" s="1"/>
  <c r="T701" i="14"/>
  <c r="O701" i="14"/>
  <c r="H701" i="14"/>
  <c r="G701" i="14"/>
  <c r="AF700" i="14"/>
  <c r="AR700" i="14" s="1"/>
  <c r="AE700" i="14"/>
  <c r="AQ700" i="14" s="1"/>
  <c r="AD700" i="14"/>
  <c r="AP700" i="14" s="1"/>
  <c r="AC700" i="14"/>
  <c r="AO700" i="14" s="1"/>
  <c r="AB700" i="14"/>
  <c r="AN700" i="14" s="1"/>
  <c r="AA700" i="14"/>
  <c r="AM700" i="14" s="1"/>
  <c r="Z700" i="14"/>
  <c r="AL700" i="14" s="1"/>
  <c r="Y700" i="14"/>
  <c r="AK700" i="14" s="1"/>
  <c r="X700" i="14"/>
  <c r="AJ700" i="14" s="1"/>
  <c r="W700" i="14"/>
  <c r="AI700" i="14" s="1"/>
  <c r="V700" i="14"/>
  <c r="AH700" i="14" s="1"/>
  <c r="U700" i="14"/>
  <c r="AG700" i="14" s="1"/>
  <c r="T700" i="14"/>
  <c r="O700" i="14"/>
  <c r="H700" i="14"/>
  <c r="G700" i="14"/>
  <c r="AF699" i="14"/>
  <c r="AR699" i="14" s="1"/>
  <c r="AE699" i="14"/>
  <c r="AQ699" i="14" s="1"/>
  <c r="AD699" i="14"/>
  <c r="AP699" i="14" s="1"/>
  <c r="AC699" i="14"/>
  <c r="AO699" i="14" s="1"/>
  <c r="AB699" i="14"/>
  <c r="AN699" i="14" s="1"/>
  <c r="AA699" i="14"/>
  <c r="AM699" i="14" s="1"/>
  <c r="Z699" i="14"/>
  <c r="AL699" i="14" s="1"/>
  <c r="Y699" i="14"/>
  <c r="AK699" i="14" s="1"/>
  <c r="X699" i="14"/>
  <c r="AJ699" i="14" s="1"/>
  <c r="W699" i="14"/>
  <c r="AI699" i="14" s="1"/>
  <c r="V699" i="14"/>
  <c r="AH699" i="14" s="1"/>
  <c r="U699" i="14"/>
  <c r="AG699" i="14" s="1"/>
  <c r="T699" i="14"/>
  <c r="O699" i="14"/>
  <c r="H699" i="14"/>
  <c r="G699" i="14"/>
  <c r="AF698" i="14"/>
  <c r="AR698" i="14" s="1"/>
  <c r="AE698" i="14"/>
  <c r="AQ698" i="14" s="1"/>
  <c r="AD698" i="14"/>
  <c r="AP698" i="14" s="1"/>
  <c r="AC698" i="14"/>
  <c r="AO698" i="14" s="1"/>
  <c r="AB698" i="14"/>
  <c r="AN698" i="14" s="1"/>
  <c r="AA698" i="14"/>
  <c r="AM698" i="14" s="1"/>
  <c r="Z698" i="14"/>
  <c r="AL698" i="14" s="1"/>
  <c r="Y698" i="14"/>
  <c r="AK698" i="14" s="1"/>
  <c r="X698" i="14"/>
  <c r="AJ698" i="14" s="1"/>
  <c r="W698" i="14"/>
  <c r="AI698" i="14" s="1"/>
  <c r="V698" i="14"/>
  <c r="AH698" i="14" s="1"/>
  <c r="U698" i="14"/>
  <c r="AG698" i="14" s="1"/>
  <c r="T698" i="14"/>
  <c r="O698" i="14"/>
  <c r="H698" i="14"/>
  <c r="G698" i="14"/>
  <c r="AF697" i="14"/>
  <c r="AR697" i="14" s="1"/>
  <c r="AE697" i="14"/>
  <c r="AQ697" i="14" s="1"/>
  <c r="AD697" i="14"/>
  <c r="AP697" i="14" s="1"/>
  <c r="AC697" i="14"/>
  <c r="AO697" i="14" s="1"/>
  <c r="AB697" i="14"/>
  <c r="AN697" i="14" s="1"/>
  <c r="AA697" i="14"/>
  <c r="AM697" i="14" s="1"/>
  <c r="Z697" i="14"/>
  <c r="AL697" i="14" s="1"/>
  <c r="Y697" i="14"/>
  <c r="AK697" i="14" s="1"/>
  <c r="X697" i="14"/>
  <c r="AJ697" i="14" s="1"/>
  <c r="W697" i="14"/>
  <c r="AI697" i="14" s="1"/>
  <c r="V697" i="14"/>
  <c r="AH697" i="14" s="1"/>
  <c r="U697" i="14"/>
  <c r="AG697" i="14" s="1"/>
  <c r="T697" i="14"/>
  <c r="O697" i="14"/>
  <c r="H697" i="14"/>
  <c r="G697" i="14"/>
  <c r="AF696" i="14"/>
  <c r="AR696" i="14" s="1"/>
  <c r="AE696" i="14"/>
  <c r="AQ696" i="14" s="1"/>
  <c r="AD696" i="14"/>
  <c r="AP696" i="14" s="1"/>
  <c r="AC696" i="14"/>
  <c r="AO696" i="14" s="1"/>
  <c r="AB696" i="14"/>
  <c r="AN696" i="14" s="1"/>
  <c r="AA696" i="14"/>
  <c r="AM696" i="14" s="1"/>
  <c r="Z696" i="14"/>
  <c r="AL696" i="14" s="1"/>
  <c r="Y696" i="14"/>
  <c r="AK696" i="14" s="1"/>
  <c r="X696" i="14"/>
  <c r="AJ696" i="14" s="1"/>
  <c r="W696" i="14"/>
  <c r="AI696" i="14" s="1"/>
  <c r="V696" i="14"/>
  <c r="AH696" i="14" s="1"/>
  <c r="U696" i="14"/>
  <c r="AG696" i="14" s="1"/>
  <c r="T696" i="14"/>
  <c r="O696" i="14"/>
  <c r="H696" i="14"/>
  <c r="G696" i="14"/>
  <c r="AF695" i="14"/>
  <c r="AR695" i="14" s="1"/>
  <c r="AE695" i="14"/>
  <c r="AQ695" i="14" s="1"/>
  <c r="AD695" i="14"/>
  <c r="AP695" i="14" s="1"/>
  <c r="AC695" i="14"/>
  <c r="AO695" i="14" s="1"/>
  <c r="AB695" i="14"/>
  <c r="AN695" i="14" s="1"/>
  <c r="AA695" i="14"/>
  <c r="AM695" i="14" s="1"/>
  <c r="Z695" i="14"/>
  <c r="AL695" i="14" s="1"/>
  <c r="Y695" i="14"/>
  <c r="AK695" i="14" s="1"/>
  <c r="X695" i="14"/>
  <c r="AJ695" i="14" s="1"/>
  <c r="W695" i="14"/>
  <c r="AI695" i="14" s="1"/>
  <c r="V695" i="14"/>
  <c r="AH695" i="14" s="1"/>
  <c r="U695" i="14"/>
  <c r="AG695" i="14" s="1"/>
  <c r="T695" i="14"/>
  <c r="O695" i="14"/>
  <c r="H695" i="14"/>
  <c r="G695" i="14"/>
  <c r="AF694" i="14"/>
  <c r="AR694" i="14" s="1"/>
  <c r="AE694" i="14"/>
  <c r="AQ694" i="14" s="1"/>
  <c r="AD694" i="14"/>
  <c r="AP694" i="14" s="1"/>
  <c r="AC694" i="14"/>
  <c r="AO694" i="14" s="1"/>
  <c r="AB694" i="14"/>
  <c r="AN694" i="14" s="1"/>
  <c r="AA694" i="14"/>
  <c r="AM694" i="14" s="1"/>
  <c r="Z694" i="14"/>
  <c r="AL694" i="14" s="1"/>
  <c r="Y694" i="14"/>
  <c r="AK694" i="14" s="1"/>
  <c r="X694" i="14"/>
  <c r="AJ694" i="14" s="1"/>
  <c r="W694" i="14"/>
  <c r="AI694" i="14" s="1"/>
  <c r="V694" i="14"/>
  <c r="AH694" i="14" s="1"/>
  <c r="U694" i="14"/>
  <c r="AG694" i="14" s="1"/>
  <c r="T694" i="14"/>
  <c r="O694" i="14"/>
  <c r="H694" i="14"/>
  <c r="G694" i="14"/>
  <c r="AF693" i="14"/>
  <c r="AR693" i="14" s="1"/>
  <c r="AE693" i="14"/>
  <c r="AQ693" i="14" s="1"/>
  <c r="AD693" i="14"/>
  <c r="AP693" i="14" s="1"/>
  <c r="AC693" i="14"/>
  <c r="AO693" i="14" s="1"/>
  <c r="AB693" i="14"/>
  <c r="AN693" i="14" s="1"/>
  <c r="AA693" i="14"/>
  <c r="AM693" i="14" s="1"/>
  <c r="Z693" i="14"/>
  <c r="AL693" i="14" s="1"/>
  <c r="Y693" i="14"/>
  <c r="AK693" i="14" s="1"/>
  <c r="X693" i="14"/>
  <c r="AJ693" i="14" s="1"/>
  <c r="W693" i="14"/>
  <c r="AI693" i="14" s="1"/>
  <c r="V693" i="14"/>
  <c r="AH693" i="14" s="1"/>
  <c r="U693" i="14"/>
  <c r="AG693" i="14" s="1"/>
  <c r="T693" i="14"/>
  <c r="O693" i="14"/>
  <c r="H693" i="14"/>
  <c r="G693" i="14"/>
  <c r="AF692" i="14"/>
  <c r="AR692" i="14" s="1"/>
  <c r="AE692" i="14"/>
  <c r="AQ692" i="14" s="1"/>
  <c r="AD692" i="14"/>
  <c r="AP692" i="14" s="1"/>
  <c r="AC692" i="14"/>
  <c r="AO692" i="14" s="1"/>
  <c r="AB692" i="14"/>
  <c r="AN692" i="14" s="1"/>
  <c r="AA692" i="14"/>
  <c r="AM692" i="14" s="1"/>
  <c r="Z692" i="14"/>
  <c r="AL692" i="14" s="1"/>
  <c r="Y692" i="14"/>
  <c r="AK692" i="14" s="1"/>
  <c r="X692" i="14"/>
  <c r="AJ692" i="14" s="1"/>
  <c r="W692" i="14"/>
  <c r="AI692" i="14" s="1"/>
  <c r="V692" i="14"/>
  <c r="AH692" i="14" s="1"/>
  <c r="U692" i="14"/>
  <c r="AG692" i="14" s="1"/>
  <c r="T692" i="14"/>
  <c r="O692" i="14"/>
  <c r="H692" i="14"/>
  <c r="G692" i="14"/>
  <c r="AF691" i="14"/>
  <c r="AR691" i="14" s="1"/>
  <c r="AE691" i="14"/>
  <c r="AQ691" i="14" s="1"/>
  <c r="AD691" i="14"/>
  <c r="AP691" i="14" s="1"/>
  <c r="AC691" i="14"/>
  <c r="AO691" i="14" s="1"/>
  <c r="AB691" i="14"/>
  <c r="AN691" i="14" s="1"/>
  <c r="AA691" i="14"/>
  <c r="AM691" i="14" s="1"/>
  <c r="Z691" i="14"/>
  <c r="AL691" i="14" s="1"/>
  <c r="Y691" i="14"/>
  <c r="AK691" i="14" s="1"/>
  <c r="X691" i="14"/>
  <c r="AJ691" i="14" s="1"/>
  <c r="W691" i="14"/>
  <c r="AI691" i="14" s="1"/>
  <c r="V691" i="14"/>
  <c r="AH691" i="14" s="1"/>
  <c r="U691" i="14"/>
  <c r="AG691" i="14" s="1"/>
  <c r="T691" i="14"/>
  <c r="O691" i="14"/>
  <c r="H691" i="14"/>
  <c r="G691" i="14"/>
  <c r="AF690" i="14"/>
  <c r="AR690" i="14" s="1"/>
  <c r="AE690" i="14"/>
  <c r="AQ690" i="14" s="1"/>
  <c r="AD690" i="14"/>
  <c r="AP690" i="14" s="1"/>
  <c r="AC690" i="14"/>
  <c r="AO690" i="14" s="1"/>
  <c r="AB690" i="14"/>
  <c r="AN690" i="14" s="1"/>
  <c r="AA690" i="14"/>
  <c r="AM690" i="14" s="1"/>
  <c r="Z690" i="14"/>
  <c r="AL690" i="14" s="1"/>
  <c r="Y690" i="14"/>
  <c r="AK690" i="14" s="1"/>
  <c r="X690" i="14"/>
  <c r="AJ690" i="14" s="1"/>
  <c r="W690" i="14"/>
  <c r="AI690" i="14" s="1"/>
  <c r="V690" i="14"/>
  <c r="AH690" i="14" s="1"/>
  <c r="U690" i="14"/>
  <c r="AG690" i="14" s="1"/>
  <c r="T690" i="14"/>
  <c r="O690" i="14"/>
  <c r="H690" i="14"/>
  <c r="G690" i="14"/>
  <c r="AF689" i="14"/>
  <c r="AR689" i="14" s="1"/>
  <c r="AE689" i="14"/>
  <c r="AQ689" i="14" s="1"/>
  <c r="AD689" i="14"/>
  <c r="AP689" i="14" s="1"/>
  <c r="AC689" i="14"/>
  <c r="AO689" i="14" s="1"/>
  <c r="AB689" i="14"/>
  <c r="AN689" i="14" s="1"/>
  <c r="AA689" i="14"/>
  <c r="AM689" i="14" s="1"/>
  <c r="Z689" i="14"/>
  <c r="AL689" i="14" s="1"/>
  <c r="Y689" i="14"/>
  <c r="AK689" i="14" s="1"/>
  <c r="X689" i="14"/>
  <c r="AJ689" i="14" s="1"/>
  <c r="W689" i="14"/>
  <c r="AI689" i="14" s="1"/>
  <c r="V689" i="14"/>
  <c r="AH689" i="14" s="1"/>
  <c r="U689" i="14"/>
  <c r="AG689" i="14" s="1"/>
  <c r="T689" i="14"/>
  <c r="O689" i="14"/>
  <c r="H689" i="14"/>
  <c r="G689" i="14"/>
  <c r="AF688" i="14"/>
  <c r="AR688" i="14" s="1"/>
  <c r="AE688" i="14"/>
  <c r="AQ688" i="14" s="1"/>
  <c r="AD688" i="14"/>
  <c r="AP688" i="14" s="1"/>
  <c r="AC688" i="14"/>
  <c r="AO688" i="14" s="1"/>
  <c r="AB688" i="14"/>
  <c r="AN688" i="14" s="1"/>
  <c r="AA688" i="14"/>
  <c r="AM688" i="14" s="1"/>
  <c r="Z688" i="14"/>
  <c r="AL688" i="14" s="1"/>
  <c r="Y688" i="14"/>
  <c r="AK688" i="14" s="1"/>
  <c r="X688" i="14"/>
  <c r="AJ688" i="14" s="1"/>
  <c r="W688" i="14"/>
  <c r="AI688" i="14" s="1"/>
  <c r="V688" i="14"/>
  <c r="AH688" i="14" s="1"/>
  <c r="U688" i="14"/>
  <c r="AG688" i="14" s="1"/>
  <c r="T688" i="14"/>
  <c r="O688" i="14"/>
  <c r="H688" i="14"/>
  <c r="G688" i="14"/>
  <c r="AF687" i="14"/>
  <c r="AR687" i="14" s="1"/>
  <c r="AE687" i="14"/>
  <c r="AQ687" i="14" s="1"/>
  <c r="AD687" i="14"/>
  <c r="AP687" i="14" s="1"/>
  <c r="AC687" i="14"/>
  <c r="AO687" i="14" s="1"/>
  <c r="AB687" i="14"/>
  <c r="AN687" i="14" s="1"/>
  <c r="AA687" i="14"/>
  <c r="AM687" i="14" s="1"/>
  <c r="Z687" i="14"/>
  <c r="AL687" i="14" s="1"/>
  <c r="Y687" i="14"/>
  <c r="AK687" i="14" s="1"/>
  <c r="X687" i="14"/>
  <c r="AJ687" i="14" s="1"/>
  <c r="W687" i="14"/>
  <c r="AI687" i="14" s="1"/>
  <c r="V687" i="14"/>
  <c r="AH687" i="14" s="1"/>
  <c r="U687" i="14"/>
  <c r="AG687" i="14" s="1"/>
  <c r="T687" i="14"/>
  <c r="O687" i="14"/>
  <c r="H687" i="14"/>
  <c r="G687" i="14"/>
  <c r="AF686" i="14"/>
  <c r="AR686" i="14" s="1"/>
  <c r="AE686" i="14"/>
  <c r="AQ686" i="14" s="1"/>
  <c r="AD686" i="14"/>
  <c r="AP686" i="14" s="1"/>
  <c r="AC686" i="14"/>
  <c r="AO686" i="14" s="1"/>
  <c r="AB686" i="14"/>
  <c r="AN686" i="14" s="1"/>
  <c r="AA686" i="14"/>
  <c r="AM686" i="14" s="1"/>
  <c r="Z686" i="14"/>
  <c r="AL686" i="14" s="1"/>
  <c r="Y686" i="14"/>
  <c r="AK686" i="14" s="1"/>
  <c r="X686" i="14"/>
  <c r="AJ686" i="14" s="1"/>
  <c r="W686" i="14"/>
  <c r="AI686" i="14" s="1"/>
  <c r="V686" i="14"/>
  <c r="AH686" i="14" s="1"/>
  <c r="U686" i="14"/>
  <c r="AG686" i="14" s="1"/>
  <c r="T686" i="14"/>
  <c r="O686" i="14"/>
  <c r="H686" i="14"/>
  <c r="G686" i="14"/>
  <c r="AF685" i="14"/>
  <c r="AR685" i="14" s="1"/>
  <c r="AE685" i="14"/>
  <c r="AQ685" i="14" s="1"/>
  <c r="AD685" i="14"/>
  <c r="AP685" i="14" s="1"/>
  <c r="AC685" i="14"/>
  <c r="AO685" i="14" s="1"/>
  <c r="AB685" i="14"/>
  <c r="AN685" i="14" s="1"/>
  <c r="AA685" i="14"/>
  <c r="AM685" i="14" s="1"/>
  <c r="Z685" i="14"/>
  <c r="AL685" i="14" s="1"/>
  <c r="Y685" i="14"/>
  <c r="AK685" i="14" s="1"/>
  <c r="X685" i="14"/>
  <c r="AJ685" i="14" s="1"/>
  <c r="W685" i="14"/>
  <c r="AI685" i="14" s="1"/>
  <c r="V685" i="14"/>
  <c r="AH685" i="14" s="1"/>
  <c r="U685" i="14"/>
  <c r="AG685" i="14" s="1"/>
  <c r="T685" i="14"/>
  <c r="O685" i="14"/>
  <c r="H685" i="14"/>
  <c r="G685" i="14"/>
  <c r="AF684" i="14"/>
  <c r="AR684" i="14" s="1"/>
  <c r="AE684" i="14"/>
  <c r="AQ684" i="14" s="1"/>
  <c r="AD684" i="14"/>
  <c r="AP684" i="14" s="1"/>
  <c r="AC684" i="14"/>
  <c r="AO684" i="14" s="1"/>
  <c r="AB684" i="14"/>
  <c r="AN684" i="14" s="1"/>
  <c r="AA684" i="14"/>
  <c r="AM684" i="14" s="1"/>
  <c r="Z684" i="14"/>
  <c r="AL684" i="14" s="1"/>
  <c r="Y684" i="14"/>
  <c r="AK684" i="14" s="1"/>
  <c r="X684" i="14"/>
  <c r="AJ684" i="14" s="1"/>
  <c r="W684" i="14"/>
  <c r="AI684" i="14" s="1"/>
  <c r="V684" i="14"/>
  <c r="AH684" i="14" s="1"/>
  <c r="U684" i="14"/>
  <c r="AG684" i="14" s="1"/>
  <c r="T684" i="14"/>
  <c r="O684" i="14"/>
  <c r="H684" i="14"/>
  <c r="G684" i="14"/>
  <c r="AF683" i="14"/>
  <c r="AR683" i="14" s="1"/>
  <c r="AE683" i="14"/>
  <c r="AQ683" i="14" s="1"/>
  <c r="AD683" i="14"/>
  <c r="AP683" i="14" s="1"/>
  <c r="AC683" i="14"/>
  <c r="AO683" i="14" s="1"/>
  <c r="AB683" i="14"/>
  <c r="AN683" i="14" s="1"/>
  <c r="AA683" i="14"/>
  <c r="AM683" i="14" s="1"/>
  <c r="Z683" i="14"/>
  <c r="AL683" i="14" s="1"/>
  <c r="Y683" i="14"/>
  <c r="AK683" i="14" s="1"/>
  <c r="X683" i="14"/>
  <c r="AJ683" i="14" s="1"/>
  <c r="W683" i="14"/>
  <c r="AI683" i="14" s="1"/>
  <c r="V683" i="14"/>
  <c r="AH683" i="14" s="1"/>
  <c r="U683" i="14"/>
  <c r="AG683" i="14" s="1"/>
  <c r="T683" i="14"/>
  <c r="O683" i="14"/>
  <c r="H683" i="14"/>
  <c r="G683" i="14"/>
  <c r="AF682" i="14"/>
  <c r="AR682" i="14" s="1"/>
  <c r="AE682" i="14"/>
  <c r="AQ682" i="14" s="1"/>
  <c r="AD682" i="14"/>
  <c r="AP682" i="14" s="1"/>
  <c r="AC682" i="14"/>
  <c r="AO682" i="14" s="1"/>
  <c r="AB682" i="14"/>
  <c r="AN682" i="14" s="1"/>
  <c r="AA682" i="14"/>
  <c r="AM682" i="14" s="1"/>
  <c r="Z682" i="14"/>
  <c r="AL682" i="14" s="1"/>
  <c r="Y682" i="14"/>
  <c r="AK682" i="14" s="1"/>
  <c r="X682" i="14"/>
  <c r="AJ682" i="14" s="1"/>
  <c r="W682" i="14"/>
  <c r="AI682" i="14" s="1"/>
  <c r="V682" i="14"/>
  <c r="AH682" i="14" s="1"/>
  <c r="U682" i="14"/>
  <c r="AG682" i="14" s="1"/>
  <c r="T682" i="14"/>
  <c r="O682" i="14"/>
  <c r="H682" i="14"/>
  <c r="G682" i="14"/>
  <c r="AF681" i="14"/>
  <c r="AR681" i="14" s="1"/>
  <c r="AE681" i="14"/>
  <c r="AQ681" i="14" s="1"/>
  <c r="AD681" i="14"/>
  <c r="AP681" i="14" s="1"/>
  <c r="AC681" i="14"/>
  <c r="AO681" i="14" s="1"/>
  <c r="AB681" i="14"/>
  <c r="AN681" i="14" s="1"/>
  <c r="AA681" i="14"/>
  <c r="AM681" i="14" s="1"/>
  <c r="Z681" i="14"/>
  <c r="AL681" i="14" s="1"/>
  <c r="Y681" i="14"/>
  <c r="AK681" i="14" s="1"/>
  <c r="X681" i="14"/>
  <c r="AJ681" i="14" s="1"/>
  <c r="W681" i="14"/>
  <c r="AI681" i="14" s="1"/>
  <c r="V681" i="14"/>
  <c r="AH681" i="14" s="1"/>
  <c r="U681" i="14"/>
  <c r="AG681" i="14" s="1"/>
  <c r="T681" i="14"/>
  <c r="O681" i="14"/>
  <c r="H681" i="14"/>
  <c r="G681" i="14"/>
  <c r="AF680" i="14"/>
  <c r="AR680" i="14" s="1"/>
  <c r="AE680" i="14"/>
  <c r="AQ680" i="14" s="1"/>
  <c r="AD680" i="14"/>
  <c r="AP680" i="14" s="1"/>
  <c r="AC680" i="14"/>
  <c r="AO680" i="14" s="1"/>
  <c r="AB680" i="14"/>
  <c r="AN680" i="14" s="1"/>
  <c r="AA680" i="14"/>
  <c r="AM680" i="14" s="1"/>
  <c r="Z680" i="14"/>
  <c r="AL680" i="14" s="1"/>
  <c r="Y680" i="14"/>
  <c r="AK680" i="14" s="1"/>
  <c r="X680" i="14"/>
  <c r="AJ680" i="14" s="1"/>
  <c r="W680" i="14"/>
  <c r="AI680" i="14" s="1"/>
  <c r="V680" i="14"/>
  <c r="AH680" i="14" s="1"/>
  <c r="U680" i="14"/>
  <c r="AG680" i="14" s="1"/>
  <c r="T680" i="14"/>
  <c r="O680" i="14"/>
  <c r="H680" i="14"/>
  <c r="G680" i="14"/>
  <c r="AF679" i="14"/>
  <c r="AR679" i="14" s="1"/>
  <c r="AE679" i="14"/>
  <c r="AQ679" i="14" s="1"/>
  <c r="AD679" i="14"/>
  <c r="AP679" i="14" s="1"/>
  <c r="AC679" i="14"/>
  <c r="AO679" i="14" s="1"/>
  <c r="AB679" i="14"/>
  <c r="AN679" i="14" s="1"/>
  <c r="AA679" i="14"/>
  <c r="AM679" i="14" s="1"/>
  <c r="Z679" i="14"/>
  <c r="AL679" i="14" s="1"/>
  <c r="Y679" i="14"/>
  <c r="AK679" i="14" s="1"/>
  <c r="X679" i="14"/>
  <c r="AJ679" i="14" s="1"/>
  <c r="W679" i="14"/>
  <c r="AI679" i="14" s="1"/>
  <c r="V679" i="14"/>
  <c r="AH679" i="14" s="1"/>
  <c r="U679" i="14"/>
  <c r="AG679" i="14" s="1"/>
  <c r="T679" i="14"/>
  <c r="O679" i="14"/>
  <c r="H679" i="14"/>
  <c r="G679" i="14"/>
  <c r="AF678" i="14"/>
  <c r="AR678" i="14" s="1"/>
  <c r="AE678" i="14"/>
  <c r="AQ678" i="14" s="1"/>
  <c r="AD678" i="14"/>
  <c r="AP678" i="14" s="1"/>
  <c r="AC678" i="14"/>
  <c r="AO678" i="14" s="1"/>
  <c r="AB678" i="14"/>
  <c r="AN678" i="14" s="1"/>
  <c r="AA678" i="14"/>
  <c r="AM678" i="14" s="1"/>
  <c r="Z678" i="14"/>
  <c r="AL678" i="14" s="1"/>
  <c r="Y678" i="14"/>
  <c r="AK678" i="14" s="1"/>
  <c r="X678" i="14"/>
  <c r="AJ678" i="14" s="1"/>
  <c r="W678" i="14"/>
  <c r="AI678" i="14" s="1"/>
  <c r="V678" i="14"/>
  <c r="AH678" i="14" s="1"/>
  <c r="U678" i="14"/>
  <c r="AG678" i="14" s="1"/>
  <c r="T678" i="14"/>
  <c r="O678" i="14"/>
  <c r="H678" i="14"/>
  <c r="G678" i="14"/>
  <c r="AF677" i="14"/>
  <c r="AR677" i="14" s="1"/>
  <c r="AE677" i="14"/>
  <c r="AQ677" i="14" s="1"/>
  <c r="AD677" i="14"/>
  <c r="AP677" i="14" s="1"/>
  <c r="AC677" i="14"/>
  <c r="AO677" i="14" s="1"/>
  <c r="AB677" i="14"/>
  <c r="AN677" i="14" s="1"/>
  <c r="AA677" i="14"/>
  <c r="AM677" i="14" s="1"/>
  <c r="Z677" i="14"/>
  <c r="AL677" i="14" s="1"/>
  <c r="Y677" i="14"/>
  <c r="AK677" i="14" s="1"/>
  <c r="X677" i="14"/>
  <c r="AJ677" i="14" s="1"/>
  <c r="W677" i="14"/>
  <c r="AI677" i="14" s="1"/>
  <c r="V677" i="14"/>
  <c r="AH677" i="14" s="1"/>
  <c r="U677" i="14"/>
  <c r="AG677" i="14" s="1"/>
  <c r="T677" i="14"/>
  <c r="O677" i="14"/>
  <c r="H677" i="14"/>
  <c r="G677" i="14"/>
  <c r="AF676" i="14"/>
  <c r="AR676" i="14" s="1"/>
  <c r="AE676" i="14"/>
  <c r="AQ676" i="14" s="1"/>
  <c r="AD676" i="14"/>
  <c r="AP676" i="14" s="1"/>
  <c r="AC676" i="14"/>
  <c r="AO676" i="14" s="1"/>
  <c r="AB676" i="14"/>
  <c r="AN676" i="14" s="1"/>
  <c r="AA676" i="14"/>
  <c r="AM676" i="14" s="1"/>
  <c r="Z676" i="14"/>
  <c r="AL676" i="14" s="1"/>
  <c r="Y676" i="14"/>
  <c r="AK676" i="14" s="1"/>
  <c r="X676" i="14"/>
  <c r="AJ676" i="14" s="1"/>
  <c r="W676" i="14"/>
  <c r="AI676" i="14" s="1"/>
  <c r="V676" i="14"/>
  <c r="AH676" i="14" s="1"/>
  <c r="U676" i="14"/>
  <c r="AG676" i="14" s="1"/>
  <c r="T676" i="14"/>
  <c r="O676" i="14"/>
  <c r="H676" i="14"/>
  <c r="G676" i="14"/>
  <c r="AF675" i="14"/>
  <c r="AR675" i="14" s="1"/>
  <c r="AE675" i="14"/>
  <c r="AQ675" i="14" s="1"/>
  <c r="AD675" i="14"/>
  <c r="AP675" i="14" s="1"/>
  <c r="AC675" i="14"/>
  <c r="AO675" i="14" s="1"/>
  <c r="AB675" i="14"/>
  <c r="AN675" i="14" s="1"/>
  <c r="AA675" i="14"/>
  <c r="AM675" i="14" s="1"/>
  <c r="Z675" i="14"/>
  <c r="AL675" i="14" s="1"/>
  <c r="Y675" i="14"/>
  <c r="AK675" i="14" s="1"/>
  <c r="X675" i="14"/>
  <c r="AJ675" i="14" s="1"/>
  <c r="W675" i="14"/>
  <c r="AI675" i="14" s="1"/>
  <c r="V675" i="14"/>
  <c r="AH675" i="14" s="1"/>
  <c r="U675" i="14"/>
  <c r="AG675" i="14" s="1"/>
  <c r="T675" i="14"/>
  <c r="O675" i="14"/>
  <c r="H675" i="14"/>
  <c r="G675" i="14"/>
  <c r="AF674" i="14"/>
  <c r="AR674" i="14" s="1"/>
  <c r="AE674" i="14"/>
  <c r="AQ674" i="14" s="1"/>
  <c r="AD674" i="14"/>
  <c r="AP674" i="14" s="1"/>
  <c r="AC674" i="14"/>
  <c r="AO674" i="14" s="1"/>
  <c r="AB674" i="14"/>
  <c r="AN674" i="14" s="1"/>
  <c r="AA674" i="14"/>
  <c r="AM674" i="14" s="1"/>
  <c r="Z674" i="14"/>
  <c r="AL674" i="14" s="1"/>
  <c r="Y674" i="14"/>
  <c r="AK674" i="14" s="1"/>
  <c r="X674" i="14"/>
  <c r="AJ674" i="14" s="1"/>
  <c r="W674" i="14"/>
  <c r="AI674" i="14" s="1"/>
  <c r="V674" i="14"/>
  <c r="AH674" i="14" s="1"/>
  <c r="U674" i="14"/>
  <c r="AG674" i="14" s="1"/>
  <c r="T674" i="14"/>
  <c r="O674" i="14"/>
  <c r="H674" i="14"/>
  <c r="G674" i="14"/>
  <c r="AF673" i="14"/>
  <c r="AR673" i="14" s="1"/>
  <c r="AE673" i="14"/>
  <c r="AQ673" i="14" s="1"/>
  <c r="AD673" i="14"/>
  <c r="AP673" i="14" s="1"/>
  <c r="AC673" i="14"/>
  <c r="AO673" i="14" s="1"/>
  <c r="AB673" i="14"/>
  <c r="AN673" i="14" s="1"/>
  <c r="AA673" i="14"/>
  <c r="AM673" i="14" s="1"/>
  <c r="Z673" i="14"/>
  <c r="AL673" i="14" s="1"/>
  <c r="Y673" i="14"/>
  <c r="AK673" i="14" s="1"/>
  <c r="X673" i="14"/>
  <c r="AJ673" i="14" s="1"/>
  <c r="W673" i="14"/>
  <c r="AI673" i="14" s="1"/>
  <c r="V673" i="14"/>
  <c r="AH673" i="14" s="1"/>
  <c r="U673" i="14"/>
  <c r="AG673" i="14" s="1"/>
  <c r="T673" i="14"/>
  <c r="O673" i="14"/>
  <c r="H673" i="14"/>
  <c r="G673" i="14"/>
  <c r="AF672" i="14"/>
  <c r="AR672" i="14" s="1"/>
  <c r="AE672" i="14"/>
  <c r="AQ672" i="14" s="1"/>
  <c r="AD672" i="14"/>
  <c r="AP672" i="14" s="1"/>
  <c r="AC672" i="14"/>
  <c r="AO672" i="14" s="1"/>
  <c r="AB672" i="14"/>
  <c r="AN672" i="14" s="1"/>
  <c r="AA672" i="14"/>
  <c r="AM672" i="14" s="1"/>
  <c r="Z672" i="14"/>
  <c r="AL672" i="14" s="1"/>
  <c r="Y672" i="14"/>
  <c r="AK672" i="14" s="1"/>
  <c r="X672" i="14"/>
  <c r="AJ672" i="14" s="1"/>
  <c r="W672" i="14"/>
  <c r="AI672" i="14" s="1"/>
  <c r="V672" i="14"/>
  <c r="AH672" i="14" s="1"/>
  <c r="U672" i="14"/>
  <c r="AG672" i="14" s="1"/>
  <c r="T672" i="14"/>
  <c r="O672" i="14"/>
  <c r="H672" i="14"/>
  <c r="G672" i="14"/>
  <c r="AF671" i="14"/>
  <c r="AR671" i="14" s="1"/>
  <c r="AE671" i="14"/>
  <c r="AQ671" i="14" s="1"/>
  <c r="AD671" i="14"/>
  <c r="AP671" i="14" s="1"/>
  <c r="AC671" i="14"/>
  <c r="AO671" i="14" s="1"/>
  <c r="AB671" i="14"/>
  <c r="AN671" i="14" s="1"/>
  <c r="AA671" i="14"/>
  <c r="AM671" i="14" s="1"/>
  <c r="Z671" i="14"/>
  <c r="AL671" i="14" s="1"/>
  <c r="Y671" i="14"/>
  <c r="AK671" i="14" s="1"/>
  <c r="X671" i="14"/>
  <c r="AJ671" i="14" s="1"/>
  <c r="W671" i="14"/>
  <c r="AI671" i="14" s="1"/>
  <c r="V671" i="14"/>
  <c r="AH671" i="14" s="1"/>
  <c r="U671" i="14"/>
  <c r="AG671" i="14" s="1"/>
  <c r="T671" i="14"/>
  <c r="O671" i="14"/>
  <c r="H671" i="14"/>
  <c r="G671" i="14"/>
  <c r="AF670" i="14"/>
  <c r="AR670" i="14" s="1"/>
  <c r="AE670" i="14"/>
  <c r="AQ670" i="14" s="1"/>
  <c r="AD670" i="14"/>
  <c r="AP670" i="14" s="1"/>
  <c r="AC670" i="14"/>
  <c r="AO670" i="14" s="1"/>
  <c r="AB670" i="14"/>
  <c r="AN670" i="14" s="1"/>
  <c r="AA670" i="14"/>
  <c r="AM670" i="14" s="1"/>
  <c r="Z670" i="14"/>
  <c r="AL670" i="14" s="1"/>
  <c r="Y670" i="14"/>
  <c r="AK670" i="14" s="1"/>
  <c r="X670" i="14"/>
  <c r="AJ670" i="14" s="1"/>
  <c r="W670" i="14"/>
  <c r="AI670" i="14" s="1"/>
  <c r="V670" i="14"/>
  <c r="AH670" i="14" s="1"/>
  <c r="U670" i="14"/>
  <c r="AG670" i="14" s="1"/>
  <c r="T670" i="14"/>
  <c r="O670" i="14"/>
  <c r="H670" i="14"/>
  <c r="G670" i="14"/>
  <c r="AF669" i="14"/>
  <c r="AR669" i="14" s="1"/>
  <c r="AE669" i="14"/>
  <c r="AQ669" i="14" s="1"/>
  <c r="AD669" i="14"/>
  <c r="AP669" i="14" s="1"/>
  <c r="AC669" i="14"/>
  <c r="AO669" i="14" s="1"/>
  <c r="AB669" i="14"/>
  <c r="AN669" i="14" s="1"/>
  <c r="AA669" i="14"/>
  <c r="AM669" i="14" s="1"/>
  <c r="Z669" i="14"/>
  <c r="AL669" i="14" s="1"/>
  <c r="Y669" i="14"/>
  <c r="AK669" i="14" s="1"/>
  <c r="X669" i="14"/>
  <c r="AJ669" i="14" s="1"/>
  <c r="W669" i="14"/>
  <c r="AI669" i="14" s="1"/>
  <c r="V669" i="14"/>
  <c r="AH669" i="14" s="1"/>
  <c r="U669" i="14"/>
  <c r="AG669" i="14" s="1"/>
  <c r="T669" i="14"/>
  <c r="O669" i="14"/>
  <c r="H669" i="14"/>
  <c r="G669" i="14"/>
  <c r="AF668" i="14"/>
  <c r="AR668" i="14" s="1"/>
  <c r="AE668" i="14"/>
  <c r="AQ668" i="14" s="1"/>
  <c r="AD668" i="14"/>
  <c r="AP668" i="14" s="1"/>
  <c r="AC668" i="14"/>
  <c r="AO668" i="14" s="1"/>
  <c r="AB668" i="14"/>
  <c r="AN668" i="14" s="1"/>
  <c r="AA668" i="14"/>
  <c r="AM668" i="14" s="1"/>
  <c r="Z668" i="14"/>
  <c r="AL668" i="14" s="1"/>
  <c r="Y668" i="14"/>
  <c r="AK668" i="14" s="1"/>
  <c r="X668" i="14"/>
  <c r="AJ668" i="14" s="1"/>
  <c r="W668" i="14"/>
  <c r="AI668" i="14" s="1"/>
  <c r="V668" i="14"/>
  <c r="AH668" i="14" s="1"/>
  <c r="U668" i="14"/>
  <c r="AG668" i="14" s="1"/>
  <c r="T668" i="14"/>
  <c r="O668" i="14"/>
  <c r="H668" i="14"/>
  <c r="G668" i="14"/>
  <c r="AF667" i="14"/>
  <c r="AR667" i="14" s="1"/>
  <c r="AE667" i="14"/>
  <c r="AQ667" i="14" s="1"/>
  <c r="AD667" i="14"/>
  <c r="AP667" i="14" s="1"/>
  <c r="AC667" i="14"/>
  <c r="AO667" i="14" s="1"/>
  <c r="AB667" i="14"/>
  <c r="AN667" i="14" s="1"/>
  <c r="AA667" i="14"/>
  <c r="AM667" i="14" s="1"/>
  <c r="Z667" i="14"/>
  <c r="AL667" i="14" s="1"/>
  <c r="Y667" i="14"/>
  <c r="AK667" i="14" s="1"/>
  <c r="X667" i="14"/>
  <c r="AJ667" i="14" s="1"/>
  <c r="W667" i="14"/>
  <c r="AI667" i="14" s="1"/>
  <c r="V667" i="14"/>
  <c r="AH667" i="14" s="1"/>
  <c r="U667" i="14"/>
  <c r="AG667" i="14" s="1"/>
  <c r="T667" i="14"/>
  <c r="O667" i="14"/>
  <c r="H667" i="14"/>
  <c r="G667" i="14"/>
  <c r="AF666" i="14"/>
  <c r="AR666" i="14" s="1"/>
  <c r="AE666" i="14"/>
  <c r="AQ666" i="14" s="1"/>
  <c r="AD666" i="14"/>
  <c r="AP666" i="14" s="1"/>
  <c r="AC666" i="14"/>
  <c r="AO666" i="14" s="1"/>
  <c r="AB666" i="14"/>
  <c r="AN666" i="14" s="1"/>
  <c r="AA666" i="14"/>
  <c r="AM666" i="14" s="1"/>
  <c r="Z666" i="14"/>
  <c r="AL666" i="14" s="1"/>
  <c r="Y666" i="14"/>
  <c r="AK666" i="14" s="1"/>
  <c r="X666" i="14"/>
  <c r="AJ666" i="14" s="1"/>
  <c r="W666" i="14"/>
  <c r="AI666" i="14" s="1"/>
  <c r="V666" i="14"/>
  <c r="AH666" i="14" s="1"/>
  <c r="U666" i="14"/>
  <c r="AG666" i="14" s="1"/>
  <c r="T666" i="14"/>
  <c r="O666" i="14"/>
  <c r="H666" i="14"/>
  <c r="G666" i="14"/>
  <c r="AF665" i="14"/>
  <c r="AR665" i="14" s="1"/>
  <c r="AE665" i="14"/>
  <c r="AQ665" i="14" s="1"/>
  <c r="AD665" i="14"/>
  <c r="AP665" i="14" s="1"/>
  <c r="AC665" i="14"/>
  <c r="AO665" i="14" s="1"/>
  <c r="AB665" i="14"/>
  <c r="AN665" i="14" s="1"/>
  <c r="AA665" i="14"/>
  <c r="AM665" i="14" s="1"/>
  <c r="Z665" i="14"/>
  <c r="AL665" i="14" s="1"/>
  <c r="Y665" i="14"/>
  <c r="AK665" i="14" s="1"/>
  <c r="X665" i="14"/>
  <c r="AJ665" i="14" s="1"/>
  <c r="W665" i="14"/>
  <c r="AI665" i="14" s="1"/>
  <c r="V665" i="14"/>
  <c r="AH665" i="14" s="1"/>
  <c r="U665" i="14"/>
  <c r="AG665" i="14" s="1"/>
  <c r="T665" i="14"/>
  <c r="O665" i="14"/>
  <c r="H665" i="14"/>
  <c r="G665" i="14"/>
  <c r="AF664" i="14"/>
  <c r="AR664" i="14" s="1"/>
  <c r="AE664" i="14"/>
  <c r="AQ664" i="14" s="1"/>
  <c r="AD664" i="14"/>
  <c r="AP664" i="14" s="1"/>
  <c r="AC664" i="14"/>
  <c r="AO664" i="14" s="1"/>
  <c r="AB664" i="14"/>
  <c r="AN664" i="14" s="1"/>
  <c r="AA664" i="14"/>
  <c r="AM664" i="14" s="1"/>
  <c r="Z664" i="14"/>
  <c r="AL664" i="14" s="1"/>
  <c r="Y664" i="14"/>
  <c r="AK664" i="14" s="1"/>
  <c r="X664" i="14"/>
  <c r="AJ664" i="14" s="1"/>
  <c r="W664" i="14"/>
  <c r="AI664" i="14" s="1"/>
  <c r="V664" i="14"/>
  <c r="AH664" i="14" s="1"/>
  <c r="U664" i="14"/>
  <c r="AG664" i="14" s="1"/>
  <c r="T664" i="14"/>
  <c r="O664" i="14"/>
  <c r="H664" i="14"/>
  <c r="G664" i="14"/>
  <c r="AF663" i="14"/>
  <c r="AR663" i="14" s="1"/>
  <c r="AE663" i="14"/>
  <c r="AQ663" i="14" s="1"/>
  <c r="AD663" i="14"/>
  <c r="AP663" i="14" s="1"/>
  <c r="AC663" i="14"/>
  <c r="AO663" i="14" s="1"/>
  <c r="AB663" i="14"/>
  <c r="AN663" i="14" s="1"/>
  <c r="AA663" i="14"/>
  <c r="AM663" i="14" s="1"/>
  <c r="Z663" i="14"/>
  <c r="AL663" i="14" s="1"/>
  <c r="Y663" i="14"/>
  <c r="AK663" i="14" s="1"/>
  <c r="X663" i="14"/>
  <c r="AJ663" i="14" s="1"/>
  <c r="W663" i="14"/>
  <c r="AI663" i="14" s="1"/>
  <c r="V663" i="14"/>
  <c r="AH663" i="14" s="1"/>
  <c r="U663" i="14"/>
  <c r="AG663" i="14" s="1"/>
  <c r="T663" i="14"/>
  <c r="O663" i="14"/>
  <c r="H663" i="14"/>
  <c r="G663" i="14"/>
  <c r="AF662" i="14"/>
  <c r="AR662" i="14" s="1"/>
  <c r="AE662" i="14"/>
  <c r="AQ662" i="14" s="1"/>
  <c r="AD662" i="14"/>
  <c r="AP662" i="14" s="1"/>
  <c r="AC662" i="14"/>
  <c r="AO662" i="14" s="1"/>
  <c r="AB662" i="14"/>
  <c r="AN662" i="14" s="1"/>
  <c r="AA662" i="14"/>
  <c r="AM662" i="14" s="1"/>
  <c r="Z662" i="14"/>
  <c r="AL662" i="14" s="1"/>
  <c r="Y662" i="14"/>
  <c r="AK662" i="14" s="1"/>
  <c r="X662" i="14"/>
  <c r="AJ662" i="14" s="1"/>
  <c r="W662" i="14"/>
  <c r="AI662" i="14" s="1"/>
  <c r="V662" i="14"/>
  <c r="AH662" i="14" s="1"/>
  <c r="U662" i="14"/>
  <c r="AG662" i="14" s="1"/>
  <c r="T662" i="14"/>
  <c r="O662" i="14"/>
  <c r="H662" i="14"/>
  <c r="G662" i="14"/>
  <c r="AF661" i="14"/>
  <c r="AR661" i="14" s="1"/>
  <c r="AE661" i="14"/>
  <c r="AQ661" i="14" s="1"/>
  <c r="AD661" i="14"/>
  <c r="AP661" i="14" s="1"/>
  <c r="AC661" i="14"/>
  <c r="AO661" i="14" s="1"/>
  <c r="AB661" i="14"/>
  <c r="AN661" i="14" s="1"/>
  <c r="AA661" i="14"/>
  <c r="AM661" i="14" s="1"/>
  <c r="Z661" i="14"/>
  <c r="AL661" i="14" s="1"/>
  <c r="Y661" i="14"/>
  <c r="AK661" i="14" s="1"/>
  <c r="X661" i="14"/>
  <c r="AJ661" i="14" s="1"/>
  <c r="W661" i="14"/>
  <c r="AI661" i="14" s="1"/>
  <c r="V661" i="14"/>
  <c r="AH661" i="14" s="1"/>
  <c r="U661" i="14"/>
  <c r="AG661" i="14" s="1"/>
  <c r="T661" i="14"/>
  <c r="O661" i="14"/>
  <c r="H661" i="14"/>
  <c r="G661" i="14"/>
  <c r="AF660" i="14"/>
  <c r="AR660" i="14" s="1"/>
  <c r="AE660" i="14"/>
  <c r="AQ660" i="14" s="1"/>
  <c r="AD660" i="14"/>
  <c r="AP660" i="14" s="1"/>
  <c r="AC660" i="14"/>
  <c r="AO660" i="14" s="1"/>
  <c r="AB660" i="14"/>
  <c r="AN660" i="14" s="1"/>
  <c r="AA660" i="14"/>
  <c r="AM660" i="14" s="1"/>
  <c r="Z660" i="14"/>
  <c r="AL660" i="14" s="1"/>
  <c r="Y660" i="14"/>
  <c r="AK660" i="14" s="1"/>
  <c r="X660" i="14"/>
  <c r="AJ660" i="14" s="1"/>
  <c r="W660" i="14"/>
  <c r="AI660" i="14" s="1"/>
  <c r="V660" i="14"/>
  <c r="AH660" i="14" s="1"/>
  <c r="U660" i="14"/>
  <c r="AG660" i="14" s="1"/>
  <c r="T660" i="14"/>
  <c r="O660" i="14"/>
  <c r="H660" i="14"/>
  <c r="G660" i="14"/>
  <c r="AF659" i="14"/>
  <c r="AR659" i="14" s="1"/>
  <c r="AE659" i="14"/>
  <c r="AQ659" i="14" s="1"/>
  <c r="AD659" i="14"/>
  <c r="AP659" i="14" s="1"/>
  <c r="AC659" i="14"/>
  <c r="AO659" i="14" s="1"/>
  <c r="AB659" i="14"/>
  <c r="AN659" i="14" s="1"/>
  <c r="AA659" i="14"/>
  <c r="AM659" i="14" s="1"/>
  <c r="Z659" i="14"/>
  <c r="AL659" i="14" s="1"/>
  <c r="Y659" i="14"/>
  <c r="AK659" i="14" s="1"/>
  <c r="X659" i="14"/>
  <c r="AJ659" i="14" s="1"/>
  <c r="W659" i="14"/>
  <c r="AI659" i="14" s="1"/>
  <c r="V659" i="14"/>
  <c r="AH659" i="14" s="1"/>
  <c r="U659" i="14"/>
  <c r="AG659" i="14" s="1"/>
  <c r="T659" i="14"/>
  <c r="O659" i="14"/>
  <c r="H659" i="14"/>
  <c r="G659" i="14"/>
  <c r="AF658" i="14"/>
  <c r="AR658" i="14" s="1"/>
  <c r="AE658" i="14"/>
  <c r="AQ658" i="14" s="1"/>
  <c r="AD658" i="14"/>
  <c r="AP658" i="14" s="1"/>
  <c r="AC658" i="14"/>
  <c r="AO658" i="14" s="1"/>
  <c r="AB658" i="14"/>
  <c r="AN658" i="14" s="1"/>
  <c r="AA658" i="14"/>
  <c r="AM658" i="14" s="1"/>
  <c r="Z658" i="14"/>
  <c r="AL658" i="14" s="1"/>
  <c r="Y658" i="14"/>
  <c r="AK658" i="14" s="1"/>
  <c r="X658" i="14"/>
  <c r="AJ658" i="14" s="1"/>
  <c r="W658" i="14"/>
  <c r="AI658" i="14" s="1"/>
  <c r="V658" i="14"/>
  <c r="AH658" i="14" s="1"/>
  <c r="U658" i="14"/>
  <c r="AG658" i="14" s="1"/>
  <c r="T658" i="14"/>
  <c r="O658" i="14"/>
  <c r="H658" i="14"/>
  <c r="G658" i="14"/>
  <c r="AF657" i="14"/>
  <c r="AR657" i="14" s="1"/>
  <c r="AE657" i="14"/>
  <c r="AQ657" i="14" s="1"/>
  <c r="AD657" i="14"/>
  <c r="AP657" i="14" s="1"/>
  <c r="AC657" i="14"/>
  <c r="AO657" i="14" s="1"/>
  <c r="AB657" i="14"/>
  <c r="AN657" i="14" s="1"/>
  <c r="AA657" i="14"/>
  <c r="AM657" i="14" s="1"/>
  <c r="Z657" i="14"/>
  <c r="AL657" i="14" s="1"/>
  <c r="Y657" i="14"/>
  <c r="AK657" i="14" s="1"/>
  <c r="X657" i="14"/>
  <c r="AJ657" i="14" s="1"/>
  <c r="W657" i="14"/>
  <c r="AI657" i="14" s="1"/>
  <c r="V657" i="14"/>
  <c r="AH657" i="14" s="1"/>
  <c r="U657" i="14"/>
  <c r="AG657" i="14" s="1"/>
  <c r="T657" i="14"/>
  <c r="O657" i="14"/>
  <c r="H657" i="14"/>
  <c r="G657" i="14"/>
  <c r="AF656" i="14"/>
  <c r="AR656" i="14" s="1"/>
  <c r="AE656" i="14"/>
  <c r="AQ656" i="14" s="1"/>
  <c r="AD656" i="14"/>
  <c r="AP656" i="14" s="1"/>
  <c r="AC656" i="14"/>
  <c r="AO656" i="14" s="1"/>
  <c r="AB656" i="14"/>
  <c r="AN656" i="14" s="1"/>
  <c r="AA656" i="14"/>
  <c r="AM656" i="14" s="1"/>
  <c r="Z656" i="14"/>
  <c r="AL656" i="14" s="1"/>
  <c r="Y656" i="14"/>
  <c r="AK656" i="14" s="1"/>
  <c r="X656" i="14"/>
  <c r="AJ656" i="14" s="1"/>
  <c r="W656" i="14"/>
  <c r="AI656" i="14" s="1"/>
  <c r="V656" i="14"/>
  <c r="AH656" i="14" s="1"/>
  <c r="U656" i="14"/>
  <c r="AG656" i="14" s="1"/>
  <c r="T656" i="14"/>
  <c r="O656" i="14"/>
  <c r="H656" i="14"/>
  <c r="G656" i="14"/>
  <c r="AF655" i="14"/>
  <c r="AR655" i="14" s="1"/>
  <c r="AE655" i="14"/>
  <c r="AQ655" i="14" s="1"/>
  <c r="AD655" i="14"/>
  <c r="AP655" i="14" s="1"/>
  <c r="AC655" i="14"/>
  <c r="AO655" i="14" s="1"/>
  <c r="AB655" i="14"/>
  <c r="AN655" i="14" s="1"/>
  <c r="AA655" i="14"/>
  <c r="AM655" i="14" s="1"/>
  <c r="Z655" i="14"/>
  <c r="AL655" i="14" s="1"/>
  <c r="Y655" i="14"/>
  <c r="AK655" i="14" s="1"/>
  <c r="X655" i="14"/>
  <c r="AJ655" i="14" s="1"/>
  <c r="W655" i="14"/>
  <c r="AI655" i="14" s="1"/>
  <c r="V655" i="14"/>
  <c r="AH655" i="14" s="1"/>
  <c r="U655" i="14"/>
  <c r="AG655" i="14" s="1"/>
  <c r="T655" i="14"/>
  <c r="O655" i="14"/>
  <c r="H655" i="14"/>
  <c r="G655" i="14"/>
  <c r="AF654" i="14"/>
  <c r="AR654" i="14" s="1"/>
  <c r="AE654" i="14"/>
  <c r="AQ654" i="14" s="1"/>
  <c r="AD654" i="14"/>
  <c r="AP654" i="14" s="1"/>
  <c r="AC654" i="14"/>
  <c r="AO654" i="14" s="1"/>
  <c r="AB654" i="14"/>
  <c r="AN654" i="14" s="1"/>
  <c r="AA654" i="14"/>
  <c r="AM654" i="14" s="1"/>
  <c r="Z654" i="14"/>
  <c r="AL654" i="14" s="1"/>
  <c r="Y654" i="14"/>
  <c r="AK654" i="14" s="1"/>
  <c r="X654" i="14"/>
  <c r="AJ654" i="14" s="1"/>
  <c r="W654" i="14"/>
  <c r="AI654" i="14" s="1"/>
  <c r="V654" i="14"/>
  <c r="AH654" i="14" s="1"/>
  <c r="U654" i="14"/>
  <c r="AG654" i="14" s="1"/>
  <c r="T654" i="14"/>
  <c r="O654" i="14"/>
  <c r="H654" i="14"/>
  <c r="G654" i="14"/>
  <c r="AF653" i="14"/>
  <c r="AR653" i="14" s="1"/>
  <c r="AE653" i="14"/>
  <c r="AQ653" i="14" s="1"/>
  <c r="AD653" i="14"/>
  <c r="AP653" i="14" s="1"/>
  <c r="AC653" i="14"/>
  <c r="AO653" i="14" s="1"/>
  <c r="AB653" i="14"/>
  <c r="AN653" i="14" s="1"/>
  <c r="AA653" i="14"/>
  <c r="AM653" i="14" s="1"/>
  <c r="Z653" i="14"/>
  <c r="AL653" i="14" s="1"/>
  <c r="Y653" i="14"/>
  <c r="AK653" i="14" s="1"/>
  <c r="X653" i="14"/>
  <c r="AJ653" i="14" s="1"/>
  <c r="W653" i="14"/>
  <c r="AI653" i="14" s="1"/>
  <c r="V653" i="14"/>
  <c r="AH653" i="14" s="1"/>
  <c r="U653" i="14"/>
  <c r="AG653" i="14" s="1"/>
  <c r="T653" i="14"/>
  <c r="O653" i="14"/>
  <c r="H653" i="14"/>
  <c r="G653" i="14"/>
  <c r="AF652" i="14"/>
  <c r="AR652" i="14" s="1"/>
  <c r="AE652" i="14"/>
  <c r="AQ652" i="14" s="1"/>
  <c r="AD652" i="14"/>
  <c r="AP652" i="14" s="1"/>
  <c r="AC652" i="14"/>
  <c r="AO652" i="14" s="1"/>
  <c r="AB652" i="14"/>
  <c r="AN652" i="14" s="1"/>
  <c r="AA652" i="14"/>
  <c r="AM652" i="14" s="1"/>
  <c r="Z652" i="14"/>
  <c r="AL652" i="14" s="1"/>
  <c r="Y652" i="14"/>
  <c r="AK652" i="14" s="1"/>
  <c r="X652" i="14"/>
  <c r="AJ652" i="14" s="1"/>
  <c r="W652" i="14"/>
  <c r="AI652" i="14" s="1"/>
  <c r="V652" i="14"/>
  <c r="AH652" i="14" s="1"/>
  <c r="U652" i="14"/>
  <c r="AG652" i="14" s="1"/>
  <c r="T652" i="14"/>
  <c r="O652" i="14"/>
  <c r="H652" i="14"/>
  <c r="G652" i="14"/>
  <c r="AF651" i="14"/>
  <c r="AR651" i="14" s="1"/>
  <c r="AE651" i="14"/>
  <c r="AQ651" i="14" s="1"/>
  <c r="AD651" i="14"/>
  <c r="AP651" i="14" s="1"/>
  <c r="AC651" i="14"/>
  <c r="AO651" i="14" s="1"/>
  <c r="AB651" i="14"/>
  <c r="AN651" i="14" s="1"/>
  <c r="AA651" i="14"/>
  <c r="AM651" i="14" s="1"/>
  <c r="Z651" i="14"/>
  <c r="AL651" i="14" s="1"/>
  <c r="Y651" i="14"/>
  <c r="AK651" i="14" s="1"/>
  <c r="X651" i="14"/>
  <c r="AJ651" i="14" s="1"/>
  <c r="W651" i="14"/>
  <c r="AI651" i="14" s="1"/>
  <c r="V651" i="14"/>
  <c r="AH651" i="14" s="1"/>
  <c r="U651" i="14"/>
  <c r="AG651" i="14" s="1"/>
  <c r="T651" i="14"/>
  <c r="O651" i="14"/>
  <c r="H651" i="14"/>
  <c r="G651" i="14"/>
  <c r="AF650" i="14"/>
  <c r="AR650" i="14" s="1"/>
  <c r="AE650" i="14"/>
  <c r="AQ650" i="14" s="1"/>
  <c r="AD650" i="14"/>
  <c r="AP650" i="14" s="1"/>
  <c r="AC650" i="14"/>
  <c r="AO650" i="14" s="1"/>
  <c r="AB650" i="14"/>
  <c r="AN650" i="14" s="1"/>
  <c r="AA650" i="14"/>
  <c r="AM650" i="14" s="1"/>
  <c r="Z650" i="14"/>
  <c r="AL650" i="14" s="1"/>
  <c r="Y650" i="14"/>
  <c r="AK650" i="14" s="1"/>
  <c r="X650" i="14"/>
  <c r="AJ650" i="14" s="1"/>
  <c r="W650" i="14"/>
  <c r="AI650" i="14" s="1"/>
  <c r="V650" i="14"/>
  <c r="AH650" i="14" s="1"/>
  <c r="U650" i="14"/>
  <c r="AG650" i="14" s="1"/>
  <c r="T650" i="14"/>
  <c r="O650" i="14"/>
  <c r="H650" i="14"/>
  <c r="G650" i="14"/>
  <c r="AF649" i="14"/>
  <c r="AR649" i="14" s="1"/>
  <c r="AE649" i="14"/>
  <c r="AQ649" i="14" s="1"/>
  <c r="AD649" i="14"/>
  <c r="AP649" i="14" s="1"/>
  <c r="AC649" i="14"/>
  <c r="AO649" i="14" s="1"/>
  <c r="AB649" i="14"/>
  <c r="AN649" i="14" s="1"/>
  <c r="AA649" i="14"/>
  <c r="AM649" i="14" s="1"/>
  <c r="Z649" i="14"/>
  <c r="AL649" i="14" s="1"/>
  <c r="Y649" i="14"/>
  <c r="AK649" i="14" s="1"/>
  <c r="X649" i="14"/>
  <c r="AJ649" i="14" s="1"/>
  <c r="W649" i="14"/>
  <c r="AI649" i="14" s="1"/>
  <c r="V649" i="14"/>
  <c r="AH649" i="14" s="1"/>
  <c r="U649" i="14"/>
  <c r="AG649" i="14" s="1"/>
  <c r="T649" i="14"/>
  <c r="O649" i="14"/>
  <c r="H649" i="14"/>
  <c r="G649" i="14"/>
  <c r="AF648" i="14"/>
  <c r="AR648" i="14" s="1"/>
  <c r="AE648" i="14"/>
  <c r="AQ648" i="14" s="1"/>
  <c r="AD648" i="14"/>
  <c r="AP648" i="14" s="1"/>
  <c r="AC648" i="14"/>
  <c r="AO648" i="14" s="1"/>
  <c r="AB648" i="14"/>
  <c r="AN648" i="14" s="1"/>
  <c r="AA648" i="14"/>
  <c r="AM648" i="14" s="1"/>
  <c r="Z648" i="14"/>
  <c r="AL648" i="14" s="1"/>
  <c r="Y648" i="14"/>
  <c r="AK648" i="14" s="1"/>
  <c r="X648" i="14"/>
  <c r="AJ648" i="14" s="1"/>
  <c r="W648" i="14"/>
  <c r="AI648" i="14" s="1"/>
  <c r="V648" i="14"/>
  <c r="AH648" i="14" s="1"/>
  <c r="U648" i="14"/>
  <c r="AG648" i="14" s="1"/>
  <c r="T648" i="14"/>
  <c r="O648" i="14"/>
  <c r="H648" i="14"/>
  <c r="G648" i="14"/>
  <c r="AF647" i="14"/>
  <c r="AR647" i="14" s="1"/>
  <c r="AE647" i="14"/>
  <c r="AQ647" i="14" s="1"/>
  <c r="AD647" i="14"/>
  <c r="AP647" i="14" s="1"/>
  <c r="AC647" i="14"/>
  <c r="AO647" i="14" s="1"/>
  <c r="AB647" i="14"/>
  <c r="AN647" i="14" s="1"/>
  <c r="AA647" i="14"/>
  <c r="AM647" i="14" s="1"/>
  <c r="Z647" i="14"/>
  <c r="AL647" i="14" s="1"/>
  <c r="Y647" i="14"/>
  <c r="AK647" i="14" s="1"/>
  <c r="X647" i="14"/>
  <c r="AJ647" i="14" s="1"/>
  <c r="W647" i="14"/>
  <c r="AI647" i="14" s="1"/>
  <c r="V647" i="14"/>
  <c r="AH647" i="14" s="1"/>
  <c r="U647" i="14"/>
  <c r="AG647" i="14" s="1"/>
  <c r="T647" i="14"/>
  <c r="O647" i="14"/>
  <c r="H647" i="14"/>
  <c r="G647" i="14"/>
  <c r="AF646" i="14"/>
  <c r="AR646" i="14" s="1"/>
  <c r="AE646" i="14"/>
  <c r="AQ646" i="14" s="1"/>
  <c r="AD646" i="14"/>
  <c r="AP646" i="14" s="1"/>
  <c r="AC646" i="14"/>
  <c r="AO646" i="14" s="1"/>
  <c r="AB646" i="14"/>
  <c r="AN646" i="14" s="1"/>
  <c r="AA646" i="14"/>
  <c r="AM646" i="14" s="1"/>
  <c r="Z646" i="14"/>
  <c r="AL646" i="14" s="1"/>
  <c r="Y646" i="14"/>
  <c r="AK646" i="14" s="1"/>
  <c r="X646" i="14"/>
  <c r="AJ646" i="14" s="1"/>
  <c r="W646" i="14"/>
  <c r="AI646" i="14" s="1"/>
  <c r="V646" i="14"/>
  <c r="AH646" i="14" s="1"/>
  <c r="U646" i="14"/>
  <c r="AG646" i="14" s="1"/>
  <c r="T646" i="14"/>
  <c r="O646" i="14"/>
  <c r="H646" i="14"/>
  <c r="G646" i="14"/>
  <c r="AF645" i="14"/>
  <c r="AR645" i="14" s="1"/>
  <c r="AE645" i="14"/>
  <c r="AQ645" i="14" s="1"/>
  <c r="AD645" i="14"/>
  <c r="AP645" i="14" s="1"/>
  <c r="AC645" i="14"/>
  <c r="AO645" i="14" s="1"/>
  <c r="AB645" i="14"/>
  <c r="AN645" i="14" s="1"/>
  <c r="AA645" i="14"/>
  <c r="AM645" i="14" s="1"/>
  <c r="Z645" i="14"/>
  <c r="AL645" i="14" s="1"/>
  <c r="Y645" i="14"/>
  <c r="AK645" i="14" s="1"/>
  <c r="X645" i="14"/>
  <c r="AJ645" i="14" s="1"/>
  <c r="W645" i="14"/>
  <c r="AI645" i="14" s="1"/>
  <c r="V645" i="14"/>
  <c r="AH645" i="14" s="1"/>
  <c r="U645" i="14"/>
  <c r="AG645" i="14" s="1"/>
  <c r="T645" i="14"/>
  <c r="O645" i="14"/>
  <c r="H645" i="14"/>
  <c r="G645" i="14"/>
  <c r="AF644" i="14"/>
  <c r="AR644" i="14" s="1"/>
  <c r="AE644" i="14"/>
  <c r="AQ644" i="14" s="1"/>
  <c r="AD644" i="14"/>
  <c r="AP644" i="14" s="1"/>
  <c r="AC644" i="14"/>
  <c r="AO644" i="14" s="1"/>
  <c r="AB644" i="14"/>
  <c r="AN644" i="14" s="1"/>
  <c r="AA644" i="14"/>
  <c r="AM644" i="14" s="1"/>
  <c r="Z644" i="14"/>
  <c r="AL644" i="14" s="1"/>
  <c r="Y644" i="14"/>
  <c r="AK644" i="14" s="1"/>
  <c r="X644" i="14"/>
  <c r="AJ644" i="14" s="1"/>
  <c r="W644" i="14"/>
  <c r="AI644" i="14" s="1"/>
  <c r="V644" i="14"/>
  <c r="AH644" i="14" s="1"/>
  <c r="U644" i="14"/>
  <c r="AG644" i="14" s="1"/>
  <c r="T644" i="14"/>
  <c r="O644" i="14"/>
  <c r="H644" i="14"/>
  <c r="G644" i="14"/>
  <c r="AF643" i="14"/>
  <c r="AR643" i="14" s="1"/>
  <c r="AE643" i="14"/>
  <c r="AQ643" i="14" s="1"/>
  <c r="AD643" i="14"/>
  <c r="AP643" i="14" s="1"/>
  <c r="AC643" i="14"/>
  <c r="AO643" i="14" s="1"/>
  <c r="AB643" i="14"/>
  <c r="AN643" i="14" s="1"/>
  <c r="AA643" i="14"/>
  <c r="AM643" i="14" s="1"/>
  <c r="Z643" i="14"/>
  <c r="AL643" i="14" s="1"/>
  <c r="Y643" i="14"/>
  <c r="AK643" i="14" s="1"/>
  <c r="X643" i="14"/>
  <c r="AJ643" i="14" s="1"/>
  <c r="W643" i="14"/>
  <c r="AI643" i="14" s="1"/>
  <c r="V643" i="14"/>
  <c r="AH643" i="14" s="1"/>
  <c r="U643" i="14"/>
  <c r="AG643" i="14" s="1"/>
  <c r="T643" i="14"/>
  <c r="O643" i="14"/>
  <c r="H643" i="14"/>
  <c r="G643" i="14"/>
  <c r="AF642" i="14"/>
  <c r="AR642" i="14" s="1"/>
  <c r="AE642" i="14"/>
  <c r="AQ642" i="14" s="1"/>
  <c r="AD642" i="14"/>
  <c r="AP642" i="14" s="1"/>
  <c r="AC642" i="14"/>
  <c r="AO642" i="14" s="1"/>
  <c r="AB642" i="14"/>
  <c r="AN642" i="14" s="1"/>
  <c r="AA642" i="14"/>
  <c r="AM642" i="14" s="1"/>
  <c r="Z642" i="14"/>
  <c r="AL642" i="14" s="1"/>
  <c r="Y642" i="14"/>
  <c r="AK642" i="14" s="1"/>
  <c r="X642" i="14"/>
  <c r="AJ642" i="14" s="1"/>
  <c r="W642" i="14"/>
  <c r="AI642" i="14" s="1"/>
  <c r="V642" i="14"/>
  <c r="AH642" i="14" s="1"/>
  <c r="U642" i="14"/>
  <c r="AG642" i="14" s="1"/>
  <c r="T642" i="14"/>
  <c r="O642" i="14"/>
  <c r="H642" i="14"/>
  <c r="G642" i="14"/>
  <c r="AF641" i="14"/>
  <c r="AR641" i="14" s="1"/>
  <c r="AE641" i="14"/>
  <c r="AQ641" i="14" s="1"/>
  <c r="AD641" i="14"/>
  <c r="AP641" i="14" s="1"/>
  <c r="AC641" i="14"/>
  <c r="AO641" i="14" s="1"/>
  <c r="AB641" i="14"/>
  <c r="AN641" i="14" s="1"/>
  <c r="AA641" i="14"/>
  <c r="AM641" i="14" s="1"/>
  <c r="Z641" i="14"/>
  <c r="AL641" i="14" s="1"/>
  <c r="Y641" i="14"/>
  <c r="AK641" i="14" s="1"/>
  <c r="X641" i="14"/>
  <c r="AJ641" i="14" s="1"/>
  <c r="W641" i="14"/>
  <c r="AI641" i="14" s="1"/>
  <c r="V641" i="14"/>
  <c r="AH641" i="14" s="1"/>
  <c r="U641" i="14"/>
  <c r="AG641" i="14" s="1"/>
  <c r="T641" i="14"/>
  <c r="O641" i="14"/>
  <c r="H641" i="14"/>
  <c r="G641" i="14"/>
  <c r="AF640" i="14"/>
  <c r="AR640" i="14" s="1"/>
  <c r="AE640" i="14"/>
  <c r="AQ640" i="14" s="1"/>
  <c r="AD640" i="14"/>
  <c r="AP640" i="14" s="1"/>
  <c r="AC640" i="14"/>
  <c r="AO640" i="14" s="1"/>
  <c r="AB640" i="14"/>
  <c r="AN640" i="14" s="1"/>
  <c r="AA640" i="14"/>
  <c r="AM640" i="14" s="1"/>
  <c r="Z640" i="14"/>
  <c r="AL640" i="14" s="1"/>
  <c r="Y640" i="14"/>
  <c r="AK640" i="14" s="1"/>
  <c r="X640" i="14"/>
  <c r="AJ640" i="14" s="1"/>
  <c r="W640" i="14"/>
  <c r="AI640" i="14" s="1"/>
  <c r="V640" i="14"/>
  <c r="AH640" i="14" s="1"/>
  <c r="U640" i="14"/>
  <c r="AG640" i="14" s="1"/>
  <c r="T640" i="14"/>
  <c r="O640" i="14"/>
  <c r="H640" i="14"/>
  <c r="G640" i="14"/>
  <c r="AF639" i="14"/>
  <c r="AR639" i="14" s="1"/>
  <c r="AE639" i="14"/>
  <c r="AQ639" i="14" s="1"/>
  <c r="AD639" i="14"/>
  <c r="AP639" i="14" s="1"/>
  <c r="AC639" i="14"/>
  <c r="AO639" i="14" s="1"/>
  <c r="AB639" i="14"/>
  <c r="AN639" i="14" s="1"/>
  <c r="AA639" i="14"/>
  <c r="AM639" i="14" s="1"/>
  <c r="Z639" i="14"/>
  <c r="AL639" i="14" s="1"/>
  <c r="Y639" i="14"/>
  <c r="AK639" i="14" s="1"/>
  <c r="X639" i="14"/>
  <c r="AJ639" i="14" s="1"/>
  <c r="W639" i="14"/>
  <c r="AI639" i="14" s="1"/>
  <c r="V639" i="14"/>
  <c r="AH639" i="14" s="1"/>
  <c r="U639" i="14"/>
  <c r="AG639" i="14" s="1"/>
  <c r="T639" i="14"/>
  <c r="O639" i="14"/>
  <c r="H639" i="14"/>
  <c r="G639" i="14"/>
  <c r="AF638" i="14"/>
  <c r="AR638" i="14" s="1"/>
  <c r="AE638" i="14"/>
  <c r="AQ638" i="14" s="1"/>
  <c r="AD638" i="14"/>
  <c r="AP638" i="14" s="1"/>
  <c r="AC638" i="14"/>
  <c r="AO638" i="14" s="1"/>
  <c r="AB638" i="14"/>
  <c r="AN638" i="14" s="1"/>
  <c r="AA638" i="14"/>
  <c r="AM638" i="14" s="1"/>
  <c r="Z638" i="14"/>
  <c r="AL638" i="14" s="1"/>
  <c r="Y638" i="14"/>
  <c r="AK638" i="14" s="1"/>
  <c r="X638" i="14"/>
  <c r="AJ638" i="14" s="1"/>
  <c r="W638" i="14"/>
  <c r="AI638" i="14" s="1"/>
  <c r="V638" i="14"/>
  <c r="AH638" i="14" s="1"/>
  <c r="U638" i="14"/>
  <c r="AG638" i="14" s="1"/>
  <c r="T638" i="14"/>
  <c r="O638" i="14"/>
  <c r="H638" i="14"/>
  <c r="G638" i="14"/>
  <c r="AF637" i="14"/>
  <c r="AR637" i="14" s="1"/>
  <c r="AE637" i="14"/>
  <c r="AQ637" i="14" s="1"/>
  <c r="AD637" i="14"/>
  <c r="AP637" i="14" s="1"/>
  <c r="AC637" i="14"/>
  <c r="AO637" i="14" s="1"/>
  <c r="AB637" i="14"/>
  <c r="AN637" i="14" s="1"/>
  <c r="AA637" i="14"/>
  <c r="AM637" i="14" s="1"/>
  <c r="Z637" i="14"/>
  <c r="AL637" i="14" s="1"/>
  <c r="Y637" i="14"/>
  <c r="AK637" i="14" s="1"/>
  <c r="X637" i="14"/>
  <c r="AJ637" i="14" s="1"/>
  <c r="W637" i="14"/>
  <c r="AI637" i="14" s="1"/>
  <c r="V637" i="14"/>
  <c r="AH637" i="14" s="1"/>
  <c r="U637" i="14"/>
  <c r="AG637" i="14" s="1"/>
  <c r="T637" i="14"/>
  <c r="O637" i="14"/>
  <c r="H637" i="14"/>
  <c r="G637" i="14"/>
  <c r="AF636" i="14"/>
  <c r="AR636" i="14" s="1"/>
  <c r="AE636" i="14"/>
  <c r="AQ636" i="14" s="1"/>
  <c r="AD636" i="14"/>
  <c r="AP636" i="14" s="1"/>
  <c r="AC636" i="14"/>
  <c r="AO636" i="14" s="1"/>
  <c r="AB636" i="14"/>
  <c r="AN636" i="14" s="1"/>
  <c r="AA636" i="14"/>
  <c r="AM636" i="14" s="1"/>
  <c r="Z636" i="14"/>
  <c r="AL636" i="14" s="1"/>
  <c r="Y636" i="14"/>
  <c r="AK636" i="14" s="1"/>
  <c r="X636" i="14"/>
  <c r="AJ636" i="14" s="1"/>
  <c r="W636" i="14"/>
  <c r="AI636" i="14" s="1"/>
  <c r="V636" i="14"/>
  <c r="AH636" i="14" s="1"/>
  <c r="U636" i="14"/>
  <c r="AG636" i="14" s="1"/>
  <c r="T636" i="14"/>
  <c r="O636" i="14"/>
  <c r="H636" i="14"/>
  <c r="G636" i="14"/>
  <c r="AF635" i="14"/>
  <c r="AR635" i="14" s="1"/>
  <c r="AE635" i="14"/>
  <c r="AQ635" i="14" s="1"/>
  <c r="AD635" i="14"/>
  <c r="AP635" i="14" s="1"/>
  <c r="AC635" i="14"/>
  <c r="AO635" i="14" s="1"/>
  <c r="AB635" i="14"/>
  <c r="AN635" i="14" s="1"/>
  <c r="AA635" i="14"/>
  <c r="AM635" i="14" s="1"/>
  <c r="Z635" i="14"/>
  <c r="AL635" i="14" s="1"/>
  <c r="Y635" i="14"/>
  <c r="AK635" i="14" s="1"/>
  <c r="X635" i="14"/>
  <c r="AJ635" i="14" s="1"/>
  <c r="W635" i="14"/>
  <c r="AI635" i="14" s="1"/>
  <c r="V635" i="14"/>
  <c r="AH635" i="14" s="1"/>
  <c r="U635" i="14"/>
  <c r="AG635" i="14" s="1"/>
  <c r="T635" i="14"/>
  <c r="O635" i="14"/>
  <c r="H635" i="14"/>
  <c r="G635" i="14"/>
  <c r="AF634" i="14"/>
  <c r="AR634" i="14" s="1"/>
  <c r="AE634" i="14"/>
  <c r="AQ634" i="14" s="1"/>
  <c r="AD634" i="14"/>
  <c r="AP634" i="14" s="1"/>
  <c r="AC634" i="14"/>
  <c r="AO634" i="14" s="1"/>
  <c r="AB634" i="14"/>
  <c r="AN634" i="14" s="1"/>
  <c r="AA634" i="14"/>
  <c r="AM634" i="14" s="1"/>
  <c r="Z634" i="14"/>
  <c r="AL634" i="14" s="1"/>
  <c r="Y634" i="14"/>
  <c r="AK634" i="14" s="1"/>
  <c r="X634" i="14"/>
  <c r="AJ634" i="14" s="1"/>
  <c r="W634" i="14"/>
  <c r="AI634" i="14" s="1"/>
  <c r="V634" i="14"/>
  <c r="AH634" i="14" s="1"/>
  <c r="U634" i="14"/>
  <c r="AG634" i="14" s="1"/>
  <c r="T634" i="14"/>
  <c r="O634" i="14"/>
  <c r="H634" i="14"/>
  <c r="G634" i="14"/>
  <c r="AF633" i="14"/>
  <c r="AR633" i="14" s="1"/>
  <c r="AE633" i="14"/>
  <c r="AQ633" i="14" s="1"/>
  <c r="AD633" i="14"/>
  <c r="AP633" i="14" s="1"/>
  <c r="AC633" i="14"/>
  <c r="AO633" i="14" s="1"/>
  <c r="AB633" i="14"/>
  <c r="AN633" i="14" s="1"/>
  <c r="AA633" i="14"/>
  <c r="AM633" i="14" s="1"/>
  <c r="Z633" i="14"/>
  <c r="AL633" i="14" s="1"/>
  <c r="Y633" i="14"/>
  <c r="AK633" i="14" s="1"/>
  <c r="X633" i="14"/>
  <c r="AJ633" i="14" s="1"/>
  <c r="W633" i="14"/>
  <c r="AI633" i="14" s="1"/>
  <c r="V633" i="14"/>
  <c r="AH633" i="14" s="1"/>
  <c r="U633" i="14"/>
  <c r="AG633" i="14" s="1"/>
  <c r="T633" i="14"/>
  <c r="O633" i="14"/>
  <c r="H633" i="14"/>
  <c r="G633" i="14"/>
  <c r="AF632" i="14"/>
  <c r="AR632" i="14" s="1"/>
  <c r="AE632" i="14"/>
  <c r="AQ632" i="14" s="1"/>
  <c r="AD632" i="14"/>
  <c r="AP632" i="14" s="1"/>
  <c r="AC632" i="14"/>
  <c r="AO632" i="14" s="1"/>
  <c r="AB632" i="14"/>
  <c r="AN632" i="14" s="1"/>
  <c r="AA632" i="14"/>
  <c r="AM632" i="14" s="1"/>
  <c r="Z632" i="14"/>
  <c r="AL632" i="14" s="1"/>
  <c r="Y632" i="14"/>
  <c r="AK632" i="14" s="1"/>
  <c r="X632" i="14"/>
  <c r="AJ632" i="14" s="1"/>
  <c r="W632" i="14"/>
  <c r="AI632" i="14" s="1"/>
  <c r="V632" i="14"/>
  <c r="AH632" i="14" s="1"/>
  <c r="U632" i="14"/>
  <c r="AG632" i="14" s="1"/>
  <c r="T632" i="14"/>
  <c r="O632" i="14"/>
  <c r="H632" i="14"/>
  <c r="G632" i="14"/>
  <c r="AF631" i="14"/>
  <c r="AR631" i="14" s="1"/>
  <c r="AE631" i="14"/>
  <c r="AQ631" i="14" s="1"/>
  <c r="AD631" i="14"/>
  <c r="AP631" i="14" s="1"/>
  <c r="AC631" i="14"/>
  <c r="AO631" i="14" s="1"/>
  <c r="AB631" i="14"/>
  <c r="AN631" i="14" s="1"/>
  <c r="AA631" i="14"/>
  <c r="AM631" i="14" s="1"/>
  <c r="Z631" i="14"/>
  <c r="AL631" i="14" s="1"/>
  <c r="Y631" i="14"/>
  <c r="AK631" i="14" s="1"/>
  <c r="X631" i="14"/>
  <c r="AJ631" i="14" s="1"/>
  <c r="W631" i="14"/>
  <c r="AI631" i="14" s="1"/>
  <c r="V631" i="14"/>
  <c r="AH631" i="14" s="1"/>
  <c r="U631" i="14"/>
  <c r="AG631" i="14" s="1"/>
  <c r="T631" i="14"/>
  <c r="O631" i="14"/>
  <c r="H631" i="14"/>
  <c r="G631" i="14"/>
  <c r="AF630" i="14"/>
  <c r="AR630" i="14" s="1"/>
  <c r="AE630" i="14"/>
  <c r="AQ630" i="14" s="1"/>
  <c r="AD630" i="14"/>
  <c r="AP630" i="14" s="1"/>
  <c r="AC630" i="14"/>
  <c r="AO630" i="14" s="1"/>
  <c r="AB630" i="14"/>
  <c r="AN630" i="14" s="1"/>
  <c r="AA630" i="14"/>
  <c r="AM630" i="14" s="1"/>
  <c r="Z630" i="14"/>
  <c r="AL630" i="14" s="1"/>
  <c r="Y630" i="14"/>
  <c r="AK630" i="14" s="1"/>
  <c r="X630" i="14"/>
  <c r="AJ630" i="14" s="1"/>
  <c r="W630" i="14"/>
  <c r="AI630" i="14" s="1"/>
  <c r="V630" i="14"/>
  <c r="AH630" i="14" s="1"/>
  <c r="U630" i="14"/>
  <c r="AG630" i="14" s="1"/>
  <c r="T630" i="14"/>
  <c r="O630" i="14"/>
  <c r="H630" i="14"/>
  <c r="G630" i="14"/>
  <c r="AF629" i="14"/>
  <c r="AR629" i="14" s="1"/>
  <c r="AE629" i="14"/>
  <c r="AQ629" i="14" s="1"/>
  <c r="AD629" i="14"/>
  <c r="AP629" i="14" s="1"/>
  <c r="AC629" i="14"/>
  <c r="AO629" i="14" s="1"/>
  <c r="AB629" i="14"/>
  <c r="AN629" i="14" s="1"/>
  <c r="AA629" i="14"/>
  <c r="AM629" i="14" s="1"/>
  <c r="Z629" i="14"/>
  <c r="AL629" i="14" s="1"/>
  <c r="Y629" i="14"/>
  <c r="AK629" i="14" s="1"/>
  <c r="X629" i="14"/>
  <c r="AJ629" i="14" s="1"/>
  <c r="W629" i="14"/>
  <c r="AI629" i="14" s="1"/>
  <c r="V629" i="14"/>
  <c r="AH629" i="14" s="1"/>
  <c r="U629" i="14"/>
  <c r="AG629" i="14" s="1"/>
  <c r="T629" i="14"/>
  <c r="O629" i="14"/>
  <c r="H629" i="14"/>
  <c r="G629" i="14"/>
  <c r="AF628" i="14"/>
  <c r="AR628" i="14" s="1"/>
  <c r="AE628" i="14"/>
  <c r="AQ628" i="14" s="1"/>
  <c r="AD628" i="14"/>
  <c r="AP628" i="14" s="1"/>
  <c r="AC628" i="14"/>
  <c r="AO628" i="14" s="1"/>
  <c r="AB628" i="14"/>
  <c r="AN628" i="14" s="1"/>
  <c r="AA628" i="14"/>
  <c r="AM628" i="14" s="1"/>
  <c r="Z628" i="14"/>
  <c r="AL628" i="14" s="1"/>
  <c r="Y628" i="14"/>
  <c r="AK628" i="14" s="1"/>
  <c r="X628" i="14"/>
  <c r="AJ628" i="14" s="1"/>
  <c r="W628" i="14"/>
  <c r="AI628" i="14" s="1"/>
  <c r="V628" i="14"/>
  <c r="AH628" i="14" s="1"/>
  <c r="U628" i="14"/>
  <c r="AG628" i="14" s="1"/>
  <c r="T628" i="14"/>
  <c r="O628" i="14"/>
  <c r="H628" i="14"/>
  <c r="G628" i="14"/>
  <c r="AF627" i="14"/>
  <c r="AR627" i="14" s="1"/>
  <c r="AE627" i="14"/>
  <c r="AQ627" i="14" s="1"/>
  <c r="AD627" i="14"/>
  <c r="AP627" i="14" s="1"/>
  <c r="AC627" i="14"/>
  <c r="AO627" i="14" s="1"/>
  <c r="AB627" i="14"/>
  <c r="AN627" i="14" s="1"/>
  <c r="AA627" i="14"/>
  <c r="AM627" i="14" s="1"/>
  <c r="Z627" i="14"/>
  <c r="AL627" i="14" s="1"/>
  <c r="Y627" i="14"/>
  <c r="AK627" i="14" s="1"/>
  <c r="X627" i="14"/>
  <c r="AJ627" i="14" s="1"/>
  <c r="W627" i="14"/>
  <c r="AI627" i="14" s="1"/>
  <c r="V627" i="14"/>
  <c r="AH627" i="14" s="1"/>
  <c r="U627" i="14"/>
  <c r="AG627" i="14" s="1"/>
  <c r="T627" i="14"/>
  <c r="O627" i="14"/>
  <c r="H627" i="14"/>
  <c r="G627" i="14"/>
  <c r="AF626" i="14"/>
  <c r="AR626" i="14" s="1"/>
  <c r="AE626" i="14"/>
  <c r="AQ626" i="14" s="1"/>
  <c r="AD626" i="14"/>
  <c r="AP626" i="14" s="1"/>
  <c r="AC626" i="14"/>
  <c r="AO626" i="14" s="1"/>
  <c r="AB626" i="14"/>
  <c r="AN626" i="14" s="1"/>
  <c r="AA626" i="14"/>
  <c r="AM626" i="14" s="1"/>
  <c r="Z626" i="14"/>
  <c r="AL626" i="14" s="1"/>
  <c r="Y626" i="14"/>
  <c r="AK626" i="14" s="1"/>
  <c r="X626" i="14"/>
  <c r="AJ626" i="14" s="1"/>
  <c r="W626" i="14"/>
  <c r="AI626" i="14" s="1"/>
  <c r="V626" i="14"/>
  <c r="AH626" i="14" s="1"/>
  <c r="U626" i="14"/>
  <c r="AG626" i="14" s="1"/>
  <c r="T626" i="14"/>
  <c r="O626" i="14"/>
  <c r="H626" i="14"/>
  <c r="G626" i="14"/>
  <c r="AF625" i="14"/>
  <c r="AR625" i="14" s="1"/>
  <c r="AE625" i="14"/>
  <c r="AQ625" i="14" s="1"/>
  <c r="AD625" i="14"/>
  <c r="AP625" i="14" s="1"/>
  <c r="AC625" i="14"/>
  <c r="AO625" i="14" s="1"/>
  <c r="AB625" i="14"/>
  <c r="AN625" i="14" s="1"/>
  <c r="AA625" i="14"/>
  <c r="AM625" i="14" s="1"/>
  <c r="Z625" i="14"/>
  <c r="AL625" i="14" s="1"/>
  <c r="Y625" i="14"/>
  <c r="AK625" i="14" s="1"/>
  <c r="X625" i="14"/>
  <c r="AJ625" i="14" s="1"/>
  <c r="W625" i="14"/>
  <c r="AI625" i="14" s="1"/>
  <c r="V625" i="14"/>
  <c r="AH625" i="14" s="1"/>
  <c r="U625" i="14"/>
  <c r="AG625" i="14" s="1"/>
  <c r="T625" i="14"/>
  <c r="O625" i="14"/>
  <c r="H625" i="14"/>
  <c r="G625" i="14"/>
  <c r="AF624" i="14"/>
  <c r="AR624" i="14" s="1"/>
  <c r="AE624" i="14"/>
  <c r="AQ624" i="14" s="1"/>
  <c r="AD624" i="14"/>
  <c r="AP624" i="14" s="1"/>
  <c r="AC624" i="14"/>
  <c r="AO624" i="14" s="1"/>
  <c r="AB624" i="14"/>
  <c r="AN624" i="14" s="1"/>
  <c r="AA624" i="14"/>
  <c r="AM624" i="14" s="1"/>
  <c r="Z624" i="14"/>
  <c r="AL624" i="14" s="1"/>
  <c r="Y624" i="14"/>
  <c r="AK624" i="14" s="1"/>
  <c r="X624" i="14"/>
  <c r="AJ624" i="14" s="1"/>
  <c r="W624" i="14"/>
  <c r="AI624" i="14" s="1"/>
  <c r="V624" i="14"/>
  <c r="AH624" i="14" s="1"/>
  <c r="U624" i="14"/>
  <c r="AG624" i="14" s="1"/>
  <c r="T624" i="14"/>
  <c r="O624" i="14"/>
  <c r="H624" i="14"/>
  <c r="G624" i="14"/>
  <c r="AF623" i="14"/>
  <c r="AR623" i="14" s="1"/>
  <c r="AE623" i="14"/>
  <c r="AQ623" i="14" s="1"/>
  <c r="AD623" i="14"/>
  <c r="AP623" i="14" s="1"/>
  <c r="AC623" i="14"/>
  <c r="AO623" i="14" s="1"/>
  <c r="AB623" i="14"/>
  <c r="AN623" i="14" s="1"/>
  <c r="AA623" i="14"/>
  <c r="AM623" i="14" s="1"/>
  <c r="Z623" i="14"/>
  <c r="AL623" i="14" s="1"/>
  <c r="Y623" i="14"/>
  <c r="AK623" i="14" s="1"/>
  <c r="X623" i="14"/>
  <c r="AJ623" i="14" s="1"/>
  <c r="W623" i="14"/>
  <c r="AI623" i="14" s="1"/>
  <c r="V623" i="14"/>
  <c r="AH623" i="14" s="1"/>
  <c r="U623" i="14"/>
  <c r="AG623" i="14" s="1"/>
  <c r="T623" i="14"/>
  <c r="O623" i="14"/>
  <c r="H623" i="14"/>
  <c r="G623" i="14"/>
  <c r="AF622" i="14"/>
  <c r="AR622" i="14" s="1"/>
  <c r="AE622" i="14"/>
  <c r="AQ622" i="14" s="1"/>
  <c r="AD622" i="14"/>
  <c r="AP622" i="14" s="1"/>
  <c r="AC622" i="14"/>
  <c r="AO622" i="14" s="1"/>
  <c r="AB622" i="14"/>
  <c r="AN622" i="14" s="1"/>
  <c r="AA622" i="14"/>
  <c r="AM622" i="14" s="1"/>
  <c r="Z622" i="14"/>
  <c r="AL622" i="14" s="1"/>
  <c r="Y622" i="14"/>
  <c r="AK622" i="14" s="1"/>
  <c r="X622" i="14"/>
  <c r="AJ622" i="14" s="1"/>
  <c r="W622" i="14"/>
  <c r="AI622" i="14" s="1"/>
  <c r="V622" i="14"/>
  <c r="AH622" i="14" s="1"/>
  <c r="U622" i="14"/>
  <c r="AG622" i="14" s="1"/>
  <c r="T622" i="14"/>
  <c r="O622" i="14"/>
  <c r="H622" i="14"/>
  <c r="G622" i="14"/>
  <c r="AF621" i="14"/>
  <c r="AR621" i="14" s="1"/>
  <c r="AE621" i="14"/>
  <c r="AQ621" i="14" s="1"/>
  <c r="AD621" i="14"/>
  <c r="AP621" i="14" s="1"/>
  <c r="AC621" i="14"/>
  <c r="AO621" i="14" s="1"/>
  <c r="AB621" i="14"/>
  <c r="AN621" i="14" s="1"/>
  <c r="AA621" i="14"/>
  <c r="AM621" i="14" s="1"/>
  <c r="Z621" i="14"/>
  <c r="AL621" i="14" s="1"/>
  <c r="Y621" i="14"/>
  <c r="AK621" i="14" s="1"/>
  <c r="X621" i="14"/>
  <c r="AJ621" i="14" s="1"/>
  <c r="W621" i="14"/>
  <c r="AI621" i="14" s="1"/>
  <c r="V621" i="14"/>
  <c r="AH621" i="14" s="1"/>
  <c r="U621" i="14"/>
  <c r="AG621" i="14" s="1"/>
  <c r="T621" i="14"/>
  <c r="O621" i="14"/>
  <c r="H621" i="14"/>
  <c r="G621" i="14"/>
  <c r="AF620" i="14"/>
  <c r="AR620" i="14" s="1"/>
  <c r="AE620" i="14"/>
  <c r="AQ620" i="14" s="1"/>
  <c r="AD620" i="14"/>
  <c r="AP620" i="14" s="1"/>
  <c r="AC620" i="14"/>
  <c r="AO620" i="14" s="1"/>
  <c r="AB620" i="14"/>
  <c r="AN620" i="14" s="1"/>
  <c r="AA620" i="14"/>
  <c r="AM620" i="14" s="1"/>
  <c r="Z620" i="14"/>
  <c r="AL620" i="14" s="1"/>
  <c r="Y620" i="14"/>
  <c r="AK620" i="14" s="1"/>
  <c r="X620" i="14"/>
  <c r="AJ620" i="14" s="1"/>
  <c r="W620" i="14"/>
  <c r="AI620" i="14" s="1"/>
  <c r="V620" i="14"/>
  <c r="AH620" i="14" s="1"/>
  <c r="U620" i="14"/>
  <c r="AG620" i="14" s="1"/>
  <c r="T620" i="14"/>
  <c r="O620" i="14"/>
  <c r="H620" i="14"/>
  <c r="G620" i="14"/>
  <c r="AF619" i="14"/>
  <c r="AR619" i="14" s="1"/>
  <c r="AE619" i="14"/>
  <c r="AQ619" i="14" s="1"/>
  <c r="AD619" i="14"/>
  <c r="AP619" i="14" s="1"/>
  <c r="AC619" i="14"/>
  <c r="AO619" i="14" s="1"/>
  <c r="AB619" i="14"/>
  <c r="AN619" i="14" s="1"/>
  <c r="AA619" i="14"/>
  <c r="AM619" i="14" s="1"/>
  <c r="Z619" i="14"/>
  <c r="AL619" i="14" s="1"/>
  <c r="Y619" i="14"/>
  <c r="AK619" i="14" s="1"/>
  <c r="X619" i="14"/>
  <c r="AJ619" i="14" s="1"/>
  <c r="W619" i="14"/>
  <c r="AI619" i="14" s="1"/>
  <c r="V619" i="14"/>
  <c r="AH619" i="14" s="1"/>
  <c r="U619" i="14"/>
  <c r="AG619" i="14" s="1"/>
  <c r="T619" i="14"/>
  <c r="O619" i="14"/>
  <c r="H619" i="14"/>
  <c r="G619" i="14"/>
  <c r="AF618" i="14"/>
  <c r="AR618" i="14" s="1"/>
  <c r="AE618" i="14"/>
  <c r="AQ618" i="14" s="1"/>
  <c r="AD618" i="14"/>
  <c r="AP618" i="14" s="1"/>
  <c r="AC618" i="14"/>
  <c r="AO618" i="14" s="1"/>
  <c r="AB618" i="14"/>
  <c r="AN618" i="14" s="1"/>
  <c r="AA618" i="14"/>
  <c r="AM618" i="14" s="1"/>
  <c r="Z618" i="14"/>
  <c r="AL618" i="14" s="1"/>
  <c r="Y618" i="14"/>
  <c r="AK618" i="14" s="1"/>
  <c r="X618" i="14"/>
  <c r="AJ618" i="14" s="1"/>
  <c r="W618" i="14"/>
  <c r="AI618" i="14" s="1"/>
  <c r="V618" i="14"/>
  <c r="AH618" i="14" s="1"/>
  <c r="U618" i="14"/>
  <c r="AG618" i="14" s="1"/>
  <c r="T618" i="14"/>
  <c r="O618" i="14"/>
  <c r="H618" i="14"/>
  <c r="G618" i="14"/>
  <c r="AF617" i="14"/>
  <c r="AR617" i="14" s="1"/>
  <c r="AE617" i="14"/>
  <c r="AQ617" i="14" s="1"/>
  <c r="AD617" i="14"/>
  <c r="AP617" i="14" s="1"/>
  <c r="AC617" i="14"/>
  <c r="AO617" i="14" s="1"/>
  <c r="AB617" i="14"/>
  <c r="AN617" i="14" s="1"/>
  <c r="AA617" i="14"/>
  <c r="AM617" i="14" s="1"/>
  <c r="Z617" i="14"/>
  <c r="AL617" i="14" s="1"/>
  <c r="Y617" i="14"/>
  <c r="AK617" i="14" s="1"/>
  <c r="X617" i="14"/>
  <c r="AJ617" i="14" s="1"/>
  <c r="W617" i="14"/>
  <c r="AI617" i="14" s="1"/>
  <c r="V617" i="14"/>
  <c r="AH617" i="14" s="1"/>
  <c r="U617" i="14"/>
  <c r="AG617" i="14" s="1"/>
  <c r="T617" i="14"/>
  <c r="O617" i="14"/>
  <c r="H617" i="14"/>
  <c r="G617" i="14"/>
  <c r="AF616" i="14"/>
  <c r="AR616" i="14" s="1"/>
  <c r="AE616" i="14"/>
  <c r="AQ616" i="14" s="1"/>
  <c r="AD616" i="14"/>
  <c r="AP616" i="14" s="1"/>
  <c r="AC616" i="14"/>
  <c r="AO616" i="14" s="1"/>
  <c r="AB616" i="14"/>
  <c r="AN616" i="14" s="1"/>
  <c r="AA616" i="14"/>
  <c r="AM616" i="14" s="1"/>
  <c r="Z616" i="14"/>
  <c r="AL616" i="14" s="1"/>
  <c r="Y616" i="14"/>
  <c r="AK616" i="14" s="1"/>
  <c r="X616" i="14"/>
  <c r="AJ616" i="14" s="1"/>
  <c r="W616" i="14"/>
  <c r="AI616" i="14" s="1"/>
  <c r="V616" i="14"/>
  <c r="AH616" i="14" s="1"/>
  <c r="U616" i="14"/>
  <c r="AG616" i="14" s="1"/>
  <c r="T616" i="14"/>
  <c r="O616" i="14"/>
  <c r="H616" i="14"/>
  <c r="G616" i="14"/>
  <c r="AF615" i="14"/>
  <c r="AR615" i="14" s="1"/>
  <c r="AE615" i="14"/>
  <c r="AQ615" i="14" s="1"/>
  <c r="AD615" i="14"/>
  <c r="AP615" i="14" s="1"/>
  <c r="AC615" i="14"/>
  <c r="AO615" i="14" s="1"/>
  <c r="AB615" i="14"/>
  <c r="AN615" i="14" s="1"/>
  <c r="AA615" i="14"/>
  <c r="AM615" i="14" s="1"/>
  <c r="Z615" i="14"/>
  <c r="AL615" i="14" s="1"/>
  <c r="Y615" i="14"/>
  <c r="AK615" i="14" s="1"/>
  <c r="X615" i="14"/>
  <c r="AJ615" i="14" s="1"/>
  <c r="W615" i="14"/>
  <c r="AI615" i="14" s="1"/>
  <c r="V615" i="14"/>
  <c r="AH615" i="14" s="1"/>
  <c r="U615" i="14"/>
  <c r="AG615" i="14" s="1"/>
  <c r="T615" i="14"/>
  <c r="O615" i="14"/>
  <c r="H615" i="14"/>
  <c r="G615" i="14"/>
  <c r="AF614" i="14"/>
  <c r="AR614" i="14" s="1"/>
  <c r="AE614" i="14"/>
  <c r="AQ614" i="14" s="1"/>
  <c r="AD614" i="14"/>
  <c r="AP614" i="14" s="1"/>
  <c r="AC614" i="14"/>
  <c r="AO614" i="14" s="1"/>
  <c r="AB614" i="14"/>
  <c r="AN614" i="14" s="1"/>
  <c r="AA614" i="14"/>
  <c r="AM614" i="14" s="1"/>
  <c r="Z614" i="14"/>
  <c r="AL614" i="14" s="1"/>
  <c r="Y614" i="14"/>
  <c r="AK614" i="14" s="1"/>
  <c r="X614" i="14"/>
  <c r="AJ614" i="14" s="1"/>
  <c r="W614" i="14"/>
  <c r="AI614" i="14" s="1"/>
  <c r="V614" i="14"/>
  <c r="AH614" i="14" s="1"/>
  <c r="U614" i="14"/>
  <c r="AG614" i="14" s="1"/>
  <c r="T614" i="14"/>
  <c r="O614" i="14"/>
  <c r="H614" i="14"/>
  <c r="G614" i="14"/>
  <c r="AF613" i="14"/>
  <c r="AR613" i="14" s="1"/>
  <c r="AE613" i="14"/>
  <c r="AQ613" i="14" s="1"/>
  <c r="AD613" i="14"/>
  <c r="AP613" i="14" s="1"/>
  <c r="AC613" i="14"/>
  <c r="AO613" i="14" s="1"/>
  <c r="AB613" i="14"/>
  <c r="AN613" i="14" s="1"/>
  <c r="AA613" i="14"/>
  <c r="AM613" i="14" s="1"/>
  <c r="Z613" i="14"/>
  <c r="AL613" i="14" s="1"/>
  <c r="Y613" i="14"/>
  <c r="AK613" i="14" s="1"/>
  <c r="X613" i="14"/>
  <c r="AJ613" i="14" s="1"/>
  <c r="W613" i="14"/>
  <c r="AI613" i="14" s="1"/>
  <c r="V613" i="14"/>
  <c r="AH613" i="14" s="1"/>
  <c r="U613" i="14"/>
  <c r="AG613" i="14" s="1"/>
  <c r="T613" i="14"/>
  <c r="O613" i="14"/>
  <c r="H613" i="14"/>
  <c r="G613" i="14"/>
  <c r="AF612" i="14"/>
  <c r="AR612" i="14" s="1"/>
  <c r="AE612" i="14"/>
  <c r="AQ612" i="14" s="1"/>
  <c r="AD612" i="14"/>
  <c r="AP612" i="14" s="1"/>
  <c r="AC612" i="14"/>
  <c r="AO612" i="14" s="1"/>
  <c r="AB612" i="14"/>
  <c r="AN612" i="14" s="1"/>
  <c r="AA612" i="14"/>
  <c r="AM612" i="14" s="1"/>
  <c r="Z612" i="14"/>
  <c r="AL612" i="14" s="1"/>
  <c r="Y612" i="14"/>
  <c r="AK612" i="14" s="1"/>
  <c r="X612" i="14"/>
  <c r="AJ612" i="14" s="1"/>
  <c r="W612" i="14"/>
  <c r="AI612" i="14" s="1"/>
  <c r="V612" i="14"/>
  <c r="AH612" i="14" s="1"/>
  <c r="U612" i="14"/>
  <c r="AG612" i="14" s="1"/>
  <c r="T612" i="14"/>
  <c r="O612" i="14"/>
  <c r="H612" i="14"/>
  <c r="G612" i="14"/>
  <c r="AF611" i="14"/>
  <c r="AR611" i="14" s="1"/>
  <c r="AE611" i="14"/>
  <c r="AQ611" i="14" s="1"/>
  <c r="AD611" i="14"/>
  <c r="AP611" i="14" s="1"/>
  <c r="AC611" i="14"/>
  <c r="AO611" i="14" s="1"/>
  <c r="AB611" i="14"/>
  <c r="AN611" i="14" s="1"/>
  <c r="AA611" i="14"/>
  <c r="AM611" i="14" s="1"/>
  <c r="Z611" i="14"/>
  <c r="AL611" i="14" s="1"/>
  <c r="Y611" i="14"/>
  <c r="AK611" i="14" s="1"/>
  <c r="X611" i="14"/>
  <c r="AJ611" i="14" s="1"/>
  <c r="W611" i="14"/>
  <c r="AI611" i="14" s="1"/>
  <c r="V611" i="14"/>
  <c r="AH611" i="14" s="1"/>
  <c r="U611" i="14"/>
  <c r="AG611" i="14" s="1"/>
  <c r="T611" i="14"/>
  <c r="O611" i="14"/>
  <c r="H611" i="14"/>
  <c r="G611" i="14"/>
  <c r="AF610" i="14"/>
  <c r="AR610" i="14" s="1"/>
  <c r="AE610" i="14"/>
  <c r="AQ610" i="14" s="1"/>
  <c r="AD610" i="14"/>
  <c r="AP610" i="14" s="1"/>
  <c r="AC610" i="14"/>
  <c r="AO610" i="14" s="1"/>
  <c r="AB610" i="14"/>
  <c r="AN610" i="14" s="1"/>
  <c r="AA610" i="14"/>
  <c r="AM610" i="14" s="1"/>
  <c r="Z610" i="14"/>
  <c r="AL610" i="14" s="1"/>
  <c r="Y610" i="14"/>
  <c r="AK610" i="14" s="1"/>
  <c r="X610" i="14"/>
  <c r="AJ610" i="14" s="1"/>
  <c r="W610" i="14"/>
  <c r="AI610" i="14" s="1"/>
  <c r="V610" i="14"/>
  <c r="AH610" i="14" s="1"/>
  <c r="U610" i="14"/>
  <c r="AG610" i="14" s="1"/>
  <c r="T610" i="14"/>
  <c r="O610" i="14"/>
  <c r="H610" i="14"/>
  <c r="G610" i="14"/>
  <c r="AF609" i="14"/>
  <c r="AR609" i="14" s="1"/>
  <c r="AE609" i="14"/>
  <c r="AQ609" i="14" s="1"/>
  <c r="AD609" i="14"/>
  <c r="AP609" i="14" s="1"/>
  <c r="AC609" i="14"/>
  <c r="AO609" i="14" s="1"/>
  <c r="AB609" i="14"/>
  <c r="AN609" i="14" s="1"/>
  <c r="AA609" i="14"/>
  <c r="AM609" i="14" s="1"/>
  <c r="Z609" i="14"/>
  <c r="AL609" i="14" s="1"/>
  <c r="Y609" i="14"/>
  <c r="AK609" i="14" s="1"/>
  <c r="X609" i="14"/>
  <c r="AJ609" i="14" s="1"/>
  <c r="W609" i="14"/>
  <c r="AI609" i="14" s="1"/>
  <c r="V609" i="14"/>
  <c r="AH609" i="14" s="1"/>
  <c r="U609" i="14"/>
  <c r="AG609" i="14" s="1"/>
  <c r="T609" i="14"/>
  <c r="O609" i="14"/>
  <c r="H609" i="14"/>
  <c r="G609" i="14"/>
  <c r="AF608" i="14"/>
  <c r="AR608" i="14" s="1"/>
  <c r="AE608" i="14"/>
  <c r="AQ608" i="14" s="1"/>
  <c r="AD608" i="14"/>
  <c r="AP608" i="14" s="1"/>
  <c r="AC608" i="14"/>
  <c r="AO608" i="14" s="1"/>
  <c r="AB608" i="14"/>
  <c r="AN608" i="14" s="1"/>
  <c r="AA608" i="14"/>
  <c r="AM608" i="14" s="1"/>
  <c r="Z608" i="14"/>
  <c r="AL608" i="14" s="1"/>
  <c r="Y608" i="14"/>
  <c r="AK608" i="14" s="1"/>
  <c r="X608" i="14"/>
  <c r="AJ608" i="14" s="1"/>
  <c r="W608" i="14"/>
  <c r="AI608" i="14" s="1"/>
  <c r="V608" i="14"/>
  <c r="AH608" i="14" s="1"/>
  <c r="U608" i="14"/>
  <c r="AG608" i="14" s="1"/>
  <c r="T608" i="14"/>
  <c r="O608" i="14"/>
  <c r="H608" i="14"/>
  <c r="G608" i="14"/>
  <c r="AF607" i="14"/>
  <c r="AR607" i="14" s="1"/>
  <c r="AE607" i="14"/>
  <c r="AQ607" i="14" s="1"/>
  <c r="AD607" i="14"/>
  <c r="AP607" i="14" s="1"/>
  <c r="AC607" i="14"/>
  <c r="AO607" i="14" s="1"/>
  <c r="AB607" i="14"/>
  <c r="AN607" i="14" s="1"/>
  <c r="AA607" i="14"/>
  <c r="AM607" i="14" s="1"/>
  <c r="Z607" i="14"/>
  <c r="AL607" i="14" s="1"/>
  <c r="Y607" i="14"/>
  <c r="AK607" i="14" s="1"/>
  <c r="X607" i="14"/>
  <c r="AJ607" i="14" s="1"/>
  <c r="W607" i="14"/>
  <c r="AI607" i="14" s="1"/>
  <c r="V607" i="14"/>
  <c r="AH607" i="14" s="1"/>
  <c r="U607" i="14"/>
  <c r="AG607" i="14" s="1"/>
  <c r="T607" i="14"/>
  <c r="O607" i="14"/>
  <c r="H607" i="14"/>
  <c r="G607" i="14"/>
  <c r="AF606" i="14"/>
  <c r="AR606" i="14" s="1"/>
  <c r="AE606" i="14"/>
  <c r="AQ606" i="14" s="1"/>
  <c r="AD606" i="14"/>
  <c r="AP606" i="14" s="1"/>
  <c r="AC606" i="14"/>
  <c r="AO606" i="14" s="1"/>
  <c r="AB606" i="14"/>
  <c r="AN606" i="14" s="1"/>
  <c r="AA606" i="14"/>
  <c r="AM606" i="14" s="1"/>
  <c r="Z606" i="14"/>
  <c r="AL606" i="14" s="1"/>
  <c r="Y606" i="14"/>
  <c r="AK606" i="14" s="1"/>
  <c r="X606" i="14"/>
  <c r="AJ606" i="14" s="1"/>
  <c r="W606" i="14"/>
  <c r="AI606" i="14" s="1"/>
  <c r="V606" i="14"/>
  <c r="AH606" i="14" s="1"/>
  <c r="U606" i="14"/>
  <c r="AG606" i="14" s="1"/>
  <c r="T606" i="14"/>
  <c r="O606" i="14"/>
  <c r="H606" i="14"/>
  <c r="G606" i="14"/>
  <c r="AF605" i="14"/>
  <c r="AR605" i="14" s="1"/>
  <c r="AE605" i="14"/>
  <c r="AQ605" i="14" s="1"/>
  <c r="AD605" i="14"/>
  <c r="AP605" i="14" s="1"/>
  <c r="AC605" i="14"/>
  <c r="AO605" i="14" s="1"/>
  <c r="AB605" i="14"/>
  <c r="AN605" i="14" s="1"/>
  <c r="AA605" i="14"/>
  <c r="AM605" i="14" s="1"/>
  <c r="Z605" i="14"/>
  <c r="AL605" i="14" s="1"/>
  <c r="Y605" i="14"/>
  <c r="AK605" i="14" s="1"/>
  <c r="X605" i="14"/>
  <c r="AJ605" i="14" s="1"/>
  <c r="W605" i="14"/>
  <c r="AI605" i="14" s="1"/>
  <c r="V605" i="14"/>
  <c r="AH605" i="14" s="1"/>
  <c r="U605" i="14"/>
  <c r="AG605" i="14" s="1"/>
  <c r="T605" i="14"/>
  <c r="O605" i="14"/>
  <c r="H605" i="14"/>
  <c r="G605" i="14"/>
  <c r="AF604" i="14"/>
  <c r="AR604" i="14" s="1"/>
  <c r="AE604" i="14"/>
  <c r="AQ604" i="14" s="1"/>
  <c r="AD604" i="14"/>
  <c r="AP604" i="14" s="1"/>
  <c r="AC604" i="14"/>
  <c r="AO604" i="14" s="1"/>
  <c r="AB604" i="14"/>
  <c r="AN604" i="14" s="1"/>
  <c r="AA604" i="14"/>
  <c r="AM604" i="14" s="1"/>
  <c r="Z604" i="14"/>
  <c r="AL604" i="14" s="1"/>
  <c r="Y604" i="14"/>
  <c r="AK604" i="14" s="1"/>
  <c r="X604" i="14"/>
  <c r="AJ604" i="14" s="1"/>
  <c r="W604" i="14"/>
  <c r="AI604" i="14" s="1"/>
  <c r="V604" i="14"/>
  <c r="AH604" i="14" s="1"/>
  <c r="U604" i="14"/>
  <c r="AG604" i="14" s="1"/>
  <c r="T604" i="14"/>
  <c r="O604" i="14"/>
  <c r="H604" i="14"/>
  <c r="G604" i="14"/>
  <c r="AF603" i="14"/>
  <c r="AR603" i="14" s="1"/>
  <c r="AE603" i="14"/>
  <c r="AQ603" i="14" s="1"/>
  <c r="AD603" i="14"/>
  <c r="AP603" i="14" s="1"/>
  <c r="AC603" i="14"/>
  <c r="AO603" i="14" s="1"/>
  <c r="AB603" i="14"/>
  <c r="AN603" i="14" s="1"/>
  <c r="AA603" i="14"/>
  <c r="AM603" i="14" s="1"/>
  <c r="Z603" i="14"/>
  <c r="AL603" i="14" s="1"/>
  <c r="Y603" i="14"/>
  <c r="AK603" i="14" s="1"/>
  <c r="X603" i="14"/>
  <c r="AJ603" i="14" s="1"/>
  <c r="W603" i="14"/>
  <c r="AI603" i="14" s="1"/>
  <c r="V603" i="14"/>
  <c r="AH603" i="14" s="1"/>
  <c r="U603" i="14"/>
  <c r="AG603" i="14" s="1"/>
  <c r="T603" i="14"/>
  <c r="O603" i="14"/>
  <c r="H603" i="14"/>
  <c r="G603" i="14"/>
  <c r="AF602" i="14"/>
  <c r="AR602" i="14" s="1"/>
  <c r="AE602" i="14"/>
  <c r="AQ602" i="14" s="1"/>
  <c r="AD602" i="14"/>
  <c r="AP602" i="14" s="1"/>
  <c r="AC602" i="14"/>
  <c r="AO602" i="14" s="1"/>
  <c r="AB602" i="14"/>
  <c r="AN602" i="14" s="1"/>
  <c r="AA602" i="14"/>
  <c r="AM602" i="14" s="1"/>
  <c r="Z602" i="14"/>
  <c r="AL602" i="14" s="1"/>
  <c r="Y602" i="14"/>
  <c r="AK602" i="14" s="1"/>
  <c r="X602" i="14"/>
  <c r="AJ602" i="14" s="1"/>
  <c r="W602" i="14"/>
  <c r="AI602" i="14" s="1"/>
  <c r="V602" i="14"/>
  <c r="AH602" i="14" s="1"/>
  <c r="U602" i="14"/>
  <c r="AG602" i="14" s="1"/>
  <c r="T602" i="14"/>
  <c r="O602" i="14"/>
  <c r="H602" i="14"/>
  <c r="G602" i="14"/>
  <c r="AF601" i="14"/>
  <c r="AR601" i="14" s="1"/>
  <c r="AE601" i="14"/>
  <c r="AQ601" i="14" s="1"/>
  <c r="AD601" i="14"/>
  <c r="AP601" i="14" s="1"/>
  <c r="AC601" i="14"/>
  <c r="AO601" i="14" s="1"/>
  <c r="AB601" i="14"/>
  <c r="AN601" i="14" s="1"/>
  <c r="AA601" i="14"/>
  <c r="AM601" i="14" s="1"/>
  <c r="Z601" i="14"/>
  <c r="AL601" i="14" s="1"/>
  <c r="Y601" i="14"/>
  <c r="AK601" i="14" s="1"/>
  <c r="X601" i="14"/>
  <c r="AJ601" i="14" s="1"/>
  <c r="W601" i="14"/>
  <c r="AI601" i="14" s="1"/>
  <c r="V601" i="14"/>
  <c r="AH601" i="14" s="1"/>
  <c r="U601" i="14"/>
  <c r="AG601" i="14" s="1"/>
  <c r="T601" i="14"/>
  <c r="O601" i="14"/>
  <c r="H601" i="14"/>
  <c r="G601" i="14"/>
  <c r="AF600" i="14"/>
  <c r="AR600" i="14" s="1"/>
  <c r="AE600" i="14"/>
  <c r="AQ600" i="14" s="1"/>
  <c r="AD600" i="14"/>
  <c r="AP600" i="14" s="1"/>
  <c r="AC600" i="14"/>
  <c r="AO600" i="14" s="1"/>
  <c r="AB600" i="14"/>
  <c r="AN600" i="14" s="1"/>
  <c r="AA600" i="14"/>
  <c r="AM600" i="14" s="1"/>
  <c r="Z600" i="14"/>
  <c r="AL600" i="14" s="1"/>
  <c r="Y600" i="14"/>
  <c r="AK600" i="14" s="1"/>
  <c r="X600" i="14"/>
  <c r="AJ600" i="14" s="1"/>
  <c r="W600" i="14"/>
  <c r="AI600" i="14" s="1"/>
  <c r="V600" i="14"/>
  <c r="AH600" i="14" s="1"/>
  <c r="U600" i="14"/>
  <c r="AG600" i="14" s="1"/>
  <c r="T600" i="14"/>
  <c r="O600" i="14"/>
  <c r="H600" i="14"/>
  <c r="G600" i="14"/>
  <c r="AF599" i="14"/>
  <c r="AR599" i="14" s="1"/>
  <c r="AE599" i="14"/>
  <c r="AQ599" i="14" s="1"/>
  <c r="AD599" i="14"/>
  <c r="AP599" i="14" s="1"/>
  <c r="AC599" i="14"/>
  <c r="AO599" i="14" s="1"/>
  <c r="AB599" i="14"/>
  <c r="AN599" i="14" s="1"/>
  <c r="AA599" i="14"/>
  <c r="AM599" i="14" s="1"/>
  <c r="Z599" i="14"/>
  <c r="AL599" i="14" s="1"/>
  <c r="Y599" i="14"/>
  <c r="AK599" i="14" s="1"/>
  <c r="X599" i="14"/>
  <c r="AJ599" i="14" s="1"/>
  <c r="W599" i="14"/>
  <c r="AI599" i="14" s="1"/>
  <c r="V599" i="14"/>
  <c r="AH599" i="14" s="1"/>
  <c r="U599" i="14"/>
  <c r="AG599" i="14" s="1"/>
  <c r="T599" i="14"/>
  <c r="O599" i="14"/>
  <c r="H599" i="14"/>
  <c r="G599" i="14"/>
  <c r="AF598" i="14"/>
  <c r="AR598" i="14" s="1"/>
  <c r="AE598" i="14"/>
  <c r="AQ598" i="14" s="1"/>
  <c r="AD598" i="14"/>
  <c r="AP598" i="14" s="1"/>
  <c r="AC598" i="14"/>
  <c r="AO598" i="14" s="1"/>
  <c r="AB598" i="14"/>
  <c r="AN598" i="14" s="1"/>
  <c r="AA598" i="14"/>
  <c r="AM598" i="14" s="1"/>
  <c r="Z598" i="14"/>
  <c r="AL598" i="14" s="1"/>
  <c r="Y598" i="14"/>
  <c r="AK598" i="14" s="1"/>
  <c r="X598" i="14"/>
  <c r="AJ598" i="14" s="1"/>
  <c r="W598" i="14"/>
  <c r="AI598" i="14" s="1"/>
  <c r="V598" i="14"/>
  <c r="AH598" i="14" s="1"/>
  <c r="U598" i="14"/>
  <c r="AG598" i="14" s="1"/>
  <c r="T598" i="14"/>
  <c r="O598" i="14"/>
  <c r="H598" i="14"/>
  <c r="G598" i="14"/>
  <c r="AF597" i="14"/>
  <c r="AR597" i="14" s="1"/>
  <c r="AE597" i="14"/>
  <c r="AQ597" i="14" s="1"/>
  <c r="AD597" i="14"/>
  <c r="AP597" i="14" s="1"/>
  <c r="AC597" i="14"/>
  <c r="AO597" i="14" s="1"/>
  <c r="AB597" i="14"/>
  <c r="AN597" i="14" s="1"/>
  <c r="AA597" i="14"/>
  <c r="AM597" i="14" s="1"/>
  <c r="Z597" i="14"/>
  <c r="AL597" i="14" s="1"/>
  <c r="Y597" i="14"/>
  <c r="AK597" i="14" s="1"/>
  <c r="X597" i="14"/>
  <c r="AJ597" i="14" s="1"/>
  <c r="W597" i="14"/>
  <c r="AI597" i="14" s="1"/>
  <c r="V597" i="14"/>
  <c r="AH597" i="14" s="1"/>
  <c r="U597" i="14"/>
  <c r="AG597" i="14" s="1"/>
  <c r="T597" i="14"/>
  <c r="O597" i="14"/>
  <c r="H597" i="14"/>
  <c r="G597" i="14"/>
  <c r="AF596" i="14"/>
  <c r="AR596" i="14" s="1"/>
  <c r="AE596" i="14"/>
  <c r="AQ596" i="14" s="1"/>
  <c r="AD596" i="14"/>
  <c r="AP596" i="14" s="1"/>
  <c r="AC596" i="14"/>
  <c r="AO596" i="14" s="1"/>
  <c r="AB596" i="14"/>
  <c r="AN596" i="14" s="1"/>
  <c r="AA596" i="14"/>
  <c r="AM596" i="14" s="1"/>
  <c r="Z596" i="14"/>
  <c r="AL596" i="14" s="1"/>
  <c r="Y596" i="14"/>
  <c r="AK596" i="14" s="1"/>
  <c r="X596" i="14"/>
  <c r="AJ596" i="14" s="1"/>
  <c r="W596" i="14"/>
  <c r="AI596" i="14" s="1"/>
  <c r="V596" i="14"/>
  <c r="AH596" i="14" s="1"/>
  <c r="U596" i="14"/>
  <c r="AG596" i="14" s="1"/>
  <c r="T596" i="14"/>
  <c r="O596" i="14"/>
  <c r="H596" i="14"/>
  <c r="G596" i="14"/>
  <c r="AF595" i="14"/>
  <c r="AR595" i="14" s="1"/>
  <c r="AE595" i="14"/>
  <c r="AQ595" i="14" s="1"/>
  <c r="AD595" i="14"/>
  <c r="AP595" i="14" s="1"/>
  <c r="AC595" i="14"/>
  <c r="AO595" i="14" s="1"/>
  <c r="AB595" i="14"/>
  <c r="AN595" i="14" s="1"/>
  <c r="AA595" i="14"/>
  <c r="AM595" i="14" s="1"/>
  <c r="Z595" i="14"/>
  <c r="AL595" i="14" s="1"/>
  <c r="Y595" i="14"/>
  <c r="AK595" i="14" s="1"/>
  <c r="X595" i="14"/>
  <c r="AJ595" i="14" s="1"/>
  <c r="W595" i="14"/>
  <c r="AI595" i="14" s="1"/>
  <c r="V595" i="14"/>
  <c r="AH595" i="14" s="1"/>
  <c r="U595" i="14"/>
  <c r="AG595" i="14" s="1"/>
  <c r="T595" i="14"/>
  <c r="O595" i="14"/>
  <c r="H595" i="14"/>
  <c r="G595" i="14"/>
  <c r="AF594" i="14"/>
  <c r="AR594" i="14" s="1"/>
  <c r="AE594" i="14"/>
  <c r="AQ594" i="14" s="1"/>
  <c r="AD594" i="14"/>
  <c r="AP594" i="14" s="1"/>
  <c r="AC594" i="14"/>
  <c r="AO594" i="14" s="1"/>
  <c r="AB594" i="14"/>
  <c r="AN594" i="14" s="1"/>
  <c r="AA594" i="14"/>
  <c r="AM594" i="14" s="1"/>
  <c r="Z594" i="14"/>
  <c r="AL594" i="14" s="1"/>
  <c r="Y594" i="14"/>
  <c r="AK594" i="14" s="1"/>
  <c r="X594" i="14"/>
  <c r="AJ594" i="14" s="1"/>
  <c r="W594" i="14"/>
  <c r="AI594" i="14" s="1"/>
  <c r="V594" i="14"/>
  <c r="AH594" i="14" s="1"/>
  <c r="U594" i="14"/>
  <c r="AG594" i="14" s="1"/>
  <c r="T594" i="14"/>
  <c r="O594" i="14"/>
  <c r="H594" i="14"/>
  <c r="G594" i="14"/>
  <c r="AF593" i="14"/>
  <c r="AR593" i="14" s="1"/>
  <c r="AE593" i="14"/>
  <c r="AQ593" i="14" s="1"/>
  <c r="AD593" i="14"/>
  <c r="AP593" i="14" s="1"/>
  <c r="AC593" i="14"/>
  <c r="AO593" i="14" s="1"/>
  <c r="AB593" i="14"/>
  <c r="AN593" i="14" s="1"/>
  <c r="AA593" i="14"/>
  <c r="AM593" i="14" s="1"/>
  <c r="Z593" i="14"/>
  <c r="AL593" i="14" s="1"/>
  <c r="Y593" i="14"/>
  <c r="AK593" i="14" s="1"/>
  <c r="X593" i="14"/>
  <c r="AJ593" i="14" s="1"/>
  <c r="W593" i="14"/>
  <c r="AI593" i="14" s="1"/>
  <c r="V593" i="14"/>
  <c r="AH593" i="14" s="1"/>
  <c r="U593" i="14"/>
  <c r="AG593" i="14" s="1"/>
  <c r="T593" i="14"/>
  <c r="O593" i="14"/>
  <c r="H593" i="14"/>
  <c r="G593" i="14"/>
  <c r="AF592" i="14"/>
  <c r="AR592" i="14" s="1"/>
  <c r="AE592" i="14"/>
  <c r="AQ592" i="14" s="1"/>
  <c r="AD592" i="14"/>
  <c r="AP592" i="14" s="1"/>
  <c r="AC592" i="14"/>
  <c r="AO592" i="14" s="1"/>
  <c r="AB592" i="14"/>
  <c r="AN592" i="14" s="1"/>
  <c r="AA592" i="14"/>
  <c r="AM592" i="14" s="1"/>
  <c r="Z592" i="14"/>
  <c r="AL592" i="14" s="1"/>
  <c r="Y592" i="14"/>
  <c r="AK592" i="14" s="1"/>
  <c r="X592" i="14"/>
  <c r="AJ592" i="14" s="1"/>
  <c r="W592" i="14"/>
  <c r="AI592" i="14" s="1"/>
  <c r="V592" i="14"/>
  <c r="AH592" i="14" s="1"/>
  <c r="U592" i="14"/>
  <c r="AG592" i="14" s="1"/>
  <c r="T592" i="14"/>
  <c r="O592" i="14"/>
  <c r="H592" i="14"/>
  <c r="G592" i="14"/>
  <c r="AF591" i="14"/>
  <c r="AR591" i="14" s="1"/>
  <c r="AE591" i="14"/>
  <c r="AQ591" i="14" s="1"/>
  <c r="AD591" i="14"/>
  <c r="AP591" i="14" s="1"/>
  <c r="AC591" i="14"/>
  <c r="AO591" i="14" s="1"/>
  <c r="AB591" i="14"/>
  <c r="AN591" i="14" s="1"/>
  <c r="AA591" i="14"/>
  <c r="AM591" i="14" s="1"/>
  <c r="Z591" i="14"/>
  <c r="AL591" i="14" s="1"/>
  <c r="Y591" i="14"/>
  <c r="AK591" i="14" s="1"/>
  <c r="X591" i="14"/>
  <c r="AJ591" i="14" s="1"/>
  <c r="W591" i="14"/>
  <c r="AI591" i="14" s="1"/>
  <c r="V591" i="14"/>
  <c r="AH591" i="14" s="1"/>
  <c r="U591" i="14"/>
  <c r="AG591" i="14" s="1"/>
  <c r="T591" i="14"/>
  <c r="O591" i="14"/>
  <c r="H591" i="14"/>
  <c r="G591" i="14"/>
  <c r="AF590" i="14"/>
  <c r="AR590" i="14" s="1"/>
  <c r="AE590" i="14"/>
  <c r="AQ590" i="14" s="1"/>
  <c r="AD590" i="14"/>
  <c r="AP590" i="14" s="1"/>
  <c r="AC590" i="14"/>
  <c r="AO590" i="14" s="1"/>
  <c r="AB590" i="14"/>
  <c r="AN590" i="14" s="1"/>
  <c r="AA590" i="14"/>
  <c r="AM590" i="14" s="1"/>
  <c r="Z590" i="14"/>
  <c r="AL590" i="14" s="1"/>
  <c r="Y590" i="14"/>
  <c r="AK590" i="14" s="1"/>
  <c r="X590" i="14"/>
  <c r="AJ590" i="14" s="1"/>
  <c r="W590" i="14"/>
  <c r="AI590" i="14" s="1"/>
  <c r="V590" i="14"/>
  <c r="AH590" i="14" s="1"/>
  <c r="U590" i="14"/>
  <c r="AG590" i="14" s="1"/>
  <c r="T590" i="14"/>
  <c r="O590" i="14"/>
  <c r="H590" i="14"/>
  <c r="G590" i="14"/>
  <c r="AF589" i="14"/>
  <c r="AR589" i="14" s="1"/>
  <c r="AE589" i="14"/>
  <c r="AQ589" i="14" s="1"/>
  <c r="AD589" i="14"/>
  <c r="AP589" i="14" s="1"/>
  <c r="AC589" i="14"/>
  <c r="AO589" i="14" s="1"/>
  <c r="AB589" i="14"/>
  <c r="AN589" i="14" s="1"/>
  <c r="AA589" i="14"/>
  <c r="AM589" i="14" s="1"/>
  <c r="Z589" i="14"/>
  <c r="AL589" i="14" s="1"/>
  <c r="Y589" i="14"/>
  <c r="AK589" i="14" s="1"/>
  <c r="X589" i="14"/>
  <c r="AJ589" i="14" s="1"/>
  <c r="W589" i="14"/>
  <c r="AI589" i="14" s="1"/>
  <c r="V589" i="14"/>
  <c r="AH589" i="14" s="1"/>
  <c r="U589" i="14"/>
  <c r="AG589" i="14" s="1"/>
  <c r="T589" i="14"/>
  <c r="O589" i="14"/>
  <c r="H589" i="14"/>
  <c r="G589" i="14"/>
  <c r="AF588" i="14"/>
  <c r="AR588" i="14" s="1"/>
  <c r="AE588" i="14"/>
  <c r="AQ588" i="14" s="1"/>
  <c r="AD588" i="14"/>
  <c r="AP588" i="14" s="1"/>
  <c r="AC588" i="14"/>
  <c r="AO588" i="14" s="1"/>
  <c r="AB588" i="14"/>
  <c r="AN588" i="14" s="1"/>
  <c r="AA588" i="14"/>
  <c r="AM588" i="14" s="1"/>
  <c r="Z588" i="14"/>
  <c r="AL588" i="14" s="1"/>
  <c r="Y588" i="14"/>
  <c r="AK588" i="14" s="1"/>
  <c r="X588" i="14"/>
  <c r="AJ588" i="14" s="1"/>
  <c r="W588" i="14"/>
  <c r="AI588" i="14" s="1"/>
  <c r="V588" i="14"/>
  <c r="AH588" i="14" s="1"/>
  <c r="U588" i="14"/>
  <c r="AG588" i="14" s="1"/>
  <c r="T588" i="14"/>
  <c r="O588" i="14"/>
  <c r="H588" i="14"/>
  <c r="G588" i="14"/>
  <c r="AF587" i="14"/>
  <c r="AR587" i="14" s="1"/>
  <c r="AE587" i="14"/>
  <c r="AQ587" i="14" s="1"/>
  <c r="AD587" i="14"/>
  <c r="AP587" i="14" s="1"/>
  <c r="AC587" i="14"/>
  <c r="AO587" i="14" s="1"/>
  <c r="AB587" i="14"/>
  <c r="AN587" i="14" s="1"/>
  <c r="AA587" i="14"/>
  <c r="AM587" i="14" s="1"/>
  <c r="Z587" i="14"/>
  <c r="AL587" i="14" s="1"/>
  <c r="Y587" i="14"/>
  <c r="AK587" i="14" s="1"/>
  <c r="X587" i="14"/>
  <c r="AJ587" i="14" s="1"/>
  <c r="W587" i="14"/>
  <c r="AI587" i="14" s="1"/>
  <c r="V587" i="14"/>
  <c r="AH587" i="14" s="1"/>
  <c r="U587" i="14"/>
  <c r="AG587" i="14" s="1"/>
  <c r="T587" i="14"/>
  <c r="O587" i="14"/>
  <c r="H587" i="14"/>
  <c r="G587" i="14"/>
  <c r="AF586" i="14"/>
  <c r="AR586" i="14" s="1"/>
  <c r="AE586" i="14"/>
  <c r="AQ586" i="14" s="1"/>
  <c r="AD586" i="14"/>
  <c r="AP586" i="14" s="1"/>
  <c r="AC586" i="14"/>
  <c r="AO586" i="14" s="1"/>
  <c r="AB586" i="14"/>
  <c r="AN586" i="14" s="1"/>
  <c r="AA586" i="14"/>
  <c r="AM586" i="14" s="1"/>
  <c r="Z586" i="14"/>
  <c r="AL586" i="14" s="1"/>
  <c r="Y586" i="14"/>
  <c r="AK586" i="14" s="1"/>
  <c r="X586" i="14"/>
  <c r="AJ586" i="14" s="1"/>
  <c r="W586" i="14"/>
  <c r="AI586" i="14" s="1"/>
  <c r="V586" i="14"/>
  <c r="AH586" i="14" s="1"/>
  <c r="U586" i="14"/>
  <c r="AG586" i="14" s="1"/>
  <c r="T586" i="14"/>
  <c r="O586" i="14"/>
  <c r="H586" i="14"/>
  <c r="G586" i="14"/>
  <c r="AF585" i="14"/>
  <c r="AR585" i="14" s="1"/>
  <c r="AE585" i="14"/>
  <c r="AQ585" i="14" s="1"/>
  <c r="AD585" i="14"/>
  <c r="AP585" i="14" s="1"/>
  <c r="AC585" i="14"/>
  <c r="AO585" i="14" s="1"/>
  <c r="AB585" i="14"/>
  <c r="AN585" i="14" s="1"/>
  <c r="AA585" i="14"/>
  <c r="AM585" i="14" s="1"/>
  <c r="Z585" i="14"/>
  <c r="AL585" i="14" s="1"/>
  <c r="Y585" i="14"/>
  <c r="AK585" i="14" s="1"/>
  <c r="X585" i="14"/>
  <c r="AJ585" i="14" s="1"/>
  <c r="W585" i="14"/>
  <c r="AI585" i="14" s="1"/>
  <c r="V585" i="14"/>
  <c r="AH585" i="14" s="1"/>
  <c r="U585" i="14"/>
  <c r="AG585" i="14" s="1"/>
  <c r="T585" i="14"/>
  <c r="O585" i="14"/>
  <c r="H585" i="14"/>
  <c r="G585" i="14"/>
  <c r="AF584" i="14"/>
  <c r="AR584" i="14" s="1"/>
  <c r="AE584" i="14"/>
  <c r="AQ584" i="14" s="1"/>
  <c r="AD584" i="14"/>
  <c r="AP584" i="14" s="1"/>
  <c r="AC584" i="14"/>
  <c r="AO584" i="14" s="1"/>
  <c r="AB584" i="14"/>
  <c r="AN584" i="14" s="1"/>
  <c r="AA584" i="14"/>
  <c r="AM584" i="14" s="1"/>
  <c r="Z584" i="14"/>
  <c r="AL584" i="14" s="1"/>
  <c r="Y584" i="14"/>
  <c r="AK584" i="14" s="1"/>
  <c r="X584" i="14"/>
  <c r="AJ584" i="14" s="1"/>
  <c r="W584" i="14"/>
  <c r="AI584" i="14" s="1"/>
  <c r="V584" i="14"/>
  <c r="AH584" i="14" s="1"/>
  <c r="U584" i="14"/>
  <c r="AG584" i="14" s="1"/>
  <c r="T584" i="14"/>
  <c r="O584" i="14"/>
  <c r="H584" i="14"/>
  <c r="G584" i="14"/>
  <c r="AF583" i="14"/>
  <c r="AR583" i="14" s="1"/>
  <c r="AE583" i="14"/>
  <c r="AQ583" i="14" s="1"/>
  <c r="AD583" i="14"/>
  <c r="AP583" i="14" s="1"/>
  <c r="AC583" i="14"/>
  <c r="AO583" i="14" s="1"/>
  <c r="AB583" i="14"/>
  <c r="AN583" i="14" s="1"/>
  <c r="AA583" i="14"/>
  <c r="AM583" i="14" s="1"/>
  <c r="Z583" i="14"/>
  <c r="AL583" i="14" s="1"/>
  <c r="Y583" i="14"/>
  <c r="AK583" i="14" s="1"/>
  <c r="X583" i="14"/>
  <c r="AJ583" i="14" s="1"/>
  <c r="W583" i="14"/>
  <c r="AI583" i="14" s="1"/>
  <c r="V583" i="14"/>
  <c r="AH583" i="14" s="1"/>
  <c r="U583" i="14"/>
  <c r="AG583" i="14" s="1"/>
  <c r="T583" i="14"/>
  <c r="O583" i="14"/>
  <c r="H583" i="14"/>
  <c r="G583" i="14"/>
  <c r="AF582" i="14"/>
  <c r="AR582" i="14" s="1"/>
  <c r="AE582" i="14"/>
  <c r="AQ582" i="14" s="1"/>
  <c r="AD582" i="14"/>
  <c r="AP582" i="14" s="1"/>
  <c r="AC582" i="14"/>
  <c r="AO582" i="14" s="1"/>
  <c r="AB582" i="14"/>
  <c r="AN582" i="14" s="1"/>
  <c r="AA582" i="14"/>
  <c r="AM582" i="14" s="1"/>
  <c r="Z582" i="14"/>
  <c r="AL582" i="14" s="1"/>
  <c r="Y582" i="14"/>
  <c r="AK582" i="14" s="1"/>
  <c r="X582" i="14"/>
  <c r="AJ582" i="14" s="1"/>
  <c r="W582" i="14"/>
  <c r="AI582" i="14" s="1"/>
  <c r="V582" i="14"/>
  <c r="AH582" i="14" s="1"/>
  <c r="U582" i="14"/>
  <c r="AG582" i="14" s="1"/>
  <c r="T582" i="14"/>
  <c r="O582" i="14"/>
  <c r="H582" i="14"/>
  <c r="G582" i="14"/>
  <c r="AF581" i="14"/>
  <c r="AR581" i="14" s="1"/>
  <c r="AE581" i="14"/>
  <c r="AQ581" i="14" s="1"/>
  <c r="AD581" i="14"/>
  <c r="AP581" i="14" s="1"/>
  <c r="AC581" i="14"/>
  <c r="AO581" i="14" s="1"/>
  <c r="AB581" i="14"/>
  <c r="AN581" i="14" s="1"/>
  <c r="AA581" i="14"/>
  <c r="AM581" i="14" s="1"/>
  <c r="Z581" i="14"/>
  <c r="AL581" i="14" s="1"/>
  <c r="Y581" i="14"/>
  <c r="AK581" i="14" s="1"/>
  <c r="X581" i="14"/>
  <c r="AJ581" i="14" s="1"/>
  <c r="W581" i="14"/>
  <c r="AI581" i="14" s="1"/>
  <c r="V581" i="14"/>
  <c r="AH581" i="14" s="1"/>
  <c r="U581" i="14"/>
  <c r="AG581" i="14" s="1"/>
  <c r="T581" i="14"/>
  <c r="O581" i="14"/>
  <c r="H581" i="14"/>
  <c r="G581" i="14"/>
  <c r="AF580" i="14"/>
  <c r="AR580" i="14" s="1"/>
  <c r="AE580" i="14"/>
  <c r="AQ580" i="14" s="1"/>
  <c r="AD580" i="14"/>
  <c r="AP580" i="14" s="1"/>
  <c r="AC580" i="14"/>
  <c r="AO580" i="14" s="1"/>
  <c r="AB580" i="14"/>
  <c r="AN580" i="14" s="1"/>
  <c r="AA580" i="14"/>
  <c r="AM580" i="14" s="1"/>
  <c r="Z580" i="14"/>
  <c r="AL580" i="14" s="1"/>
  <c r="Y580" i="14"/>
  <c r="AK580" i="14" s="1"/>
  <c r="X580" i="14"/>
  <c r="AJ580" i="14" s="1"/>
  <c r="W580" i="14"/>
  <c r="AI580" i="14" s="1"/>
  <c r="V580" i="14"/>
  <c r="AH580" i="14" s="1"/>
  <c r="U580" i="14"/>
  <c r="AG580" i="14" s="1"/>
  <c r="T580" i="14"/>
  <c r="O580" i="14"/>
  <c r="H580" i="14"/>
  <c r="G580" i="14"/>
  <c r="AF579" i="14"/>
  <c r="AR579" i="14" s="1"/>
  <c r="AE579" i="14"/>
  <c r="AQ579" i="14" s="1"/>
  <c r="AD579" i="14"/>
  <c r="AP579" i="14" s="1"/>
  <c r="AC579" i="14"/>
  <c r="AO579" i="14" s="1"/>
  <c r="AB579" i="14"/>
  <c r="AN579" i="14" s="1"/>
  <c r="AA579" i="14"/>
  <c r="AM579" i="14" s="1"/>
  <c r="Z579" i="14"/>
  <c r="AL579" i="14" s="1"/>
  <c r="Y579" i="14"/>
  <c r="AK579" i="14" s="1"/>
  <c r="X579" i="14"/>
  <c r="AJ579" i="14" s="1"/>
  <c r="W579" i="14"/>
  <c r="AI579" i="14" s="1"/>
  <c r="V579" i="14"/>
  <c r="AH579" i="14" s="1"/>
  <c r="U579" i="14"/>
  <c r="AG579" i="14" s="1"/>
  <c r="T579" i="14"/>
  <c r="O579" i="14"/>
  <c r="H579" i="14"/>
  <c r="G579" i="14"/>
  <c r="AF578" i="14"/>
  <c r="AR578" i="14" s="1"/>
  <c r="AE578" i="14"/>
  <c r="AQ578" i="14" s="1"/>
  <c r="AD578" i="14"/>
  <c r="AP578" i="14" s="1"/>
  <c r="AC578" i="14"/>
  <c r="AO578" i="14" s="1"/>
  <c r="AB578" i="14"/>
  <c r="AN578" i="14" s="1"/>
  <c r="AA578" i="14"/>
  <c r="AM578" i="14" s="1"/>
  <c r="Z578" i="14"/>
  <c r="AL578" i="14" s="1"/>
  <c r="Y578" i="14"/>
  <c r="AK578" i="14" s="1"/>
  <c r="X578" i="14"/>
  <c r="AJ578" i="14" s="1"/>
  <c r="W578" i="14"/>
  <c r="AI578" i="14" s="1"/>
  <c r="V578" i="14"/>
  <c r="AH578" i="14" s="1"/>
  <c r="U578" i="14"/>
  <c r="AG578" i="14" s="1"/>
  <c r="T578" i="14"/>
  <c r="O578" i="14"/>
  <c r="H578" i="14"/>
  <c r="G578" i="14"/>
  <c r="AF577" i="14"/>
  <c r="AR577" i="14" s="1"/>
  <c r="AE577" i="14"/>
  <c r="AQ577" i="14" s="1"/>
  <c r="AD577" i="14"/>
  <c r="AP577" i="14" s="1"/>
  <c r="AC577" i="14"/>
  <c r="AO577" i="14" s="1"/>
  <c r="AB577" i="14"/>
  <c r="AN577" i="14" s="1"/>
  <c r="AA577" i="14"/>
  <c r="AM577" i="14" s="1"/>
  <c r="Z577" i="14"/>
  <c r="AL577" i="14" s="1"/>
  <c r="Y577" i="14"/>
  <c r="AK577" i="14" s="1"/>
  <c r="X577" i="14"/>
  <c r="AJ577" i="14" s="1"/>
  <c r="W577" i="14"/>
  <c r="AI577" i="14" s="1"/>
  <c r="V577" i="14"/>
  <c r="AH577" i="14" s="1"/>
  <c r="U577" i="14"/>
  <c r="AG577" i="14" s="1"/>
  <c r="T577" i="14"/>
  <c r="O577" i="14"/>
  <c r="H577" i="14"/>
  <c r="G577" i="14"/>
  <c r="AF576" i="14"/>
  <c r="AR576" i="14" s="1"/>
  <c r="AE576" i="14"/>
  <c r="AQ576" i="14" s="1"/>
  <c r="AD576" i="14"/>
  <c r="AP576" i="14" s="1"/>
  <c r="AC576" i="14"/>
  <c r="AO576" i="14" s="1"/>
  <c r="AB576" i="14"/>
  <c r="AN576" i="14" s="1"/>
  <c r="AA576" i="14"/>
  <c r="AM576" i="14" s="1"/>
  <c r="Z576" i="14"/>
  <c r="AL576" i="14" s="1"/>
  <c r="Y576" i="14"/>
  <c r="AK576" i="14" s="1"/>
  <c r="X576" i="14"/>
  <c r="AJ576" i="14" s="1"/>
  <c r="W576" i="14"/>
  <c r="AI576" i="14" s="1"/>
  <c r="V576" i="14"/>
  <c r="AH576" i="14" s="1"/>
  <c r="U576" i="14"/>
  <c r="AG576" i="14" s="1"/>
  <c r="T576" i="14"/>
  <c r="O576" i="14"/>
  <c r="H576" i="14"/>
  <c r="G576" i="14"/>
  <c r="AF575" i="14"/>
  <c r="AR575" i="14" s="1"/>
  <c r="AE575" i="14"/>
  <c r="AQ575" i="14" s="1"/>
  <c r="AD575" i="14"/>
  <c r="AP575" i="14" s="1"/>
  <c r="AC575" i="14"/>
  <c r="AO575" i="14" s="1"/>
  <c r="AB575" i="14"/>
  <c r="AN575" i="14" s="1"/>
  <c r="AA575" i="14"/>
  <c r="AM575" i="14" s="1"/>
  <c r="Z575" i="14"/>
  <c r="AL575" i="14" s="1"/>
  <c r="Y575" i="14"/>
  <c r="AK575" i="14" s="1"/>
  <c r="X575" i="14"/>
  <c r="AJ575" i="14" s="1"/>
  <c r="W575" i="14"/>
  <c r="AI575" i="14" s="1"/>
  <c r="V575" i="14"/>
  <c r="AH575" i="14" s="1"/>
  <c r="U575" i="14"/>
  <c r="AG575" i="14" s="1"/>
  <c r="T575" i="14"/>
  <c r="O575" i="14"/>
  <c r="H575" i="14"/>
  <c r="G575" i="14"/>
  <c r="AF574" i="14"/>
  <c r="AR574" i="14" s="1"/>
  <c r="AE574" i="14"/>
  <c r="AQ574" i="14" s="1"/>
  <c r="AD574" i="14"/>
  <c r="AP574" i="14" s="1"/>
  <c r="AC574" i="14"/>
  <c r="AO574" i="14" s="1"/>
  <c r="AB574" i="14"/>
  <c r="AN574" i="14" s="1"/>
  <c r="AA574" i="14"/>
  <c r="AM574" i="14" s="1"/>
  <c r="Z574" i="14"/>
  <c r="AL574" i="14" s="1"/>
  <c r="Y574" i="14"/>
  <c r="AK574" i="14" s="1"/>
  <c r="X574" i="14"/>
  <c r="AJ574" i="14" s="1"/>
  <c r="W574" i="14"/>
  <c r="AI574" i="14" s="1"/>
  <c r="V574" i="14"/>
  <c r="AH574" i="14" s="1"/>
  <c r="U574" i="14"/>
  <c r="AG574" i="14" s="1"/>
  <c r="T574" i="14"/>
  <c r="O574" i="14"/>
  <c r="H574" i="14"/>
  <c r="G574" i="14"/>
  <c r="AF573" i="14"/>
  <c r="AR573" i="14" s="1"/>
  <c r="AE573" i="14"/>
  <c r="AQ573" i="14" s="1"/>
  <c r="AD573" i="14"/>
  <c r="AP573" i="14" s="1"/>
  <c r="AC573" i="14"/>
  <c r="AO573" i="14" s="1"/>
  <c r="AB573" i="14"/>
  <c r="AN573" i="14" s="1"/>
  <c r="AA573" i="14"/>
  <c r="AM573" i="14" s="1"/>
  <c r="Z573" i="14"/>
  <c r="AL573" i="14" s="1"/>
  <c r="Y573" i="14"/>
  <c r="AK573" i="14" s="1"/>
  <c r="X573" i="14"/>
  <c r="AJ573" i="14" s="1"/>
  <c r="W573" i="14"/>
  <c r="AI573" i="14" s="1"/>
  <c r="V573" i="14"/>
  <c r="AH573" i="14" s="1"/>
  <c r="U573" i="14"/>
  <c r="AG573" i="14" s="1"/>
  <c r="T573" i="14"/>
  <c r="O573" i="14"/>
  <c r="H573" i="14"/>
  <c r="G573" i="14"/>
  <c r="AF572" i="14"/>
  <c r="AR572" i="14" s="1"/>
  <c r="AE572" i="14"/>
  <c r="AQ572" i="14" s="1"/>
  <c r="AD572" i="14"/>
  <c r="AP572" i="14" s="1"/>
  <c r="AC572" i="14"/>
  <c r="AO572" i="14" s="1"/>
  <c r="AB572" i="14"/>
  <c r="AN572" i="14" s="1"/>
  <c r="AA572" i="14"/>
  <c r="AM572" i="14" s="1"/>
  <c r="Z572" i="14"/>
  <c r="AL572" i="14" s="1"/>
  <c r="Y572" i="14"/>
  <c r="AK572" i="14" s="1"/>
  <c r="X572" i="14"/>
  <c r="AJ572" i="14" s="1"/>
  <c r="W572" i="14"/>
  <c r="AI572" i="14" s="1"/>
  <c r="V572" i="14"/>
  <c r="AH572" i="14" s="1"/>
  <c r="U572" i="14"/>
  <c r="AG572" i="14" s="1"/>
  <c r="T572" i="14"/>
  <c r="O572" i="14"/>
  <c r="H572" i="14"/>
  <c r="G572" i="14"/>
  <c r="AF571" i="14"/>
  <c r="AR571" i="14" s="1"/>
  <c r="AE571" i="14"/>
  <c r="AQ571" i="14" s="1"/>
  <c r="AD571" i="14"/>
  <c r="AP571" i="14" s="1"/>
  <c r="AC571" i="14"/>
  <c r="AO571" i="14" s="1"/>
  <c r="AB571" i="14"/>
  <c r="AN571" i="14" s="1"/>
  <c r="AA571" i="14"/>
  <c r="AM571" i="14" s="1"/>
  <c r="Z571" i="14"/>
  <c r="AL571" i="14" s="1"/>
  <c r="Y571" i="14"/>
  <c r="AK571" i="14" s="1"/>
  <c r="X571" i="14"/>
  <c r="AJ571" i="14" s="1"/>
  <c r="W571" i="14"/>
  <c r="AI571" i="14" s="1"/>
  <c r="V571" i="14"/>
  <c r="AH571" i="14" s="1"/>
  <c r="U571" i="14"/>
  <c r="AG571" i="14" s="1"/>
  <c r="T571" i="14"/>
  <c r="O571" i="14"/>
  <c r="H571" i="14"/>
  <c r="G571" i="14"/>
  <c r="AF570" i="14"/>
  <c r="AR570" i="14" s="1"/>
  <c r="AE570" i="14"/>
  <c r="AQ570" i="14" s="1"/>
  <c r="AD570" i="14"/>
  <c r="AP570" i="14" s="1"/>
  <c r="AC570" i="14"/>
  <c r="AO570" i="14" s="1"/>
  <c r="AB570" i="14"/>
  <c r="AN570" i="14" s="1"/>
  <c r="AA570" i="14"/>
  <c r="AM570" i="14" s="1"/>
  <c r="Z570" i="14"/>
  <c r="AL570" i="14" s="1"/>
  <c r="Y570" i="14"/>
  <c r="AK570" i="14" s="1"/>
  <c r="X570" i="14"/>
  <c r="AJ570" i="14" s="1"/>
  <c r="W570" i="14"/>
  <c r="AI570" i="14" s="1"/>
  <c r="V570" i="14"/>
  <c r="AH570" i="14" s="1"/>
  <c r="U570" i="14"/>
  <c r="AG570" i="14" s="1"/>
  <c r="T570" i="14"/>
  <c r="O570" i="14"/>
  <c r="H570" i="14"/>
  <c r="G570" i="14"/>
  <c r="AF569" i="14"/>
  <c r="AR569" i="14" s="1"/>
  <c r="AE569" i="14"/>
  <c r="AQ569" i="14" s="1"/>
  <c r="AD569" i="14"/>
  <c r="AP569" i="14" s="1"/>
  <c r="AC569" i="14"/>
  <c r="AO569" i="14" s="1"/>
  <c r="AB569" i="14"/>
  <c r="AN569" i="14" s="1"/>
  <c r="AA569" i="14"/>
  <c r="AM569" i="14" s="1"/>
  <c r="Z569" i="14"/>
  <c r="AL569" i="14" s="1"/>
  <c r="Y569" i="14"/>
  <c r="AK569" i="14" s="1"/>
  <c r="X569" i="14"/>
  <c r="AJ569" i="14" s="1"/>
  <c r="W569" i="14"/>
  <c r="AI569" i="14" s="1"/>
  <c r="V569" i="14"/>
  <c r="AH569" i="14" s="1"/>
  <c r="U569" i="14"/>
  <c r="AG569" i="14" s="1"/>
  <c r="T569" i="14"/>
  <c r="O569" i="14"/>
  <c r="H569" i="14"/>
  <c r="G569" i="14"/>
  <c r="AF568" i="14"/>
  <c r="AR568" i="14" s="1"/>
  <c r="AE568" i="14"/>
  <c r="AQ568" i="14" s="1"/>
  <c r="AD568" i="14"/>
  <c r="AP568" i="14" s="1"/>
  <c r="AC568" i="14"/>
  <c r="AO568" i="14" s="1"/>
  <c r="AB568" i="14"/>
  <c r="AN568" i="14" s="1"/>
  <c r="AA568" i="14"/>
  <c r="AM568" i="14" s="1"/>
  <c r="Z568" i="14"/>
  <c r="AL568" i="14" s="1"/>
  <c r="Y568" i="14"/>
  <c r="AK568" i="14" s="1"/>
  <c r="X568" i="14"/>
  <c r="AJ568" i="14" s="1"/>
  <c r="W568" i="14"/>
  <c r="AI568" i="14" s="1"/>
  <c r="V568" i="14"/>
  <c r="AH568" i="14" s="1"/>
  <c r="U568" i="14"/>
  <c r="AG568" i="14" s="1"/>
  <c r="T568" i="14"/>
  <c r="O568" i="14"/>
  <c r="H568" i="14"/>
  <c r="G568" i="14"/>
  <c r="AF567" i="14"/>
  <c r="AR567" i="14" s="1"/>
  <c r="AE567" i="14"/>
  <c r="AQ567" i="14" s="1"/>
  <c r="AD567" i="14"/>
  <c r="AP567" i="14" s="1"/>
  <c r="AC567" i="14"/>
  <c r="AO567" i="14" s="1"/>
  <c r="AB567" i="14"/>
  <c r="AN567" i="14" s="1"/>
  <c r="AA567" i="14"/>
  <c r="AM567" i="14" s="1"/>
  <c r="Z567" i="14"/>
  <c r="AL567" i="14" s="1"/>
  <c r="Y567" i="14"/>
  <c r="AK567" i="14" s="1"/>
  <c r="X567" i="14"/>
  <c r="AJ567" i="14" s="1"/>
  <c r="W567" i="14"/>
  <c r="AI567" i="14" s="1"/>
  <c r="V567" i="14"/>
  <c r="AH567" i="14" s="1"/>
  <c r="U567" i="14"/>
  <c r="AG567" i="14" s="1"/>
  <c r="T567" i="14"/>
  <c r="O567" i="14"/>
  <c r="H567" i="14"/>
  <c r="G567" i="14"/>
  <c r="AF566" i="14"/>
  <c r="AR566" i="14" s="1"/>
  <c r="AE566" i="14"/>
  <c r="AQ566" i="14" s="1"/>
  <c r="AD566" i="14"/>
  <c r="AP566" i="14" s="1"/>
  <c r="AC566" i="14"/>
  <c r="AO566" i="14" s="1"/>
  <c r="AB566" i="14"/>
  <c r="AN566" i="14" s="1"/>
  <c r="AA566" i="14"/>
  <c r="AM566" i="14" s="1"/>
  <c r="Z566" i="14"/>
  <c r="AL566" i="14" s="1"/>
  <c r="Y566" i="14"/>
  <c r="AK566" i="14" s="1"/>
  <c r="X566" i="14"/>
  <c r="AJ566" i="14" s="1"/>
  <c r="W566" i="14"/>
  <c r="AI566" i="14" s="1"/>
  <c r="V566" i="14"/>
  <c r="AH566" i="14" s="1"/>
  <c r="U566" i="14"/>
  <c r="AG566" i="14" s="1"/>
  <c r="T566" i="14"/>
  <c r="O566" i="14"/>
  <c r="H566" i="14"/>
  <c r="G566" i="14"/>
  <c r="AF565" i="14"/>
  <c r="AR565" i="14" s="1"/>
  <c r="AE565" i="14"/>
  <c r="AQ565" i="14" s="1"/>
  <c r="AD565" i="14"/>
  <c r="AP565" i="14" s="1"/>
  <c r="AC565" i="14"/>
  <c r="AO565" i="14" s="1"/>
  <c r="AB565" i="14"/>
  <c r="AN565" i="14" s="1"/>
  <c r="AA565" i="14"/>
  <c r="AM565" i="14" s="1"/>
  <c r="Z565" i="14"/>
  <c r="AL565" i="14" s="1"/>
  <c r="Y565" i="14"/>
  <c r="AK565" i="14" s="1"/>
  <c r="X565" i="14"/>
  <c r="AJ565" i="14" s="1"/>
  <c r="W565" i="14"/>
  <c r="AI565" i="14" s="1"/>
  <c r="V565" i="14"/>
  <c r="AH565" i="14" s="1"/>
  <c r="U565" i="14"/>
  <c r="AG565" i="14" s="1"/>
  <c r="T565" i="14"/>
  <c r="O565" i="14"/>
  <c r="H565" i="14"/>
  <c r="G565" i="14"/>
  <c r="AF564" i="14"/>
  <c r="AR564" i="14" s="1"/>
  <c r="AE564" i="14"/>
  <c r="AQ564" i="14" s="1"/>
  <c r="AD564" i="14"/>
  <c r="AP564" i="14" s="1"/>
  <c r="AC564" i="14"/>
  <c r="AO564" i="14" s="1"/>
  <c r="AB564" i="14"/>
  <c r="AN564" i="14" s="1"/>
  <c r="AA564" i="14"/>
  <c r="AM564" i="14" s="1"/>
  <c r="Z564" i="14"/>
  <c r="AL564" i="14" s="1"/>
  <c r="Y564" i="14"/>
  <c r="AK564" i="14" s="1"/>
  <c r="X564" i="14"/>
  <c r="AJ564" i="14" s="1"/>
  <c r="W564" i="14"/>
  <c r="AI564" i="14" s="1"/>
  <c r="V564" i="14"/>
  <c r="AH564" i="14" s="1"/>
  <c r="U564" i="14"/>
  <c r="AG564" i="14" s="1"/>
  <c r="T564" i="14"/>
  <c r="O564" i="14"/>
  <c r="H564" i="14"/>
  <c r="G564" i="14"/>
  <c r="AF563" i="14"/>
  <c r="AR563" i="14" s="1"/>
  <c r="AE563" i="14"/>
  <c r="AQ563" i="14" s="1"/>
  <c r="AD563" i="14"/>
  <c r="AP563" i="14" s="1"/>
  <c r="AC563" i="14"/>
  <c r="AO563" i="14" s="1"/>
  <c r="AB563" i="14"/>
  <c r="AN563" i="14" s="1"/>
  <c r="AA563" i="14"/>
  <c r="AM563" i="14" s="1"/>
  <c r="Z563" i="14"/>
  <c r="AL563" i="14" s="1"/>
  <c r="Y563" i="14"/>
  <c r="AK563" i="14" s="1"/>
  <c r="X563" i="14"/>
  <c r="AJ563" i="14" s="1"/>
  <c r="W563" i="14"/>
  <c r="AI563" i="14" s="1"/>
  <c r="V563" i="14"/>
  <c r="AH563" i="14" s="1"/>
  <c r="U563" i="14"/>
  <c r="AG563" i="14" s="1"/>
  <c r="T563" i="14"/>
  <c r="O563" i="14"/>
  <c r="H563" i="14"/>
  <c r="G563" i="14"/>
  <c r="AF562" i="14"/>
  <c r="AR562" i="14" s="1"/>
  <c r="AE562" i="14"/>
  <c r="AQ562" i="14" s="1"/>
  <c r="AD562" i="14"/>
  <c r="AP562" i="14" s="1"/>
  <c r="AC562" i="14"/>
  <c r="AO562" i="14" s="1"/>
  <c r="AB562" i="14"/>
  <c r="AN562" i="14" s="1"/>
  <c r="AA562" i="14"/>
  <c r="AM562" i="14" s="1"/>
  <c r="Z562" i="14"/>
  <c r="AL562" i="14" s="1"/>
  <c r="Y562" i="14"/>
  <c r="AK562" i="14" s="1"/>
  <c r="X562" i="14"/>
  <c r="AJ562" i="14" s="1"/>
  <c r="W562" i="14"/>
  <c r="AI562" i="14" s="1"/>
  <c r="V562" i="14"/>
  <c r="AH562" i="14" s="1"/>
  <c r="U562" i="14"/>
  <c r="AG562" i="14" s="1"/>
  <c r="T562" i="14"/>
  <c r="O562" i="14"/>
  <c r="H562" i="14"/>
  <c r="G562" i="14"/>
  <c r="AF561" i="14"/>
  <c r="AR561" i="14" s="1"/>
  <c r="AE561" i="14"/>
  <c r="AQ561" i="14" s="1"/>
  <c r="AD561" i="14"/>
  <c r="AP561" i="14" s="1"/>
  <c r="AC561" i="14"/>
  <c r="AO561" i="14" s="1"/>
  <c r="AB561" i="14"/>
  <c r="AN561" i="14" s="1"/>
  <c r="AA561" i="14"/>
  <c r="AM561" i="14" s="1"/>
  <c r="Z561" i="14"/>
  <c r="AL561" i="14" s="1"/>
  <c r="Y561" i="14"/>
  <c r="AK561" i="14" s="1"/>
  <c r="X561" i="14"/>
  <c r="AJ561" i="14" s="1"/>
  <c r="W561" i="14"/>
  <c r="AI561" i="14" s="1"/>
  <c r="V561" i="14"/>
  <c r="AH561" i="14" s="1"/>
  <c r="U561" i="14"/>
  <c r="AG561" i="14" s="1"/>
  <c r="T561" i="14"/>
  <c r="O561" i="14"/>
  <c r="H561" i="14"/>
  <c r="G561" i="14"/>
  <c r="AF560" i="14"/>
  <c r="AR560" i="14" s="1"/>
  <c r="AE560" i="14"/>
  <c r="AQ560" i="14" s="1"/>
  <c r="AD560" i="14"/>
  <c r="AP560" i="14" s="1"/>
  <c r="AC560" i="14"/>
  <c r="AO560" i="14" s="1"/>
  <c r="AB560" i="14"/>
  <c r="AN560" i="14" s="1"/>
  <c r="AA560" i="14"/>
  <c r="AM560" i="14" s="1"/>
  <c r="Z560" i="14"/>
  <c r="AL560" i="14" s="1"/>
  <c r="Y560" i="14"/>
  <c r="AK560" i="14" s="1"/>
  <c r="X560" i="14"/>
  <c r="AJ560" i="14" s="1"/>
  <c r="W560" i="14"/>
  <c r="AI560" i="14" s="1"/>
  <c r="V560" i="14"/>
  <c r="AH560" i="14" s="1"/>
  <c r="U560" i="14"/>
  <c r="AG560" i="14" s="1"/>
  <c r="T560" i="14"/>
  <c r="O560" i="14"/>
  <c r="H560" i="14"/>
  <c r="G560" i="14"/>
  <c r="AF559" i="14"/>
  <c r="AR559" i="14" s="1"/>
  <c r="AE559" i="14"/>
  <c r="AQ559" i="14" s="1"/>
  <c r="AD559" i="14"/>
  <c r="AP559" i="14" s="1"/>
  <c r="AC559" i="14"/>
  <c r="AO559" i="14" s="1"/>
  <c r="AB559" i="14"/>
  <c r="AN559" i="14" s="1"/>
  <c r="AA559" i="14"/>
  <c r="AM559" i="14" s="1"/>
  <c r="Z559" i="14"/>
  <c r="AL559" i="14" s="1"/>
  <c r="Y559" i="14"/>
  <c r="AK559" i="14" s="1"/>
  <c r="X559" i="14"/>
  <c r="AJ559" i="14" s="1"/>
  <c r="W559" i="14"/>
  <c r="AI559" i="14" s="1"/>
  <c r="V559" i="14"/>
  <c r="AH559" i="14" s="1"/>
  <c r="U559" i="14"/>
  <c r="AG559" i="14" s="1"/>
  <c r="T559" i="14"/>
  <c r="O559" i="14"/>
  <c r="H559" i="14"/>
  <c r="G559" i="14"/>
  <c r="AF558" i="14"/>
  <c r="AR558" i="14" s="1"/>
  <c r="AE558" i="14"/>
  <c r="AQ558" i="14" s="1"/>
  <c r="AD558" i="14"/>
  <c r="AP558" i="14" s="1"/>
  <c r="AC558" i="14"/>
  <c r="AO558" i="14" s="1"/>
  <c r="AB558" i="14"/>
  <c r="AN558" i="14" s="1"/>
  <c r="AA558" i="14"/>
  <c r="AM558" i="14" s="1"/>
  <c r="Z558" i="14"/>
  <c r="AL558" i="14" s="1"/>
  <c r="Y558" i="14"/>
  <c r="AK558" i="14" s="1"/>
  <c r="X558" i="14"/>
  <c r="AJ558" i="14" s="1"/>
  <c r="W558" i="14"/>
  <c r="AI558" i="14" s="1"/>
  <c r="V558" i="14"/>
  <c r="AH558" i="14" s="1"/>
  <c r="U558" i="14"/>
  <c r="AG558" i="14" s="1"/>
  <c r="T558" i="14"/>
  <c r="O558" i="14"/>
  <c r="H558" i="14"/>
  <c r="G558" i="14"/>
  <c r="AF557" i="14"/>
  <c r="AR557" i="14" s="1"/>
  <c r="AE557" i="14"/>
  <c r="AQ557" i="14" s="1"/>
  <c r="AD557" i="14"/>
  <c r="AP557" i="14" s="1"/>
  <c r="AC557" i="14"/>
  <c r="AO557" i="14" s="1"/>
  <c r="AB557" i="14"/>
  <c r="AN557" i="14" s="1"/>
  <c r="AA557" i="14"/>
  <c r="AM557" i="14" s="1"/>
  <c r="Z557" i="14"/>
  <c r="AL557" i="14" s="1"/>
  <c r="Y557" i="14"/>
  <c r="AK557" i="14" s="1"/>
  <c r="X557" i="14"/>
  <c r="AJ557" i="14" s="1"/>
  <c r="W557" i="14"/>
  <c r="AI557" i="14" s="1"/>
  <c r="V557" i="14"/>
  <c r="AH557" i="14" s="1"/>
  <c r="U557" i="14"/>
  <c r="AG557" i="14" s="1"/>
  <c r="T557" i="14"/>
  <c r="O557" i="14"/>
  <c r="H557" i="14"/>
  <c r="G557" i="14"/>
  <c r="AF556" i="14"/>
  <c r="AR556" i="14" s="1"/>
  <c r="AE556" i="14"/>
  <c r="AQ556" i="14" s="1"/>
  <c r="AD556" i="14"/>
  <c r="AP556" i="14" s="1"/>
  <c r="AC556" i="14"/>
  <c r="AO556" i="14" s="1"/>
  <c r="AB556" i="14"/>
  <c r="AN556" i="14" s="1"/>
  <c r="AA556" i="14"/>
  <c r="AM556" i="14" s="1"/>
  <c r="Z556" i="14"/>
  <c r="AL556" i="14" s="1"/>
  <c r="Y556" i="14"/>
  <c r="AK556" i="14" s="1"/>
  <c r="X556" i="14"/>
  <c r="AJ556" i="14" s="1"/>
  <c r="W556" i="14"/>
  <c r="AI556" i="14" s="1"/>
  <c r="V556" i="14"/>
  <c r="AH556" i="14" s="1"/>
  <c r="U556" i="14"/>
  <c r="AG556" i="14" s="1"/>
  <c r="T556" i="14"/>
  <c r="O556" i="14"/>
  <c r="H556" i="14"/>
  <c r="G556" i="14"/>
  <c r="AF555" i="14"/>
  <c r="AR555" i="14" s="1"/>
  <c r="AE555" i="14"/>
  <c r="AQ555" i="14" s="1"/>
  <c r="AD555" i="14"/>
  <c r="AP555" i="14" s="1"/>
  <c r="AC555" i="14"/>
  <c r="AO555" i="14" s="1"/>
  <c r="AB555" i="14"/>
  <c r="AN555" i="14" s="1"/>
  <c r="AA555" i="14"/>
  <c r="AM555" i="14" s="1"/>
  <c r="Z555" i="14"/>
  <c r="AL555" i="14" s="1"/>
  <c r="Y555" i="14"/>
  <c r="AK555" i="14" s="1"/>
  <c r="X555" i="14"/>
  <c r="AJ555" i="14" s="1"/>
  <c r="W555" i="14"/>
  <c r="AI555" i="14" s="1"/>
  <c r="V555" i="14"/>
  <c r="AH555" i="14" s="1"/>
  <c r="U555" i="14"/>
  <c r="AG555" i="14" s="1"/>
  <c r="T555" i="14"/>
  <c r="O555" i="14"/>
  <c r="H555" i="14"/>
  <c r="G555" i="14"/>
  <c r="AF554" i="14"/>
  <c r="AR554" i="14" s="1"/>
  <c r="AE554" i="14"/>
  <c r="AQ554" i="14" s="1"/>
  <c r="AD554" i="14"/>
  <c r="AP554" i="14" s="1"/>
  <c r="AC554" i="14"/>
  <c r="AO554" i="14" s="1"/>
  <c r="AB554" i="14"/>
  <c r="AN554" i="14" s="1"/>
  <c r="AA554" i="14"/>
  <c r="AM554" i="14" s="1"/>
  <c r="Z554" i="14"/>
  <c r="AL554" i="14" s="1"/>
  <c r="Y554" i="14"/>
  <c r="AK554" i="14" s="1"/>
  <c r="X554" i="14"/>
  <c r="AJ554" i="14" s="1"/>
  <c r="W554" i="14"/>
  <c r="AI554" i="14" s="1"/>
  <c r="V554" i="14"/>
  <c r="AH554" i="14" s="1"/>
  <c r="U554" i="14"/>
  <c r="AG554" i="14" s="1"/>
  <c r="T554" i="14"/>
  <c r="O554" i="14"/>
  <c r="G554" i="14"/>
  <c r="P554" i="14" s="1"/>
  <c r="AF553" i="14"/>
  <c r="AR553" i="14" s="1"/>
  <c r="AE553" i="14"/>
  <c r="AQ553" i="14" s="1"/>
  <c r="AD553" i="14"/>
  <c r="AP553" i="14" s="1"/>
  <c r="AC553" i="14"/>
  <c r="AO553" i="14" s="1"/>
  <c r="AB553" i="14"/>
  <c r="AN553" i="14" s="1"/>
  <c r="AA553" i="14"/>
  <c r="AM553" i="14" s="1"/>
  <c r="Z553" i="14"/>
  <c r="AL553" i="14" s="1"/>
  <c r="Y553" i="14"/>
  <c r="AK553" i="14" s="1"/>
  <c r="X553" i="14"/>
  <c r="AJ553" i="14" s="1"/>
  <c r="W553" i="14"/>
  <c r="AI553" i="14" s="1"/>
  <c r="V553" i="14"/>
  <c r="AH553" i="14" s="1"/>
  <c r="U553" i="14"/>
  <c r="AG553" i="14" s="1"/>
  <c r="T553" i="14"/>
  <c r="O553" i="14"/>
  <c r="G553" i="14"/>
  <c r="P553" i="14" s="1"/>
  <c r="AF552" i="14"/>
  <c r="AR552" i="14" s="1"/>
  <c r="AE552" i="14"/>
  <c r="AQ552" i="14" s="1"/>
  <c r="AD552" i="14"/>
  <c r="AP552" i="14" s="1"/>
  <c r="AC552" i="14"/>
  <c r="AO552" i="14" s="1"/>
  <c r="AB552" i="14"/>
  <c r="AN552" i="14" s="1"/>
  <c r="AA552" i="14"/>
  <c r="AM552" i="14" s="1"/>
  <c r="Z552" i="14"/>
  <c r="AL552" i="14" s="1"/>
  <c r="Y552" i="14"/>
  <c r="AK552" i="14" s="1"/>
  <c r="X552" i="14"/>
  <c r="AJ552" i="14" s="1"/>
  <c r="W552" i="14"/>
  <c r="AI552" i="14" s="1"/>
  <c r="V552" i="14"/>
  <c r="AH552" i="14" s="1"/>
  <c r="U552" i="14"/>
  <c r="AG552" i="14" s="1"/>
  <c r="T552" i="14"/>
  <c r="O552" i="14"/>
  <c r="G552" i="14"/>
  <c r="P552" i="14" s="1"/>
  <c r="AF551" i="14"/>
  <c r="AR551" i="14" s="1"/>
  <c r="AE551" i="14"/>
  <c r="AQ551" i="14" s="1"/>
  <c r="AD551" i="14"/>
  <c r="AP551" i="14" s="1"/>
  <c r="AC551" i="14"/>
  <c r="AO551" i="14" s="1"/>
  <c r="AB551" i="14"/>
  <c r="AN551" i="14" s="1"/>
  <c r="AA551" i="14"/>
  <c r="AM551" i="14" s="1"/>
  <c r="Z551" i="14"/>
  <c r="AL551" i="14" s="1"/>
  <c r="Y551" i="14"/>
  <c r="AK551" i="14" s="1"/>
  <c r="X551" i="14"/>
  <c r="AJ551" i="14" s="1"/>
  <c r="W551" i="14"/>
  <c r="AI551" i="14" s="1"/>
  <c r="V551" i="14"/>
  <c r="AH551" i="14" s="1"/>
  <c r="U551" i="14"/>
  <c r="AG551" i="14" s="1"/>
  <c r="T551" i="14"/>
  <c r="O551" i="14"/>
  <c r="G551" i="14"/>
  <c r="P551" i="14" s="1"/>
  <c r="AF550" i="14"/>
  <c r="AR550" i="14" s="1"/>
  <c r="AE550" i="14"/>
  <c r="AQ550" i="14" s="1"/>
  <c r="AD550" i="14"/>
  <c r="AP550" i="14" s="1"/>
  <c r="AC550" i="14"/>
  <c r="AO550" i="14" s="1"/>
  <c r="AB550" i="14"/>
  <c r="AN550" i="14" s="1"/>
  <c r="AA550" i="14"/>
  <c r="AM550" i="14" s="1"/>
  <c r="Z550" i="14"/>
  <c r="AL550" i="14" s="1"/>
  <c r="Y550" i="14"/>
  <c r="AK550" i="14" s="1"/>
  <c r="X550" i="14"/>
  <c r="AJ550" i="14" s="1"/>
  <c r="W550" i="14"/>
  <c r="AI550" i="14" s="1"/>
  <c r="V550" i="14"/>
  <c r="AH550" i="14" s="1"/>
  <c r="U550" i="14"/>
  <c r="AG550" i="14" s="1"/>
  <c r="T550" i="14"/>
  <c r="O550" i="14"/>
  <c r="G550" i="14"/>
  <c r="P550" i="14" s="1"/>
  <c r="AF549" i="14"/>
  <c r="AR549" i="14" s="1"/>
  <c r="AE549" i="14"/>
  <c r="AQ549" i="14" s="1"/>
  <c r="AD549" i="14"/>
  <c r="AP549" i="14" s="1"/>
  <c r="AC549" i="14"/>
  <c r="AO549" i="14" s="1"/>
  <c r="AB549" i="14"/>
  <c r="AN549" i="14" s="1"/>
  <c r="AA549" i="14"/>
  <c r="AM549" i="14" s="1"/>
  <c r="Z549" i="14"/>
  <c r="AL549" i="14" s="1"/>
  <c r="Y549" i="14"/>
  <c r="AK549" i="14" s="1"/>
  <c r="X549" i="14"/>
  <c r="AJ549" i="14" s="1"/>
  <c r="W549" i="14"/>
  <c r="AI549" i="14" s="1"/>
  <c r="V549" i="14"/>
  <c r="AH549" i="14" s="1"/>
  <c r="U549" i="14"/>
  <c r="AG549" i="14" s="1"/>
  <c r="T549" i="14"/>
  <c r="O549" i="14"/>
  <c r="G549" i="14"/>
  <c r="P549" i="14" s="1"/>
  <c r="AF548" i="14"/>
  <c r="AR548" i="14" s="1"/>
  <c r="AE548" i="14"/>
  <c r="AQ548" i="14" s="1"/>
  <c r="AD548" i="14"/>
  <c r="AP548" i="14" s="1"/>
  <c r="AC548" i="14"/>
  <c r="AO548" i="14" s="1"/>
  <c r="AB548" i="14"/>
  <c r="AN548" i="14" s="1"/>
  <c r="AA548" i="14"/>
  <c r="AM548" i="14" s="1"/>
  <c r="Z548" i="14"/>
  <c r="AL548" i="14" s="1"/>
  <c r="Y548" i="14"/>
  <c r="AK548" i="14" s="1"/>
  <c r="X548" i="14"/>
  <c r="AJ548" i="14" s="1"/>
  <c r="W548" i="14"/>
  <c r="AI548" i="14" s="1"/>
  <c r="V548" i="14"/>
  <c r="AH548" i="14" s="1"/>
  <c r="U548" i="14"/>
  <c r="AG548" i="14" s="1"/>
  <c r="T548" i="14"/>
  <c r="O548" i="14"/>
  <c r="G548" i="14"/>
  <c r="P548" i="14" s="1"/>
  <c r="AF547" i="14"/>
  <c r="AR547" i="14" s="1"/>
  <c r="AE547" i="14"/>
  <c r="AQ547" i="14" s="1"/>
  <c r="AD547" i="14"/>
  <c r="AP547" i="14" s="1"/>
  <c r="AC547" i="14"/>
  <c r="AO547" i="14" s="1"/>
  <c r="AB547" i="14"/>
  <c r="AN547" i="14" s="1"/>
  <c r="AA547" i="14"/>
  <c r="AM547" i="14" s="1"/>
  <c r="Z547" i="14"/>
  <c r="AL547" i="14" s="1"/>
  <c r="Y547" i="14"/>
  <c r="AK547" i="14" s="1"/>
  <c r="X547" i="14"/>
  <c r="AJ547" i="14" s="1"/>
  <c r="W547" i="14"/>
  <c r="AI547" i="14" s="1"/>
  <c r="V547" i="14"/>
  <c r="AH547" i="14" s="1"/>
  <c r="U547" i="14"/>
  <c r="AG547" i="14" s="1"/>
  <c r="T547" i="14"/>
  <c r="O547" i="14"/>
  <c r="G547" i="14"/>
  <c r="P547" i="14" s="1"/>
  <c r="AF546" i="14"/>
  <c r="AR546" i="14" s="1"/>
  <c r="AE546" i="14"/>
  <c r="AQ546" i="14" s="1"/>
  <c r="AD546" i="14"/>
  <c r="AP546" i="14" s="1"/>
  <c r="AC546" i="14"/>
  <c r="AO546" i="14" s="1"/>
  <c r="AB546" i="14"/>
  <c r="AN546" i="14" s="1"/>
  <c r="AA546" i="14"/>
  <c r="AM546" i="14" s="1"/>
  <c r="Z546" i="14"/>
  <c r="AL546" i="14" s="1"/>
  <c r="Y546" i="14"/>
  <c r="AK546" i="14" s="1"/>
  <c r="X546" i="14"/>
  <c r="AJ546" i="14" s="1"/>
  <c r="W546" i="14"/>
  <c r="AI546" i="14" s="1"/>
  <c r="V546" i="14"/>
  <c r="AH546" i="14" s="1"/>
  <c r="U546" i="14"/>
  <c r="AG546" i="14" s="1"/>
  <c r="T546" i="14"/>
  <c r="O546" i="14"/>
  <c r="G546" i="14"/>
  <c r="P546" i="14" s="1"/>
  <c r="AF545" i="14"/>
  <c r="AR545" i="14" s="1"/>
  <c r="AE545" i="14"/>
  <c r="AQ545" i="14" s="1"/>
  <c r="AD545" i="14"/>
  <c r="AP545" i="14" s="1"/>
  <c r="AC545" i="14"/>
  <c r="AO545" i="14" s="1"/>
  <c r="AB545" i="14"/>
  <c r="AN545" i="14" s="1"/>
  <c r="AA545" i="14"/>
  <c r="AM545" i="14" s="1"/>
  <c r="Z545" i="14"/>
  <c r="AL545" i="14" s="1"/>
  <c r="Y545" i="14"/>
  <c r="AK545" i="14" s="1"/>
  <c r="X545" i="14"/>
  <c r="AJ545" i="14" s="1"/>
  <c r="W545" i="14"/>
  <c r="AI545" i="14" s="1"/>
  <c r="V545" i="14"/>
  <c r="AH545" i="14" s="1"/>
  <c r="U545" i="14"/>
  <c r="AG545" i="14" s="1"/>
  <c r="T545" i="14"/>
  <c r="O545" i="14"/>
  <c r="G545" i="14"/>
  <c r="P545" i="14" s="1"/>
  <c r="AF544" i="14"/>
  <c r="AR544" i="14" s="1"/>
  <c r="AE544" i="14"/>
  <c r="AQ544" i="14" s="1"/>
  <c r="AD544" i="14"/>
  <c r="AP544" i="14" s="1"/>
  <c r="AC544" i="14"/>
  <c r="AO544" i="14" s="1"/>
  <c r="AB544" i="14"/>
  <c r="AN544" i="14" s="1"/>
  <c r="AA544" i="14"/>
  <c r="AM544" i="14" s="1"/>
  <c r="Z544" i="14"/>
  <c r="AL544" i="14" s="1"/>
  <c r="Y544" i="14"/>
  <c r="AK544" i="14" s="1"/>
  <c r="X544" i="14"/>
  <c r="AJ544" i="14" s="1"/>
  <c r="W544" i="14"/>
  <c r="AI544" i="14" s="1"/>
  <c r="V544" i="14"/>
  <c r="AH544" i="14" s="1"/>
  <c r="U544" i="14"/>
  <c r="AG544" i="14" s="1"/>
  <c r="T544" i="14"/>
  <c r="O544" i="14"/>
  <c r="G544" i="14"/>
  <c r="P544" i="14" s="1"/>
  <c r="AF543" i="14"/>
  <c r="AR543" i="14" s="1"/>
  <c r="AE543" i="14"/>
  <c r="AQ543" i="14" s="1"/>
  <c r="AD543" i="14"/>
  <c r="AP543" i="14" s="1"/>
  <c r="AC543" i="14"/>
  <c r="AO543" i="14" s="1"/>
  <c r="AB543" i="14"/>
  <c r="AN543" i="14" s="1"/>
  <c r="AA543" i="14"/>
  <c r="AM543" i="14" s="1"/>
  <c r="Z543" i="14"/>
  <c r="AL543" i="14" s="1"/>
  <c r="Y543" i="14"/>
  <c r="AK543" i="14" s="1"/>
  <c r="X543" i="14"/>
  <c r="AJ543" i="14" s="1"/>
  <c r="W543" i="14"/>
  <c r="AI543" i="14" s="1"/>
  <c r="V543" i="14"/>
  <c r="AH543" i="14" s="1"/>
  <c r="U543" i="14"/>
  <c r="AG543" i="14" s="1"/>
  <c r="T543" i="14"/>
  <c r="O543" i="14"/>
  <c r="G543" i="14"/>
  <c r="P543" i="14" s="1"/>
  <c r="AF542" i="14"/>
  <c r="AR542" i="14" s="1"/>
  <c r="AE542" i="14"/>
  <c r="AQ542" i="14" s="1"/>
  <c r="AD542" i="14"/>
  <c r="AP542" i="14" s="1"/>
  <c r="AC542" i="14"/>
  <c r="AO542" i="14" s="1"/>
  <c r="AB542" i="14"/>
  <c r="AN542" i="14" s="1"/>
  <c r="AA542" i="14"/>
  <c r="AM542" i="14" s="1"/>
  <c r="Z542" i="14"/>
  <c r="AL542" i="14" s="1"/>
  <c r="Y542" i="14"/>
  <c r="AK542" i="14" s="1"/>
  <c r="X542" i="14"/>
  <c r="AJ542" i="14" s="1"/>
  <c r="W542" i="14"/>
  <c r="AI542" i="14" s="1"/>
  <c r="V542" i="14"/>
  <c r="AH542" i="14" s="1"/>
  <c r="U542" i="14"/>
  <c r="AG542" i="14" s="1"/>
  <c r="T542" i="14"/>
  <c r="O542" i="14"/>
  <c r="G542" i="14"/>
  <c r="P542" i="14" s="1"/>
  <c r="AF541" i="14"/>
  <c r="AR541" i="14" s="1"/>
  <c r="AE541" i="14"/>
  <c r="AQ541" i="14" s="1"/>
  <c r="AD541" i="14"/>
  <c r="AP541" i="14" s="1"/>
  <c r="AC541" i="14"/>
  <c r="AO541" i="14" s="1"/>
  <c r="AB541" i="14"/>
  <c r="AN541" i="14" s="1"/>
  <c r="AA541" i="14"/>
  <c r="AM541" i="14" s="1"/>
  <c r="Z541" i="14"/>
  <c r="AL541" i="14" s="1"/>
  <c r="Y541" i="14"/>
  <c r="AK541" i="14" s="1"/>
  <c r="X541" i="14"/>
  <c r="AJ541" i="14" s="1"/>
  <c r="W541" i="14"/>
  <c r="AI541" i="14" s="1"/>
  <c r="V541" i="14"/>
  <c r="AH541" i="14" s="1"/>
  <c r="U541" i="14"/>
  <c r="AG541" i="14" s="1"/>
  <c r="T541" i="14"/>
  <c r="O541" i="14"/>
  <c r="G541" i="14"/>
  <c r="P541" i="14" s="1"/>
  <c r="AF540" i="14"/>
  <c r="AR540" i="14" s="1"/>
  <c r="AE540" i="14"/>
  <c r="AQ540" i="14" s="1"/>
  <c r="AD540" i="14"/>
  <c r="AP540" i="14" s="1"/>
  <c r="AC540" i="14"/>
  <c r="AO540" i="14" s="1"/>
  <c r="AB540" i="14"/>
  <c r="AN540" i="14" s="1"/>
  <c r="AA540" i="14"/>
  <c r="AM540" i="14" s="1"/>
  <c r="Z540" i="14"/>
  <c r="AL540" i="14" s="1"/>
  <c r="Y540" i="14"/>
  <c r="AK540" i="14" s="1"/>
  <c r="X540" i="14"/>
  <c r="AJ540" i="14" s="1"/>
  <c r="W540" i="14"/>
  <c r="AI540" i="14" s="1"/>
  <c r="V540" i="14"/>
  <c r="AH540" i="14" s="1"/>
  <c r="U540" i="14"/>
  <c r="AG540" i="14" s="1"/>
  <c r="T540" i="14"/>
  <c r="O540" i="14"/>
  <c r="G540" i="14"/>
  <c r="P540" i="14" s="1"/>
  <c r="AF539" i="14"/>
  <c r="AR539" i="14" s="1"/>
  <c r="AE539" i="14"/>
  <c r="AQ539" i="14" s="1"/>
  <c r="AD539" i="14"/>
  <c r="AP539" i="14" s="1"/>
  <c r="AC539" i="14"/>
  <c r="AO539" i="14" s="1"/>
  <c r="AB539" i="14"/>
  <c r="AN539" i="14" s="1"/>
  <c r="AA539" i="14"/>
  <c r="AM539" i="14" s="1"/>
  <c r="Z539" i="14"/>
  <c r="AL539" i="14" s="1"/>
  <c r="Y539" i="14"/>
  <c r="AK539" i="14" s="1"/>
  <c r="X539" i="14"/>
  <c r="AJ539" i="14" s="1"/>
  <c r="W539" i="14"/>
  <c r="AI539" i="14" s="1"/>
  <c r="V539" i="14"/>
  <c r="AH539" i="14" s="1"/>
  <c r="U539" i="14"/>
  <c r="AG539" i="14" s="1"/>
  <c r="T539" i="14"/>
  <c r="O539" i="14"/>
  <c r="G539" i="14"/>
  <c r="P539" i="14" s="1"/>
  <c r="AF538" i="14"/>
  <c r="AR538" i="14" s="1"/>
  <c r="AE538" i="14"/>
  <c r="AQ538" i="14" s="1"/>
  <c r="AD538" i="14"/>
  <c r="AP538" i="14" s="1"/>
  <c r="AC538" i="14"/>
  <c r="AO538" i="14" s="1"/>
  <c r="AB538" i="14"/>
  <c r="AN538" i="14" s="1"/>
  <c r="AA538" i="14"/>
  <c r="AM538" i="14" s="1"/>
  <c r="Z538" i="14"/>
  <c r="AL538" i="14" s="1"/>
  <c r="Y538" i="14"/>
  <c r="AK538" i="14" s="1"/>
  <c r="X538" i="14"/>
  <c r="AJ538" i="14" s="1"/>
  <c r="W538" i="14"/>
  <c r="AI538" i="14" s="1"/>
  <c r="V538" i="14"/>
  <c r="AH538" i="14" s="1"/>
  <c r="U538" i="14"/>
  <c r="AG538" i="14" s="1"/>
  <c r="T538" i="14"/>
  <c r="O538" i="14"/>
  <c r="G538" i="14"/>
  <c r="P538" i="14" s="1"/>
  <c r="AF537" i="14"/>
  <c r="AR537" i="14" s="1"/>
  <c r="AE537" i="14"/>
  <c r="AQ537" i="14" s="1"/>
  <c r="AD537" i="14"/>
  <c r="AP537" i="14" s="1"/>
  <c r="AC537" i="14"/>
  <c r="AO537" i="14" s="1"/>
  <c r="AB537" i="14"/>
  <c r="AN537" i="14" s="1"/>
  <c r="AA537" i="14"/>
  <c r="AM537" i="14" s="1"/>
  <c r="Z537" i="14"/>
  <c r="AL537" i="14" s="1"/>
  <c r="Y537" i="14"/>
  <c r="AK537" i="14" s="1"/>
  <c r="X537" i="14"/>
  <c r="AJ537" i="14" s="1"/>
  <c r="W537" i="14"/>
  <c r="AI537" i="14" s="1"/>
  <c r="V537" i="14"/>
  <c r="AH537" i="14" s="1"/>
  <c r="U537" i="14"/>
  <c r="AG537" i="14" s="1"/>
  <c r="T537" i="14"/>
  <c r="O537" i="14"/>
  <c r="G537" i="14"/>
  <c r="P537" i="14" s="1"/>
  <c r="AF536" i="14"/>
  <c r="AR536" i="14" s="1"/>
  <c r="AE536" i="14"/>
  <c r="AQ536" i="14" s="1"/>
  <c r="AD536" i="14"/>
  <c r="AP536" i="14" s="1"/>
  <c r="AC536" i="14"/>
  <c r="AO536" i="14" s="1"/>
  <c r="AB536" i="14"/>
  <c r="AN536" i="14" s="1"/>
  <c r="AA536" i="14"/>
  <c r="AM536" i="14" s="1"/>
  <c r="Z536" i="14"/>
  <c r="AL536" i="14" s="1"/>
  <c r="Y536" i="14"/>
  <c r="AK536" i="14" s="1"/>
  <c r="X536" i="14"/>
  <c r="AJ536" i="14" s="1"/>
  <c r="W536" i="14"/>
  <c r="AI536" i="14" s="1"/>
  <c r="V536" i="14"/>
  <c r="AH536" i="14" s="1"/>
  <c r="U536" i="14"/>
  <c r="AG536" i="14" s="1"/>
  <c r="T536" i="14"/>
  <c r="O536" i="14"/>
  <c r="G536" i="14"/>
  <c r="P536" i="14" s="1"/>
  <c r="AF535" i="14"/>
  <c r="AR535" i="14" s="1"/>
  <c r="AE535" i="14"/>
  <c r="AQ535" i="14" s="1"/>
  <c r="AD535" i="14"/>
  <c r="AP535" i="14" s="1"/>
  <c r="AC535" i="14"/>
  <c r="AO535" i="14" s="1"/>
  <c r="AB535" i="14"/>
  <c r="AN535" i="14" s="1"/>
  <c r="AA535" i="14"/>
  <c r="AM535" i="14" s="1"/>
  <c r="Z535" i="14"/>
  <c r="AL535" i="14" s="1"/>
  <c r="Y535" i="14"/>
  <c r="AK535" i="14" s="1"/>
  <c r="X535" i="14"/>
  <c r="AJ535" i="14" s="1"/>
  <c r="W535" i="14"/>
  <c r="AI535" i="14" s="1"/>
  <c r="V535" i="14"/>
  <c r="AH535" i="14" s="1"/>
  <c r="U535" i="14"/>
  <c r="AG535" i="14" s="1"/>
  <c r="T535" i="14"/>
  <c r="O535" i="14"/>
  <c r="G535" i="14"/>
  <c r="P535" i="14" s="1"/>
  <c r="AF534" i="14"/>
  <c r="AR534" i="14" s="1"/>
  <c r="AE534" i="14"/>
  <c r="AQ534" i="14" s="1"/>
  <c r="AD534" i="14"/>
  <c r="AP534" i="14" s="1"/>
  <c r="AC534" i="14"/>
  <c r="AO534" i="14" s="1"/>
  <c r="AB534" i="14"/>
  <c r="AN534" i="14" s="1"/>
  <c r="AA534" i="14"/>
  <c r="AM534" i="14" s="1"/>
  <c r="Z534" i="14"/>
  <c r="AL534" i="14" s="1"/>
  <c r="Y534" i="14"/>
  <c r="AK534" i="14" s="1"/>
  <c r="X534" i="14"/>
  <c r="AJ534" i="14" s="1"/>
  <c r="W534" i="14"/>
  <c r="AI534" i="14" s="1"/>
  <c r="V534" i="14"/>
  <c r="AH534" i="14" s="1"/>
  <c r="U534" i="14"/>
  <c r="AG534" i="14" s="1"/>
  <c r="T534" i="14"/>
  <c r="O534" i="14"/>
  <c r="G534" i="14"/>
  <c r="P534" i="14" s="1"/>
  <c r="AF533" i="14"/>
  <c r="AR533" i="14" s="1"/>
  <c r="AE533" i="14"/>
  <c r="AQ533" i="14" s="1"/>
  <c r="AD533" i="14"/>
  <c r="AP533" i="14" s="1"/>
  <c r="AC533" i="14"/>
  <c r="AO533" i="14" s="1"/>
  <c r="AB533" i="14"/>
  <c r="AN533" i="14" s="1"/>
  <c r="AA533" i="14"/>
  <c r="AM533" i="14" s="1"/>
  <c r="Z533" i="14"/>
  <c r="AL533" i="14" s="1"/>
  <c r="Y533" i="14"/>
  <c r="AK533" i="14" s="1"/>
  <c r="X533" i="14"/>
  <c r="AJ533" i="14" s="1"/>
  <c r="W533" i="14"/>
  <c r="AI533" i="14" s="1"/>
  <c r="V533" i="14"/>
  <c r="AH533" i="14" s="1"/>
  <c r="U533" i="14"/>
  <c r="AG533" i="14" s="1"/>
  <c r="T533" i="14"/>
  <c r="O533" i="14"/>
  <c r="G533" i="14"/>
  <c r="P533" i="14" s="1"/>
  <c r="AF532" i="14"/>
  <c r="AR532" i="14" s="1"/>
  <c r="AE532" i="14"/>
  <c r="AQ532" i="14" s="1"/>
  <c r="AD532" i="14"/>
  <c r="AP532" i="14" s="1"/>
  <c r="AC532" i="14"/>
  <c r="AO532" i="14" s="1"/>
  <c r="AB532" i="14"/>
  <c r="AN532" i="14" s="1"/>
  <c r="AA532" i="14"/>
  <c r="AM532" i="14" s="1"/>
  <c r="Z532" i="14"/>
  <c r="AL532" i="14" s="1"/>
  <c r="Y532" i="14"/>
  <c r="AK532" i="14" s="1"/>
  <c r="X532" i="14"/>
  <c r="AJ532" i="14" s="1"/>
  <c r="W532" i="14"/>
  <c r="AI532" i="14" s="1"/>
  <c r="V532" i="14"/>
  <c r="AH532" i="14" s="1"/>
  <c r="U532" i="14"/>
  <c r="AG532" i="14" s="1"/>
  <c r="T532" i="14"/>
  <c r="O532" i="14"/>
  <c r="G532" i="14"/>
  <c r="P532" i="14" s="1"/>
  <c r="AF531" i="14"/>
  <c r="AR531" i="14" s="1"/>
  <c r="AE531" i="14"/>
  <c r="AQ531" i="14" s="1"/>
  <c r="AD531" i="14"/>
  <c r="AP531" i="14" s="1"/>
  <c r="AC531" i="14"/>
  <c r="AO531" i="14" s="1"/>
  <c r="AB531" i="14"/>
  <c r="AN531" i="14" s="1"/>
  <c r="AA531" i="14"/>
  <c r="AM531" i="14" s="1"/>
  <c r="Z531" i="14"/>
  <c r="AL531" i="14" s="1"/>
  <c r="Y531" i="14"/>
  <c r="AK531" i="14" s="1"/>
  <c r="X531" i="14"/>
  <c r="AJ531" i="14" s="1"/>
  <c r="W531" i="14"/>
  <c r="AI531" i="14" s="1"/>
  <c r="V531" i="14"/>
  <c r="AH531" i="14" s="1"/>
  <c r="U531" i="14"/>
  <c r="AG531" i="14" s="1"/>
  <c r="T531" i="14"/>
  <c r="O531" i="14"/>
  <c r="G531" i="14"/>
  <c r="P531" i="14" s="1"/>
  <c r="AF530" i="14"/>
  <c r="AR530" i="14" s="1"/>
  <c r="AE530" i="14"/>
  <c r="AQ530" i="14" s="1"/>
  <c r="AD530" i="14"/>
  <c r="AP530" i="14" s="1"/>
  <c r="AC530" i="14"/>
  <c r="AO530" i="14" s="1"/>
  <c r="AB530" i="14"/>
  <c r="AN530" i="14" s="1"/>
  <c r="AA530" i="14"/>
  <c r="AM530" i="14" s="1"/>
  <c r="Z530" i="14"/>
  <c r="AL530" i="14" s="1"/>
  <c r="Y530" i="14"/>
  <c r="AK530" i="14" s="1"/>
  <c r="X530" i="14"/>
  <c r="AJ530" i="14" s="1"/>
  <c r="W530" i="14"/>
  <c r="AI530" i="14" s="1"/>
  <c r="V530" i="14"/>
  <c r="AH530" i="14" s="1"/>
  <c r="U530" i="14"/>
  <c r="AG530" i="14" s="1"/>
  <c r="T530" i="14"/>
  <c r="O530" i="14"/>
  <c r="G530" i="14"/>
  <c r="P530" i="14" s="1"/>
  <c r="AF529" i="14"/>
  <c r="AR529" i="14" s="1"/>
  <c r="AE529" i="14"/>
  <c r="AQ529" i="14" s="1"/>
  <c r="AD529" i="14"/>
  <c r="AP529" i="14" s="1"/>
  <c r="AC529" i="14"/>
  <c r="AO529" i="14" s="1"/>
  <c r="AB529" i="14"/>
  <c r="AN529" i="14" s="1"/>
  <c r="AA529" i="14"/>
  <c r="AM529" i="14" s="1"/>
  <c r="Z529" i="14"/>
  <c r="AL529" i="14" s="1"/>
  <c r="Y529" i="14"/>
  <c r="AK529" i="14" s="1"/>
  <c r="X529" i="14"/>
  <c r="AJ529" i="14" s="1"/>
  <c r="W529" i="14"/>
  <c r="AI529" i="14" s="1"/>
  <c r="V529" i="14"/>
  <c r="AH529" i="14" s="1"/>
  <c r="U529" i="14"/>
  <c r="AG529" i="14" s="1"/>
  <c r="T529" i="14"/>
  <c r="O529" i="14"/>
  <c r="G529" i="14"/>
  <c r="P529" i="14" s="1"/>
  <c r="AF528" i="14"/>
  <c r="AR528" i="14" s="1"/>
  <c r="AE528" i="14"/>
  <c r="AQ528" i="14" s="1"/>
  <c r="AD528" i="14"/>
  <c r="AP528" i="14" s="1"/>
  <c r="AC528" i="14"/>
  <c r="AO528" i="14" s="1"/>
  <c r="AB528" i="14"/>
  <c r="AN528" i="14" s="1"/>
  <c r="AA528" i="14"/>
  <c r="AM528" i="14" s="1"/>
  <c r="Z528" i="14"/>
  <c r="AL528" i="14" s="1"/>
  <c r="Y528" i="14"/>
  <c r="AK528" i="14" s="1"/>
  <c r="X528" i="14"/>
  <c r="AJ528" i="14" s="1"/>
  <c r="W528" i="14"/>
  <c r="AI528" i="14" s="1"/>
  <c r="V528" i="14"/>
  <c r="AH528" i="14" s="1"/>
  <c r="U528" i="14"/>
  <c r="AG528" i="14" s="1"/>
  <c r="T528" i="14"/>
  <c r="O528" i="14"/>
  <c r="G528" i="14"/>
  <c r="P528" i="14" s="1"/>
  <c r="AF527" i="14"/>
  <c r="AR527" i="14" s="1"/>
  <c r="AE527" i="14"/>
  <c r="AQ527" i="14" s="1"/>
  <c r="AD527" i="14"/>
  <c r="AP527" i="14" s="1"/>
  <c r="AC527" i="14"/>
  <c r="AO527" i="14" s="1"/>
  <c r="AB527" i="14"/>
  <c r="AN527" i="14" s="1"/>
  <c r="AA527" i="14"/>
  <c r="AM527" i="14" s="1"/>
  <c r="Z527" i="14"/>
  <c r="AL527" i="14" s="1"/>
  <c r="Y527" i="14"/>
  <c r="AK527" i="14" s="1"/>
  <c r="X527" i="14"/>
  <c r="AJ527" i="14" s="1"/>
  <c r="W527" i="14"/>
  <c r="AI527" i="14" s="1"/>
  <c r="V527" i="14"/>
  <c r="AH527" i="14" s="1"/>
  <c r="U527" i="14"/>
  <c r="AG527" i="14" s="1"/>
  <c r="T527" i="14"/>
  <c r="O527" i="14"/>
  <c r="G527" i="14"/>
  <c r="P527" i="14" s="1"/>
  <c r="AF526" i="14"/>
  <c r="AR526" i="14" s="1"/>
  <c r="AE526" i="14"/>
  <c r="AQ526" i="14" s="1"/>
  <c r="AD526" i="14"/>
  <c r="AP526" i="14" s="1"/>
  <c r="AC526" i="14"/>
  <c r="AO526" i="14" s="1"/>
  <c r="AB526" i="14"/>
  <c r="AN526" i="14" s="1"/>
  <c r="AA526" i="14"/>
  <c r="AM526" i="14" s="1"/>
  <c r="Z526" i="14"/>
  <c r="AL526" i="14" s="1"/>
  <c r="Y526" i="14"/>
  <c r="AK526" i="14" s="1"/>
  <c r="X526" i="14"/>
  <c r="AJ526" i="14" s="1"/>
  <c r="W526" i="14"/>
  <c r="AI526" i="14" s="1"/>
  <c r="V526" i="14"/>
  <c r="AH526" i="14" s="1"/>
  <c r="U526" i="14"/>
  <c r="AG526" i="14" s="1"/>
  <c r="T526" i="14"/>
  <c r="O526" i="14"/>
  <c r="G526" i="14"/>
  <c r="P526" i="14" s="1"/>
  <c r="AF525" i="14"/>
  <c r="AR525" i="14" s="1"/>
  <c r="AE525" i="14"/>
  <c r="AQ525" i="14" s="1"/>
  <c r="AD525" i="14"/>
  <c r="AP525" i="14" s="1"/>
  <c r="AC525" i="14"/>
  <c r="AO525" i="14" s="1"/>
  <c r="AB525" i="14"/>
  <c r="AN525" i="14" s="1"/>
  <c r="AA525" i="14"/>
  <c r="AM525" i="14" s="1"/>
  <c r="Z525" i="14"/>
  <c r="AL525" i="14" s="1"/>
  <c r="Y525" i="14"/>
  <c r="AK525" i="14" s="1"/>
  <c r="X525" i="14"/>
  <c r="AJ525" i="14" s="1"/>
  <c r="W525" i="14"/>
  <c r="AI525" i="14" s="1"/>
  <c r="V525" i="14"/>
  <c r="AH525" i="14" s="1"/>
  <c r="U525" i="14"/>
  <c r="AG525" i="14" s="1"/>
  <c r="T525" i="14"/>
  <c r="O525" i="14"/>
  <c r="G525" i="14"/>
  <c r="P525" i="14" s="1"/>
  <c r="AF524" i="14"/>
  <c r="AR524" i="14" s="1"/>
  <c r="AE524" i="14"/>
  <c r="AQ524" i="14" s="1"/>
  <c r="AD524" i="14"/>
  <c r="AP524" i="14" s="1"/>
  <c r="AC524" i="14"/>
  <c r="AO524" i="14" s="1"/>
  <c r="AB524" i="14"/>
  <c r="AN524" i="14" s="1"/>
  <c r="AA524" i="14"/>
  <c r="AM524" i="14" s="1"/>
  <c r="Z524" i="14"/>
  <c r="AL524" i="14" s="1"/>
  <c r="Y524" i="14"/>
  <c r="AK524" i="14" s="1"/>
  <c r="X524" i="14"/>
  <c r="AJ524" i="14" s="1"/>
  <c r="W524" i="14"/>
  <c r="AI524" i="14" s="1"/>
  <c r="V524" i="14"/>
  <c r="AH524" i="14" s="1"/>
  <c r="U524" i="14"/>
  <c r="AG524" i="14" s="1"/>
  <c r="T524" i="14"/>
  <c r="O524" i="14"/>
  <c r="G524" i="14"/>
  <c r="P524" i="14" s="1"/>
  <c r="AF523" i="14"/>
  <c r="AR523" i="14" s="1"/>
  <c r="AE523" i="14"/>
  <c r="AQ523" i="14" s="1"/>
  <c r="AD523" i="14"/>
  <c r="AP523" i="14" s="1"/>
  <c r="AC523" i="14"/>
  <c r="AO523" i="14" s="1"/>
  <c r="AB523" i="14"/>
  <c r="AN523" i="14" s="1"/>
  <c r="AA523" i="14"/>
  <c r="AM523" i="14" s="1"/>
  <c r="Z523" i="14"/>
  <c r="AL523" i="14" s="1"/>
  <c r="Y523" i="14"/>
  <c r="AK523" i="14" s="1"/>
  <c r="X523" i="14"/>
  <c r="AJ523" i="14" s="1"/>
  <c r="W523" i="14"/>
  <c r="AI523" i="14" s="1"/>
  <c r="V523" i="14"/>
  <c r="AH523" i="14" s="1"/>
  <c r="U523" i="14"/>
  <c r="AG523" i="14" s="1"/>
  <c r="T523" i="14"/>
  <c r="O523" i="14"/>
  <c r="G523" i="14"/>
  <c r="P523" i="14" s="1"/>
  <c r="AF522" i="14"/>
  <c r="AR522" i="14" s="1"/>
  <c r="AE522" i="14"/>
  <c r="AQ522" i="14" s="1"/>
  <c r="AD522" i="14"/>
  <c r="AP522" i="14" s="1"/>
  <c r="AC522" i="14"/>
  <c r="AO522" i="14" s="1"/>
  <c r="AB522" i="14"/>
  <c r="AN522" i="14" s="1"/>
  <c r="AA522" i="14"/>
  <c r="AM522" i="14" s="1"/>
  <c r="Z522" i="14"/>
  <c r="AL522" i="14" s="1"/>
  <c r="Y522" i="14"/>
  <c r="AK522" i="14" s="1"/>
  <c r="X522" i="14"/>
  <c r="AJ522" i="14" s="1"/>
  <c r="W522" i="14"/>
  <c r="AI522" i="14" s="1"/>
  <c r="V522" i="14"/>
  <c r="AH522" i="14" s="1"/>
  <c r="U522" i="14"/>
  <c r="AG522" i="14" s="1"/>
  <c r="T522" i="14"/>
  <c r="O522" i="14"/>
  <c r="H522" i="14"/>
  <c r="G522" i="14"/>
  <c r="AF521" i="14"/>
  <c r="AR521" i="14" s="1"/>
  <c r="AE521" i="14"/>
  <c r="AQ521" i="14" s="1"/>
  <c r="AD521" i="14"/>
  <c r="AP521" i="14" s="1"/>
  <c r="AC521" i="14"/>
  <c r="AO521" i="14" s="1"/>
  <c r="AB521" i="14"/>
  <c r="AN521" i="14" s="1"/>
  <c r="AA521" i="14"/>
  <c r="AM521" i="14" s="1"/>
  <c r="Z521" i="14"/>
  <c r="AL521" i="14" s="1"/>
  <c r="Y521" i="14"/>
  <c r="AK521" i="14" s="1"/>
  <c r="X521" i="14"/>
  <c r="AJ521" i="14" s="1"/>
  <c r="W521" i="14"/>
  <c r="AI521" i="14" s="1"/>
  <c r="V521" i="14"/>
  <c r="AH521" i="14" s="1"/>
  <c r="U521" i="14"/>
  <c r="AG521" i="14" s="1"/>
  <c r="T521" i="14"/>
  <c r="O521" i="14"/>
  <c r="H521" i="14"/>
  <c r="G521" i="14"/>
  <c r="AF520" i="14"/>
  <c r="AR520" i="14" s="1"/>
  <c r="AE520" i="14"/>
  <c r="AQ520" i="14" s="1"/>
  <c r="AD520" i="14"/>
  <c r="AP520" i="14" s="1"/>
  <c r="AC520" i="14"/>
  <c r="AO520" i="14" s="1"/>
  <c r="AB520" i="14"/>
  <c r="AN520" i="14" s="1"/>
  <c r="AA520" i="14"/>
  <c r="AM520" i="14" s="1"/>
  <c r="Z520" i="14"/>
  <c r="AL520" i="14" s="1"/>
  <c r="Y520" i="14"/>
  <c r="AK520" i="14" s="1"/>
  <c r="X520" i="14"/>
  <c r="AJ520" i="14" s="1"/>
  <c r="W520" i="14"/>
  <c r="AI520" i="14" s="1"/>
  <c r="V520" i="14"/>
  <c r="AH520" i="14" s="1"/>
  <c r="U520" i="14"/>
  <c r="AG520" i="14" s="1"/>
  <c r="T520" i="14"/>
  <c r="O520" i="14"/>
  <c r="H520" i="14"/>
  <c r="G520" i="14"/>
  <c r="AF519" i="14"/>
  <c r="AR519" i="14" s="1"/>
  <c r="AE519" i="14"/>
  <c r="AQ519" i="14" s="1"/>
  <c r="AD519" i="14"/>
  <c r="AP519" i="14" s="1"/>
  <c r="AC519" i="14"/>
  <c r="AO519" i="14" s="1"/>
  <c r="AB519" i="14"/>
  <c r="AN519" i="14" s="1"/>
  <c r="AA519" i="14"/>
  <c r="AM519" i="14" s="1"/>
  <c r="Z519" i="14"/>
  <c r="AL519" i="14" s="1"/>
  <c r="Y519" i="14"/>
  <c r="AK519" i="14" s="1"/>
  <c r="X519" i="14"/>
  <c r="AJ519" i="14" s="1"/>
  <c r="W519" i="14"/>
  <c r="AI519" i="14" s="1"/>
  <c r="V519" i="14"/>
  <c r="AH519" i="14" s="1"/>
  <c r="U519" i="14"/>
  <c r="AG519" i="14" s="1"/>
  <c r="T519" i="14"/>
  <c r="O519" i="14"/>
  <c r="H519" i="14"/>
  <c r="G519" i="14"/>
  <c r="AF518" i="14"/>
  <c r="AR518" i="14" s="1"/>
  <c r="AE518" i="14"/>
  <c r="AQ518" i="14" s="1"/>
  <c r="AD518" i="14"/>
  <c r="AP518" i="14" s="1"/>
  <c r="AC518" i="14"/>
  <c r="AO518" i="14" s="1"/>
  <c r="AB518" i="14"/>
  <c r="AN518" i="14" s="1"/>
  <c r="AA518" i="14"/>
  <c r="AM518" i="14" s="1"/>
  <c r="Z518" i="14"/>
  <c r="AL518" i="14" s="1"/>
  <c r="Y518" i="14"/>
  <c r="AK518" i="14" s="1"/>
  <c r="X518" i="14"/>
  <c r="AJ518" i="14" s="1"/>
  <c r="W518" i="14"/>
  <c r="AI518" i="14" s="1"/>
  <c r="V518" i="14"/>
  <c r="AH518" i="14" s="1"/>
  <c r="U518" i="14"/>
  <c r="AG518" i="14" s="1"/>
  <c r="T518" i="14"/>
  <c r="O518" i="14"/>
  <c r="H518" i="14"/>
  <c r="G518" i="14"/>
  <c r="AF517" i="14"/>
  <c r="AR517" i="14" s="1"/>
  <c r="AE517" i="14"/>
  <c r="AQ517" i="14" s="1"/>
  <c r="AD517" i="14"/>
  <c r="AP517" i="14" s="1"/>
  <c r="AC517" i="14"/>
  <c r="AO517" i="14" s="1"/>
  <c r="AB517" i="14"/>
  <c r="AN517" i="14" s="1"/>
  <c r="AA517" i="14"/>
  <c r="AM517" i="14" s="1"/>
  <c r="Z517" i="14"/>
  <c r="AL517" i="14" s="1"/>
  <c r="Y517" i="14"/>
  <c r="AK517" i="14" s="1"/>
  <c r="X517" i="14"/>
  <c r="AJ517" i="14" s="1"/>
  <c r="W517" i="14"/>
  <c r="AI517" i="14" s="1"/>
  <c r="V517" i="14"/>
  <c r="AH517" i="14" s="1"/>
  <c r="U517" i="14"/>
  <c r="AG517" i="14" s="1"/>
  <c r="T517" i="14"/>
  <c r="O517" i="14"/>
  <c r="H517" i="14"/>
  <c r="G517" i="14"/>
  <c r="AF516" i="14"/>
  <c r="AR516" i="14" s="1"/>
  <c r="AE516" i="14"/>
  <c r="AQ516" i="14" s="1"/>
  <c r="AD516" i="14"/>
  <c r="AP516" i="14" s="1"/>
  <c r="AC516" i="14"/>
  <c r="AO516" i="14" s="1"/>
  <c r="AB516" i="14"/>
  <c r="AN516" i="14" s="1"/>
  <c r="AA516" i="14"/>
  <c r="AM516" i="14" s="1"/>
  <c r="Z516" i="14"/>
  <c r="AL516" i="14" s="1"/>
  <c r="Y516" i="14"/>
  <c r="AK516" i="14" s="1"/>
  <c r="X516" i="14"/>
  <c r="AJ516" i="14" s="1"/>
  <c r="W516" i="14"/>
  <c r="AI516" i="14" s="1"/>
  <c r="V516" i="14"/>
  <c r="AH516" i="14" s="1"/>
  <c r="U516" i="14"/>
  <c r="AG516" i="14" s="1"/>
  <c r="T516" i="14"/>
  <c r="O516" i="14"/>
  <c r="H516" i="14"/>
  <c r="G516" i="14"/>
  <c r="AF515" i="14"/>
  <c r="AR515" i="14" s="1"/>
  <c r="AE515" i="14"/>
  <c r="AQ515" i="14" s="1"/>
  <c r="AD515" i="14"/>
  <c r="AP515" i="14" s="1"/>
  <c r="AC515" i="14"/>
  <c r="AO515" i="14" s="1"/>
  <c r="AB515" i="14"/>
  <c r="AN515" i="14" s="1"/>
  <c r="AA515" i="14"/>
  <c r="AM515" i="14" s="1"/>
  <c r="Z515" i="14"/>
  <c r="AL515" i="14" s="1"/>
  <c r="Y515" i="14"/>
  <c r="AK515" i="14" s="1"/>
  <c r="X515" i="14"/>
  <c r="AJ515" i="14" s="1"/>
  <c r="W515" i="14"/>
  <c r="AI515" i="14" s="1"/>
  <c r="V515" i="14"/>
  <c r="AH515" i="14" s="1"/>
  <c r="U515" i="14"/>
  <c r="AG515" i="14" s="1"/>
  <c r="T515" i="14"/>
  <c r="O515" i="14"/>
  <c r="H515" i="14"/>
  <c r="G515" i="14"/>
  <c r="AF514" i="14"/>
  <c r="AR514" i="14" s="1"/>
  <c r="AE514" i="14"/>
  <c r="AQ514" i="14" s="1"/>
  <c r="AD514" i="14"/>
  <c r="AP514" i="14" s="1"/>
  <c r="AC514" i="14"/>
  <c r="AO514" i="14" s="1"/>
  <c r="AB514" i="14"/>
  <c r="AN514" i="14" s="1"/>
  <c r="AA514" i="14"/>
  <c r="AM514" i="14" s="1"/>
  <c r="Z514" i="14"/>
  <c r="AL514" i="14" s="1"/>
  <c r="Y514" i="14"/>
  <c r="AK514" i="14" s="1"/>
  <c r="X514" i="14"/>
  <c r="AJ514" i="14" s="1"/>
  <c r="W514" i="14"/>
  <c r="AI514" i="14" s="1"/>
  <c r="V514" i="14"/>
  <c r="AH514" i="14" s="1"/>
  <c r="U514" i="14"/>
  <c r="AG514" i="14" s="1"/>
  <c r="T514" i="14"/>
  <c r="O514" i="14"/>
  <c r="H514" i="14"/>
  <c r="G514" i="14"/>
  <c r="AF513" i="14"/>
  <c r="AR513" i="14" s="1"/>
  <c r="AE513" i="14"/>
  <c r="AQ513" i="14" s="1"/>
  <c r="AD513" i="14"/>
  <c r="AP513" i="14" s="1"/>
  <c r="AC513" i="14"/>
  <c r="AO513" i="14" s="1"/>
  <c r="AB513" i="14"/>
  <c r="AN513" i="14" s="1"/>
  <c r="AA513" i="14"/>
  <c r="AM513" i="14" s="1"/>
  <c r="Z513" i="14"/>
  <c r="AL513" i="14" s="1"/>
  <c r="Y513" i="14"/>
  <c r="AK513" i="14" s="1"/>
  <c r="X513" i="14"/>
  <c r="AJ513" i="14" s="1"/>
  <c r="W513" i="14"/>
  <c r="AI513" i="14" s="1"/>
  <c r="V513" i="14"/>
  <c r="AH513" i="14" s="1"/>
  <c r="U513" i="14"/>
  <c r="AG513" i="14" s="1"/>
  <c r="T513" i="14"/>
  <c r="O513" i="14"/>
  <c r="H513" i="14"/>
  <c r="G513" i="14"/>
  <c r="AF512" i="14"/>
  <c r="AR512" i="14" s="1"/>
  <c r="AE512" i="14"/>
  <c r="AQ512" i="14" s="1"/>
  <c r="AD512" i="14"/>
  <c r="AP512" i="14" s="1"/>
  <c r="AC512" i="14"/>
  <c r="AO512" i="14" s="1"/>
  <c r="AB512" i="14"/>
  <c r="AN512" i="14" s="1"/>
  <c r="AA512" i="14"/>
  <c r="AM512" i="14" s="1"/>
  <c r="Z512" i="14"/>
  <c r="AL512" i="14" s="1"/>
  <c r="Y512" i="14"/>
  <c r="AK512" i="14" s="1"/>
  <c r="X512" i="14"/>
  <c r="AJ512" i="14" s="1"/>
  <c r="W512" i="14"/>
  <c r="AI512" i="14" s="1"/>
  <c r="V512" i="14"/>
  <c r="AH512" i="14" s="1"/>
  <c r="U512" i="14"/>
  <c r="AG512" i="14" s="1"/>
  <c r="T512" i="14"/>
  <c r="O512" i="14"/>
  <c r="H512" i="14"/>
  <c r="G512" i="14"/>
  <c r="AF511" i="14"/>
  <c r="AR511" i="14" s="1"/>
  <c r="AE511" i="14"/>
  <c r="AQ511" i="14" s="1"/>
  <c r="AD511" i="14"/>
  <c r="AP511" i="14" s="1"/>
  <c r="AC511" i="14"/>
  <c r="AO511" i="14" s="1"/>
  <c r="AB511" i="14"/>
  <c r="AN511" i="14" s="1"/>
  <c r="AA511" i="14"/>
  <c r="AM511" i="14" s="1"/>
  <c r="Z511" i="14"/>
  <c r="AL511" i="14" s="1"/>
  <c r="Y511" i="14"/>
  <c r="AK511" i="14" s="1"/>
  <c r="X511" i="14"/>
  <c r="AJ511" i="14" s="1"/>
  <c r="W511" i="14"/>
  <c r="AI511" i="14" s="1"/>
  <c r="V511" i="14"/>
  <c r="AH511" i="14" s="1"/>
  <c r="U511" i="14"/>
  <c r="AG511" i="14" s="1"/>
  <c r="T511" i="14"/>
  <c r="O511" i="14"/>
  <c r="H511" i="14"/>
  <c r="G511" i="14"/>
  <c r="AF510" i="14"/>
  <c r="AR510" i="14" s="1"/>
  <c r="AE510" i="14"/>
  <c r="AQ510" i="14" s="1"/>
  <c r="AD510" i="14"/>
  <c r="AP510" i="14" s="1"/>
  <c r="AC510" i="14"/>
  <c r="AO510" i="14" s="1"/>
  <c r="AB510" i="14"/>
  <c r="AN510" i="14" s="1"/>
  <c r="AA510" i="14"/>
  <c r="AM510" i="14" s="1"/>
  <c r="Z510" i="14"/>
  <c r="AL510" i="14" s="1"/>
  <c r="Y510" i="14"/>
  <c r="AK510" i="14" s="1"/>
  <c r="X510" i="14"/>
  <c r="AJ510" i="14" s="1"/>
  <c r="W510" i="14"/>
  <c r="AI510" i="14" s="1"/>
  <c r="V510" i="14"/>
  <c r="AH510" i="14" s="1"/>
  <c r="U510" i="14"/>
  <c r="AG510" i="14" s="1"/>
  <c r="T510" i="14"/>
  <c r="O510" i="14"/>
  <c r="H510" i="14"/>
  <c r="G510" i="14"/>
  <c r="AF509" i="14"/>
  <c r="AR509" i="14" s="1"/>
  <c r="AE509" i="14"/>
  <c r="AQ509" i="14" s="1"/>
  <c r="AD509" i="14"/>
  <c r="AP509" i="14" s="1"/>
  <c r="AC509" i="14"/>
  <c r="AO509" i="14" s="1"/>
  <c r="AB509" i="14"/>
  <c r="AN509" i="14" s="1"/>
  <c r="AA509" i="14"/>
  <c r="AM509" i="14" s="1"/>
  <c r="Z509" i="14"/>
  <c r="AL509" i="14" s="1"/>
  <c r="Y509" i="14"/>
  <c r="AK509" i="14" s="1"/>
  <c r="X509" i="14"/>
  <c r="AJ509" i="14" s="1"/>
  <c r="W509" i="14"/>
  <c r="AI509" i="14" s="1"/>
  <c r="V509" i="14"/>
  <c r="AH509" i="14" s="1"/>
  <c r="U509" i="14"/>
  <c r="AG509" i="14" s="1"/>
  <c r="T509" i="14"/>
  <c r="O509" i="14"/>
  <c r="H509" i="14"/>
  <c r="G509" i="14"/>
  <c r="AF508" i="14"/>
  <c r="AR508" i="14" s="1"/>
  <c r="AE508" i="14"/>
  <c r="AQ508" i="14" s="1"/>
  <c r="AD508" i="14"/>
  <c r="AP508" i="14" s="1"/>
  <c r="AC508" i="14"/>
  <c r="AO508" i="14" s="1"/>
  <c r="AB508" i="14"/>
  <c r="AN508" i="14" s="1"/>
  <c r="AA508" i="14"/>
  <c r="AM508" i="14" s="1"/>
  <c r="Z508" i="14"/>
  <c r="AL508" i="14" s="1"/>
  <c r="Y508" i="14"/>
  <c r="AK508" i="14" s="1"/>
  <c r="X508" i="14"/>
  <c r="AJ508" i="14" s="1"/>
  <c r="W508" i="14"/>
  <c r="AI508" i="14" s="1"/>
  <c r="V508" i="14"/>
  <c r="AH508" i="14" s="1"/>
  <c r="U508" i="14"/>
  <c r="AG508" i="14" s="1"/>
  <c r="T508" i="14"/>
  <c r="O508" i="14"/>
  <c r="H508" i="14"/>
  <c r="G508" i="14"/>
  <c r="AF507" i="14"/>
  <c r="AR507" i="14" s="1"/>
  <c r="AE507" i="14"/>
  <c r="AQ507" i="14" s="1"/>
  <c r="AD507" i="14"/>
  <c r="AP507" i="14" s="1"/>
  <c r="AC507" i="14"/>
  <c r="AO507" i="14" s="1"/>
  <c r="AB507" i="14"/>
  <c r="AN507" i="14" s="1"/>
  <c r="AA507" i="14"/>
  <c r="AM507" i="14" s="1"/>
  <c r="Z507" i="14"/>
  <c r="AL507" i="14" s="1"/>
  <c r="Y507" i="14"/>
  <c r="AK507" i="14" s="1"/>
  <c r="X507" i="14"/>
  <c r="AJ507" i="14" s="1"/>
  <c r="W507" i="14"/>
  <c r="AI507" i="14" s="1"/>
  <c r="V507" i="14"/>
  <c r="AH507" i="14" s="1"/>
  <c r="U507" i="14"/>
  <c r="AG507" i="14" s="1"/>
  <c r="T507" i="14"/>
  <c r="O507" i="14"/>
  <c r="H507" i="14"/>
  <c r="G507" i="14"/>
  <c r="AF506" i="14"/>
  <c r="AR506" i="14" s="1"/>
  <c r="AE506" i="14"/>
  <c r="AQ506" i="14" s="1"/>
  <c r="AD506" i="14"/>
  <c r="AP506" i="14" s="1"/>
  <c r="AC506" i="14"/>
  <c r="AO506" i="14" s="1"/>
  <c r="AB506" i="14"/>
  <c r="AN506" i="14" s="1"/>
  <c r="AA506" i="14"/>
  <c r="AM506" i="14" s="1"/>
  <c r="Z506" i="14"/>
  <c r="AL506" i="14" s="1"/>
  <c r="Y506" i="14"/>
  <c r="AK506" i="14" s="1"/>
  <c r="X506" i="14"/>
  <c r="AJ506" i="14" s="1"/>
  <c r="W506" i="14"/>
  <c r="AI506" i="14" s="1"/>
  <c r="V506" i="14"/>
  <c r="AH506" i="14" s="1"/>
  <c r="U506" i="14"/>
  <c r="AG506" i="14" s="1"/>
  <c r="T506" i="14"/>
  <c r="O506" i="14"/>
  <c r="H506" i="14"/>
  <c r="G506" i="14"/>
  <c r="AF505" i="14"/>
  <c r="AR505" i="14" s="1"/>
  <c r="AE505" i="14"/>
  <c r="AQ505" i="14" s="1"/>
  <c r="AD505" i="14"/>
  <c r="AP505" i="14" s="1"/>
  <c r="AC505" i="14"/>
  <c r="AO505" i="14" s="1"/>
  <c r="AB505" i="14"/>
  <c r="AN505" i="14" s="1"/>
  <c r="AA505" i="14"/>
  <c r="AM505" i="14" s="1"/>
  <c r="Z505" i="14"/>
  <c r="AL505" i="14" s="1"/>
  <c r="Y505" i="14"/>
  <c r="AK505" i="14" s="1"/>
  <c r="X505" i="14"/>
  <c r="AJ505" i="14" s="1"/>
  <c r="W505" i="14"/>
  <c r="AI505" i="14" s="1"/>
  <c r="V505" i="14"/>
  <c r="AH505" i="14" s="1"/>
  <c r="U505" i="14"/>
  <c r="AG505" i="14" s="1"/>
  <c r="T505" i="14"/>
  <c r="O505" i="14"/>
  <c r="H505" i="14"/>
  <c r="G505" i="14"/>
  <c r="AF504" i="14"/>
  <c r="AR504" i="14" s="1"/>
  <c r="AE504" i="14"/>
  <c r="AQ504" i="14" s="1"/>
  <c r="AD504" i="14"/>
  <c r="AP504" i="14" s="1"/>
  <c r="AC504" i="14"/>
  <c r="AO504" i="14" s="1"/>
  <c r="AB504" i="14"/>
  <c r="AN504" i="14" s="1"/>
  <c r="AA504" i="14"/>
  <c r="AM504" i="14" s="1"/>
  <c r="Z504" i="14"/>
  <c r="AL504" i="14" s="1"/>
  <c r="Y504" i="14"/>
  <c r="AK504" i="14" s="1"/>
  <c r="X504" i="14"/>
  <c r="AJ504" i="14" s="1"/>
  <c r="W504" i="14"/>
  <c r="AI504" i="14" s="1"/>
  <c r="V504" i="14"/>
  <c r="AH504" i="14" s="1"/>
  <c r="U504" i="14"/>
  <c r="AG504" i="14" s="1"/>
  <c r="T504" i="14"/>
  <c r="O504" i="14"/>
  <c r="H504" i="14"/>
  <c r="G504" i="14"/>
  <c r="AF503" i="14"/>
  <c r="AR503" i="14" s="1"/>
  <c r="AE503" i="14"/>
  <c r="AQ503" i="14" s="1"/>
  <c r="AD503" i="14"/>
  <c r="AP503" i="14" s="1"/>
  <c r="AC503" i="14"/>
  <c r="AO503" i="14" s="1"/>
  <c r="AB503" i="14"/>
  <c r="AN503" i="14" s="1"/>
  <c r="AA503" i="14"/>
  <c r="AM503" i="14" s="1"/>
  <c r="Z503" i="14"/>
  <c r="AL503" i="14" s="1"/>
  <c r="Y503" i="14"/>
  <c r="AK503" i="14" s="1"/>
  <c r="X503" i="14"/>
  <c r="AJ503" i="14" s="1"/>
  <c r="W503" i="14"/>
  <c r="AI503" i="14" s="1"/>
  <c r="V503" i="14"/>
  <c r="AH503" i="14" s="1"/>
  <c r="U503" i="14"/>
  <c r="AG503" i="14" s="1"/>
  <c r="T503" i="14"/>
  <c r="O503" i="14"/>
  <c r="H503" i="14"/>
  <c r="G503" i="14"/>
  <c r="AF502" i="14"/>
  <c r="AR502" i="14" s="1"/>
  <c r="AE502" i="14"/>
  <c r="AQ502" i="14" s="1"/>
  <c r="AD502" i="14"/>
  <c r="AP502" i="14" s="1"/>
  <c r="AC502" i="14"/>
  <c r="AO502" i="14" s="1"/>
  <c r="AB502" i="14"/>
  <c r="AN502" i="14" s="1"/>
  <c r="AA502" i="14"/>
  <c r="AM502" i="14" s="1"/>
  <c r="Z502" i="14"/>
  <c r="AL502" i="14" s="1"/>
  <c r="Y502" i="14"/>
  <c r="AK502" i="14" s="1"/>
  <c r="X502" i="14"/>
  <c r="AJ502" i="14" s="1"/>
  <c r="W502" i="14"/>
  <c r="AI502" i="14" s="1"/>
  <c r="V502" i="14"/>
  <c r="AH502" i="14" s="1"/>
  <c r="U502" i="14"/>
  <c r="AG502" i="14" s="1"/>
  <c r="T502" i="14"/>
  <c r="O502" i="14"/>
  <c r="H502" i="14"/>
  <c r="G502" i="14"/>
  <c r="AF501" i="14"/>
  <c r="AR501" i="14" s="1"/>
  <c r="AE501" i="14"/>
  <c r="AQ501" i="14" s="1"/>
  <c r="AD501" i="14"/>
  <c r="AP501" i="14" s="1"/>
  <c r="AC501" i="14"/>
  <c r="AO501" i="14" s="1"/>
  <c r="AB501" i="14"/>
  <c r="AN501" i="14" s="1"/>
  <c r="AA501" i="14"/>
  <c r="AM501" i="14" s="1"/>
  <c r="Z501" i="14"/>
  <c r="AL501" i="14" s="1"/>
  <c r="Y501" i="14"/>
  <c r="AK501" i="14" s="1"/>
  <c r="X501" i="14"/>
  <c r="AJ501" i="14" s="1"/>
  <c r="W501" i="14"/>
  <c r="AI501" i="14" s="1"/>
  <c r="V501" i="14"/>
  <c r="AH501" i="14" s="1"/>
  <c r="U501" i="14"/>
  <c r="AG501" i="14" s="1"/>
  <c r="T501" i="14"/>
  <c r="O501" i="14"/>
  <c r="H501" i="14"/>
  <c r="G501" i="14"/>
  <c r="AF500" i="14"/>
  <c r="AR500" i="14" s="1"/>
  <c r="AE500" i="14"/>
  <c r="AQ500" i="14" s="1"/>
  <c r="AD500" i="14"/>
  <c r="AP500" i="14" s="1"/>
  <c r="AC500" i="14"/>
  <c r="AO500" i="14" s="1"/>
  <c r="AB500" i="14"/>
  <c r="AN500" i="14" s="1"/>
  <c r="AA500" i="14"/>
  <c r="AM500" i="14" s="1"/>
  <c r="Z500" i="14"/>
  <c r="AL500" i="14" s="1"/>
  <c r="Y500" i="14"/>
  <c r="AK500" i="14" s="1"/>
  <c r="X500" i="14"/>
  <c r="AJ500" i="14" s="1"/>
  <c r="W500" i="14"/>
  <c r="AI500" i="14" s="1"/>
  <c r="V500" i="14"/>
  <c r="AH500" i="14" s="1"/>
  <c r="U500" i="14"/>
  <c r="AG500" i="14" s="1"/>
  <c r="T500" i="14"/>
  <c r="O500" i="14"/>
  <c r="H500" i="14"/>
  <c r="G500" i="14"/>
  <c r="AF499" i="14"/>
  <c r="AR499" i="14" s="1"/>
  <c r="AE499" i="14"/>
  <c r="AQ499" i="14" s="1"/>
  <c r="AD499" i="14"/>
  <c r="AP499" i="14" s="1"/>
  <c r="AC499" i="14"/>
  <c r="AO499" i="14" s="1"/>
  <c r="AB499" i="14"/>
  <c r="AN499" i="14" s="1"/>
  <c r="AA499" i="14"/>
  <c r="AM499" i="14" s="1"/>
  <c r="Z499" i="14"/>
  <c r="AL499" i="14" s="1"/>
  <c r="Y499" i="14"/>
  <c r="AK499" i="14" s="1"/>
  <c r="X499" i="14"/>
  <c r="AJ499" i="14" s="1"/>
  <c r="W499" i="14"/>
  <c r="AI499" i="14" s="1"/>
  <c r="V499" i="14"/>
  <c r="AH499" i="14" s="1"/>
  <c r="U499" i="14"/>
  <c r="AG499" i="14" s="1"/>
  <c r="T499" i="14"/>
  <c r="O499" i="14"/>
  <c r="H499" i="14"/>
  <c r="G499" i="14"/>
  <c r="AF498" i="14"/>
  <c r="AR498" i="14" s="1"/>
  <c r="AE498" i="14"/>
  <c r="AQ498" i="14" s="1"/>
  <c r="AD498" i="14"/>
  <c r="AP498" i="14" s="1"/>
  <c r="AC498" i="14"/>
  <c r="AO498" i="14" s="1"/>
  <c r="AB498" i="14"/>
  <c r="AN498" i="14" s="1"/>
  <c r="AA498" i="14"/>
  <c r="AM498" i="14" s="1"/>
  <c r="Z498" i="14"/>
  <c r="AL498" i="14" s="1"/>
  <c r="Y498" i="14"/>
  <c r="AK498" i="14" s="1"/>
  <c r="X498" i="14"/>
  <c r="AJ498" i="14" s="1"/>
  <c r="W498" i="14"/>
  <c r="AI498" i="14" s="1"/>
  <c r="V498" i="14"/>
  <c r="AH498" i="14" s="1"/>
  <c r="U498" i="14"/>
  <c r="AG498" i="14" s="1"/>
  <c r="T498" i="14"/>
  <c r="O498" i="14"/>
  <c r="H498" i="14"/>
  <c r="G498" i="14"/>
  <c r="AF497" i="14"/>
  <c r="AR497" i="14" s="1"/>
  <c r="AE497" i="14"/>
  <c r="AQ497" i="14" s="1"/>
  <c r="AD497" i="14"/>
  <c r="AP497" i="14" s="1"/>
  <c r="AC497" i="14"/>
  <c r="AO497" i="14" s="1"/>
  <c r="AB497" i="14"/>
  <c r="AN497" i="14" s="1"/>
  <c r="AA497" i="14"/>
  <c r="AM497" i="14" s="1"/>
  <c r="Z497" i="14"/>
  <c r="AL497" i="14" s="1"/>
  <c r="Y497" i="14"/>
  <c r="AK497" i="14" s="1"/>
  <c r="X497" i="14"/>
  <c r="AJ497" i="14" s="1"/>
  <c r="W497" i="14"/>
  <c r="AI497" i="14" s="1"/>
  <c r="V497" i="14"/>
  <c r="AH497" i="14" s="1"/>
  <c r="U497" i="14"/>
  <c r="AG497" i="14" s="1"/>
  <c r="T497" i="14"/>
  <c r="O497" i="14"/>
  <c r="H497" i="14"/>
  <c r="G497" i="14"/>
  <c r="AF496" i="14"/>
  <c r="AR496" i="14" s="1"/>
  <c r="AE496" i="14"/>
  <c r="AQ496" i="14" s="1"/>
  <c r="AD496" i="14"/>
  <c r="AP496" i="14" s="1"/>
  <c r="AC496" i="14"/>
  <c r="AO496" i="14" s="1"/>
  <c r="AB496" i="14"/>
  <c r="AN496" i="14" s="1"/>
  <c r="AA496" i="14"/>
  <c r="AM496" i="14" s="1"/>
  <c r="Z496" i="14"/>
  <c r="AL496" i="14" s="1"/>
  <c r="Y496" i="14"/>
  <c r="AK496" i="14" s="1"/>
  <c r="X496" i="14"/>
  <c r="AJ496" i="14" s="1"/>
  <c r="W496" i="14"/>
  <c r="AI496" i="14" s="1"/>
  <c r="V496" i="14"/>
  <c r="AH496" i="14" s="1"/>
  <c r="U496" i="14"/>
  <c r="AG496" i="14" s="1"/>
  <c r="T496" i="14"/>
  <c r="O496" i="14"/>
  <c r="H496" i="14"/>
  <c r="G496" i="14"/>
  <c r="AF495" i="14"/>
  <c r="AR495" i="14" s="1"/>
  <c r="AE495" i="14"/>
  <c r="AQ495" i="14" s="1"/>
  <c r="AD495" i="14"/>
  <c r="AP495" i="14" s="1"/>
  <c r="AC495" i="14"/>
  <c r="AO495" i="14" s="1"/>
  <c r="AB495" i="14"/>
  <c r="AN495" i="14" s="1"/>
  <c r="AA495" i="14"/>
  <c r="AM495" i="14" s="1"/>
  <c r="Z495" i="14"/>
  <c r="AL495" i="14" s="1"/>
  <c r="Y495" i="14"/>
  <c r="AK495" i="14" s="1"/>
  <c r="X495" i="14"/>
  <c r="AJ495" i="14" s="1"/>
  <c r="W495" i="14"/>
  <c r="AI495" i="14" s="1"/>
  <c r="V495" i="14"/>
  <c r="AH495" i="14" s="1"/>
  <c r="U495" i="14"/>
  <c r="AG495" i="14" s="1"/>
  <c r="T495" i="14"/>
  <c r="O495" i="14"/>
  <c r="H495" i="14"/>
  <c r="G495" i="14"/>
  <c r="AF494" i="14"/>
  <c r="AR494" i="14" s="1"/>
  <c r="AE494" i="14"/>
  <c r="AQ494" i="14" s="1"/>
  <c r="AD494" i="14"/>
  <c r="AP494" i="14" s="1"/>
  <c r="AC494" i="14"/>
  <c r="AO494" i="14" s="1"/>
  <c r="AB494" i="14"/>
  <c r="AN494" i="14" s="1"/>
  <c r="AA494" i="14"/>
  <c r="AM494" i="14" s="1"/>
  <c r="Z494" i="14"/>
  <c r="AL494" i="14" s="1"/>
  <c r="Y494" i="14"/>
  <c r="AK494" i="14" s="1"/>
  <c r="X494" i="14"/>
  <c r="AJ494" i="14" s="1"/>
  <c r="W494" i="14"/>
  <c r="AI494" i="14" s="1"/>
  <c r="V494" i="14"/>
  <c r="AH494" i="14" s="1"/>
  <c r="U494" i="14"/>
  <c r="AG494" i="14" s="1"/>
  <c r="T494" i="14"/>
  <c r="O494" i="14"/>
  <c r="H494" i="14"/>
  <c r="G494" i="14"/>
  <c r="AF493" i="14"/>
  <c r="AR493" i="14" s="1"/>
  <c r="AE493" i="14"/>
  <c r="AQ493" i="14" s="1"/>
  <c r="AD493" i="14"/>
  <c r="AP493" i="14" s="1"/>
  <c r="AC493" i="14"/>
  <c r="AO493" i="14" s="1"/>
  <c r="AB493" i="14"/>
  <c r="AN493" i="14" s="1"/>
  <c r="AA493" i="14"/>
  <c r="AM493" i="14" s="1"/>
  <c r="Z493" i="14"/>
  <c r="AL493" i="14" s="1"/>
  <c r="Y493" i="14"/>
  <c r="AK493" i="14" s="1"/>
  <c r="X493" i="14"/>
  <c r="AJ493" i="14" s="1"/>
  <c r="W493" i="14"/>
  <c r="AI493" i="14" s="1"/>
  <c r="V493" i="14"/>
  <c r="AH493" i="14" s="1"/>
  <c r="U493" i="14"/>
  <c r="AG493" i="14" s="1"/>
  <c r="T493" i="14"/>
  <c r="O493" i="14"/>
  <c r="H493" i="14"/>
  <c r="G493" i="14"/>
  <c r="AF492" i="14"/>
  <c r="AR492" i="14" s="1"/>
  <c r="AE492" i="14"/>
  <c r="AQ492" i="14" s="1"/>
  <c r="AD492" i="14"/>
  <c r="AP492" i="14" s="1"/>
  <c r="AC492" i="14"/>
  <c r="AO492" i="14" s="1"/>
  <c r="AB492" i="14"/>
  <c r="AN492" i="14" s="1"/>
  <c r="AA492" i="14"/>
  <c r="AM492" i="14" s="1"/>
  <c r="Z492" i="14"/>
  <c r="AL492" i="14" s="1"/>
  <c r="Y492" i="14"/>
  <c r="AK492" i="14" s="1"/>
  <c r="X492" i="14"/>
  <c r="AJ492" i="14" s="1"/>
  <c r="W492" i="14"/>
  <c r="AI492" i="14" s="1"/>
  <c r="V492" i="14"/>
  <c r="AH492" i="14" s="1"/>
  <c r="U492" i="14"/>
  <c r="AG492" i="14" s="1"/>
  <c r="T492" i="14"/>
  <c r="O492" i="14"/>
  <c r="H492" i="14"/>
  <c r="G492" i="14"/>
  <c r="AF491" i="14"/>
  <c r="AR491" i="14" s="1"/>
  <c r="AE491" i="14"/>
  <c r="AQ491" i="14" s="1"/>
  <c r="AD491" i="14"/>
  <c r="AP491" i="14" s="1"/>
  <c r="AC491" i="14"/>
  <c r="AO491" i="14" s="1"/>
  <c r="AB491" i="14"/>
  <c r="AN491" i="14" s="1"/>
  <c r="AA491" i="14"/>
  <c r="AM491" i="14" s="1"/>
  <c r="Z491" i="14"/>
  <c r="AL491" i="14" s="1"/>
  <c r="Y491" i="14"/>
  <c r="AK491" i="14" s="1"/>
  <c r="X491" i="14"/>
  <c r="AJ491" i="14" s="1"/>
  <c r="W491" i="14"/>
  <c r="AI491" i="14" s="1"/>
  <c r="V491" i="14"/>
  <c r="AH491" i="14" s="1"/>
  <c r="U491" i="14"/>
  <c r="AG491" i="14" s="1"/>
  <c r="T491" i="14"/>
  <c r="O491" i="14"/>
  <c r="H491" i="14"/>
  <c r="G491" i="14"/>
  <c r="AF490" i="14"/>
  <c r="AR490" i="14" s="1"/>
  <c r="AE490" i="14"/>
  <c r="AQ490" i="14" s="1"/>
  <c r="AD490" i="14"/>
  <c r="AP490" i="14" s="1"/>
  <c r="AC490" i="14"/>
  <c r="AO490" i="14" s="1"/>
  <c r="AB490" i="14"/>
  <c r="AN490" i="14" s="1"/>
  <c r="AA490" i="14"/>
  <c r="AM490" i="14" s="1"/>
  <c r="Z490" i="14"/>
  <c r="AL490" i="14" s="1"/>
  <c r="Y490" i="14"/>
  <c r="AK490" i="14" s="1"/>
  <c r="X490" i="14"/>
  <c r="AJ490" i="14" s="1"/>
  <c r="W490" i="14"/>
  <c r="AI490" i="14" s="1"/>
  <c r="V490" i="14"/>
  <c r="AH490" i="14" s="1"/>
  <c r="U490" i="14"/>
  <c r="AG490" i="14" s="1"/>
  <c r="T490" i="14"/>
  <c r="O490" i="14"/>
  <c r="H490" i="14"/>
  <c r="G490" i="14"/>
  <c r="AF489" i="14"/>
  <c r="AR489" i="14" s="1"/>
  <c r="AE489" i="14"/>
  <c r="AQ489" i="14" s="1"/>
  <c r="AD489" i="14"/>
  <c r="AP489" i="14" s="1"/>
  <c r="AC489" i="14"/>
  <c r="AO489" i="14" s="1"/>
  <c r="AB489" i="14"/>
  <c r="AN489" i="14" s="1"/>
  <c r="AA489" i="14"/>
  <c r="AM489" i="14" s="1"/>
  <c r="Z489" i="14"/>
  <c r="AL489" i="14" s="1"/>
  <c r="Y489" i="14"/>
  <c r="AK489" i="14" s="1"/>
  <c r="X489" i="14"/>
  <c r="AJ489" i="14" s="1"/>
  <c r="W489" i="14"/>
  <c r="AI489" i="14" s="1"/>
  <c r="V489" i="14"/>
  <c r="AH489" i="14" s="1"/>
  <c r="U489" i="14"/>
  <c r="AG489" i="14" s="1"/>
  <c r="T489" i="14"/>
  <c r="O489" i="14"/>
  <c r="H489" i="14"/>
  <c r="G489" i="14"/>
  <c r="AF488" i="14"/>
  <c r="AR488" i="14" s="1"/>
  <c r="AE488" i="14"/>
  <c r="AQ488" i="14" s="1"/>
  <c r="AD488" i="14"/>
  <c r="AP488" i="14" s="1"/>
  <c r="AC488" i="14"/>
  <c r="AO488" i="14" s="1"/>
  <c r="AB488" i="14"/>
  <c r="AN488" i="14" s="1"/>
  <c r="AA488" i="14"/>
  <c r="AM488" i="14" s="1"/>
  <c r="Z488" i="14"/>
  <c r="AL488" i="14" s="1"/>
  <c r="Y488" i="14"/>
  <c r="AK488" i="14" s="1"/>
  <c r="X488" i="14"/>
  <c r="AJ488" i="14" s="1"/>
  <c r="W488" i="14"/>
  <c r="AI488" i="14" s="1"/>
  <c r="V488" i="14"/>
  <c r="AH488" i="14" s="1"/>
  <c r="U488" i="14"/>
  <c r="AG488" i="14" s="1"/>
  <c r="T488" i="14"/>
  <c r="O488" i="14"/>
  <c r="H488" i="14"/>
  <c r="G488" i="14"/>
  <c r="AF487" i="14"/>
  <c r="AR487" i="14" s="1"/>
  <c r="AE487" i="14"/>
  <c r="AQ487" i="14" s="1"/>
  <c r="AD487" i="14"/>
  <c r="AP487" i="14" s="1"/>
  <c r="AC487" i="14"/>
  <c r="AO487" i="14" s="1"/>
  <c r="AB487" i="14"/>
  <c r="AN487" i="14" s="1"/>
  <c r="AA487" i="14"/>
  <c r="AM487" i="14" s="1"/>
  <c r="Z487" i="14"/>
  <c r="AL487" i="14" s="1"/>
  <c r="Y487" i="14"/>
  <c r="AK487" i="14" s="1"/>
  <c r="X487" i="14"/>
  <c r="AJ487" i="14" s="1"/>
  <c r="W487" i="14"/>
  <c r="AI487" i="14" s="1"/>
  <c r="V487" i="14"/>
  <c r="AH487" i="14" s="1"/>
  <c r="U487" i="14"/>
  <c r="AG487" i="14" s="1"/>
  <c r="T487" i="14"/>
  <c r="O487" i="14"/>
  <c r="H487" i="14"/>
  <c r="G487" i="14"/>
  <c r="AF486" i="14"/>
  <c r="AR486" i="14" s="1"/>
  <c r="AE486" i="14"/>
  <c r="AQ486" i="14" s="1"/>
  <c r="AD486" i="14"/>
  <c r="AP486" i="14" s="1"/>
  <c r="AC486" i="14"/>
  <c r="AO486" i="14" s="1"/>
  <c r="AB486" i="14"/>
  <c r="AN486" i="14" s="1"/>
  <c r="AA486" i="14"/>
  <c r="AM486" i="14" s="1"/>
  <c r="Z486" i="14"/>
  <c r="AL486" i="14" s="1"/>
  <c r="Y486" i="14"/>
  <c r="AK486" i="14" s="1"/>
  <c r="X486" i="14"/>
  <c r="AJ486" i="14" s="1"/>
  <c r="W486" i="14"/>
  <c r="AI486" i="14" s="1"/>
  <c r="V486" i="14"/>
  <c r="AH486" i="14" s="1"/>
  <c r="U486" i="14"/>
  <c r="AG486" i="14" s="1"/>
  <c r="T486" i="14"/>
  <c r="O486" i="14"/>
  <c r="H486" i="14"/>
  <c r="G486" i="14"/>
  <c r="AF485" i="14"/>
  <c r="AR485" i="14" s="1"/>
  <c r="AE485" i="14"/>
  <c r="AQ485" i="14" s="1"/>
  <c r="AD485" i="14"/>
  <c r="AP485" i="14" s="1"/>
  <c r="AC485" i="14"/>
  <c r="AO485" i="14" s="1"/>
  <c r="AB485" i="14"/>
  <c r="AN485" i="14" s="1"/>
  <c r="AA485" i="14"/>
  <c r="AM485" i="14" s="1"/>
  <c r="Z485" i="14"/>
  <c r="AL485" i="14" s="1"/>
  <c r="Y485" i="14"/>
  <c r="AK485" i="14" s="1"/>
  <c r="X485" i="14"/>
  <c r="AJ485" i="14" s="1"/>
  <c r="W485" i="14"/>
  <c r="AI485" i="14" s="1"/>
  <c r="V485" i="14"/>
  <c r="AH485" i="14" s="1"/>
  <c r="U485" i="14"/>
  <c r="AG485" i="14" s="1"/>
  <c r="T485" i="14"/>
  <c r="O485" i="14"/>
  <c r="H485" i="14"/>
  <c r="G485" i="14"/>
  <c r="AF484" i="14"/>
  <c r="AR484" i="14" s="1"/>
  <c r="AE484" i="14"/>
  <c r="AQ484" i="14" s="1"/>
  <c r="AD484" i="14"/>
  <c r="AP484" i="14" s="1"/>
  <c r="AC484" i="14"/>
  <c r="AO484" i="14" s="1"/>
  <c r="AB484" i="14"/>
  <c r="AN484" i="14" s="1"/>
  <c r="AA484" i="14"/>
  <c r="AM484" i="14" s="1"/>
  <c r="Z484" i="14"/>
  <c r="AL484" i="14" s="1"/>
  <c r="Y484" i="14"/>
  <c r="AK484" i="14" s="1"/>
  <c r="X484" i="14"/>
  <c r="AJ484" i="14" s="1"/>
  <c r="W484" i="14"/>
  <c r="AI484" i="14" s="1"/>
  <c r="V484" i="14"/>
  <c r="AH484" i="14" s="1"/>
  <c r="U484" i="14"/>
  <c r="AG484" i="14" s="1"/>
  <c r="T484" i="14"/>
  <c r="O484" i="14"/>
  <c r="H484" i="14"/>
  <c r="G484" i="14"/>
  <c r="AF483" i="14"/>
  <c r="AR483" i="14" s="1"/>
  <c r="AE483" i="14"/>
  <c r="AQ483" i="14" s="1"/>
  <c r="AD483" i="14"/>
  <c r="AP483" i="14" s="1"/>
  <c r="AC483" i="14"/>
  <c r="AO483" i="14" s="1"/>
  <c r="AB483" i="14"/>
  <c r="AN483" i="14" s="1"/>
  <c r="AA483" i="14"/>
  <c r="AM483" i="14" s="1"/>
  <c r="Z483" i="14"/>
  <c r="AL483" i="14" s="1"/>
  <c r="Y483" i="14"/>
  <c r="AK483" i="14" s="1"/>
  <c r="X483" i="14"/>
  <c r="AJ483" i="14" s="1"/>
  <c r="W483" i="14"/>
  <c r="AI483" i="14" s="1"/>
  <c r="V483" i="14"/>
  <c r="AH483" i="14" s="1"/>
  <c r="U483" i="14"/>
  <c r="AG483" i="14" s="1"/>
  <c r="T483" i="14"/>
  <c r="O483" i="14"/>
  <c r="H483" i="14"/>
  <c r="G483" i="14"/>
  <c r="AF482" i="14"/>
  <c r="AR482" i="14" s="1"/>
  <c r="AE482" i="14"/>
  <c r="AQ482" i="14" s="1"/>
  <c r="AD482" i="14"/>
  <c r="AP482" i="14" s="1"/>
  <c r="AC482" i="14"/>
  <c r="AO482" i="14" s="1"/>
  <c r="AB482" i="14"/>
  <c r="AN482" i="14" s="1"/>
  <c r="AA482" i="14"/>
  <c r="AM482" i="14" s="1"/>
  <c r="Z482" i="14"/>
  <c r="AL482" i="14" s="1"/>
  <c r="Y482" i="14"/>
  <c r="AK482" i="14" s="1"/>
  <c r="X482" i="14"/>
  <c r="AJ482" i="14" s="1"/>
  <c r="W482" i="14"/>
  <c r="AI482" i="14" s="1"/>
  <c r="V482" i="14"/>
  <c r="AH482" i="14" s="1"/>
  <c r="U482" i="14"/>
  <c r="AG482" i="14" s="1"/>
  <c r="T482" i="14"/>
  <c r="O482" i="14"/>
  <c r="H482" i="14"/>
  <c r="G482" i="14"/>
  <c r="AF481" i="14"/>
  <c r="AR481" i="14" s="1"/>
  <c r="AE481" i="14"/>
  <c r="AQ481" i="14" s="1"/>
  <c r="AD481" i="14"/>
  <c r="AP481" i="14" s="1"/>
  <c r="AC481" i="14"/>
  <c r="AO481" i="14" s="1"/>
  <c r="AB481" i="14"/>
  <c r="AN481" i="14" s="1"/>
  <c r="AA481" i="14"/>
  <c r="AM481" i="14" s="1"/>
  <c r="Z481" i="14"/>
  <c r="AL481" i="14" s="1"/>
  <c r="Y481" i="14"/>
  <c r="AK481" i="14" s="1"/>
  <c r="X481" i="14"/>
  <c r="AJ481" i="14" s="1"/>
  <c r="W481" i="14"/>
  <c r="AI481" i="14" s="1"/>
  <c r="V481" i="14"/>
  <c r="AH481" i="14" s="1"/>
  <c r="U481" i="14"/>
  <c r="AG481" i="14" s="1"/>
  <c r="T481" i="14"/>
  <c r="O481" i="14"/>
  <c r="H481" i="14"/>
  <c r="G481" i="14"/>
  <c r="AF480" i="14"/>
  <c r="AR480" i="14" s="1"/>
  <c r="AE480" i="14"/>
  <c r="AQ480" i="14" s="1"/>
  <c r="AD480" i="14"/>
  <c r="AP480" i="14" s="1"/>
  <c r="AC480" i="14"/>
  <c r="AO480" i="14" s="1"/>
  <c r="AB480" i="14"/>
  <c r="AN480" i="14" s="1"/>
  <c r="AA480" i="14"/>
  <c r="AM480" i="14" s="1"/>
  <c r="Z480" i="14"/>
  <c r="AL480" i="14" s="1"/>
  <c r="Y480" i="14"/>
  <c r="AK480" i="14" s="1"/>
  <c r="X480" i="14"/>
  <c r="AJ480" i="14" s="1"/>
  <c r="W480" i="14"/>
  <c r="AI480" i="14" s="1"/>
  <c r="V480" i="14"/>
  <c r="AH480" i="14" s="1"/>
  <c r="U480" i="14"/>
  <c r="AG480" i="14" s="1"/>
  <c r="T480" i="14"/>
  <c r="O480" i="14"/>
  <c r="H480" i="14"/>
  <c r="G480" i="14"/>
  <c r="AF479" i="14"/>
  <c r="AR479" i="14" s="1"/>
  <c r="AE479" i="14"/>
  <c r="AQ479" i="14" s="1"/>
  <c r="AD479" i="14"/>
  <c r="AP479" i="14" s="1"/>
  <c r="AC479" i="14"/>
  <c r="AO479" i="14" s="1"/>
  <c r="AB479" i="14"/>
  <c r="AN479" i="14" s="1"/>
  <c r="AA479" i="14"/>
  <c r="AM479" i="14" s="1"/>
  <c r="Z479" i="14"/>
  <c r="AL479" i="14" s="1"/>
  <c r="Y479" i="14"/>
  <c r="AK479" i="14" s="1"/>
  <c r="X479" i="14"/>
  <c r="AJ479" i="14" s="1"/>
  <c r="W479" i="14"/>
  <c r="AI479" i="14" s="1"/>
  <c r="V479" i="14"/>
  <c r="AH479" i="14" s="1"/>
  <c r="U479" i="14"/>
  <c r="AG479" i="14" s="1"/>
  <c r="T479" i="14"/>
  <c r="O479" i="14"/>
  <c r="H479" i="14"/>
  <c r="G479" i="14"/>
  <c r="AF478" i="14"/>
  <c r="AR478" i="14" s="1"/>
  <c r="AE478" i="14"/>
  <c r="AQ478" i="14" s="1"/>
  <c r="AD478" i="14"/>
  <c r="AP478" i="14" s="1"/>
  <c r="AC478" i="14"/>
  <c r="AO478" i="14" s="1"/>
  <c r="AB478" i="14"/>
  <c r="AN478" i="14" s="1"/>
  <c r="AA478" i="14"/>
  <c r="AM478" i="14" s="1"/>
  <c r="Z478" i="14"/>
  <c r="AL478" i="14" s="1"/>
  <c r="Y478" i="14"/>
  <c r="AK478" i="14" s="1"/>
  <c r="X478" i="14"/>
  <c r="AJ478" i="14" s="1"/>
  <c r="W478" i="14"/>
  <c r="AI478" i="14" s="1"/>
  <c r="V478" i="14"/>
  <c r="AH478" i="14" s="1"/>
  <c r="U478" i="14"/>
  <c r="AG478" i="14" s="1"/>
  <c r="T478" i="14"/>
  <c r="O478" i="14"/>
  <c r="H478" i="14"/>
  <c r="G478" i="14"/>
  <c r="AF477" i="14"/>
  <c r="AR477" i="14" s="1"/>
  <c r="AE477" i="14"/>
  <c r="AQ477" i="14" s="1"/>
  <c r="AD477" i="14"/>
  <c r="AP477" i="14" s="1"/>
  <c r="AC477" i="14"/>
  <c r="AO477" i="14" s="1"/>
  <c r="AB477" i="14"/>
  <c r="AN477" i="14" s="1"/>
  <c r="AA477" i="14"/>
  <c r="AM477" i="14" s="1"/>
  <c r="Z477" i="14"/>
  <c r="AL477" i="14" s="1"/>
  <c r="Y477" i="14"/>
  <c r="AK477" i="14" s="1"/>
  <c r="X477" i="14"/>
  <c r="AJ477" i="14" s="1"/>
  <c r="W477" i="14"/>
  <c r="AI477" i="14" s="1"/>
  <c r="V477" i="14"/>
  <c r="AH477" i="14" s="1"/>
  <c r="U477" i="14"/>
  <c r="AG477" i="14" s="1"/>
  <c r="T477" i="14"/>
  <c r="O477" i="14"/>
  <c r="H477" i="14"/>
  <c r="G477" i="14"/>
  <c r="T476" i="14"/>
  <c r="O476" i="14"/>
  <c r="H476" i="14"/>
  <c r="G476" i="14"/>
  <c r="T475" i="14"/>
  <c r="O475" i="14"/>
  <c r="H475" i="14"/>
  <c r="G475" i="14"/>
  <c r="T474" i="14"/>
  <c r="O474" i="14"/>
  <c r="H474" i="14"/>
  <c r="G474" i="14"/>
  <c r="T473" i="14"/>
  <c r="O473" i="14"/>
  <c r="H473" i="14"/>
  <c r="G473" i="14"/>
  <c r="AF472" i="14"/>
  <c r="AR472" i="14" s="1"/>
  <c r="AE472" i="14"/>
  <c r="AQ472" i="14" s="1"/>
  <c r="AD472" i="14"/>
  <c r="AP472" i="14" s="1"/>
  <c r="AC472" i="14"/>
  <c r="AO472" i="14" s="1"/>
  <c r="AB472" i="14"/>
  <c r="AN472" i="14" s="1"/>
  <c r="AA472" i="14"/>
  <c r="AM472" i="14" s="1"/>
  <c r="Z472" i="14"/>
  <c r="AL472" i="14" s="1"/>
  <c r="Y472" i="14"/>
  <c r="AK472" i="14" s="1"/>
  <c r="X472" i="14"/>
  <c r="AJ472" i="14" s="1"/>
  <c r="W472" i="14"/>
  <c r="AI472" i="14" s="1"/>
  <c r="V472" i="14"/>
  <c r="AH472" i="14" s="1"/>
  <c r="U472" i="14"/>
  <c r="AG472" i="14" s="1"/>
  <c r="T472" i="14"/>
  <c r="O472" i="14"/>
  <c r="H472" i="14"/>
  <c r="G472" i="14"/>
  <c r="T471" i="14"/>
  <c r="O471" i="14"/>
  <c r="H471" i="14"/>
  <c r="G471" i="14"/>
  <c r="T470" i="14"/>
  <c r="O470" i="14"/>
  <c r="H470" i="14"/>
  <c r="G470" i="14"/>
  <c r="T469" i="14"/>
  <c r="O469" i="14"/>
  <c r="H469" i="14"/>
  <c r="G469" i="14"/>
  <c r="T468" i="14"/>
  <c r="O468" i="14"/>
  <c r="H468" i="14"/>
  <c r="G468" i="14"/>
  <c r="T467" i="14"/>
  <c r="O467" i="14"/>
  <c r="H467" i="14"/>
  <c r="G467" i="14"/>
  <c r="T466" i="14"/>
  <c r="O466" i="14"/>
  <c r="H466" i="14"/>
  <c r="G466" i="14"/>
  <c r="T465" i="14"/>
  <c r="O465" i="14"/>
  <c r="H465" i="14"/>
  <c r="G465" i="14"/>
  <c r="T464" i="14"/>
  <c r="O464" i="14"/>
  <c r="H464" i="14"/>
  <c r="G464" i="14"/>
  <c r="T463" i="14"/>
  <c r="O463" i="14"/>
  <c r="H463" i="14"/>
  <c r="G463" i="14"/>
  <c r="AF462" i="14"/>
  <c r="AR462" i="14" s="1"/>
  <c r="AE462" i="14"/>
  <c r="AQ462" i="14" s="1"/>
  <c r="AD462" i="14"/>
  <c r="AP462" i="14" s="1"/>
  <c r="AC462" i="14"/>
  <c r="AO462" i="14" s="1"/>
  <c r="AB462" i="14"/>
  <c r="AN462" i="14" s="1"/>
  <c r="AA462" i="14"/>
  <c r="AM462" i="14" s="1"/>
  <c r="Z462" i="14"/>
  <c r="AL462" i="14" s="1"/>
  <c r="Y462" i="14"/>
  <c r="AK462" i="14" s="1"/>
  <c r="X462" i="14"/>
  <c r="AJ462" i="14" s="1"/>
  <c r="W462" i="14"/>
  <c r="AI462" i="14" s="1"/>
  <c r="V462" i="14"/>
  <c r="AH462" i="14" s="1"/>
  <c r="U462" i="14"/>
  <c r="AG462" i="14" s="1"/>
  <c r="T462" i="14"/>
  <c r="O462" i="14"/>
  <c r="H462" i="14"/>
  <c r="G462" i="14"/>
  <c r="AF461" i="14"/>
  <c r="AR461" i="14" s="1"/>
  <c r="AE461" i="14"/>
  <c r="AQ461" i="14" s="1"/>
  <c r="AD461" i="14"/>
  <c r="AP461" i="14" s="1"/>
  <c r="AC461" i="14"/>
  <c r="AO461" i="14" s="1"/>
  <c r="AB461" i="14"/>
  <c r="AN461" i="14" s="1"/>
  <c r="AA461" i="14"/>
  <c r="AM461" i="14" s="1"/>
  <c r="Z461" i="14"/>
  <c r="AL461" i="14" s="1"/>
  <c r="Y461" i="14"/>
  <c r="AK461" i="14" s="1"/>
  <c r="X461" i="14"/>
  <c r="AJ461" i="14" s="1"/>
  <c r="W461" i="14"/>
  <c r="AI461" i="14" s="1"/>
  <c r="V461" i="14"/>
  <c r="AH461" i="14" s="1"/>
  <c r="U461" i="14"/>
  <c r="AG461" i="14" s="1"/>
  <c r="T461" i="14"/>
  <c r="O461" i="14"/>
  <c r="H461" i="14"/>
  <c r="G461" i="14"/>
  <c r="T460" i="14"/>
  <c r="O460" i="14"/>
  <c r="H460" i="14"/>
  <c r="G460" i="14"/>
  <c r="AF459" i="14"/>
  <c r="AR459" i="14" s="1"/>
  <c r="AE459" i="14"/>
  <c r="AQ459" i="14" s="1"/>
  <c r="AD459" i="14"/>
  <c r="AP459" i="14" s="1"/>
  <c r="AC459" i="14"/>
  <c r="AO459" i="14" s="1"/>
  <c r="AB459" i="14"/>
  <c r="AN459" i="14" s="1"/>
  <c r="AA459" i="14"/>
  <c r="AM459" i="14" s="1"/>
  <c r="Z459" i="14"/>
  <c r="AL459" i="14" s="1"/>
  <c r="Y459" i="14"/>
  <c r="AK459" i="14" s="1"/>
  <c r="X459" i="14"/>
  <c r="AJ459" i="14" s="1"/>
  <c r="W459" i="14"/>
  <c r="AI459" i="14" s="1"/>
  <c r="V459" i="14"/>
  <c r="AH459" i="14" s="1"/>
  <c r="U459" i="14"/>
  <c r="AG459" i="14" s="1"/>
  <c r="T459" i="14"/>
  <c r="O459" i="14"/>
  <c r="H459" i="14"/>
  <c r="G459" i="14"/>
  <c r="T458" i="14"/>
  <c r="O458" i="14"/>
  <c r="H458" i="14"/>
  <c r="G458" i="14"/>
  <c r="T457" i="14"/>
  <c r="O457" i="14"/>
  <c r="H457" i="14"/>
  <c r="G457" i="14"/>
  <c r="T456" i="14"/>
  <c r="O456" i="14"/>
  <c r="H456" i="14"/>
  <c r="G456" i="14"/>
  <c r="AF455" i="14"/>
  <c r="AR455" i="14" s="1"/>
  <c r="AE455" i="14"/>
  <c r="AQ455" i="14" s="1"/>
  <c r="AD455" i="14"/>
  <c r="AP455" i="14" s="1"/>
  <c r="AC455" i="14"/>
  <c r="AO455" i="14" s="1"/>
  <c r="AB455" i="14"/>
  <c r="AN455" i="14" s="1"/>
  <c r="AA455" i="14"/>
  <c r="AM455" i="14" s="1"/>
  <c r="Z455" i="14"/>
  <c r="AL455" i="14" s="1"/>
  <c r="Y455" i="14"/>
  <c r="AK455" i="14" s="1"/>
  <c r="X455" i="14"/>
  <c r="AJ455" i="14" s="1"/>
  <c r="W455" i="14"/>
  <c r="AI455" i="14" s="1"/>
  <c r="V455" i="14"/>
  <c r="AH455" i="14" s="1"/>
  <c r="U455" i="14"/>
  <c r="AG455" i="14" s="1"/>
  <c r="T455" i="14"/>
  <c r="O455" i="14"/>
  <c r="H455" i="14"/>
  <c r="G455" i="14"/>
  <c r="T454" i="14"/>
  <c r="O454" i="14"/>
  <c r="H454" i="14"/>
  <c r="G454" i="14"/>
  <c r="T453" i="14"/>
  <c r="O453" i="14"/>
  <c r="H453" i="14"/>
  <c r="G453" i="14"/>
  <c r="T452" i="14"/>
  <c r="O452" i="14"/>
  <c r="H452" i="14"/>
  <c r="G452" i="14"/>
  <c r="AF451" i="14"/>
  <c r="AR451" i="14" s="1"/>
  <c r="AE451" i="14"/>
  <c r="AQ451" i="14" s="1"/>
  <c r="AD451" i="14"/>
  <c r="AP451" i="14" s="1"/>
  <c r="AC451" i="14"/>
  <c r="AO451" i="14" s="1"/>
  <c r="AB451" i="14"/>
  <c r="AN451" i="14" s="1"/>
  <c r="AA451" i="14"/>
  <c r="AM451" i="14" s="1"/>
  <c r="Z451" i="14"/>
  <c r="AL451" i="14" s="1"/>
  <c r="Y451" i="14"/>
  <c r="AK451" i="14" s="1"/>
  <c r="X451" i="14"/>
  <c r="AJ451" i="14" s="1"/>
  <c r="W451" i="14"/>
  <c r="AI451" i="14" s="1"/>
  <c r="V451" i="14"/>
  <c r="AH451" i="14" s="1"/>
  <c r="U451" i="14"/>
  <c r="AG451" i="14" s="1"/>
  <c r="T451" i="14"/>
  <c r="O451" i="14"/>
  <c r="H451" i="14"/>
  <c r="G451" i="14"/>
  <c r="T450" i="14"/>
  <c r="O450" i="14"/>
  <c r="H450" i="14"/>
  <c r="G450" i="14"/>
  <c r="T449" i="14"/>
  <c r="O449" i="14"/>
  <c r="H449" i="14"/>
  <c r="G449" i="14"/>
  <c r="AF448" i="14"/>
  <c r="AR448" i="14" s="1"/>
  <c r="AE448" i="14"/>
  <c r="AQ448" i="14" s="1"/>
  <c r="AD448" i="14"/>
  <c r="AP448" i="14" s="1"/>
  <c r="AC448" i="14"/>
  <c r="AO448" i="14" s="1"/>
  <c r="AB448" i="14"/>
  <c r="AN448" i="14" s="1"/>
  <c r="AA448" i="14"/>
  <c r="AM448" i="14" s="1"/>
  <c r="Z448" i="14"/>
  <c r="AL448" i="14" s="1"/>
  <c r="Y448" i="14"/>
  <c r="AK448" i="14" s="1"/>
  <c r="X448" i="14"/>
  <c r="AJ448" i="14" s="1"/>
  <c r="W448" i="14"/>
  <c r="AI448" i="14" s="1"/>
  <c r="V448" i="14"/>
  <c r="AH448" i="14" s="1"/>
  <c r="U448" i="14"/>
  <c r="AG448" i="14" s="1"/>
  <c r="T448" i="14"/>
  <c r="O448" i="14"/>
  <c r="H448" i="14"/>
  <c r="G448" i="14"/>
  <c r="AF447" i="14"/>
  <c r="AR447" i="14" s="1"/>
  <c r="AE447" i="14"/>
  <c r="AQ447" i="14" s="1"/>
  <c r="AD447" i="14"/>
  <c r="AP447" i="14" s="1"/>
  <c r="AC447" i="14"/>
  <c r="AO447" i="14" s="1"/>
  <c r="AB447" i="14"/>
  <c r="AN447" i="14" s="1"/>
  <c r="AA447" i="14"/>
  <c r="AM447" i="14" s="1"/>
  <c r="Z447" i="14"/>
  <c r="AL447" i="14" s="1"/>
  <c r="Y447" i="14"/>
  <c r="AK447" i="14" s="1"/>
  <c r="X447" i="14"/>
  <c r="AJ447" i="14" s="1"/>
  <c r="W447" i="14"/>
  <c r="AI447" i="14" s="1"/>
  <c r="V447" i="14"/>
  <c r="AH447" i="14" s="1"/>
  <c r="U447" i="14"/>
  <c r="AG447" i="14" s="1"/>
  <c r="T447" i="14"/>
  <c r="O447" i="14"/>
  <c r="H447" i="14"/>
  <c r="G447" i="14"/>
  <c r="AF446" i="14"/>
  <c r="AR446" i="14" s="1"/>
  <c r="AE446" i="14"/>
  <c r="AQ446" i="14" s="1"/>
  <c r="AD446" i="14"/>
  <c r="AP446" i="14" s="1"/>
  <c r="AC446" i="14"/>
  <c r="AO446" i="14" s="1"/>
  <c r="AB446" i="14"/>
  <c r="AN446" i="14" s="1"/>
  <c r="AA446" i="14"/>
  <c r="AM446" i="14" s="1"/>
  <c r="Z446" i="14"/>
  <c r="AL446" i="14" s="1"/>
  <c r="Y446" i="14"/>
  <c r="AK446" i="14" s="1"/>
  <c r="X446" i="14"/>
  <c r="AJ446" i="14" s="1"/>
  <c r="W446" i="14"/>
  <c r="AI446" i="14" s="1"/>
  <c r="V446" i="14"/>
  <c r="AH446" i="14" s="1"/>
  <c r="U446" i="14"/>
  <c r="AG446" i="14" s="1"/>
  <c r="T446" i="14"/>
  <c r="O446" i="14"/>
  <c r="H446" i="14"/>
  <c r="G446" i="14"/>
  <c r="T445" i="14"/>
  <c r="O445" i="14"/>
  <c r="H445" i="14"/>
  <c r="G445" i="14"/>
  <c r="AF444" i="14"/>
  <c r="AR444" i="14" s="1"/>
  <c r="AE444" i="14"/>
  <c r="AQ444" i="14" s="1"/>
  <c r="AD444" i="14"/>
  <c r="AP444" i="14" s="1"/>
  <c r="AC444" i="14"/>
  <c r="AO444" i="14" s="1"/>
  <c r="AB444" i="14"/>
  <c r="AN444" i="14" s="1"/>
  <c r="AA444" i="14"/>
  <c r="AM444" i="14" s="1"/>
  <c r="Z444" i="14"/>
  <c r="AL444" i="14" s="1"/>
  <c r="Y444" i="14"/>
  <c r="AK444" i="14" s="1"/>
  <c r="X444" i="14"/>
  <c r="AJ444" i="14" s="1"/>
  <c r="W444" i="14"/>
  <c r="AI444" i="14" s="1"/>
  <c r="V444" i="14"/>
  <c r="AH444" i="14" s="1"/>
  <c r="U444" i="14"/>
  <c r="AG444" i="14" s="1"/>
  <c r="T444" i="14"/>
  <c r="O444" i="14"/>
  <c r="H444" i="14"/>
  <c r="G444" i="14"/>
  <c r="T443" i="14"/>
  <c r="O443" i="14"/>
  <c r="H443" i="14"/>
  <c r="G443" i="14"/>
  <c r="AF442" i="14"/>
  <c r="AR442" i="14" s="1"/>
  <c r="AE442" i="14"/>
  <c r="AQ442" i="14" s="1"/>
  <c r="AD442" i="14"/>
  <c r="AP442" i="14" s="1"/>
  <c r="AC442" i="14"/>
  <c r="AO442" i="14" s="1"/>
  <c r="AB442" i="14"/>
  <c r="AN442" i="14" s="1"/>
  <c r="AA442" i="14"/>
  <c r="AM442" i="14" s="1"/>
  <c r="Z442" i="14"/>
  <c r="AL442" i="14" s="1"/>
  <c r="Y442" i="14"/>
  <c r="AK442" i="14" s="1"/>
  <c r="X442" i="14"/>
  <c r="AJ442" i="14" s="1"/>
  <c r="W442" i="14"/>
  <c r="AI442" i="14" s="1"/>
  <c r="V442" i="14"/>
  <c r="AH442" i="14" s="1"/>
  <c r="U442" i="14"/>
  <c r="AG442" i="14" s="1"/>
  <c r="T442" i="14"/>
  <c r="O442" i="14"/>
  <c r="H442" i="14"/>
  <c r="G442" i="14"/>
  <c r="T441" i="14"/>
  <c r="O441" i="14"/>
  <c r="H441" i="14"/>
  <c r="G441" i="14"/>
  <c r="AF440" i="14"/>
  <c r="AR440" i="14" s="1"/>
  <c r="AE440" i="14"/>
  <c r="AQ440" i="14" s="1"/>
  <c r="AD440" i="14"/>
  <c r="AP440" i="14" s="1"/>
  <c r="AC440" i="14"/>
  <c r="AO440" i="14" s="1"/>
  <c r="AB440" i="14"/>
  <c r="AN440" i="14" s="1"/>
  <c r="AA440" i="14"/>
  <c r="AM440" i="14" s="1"/>
  <c r="Z440" i="14"/>
  <c r="AL440" i="14" s="1"/>
  <c r="Y440" i="14"/>
  <c r="AK440" i="14" s="1"/>
  <c r="X440" i="14"/>
  <c r="AJ440" i="14" s="1"/>
  <c r="W440" i="14"/>
  <c r="AI440" i="14" s="1"/>
  <c r="V440" i="14"/>
  <c r="AH440" i="14" s="1"/>
  <c r="U440" i="14"/>
  <c r="AG440" i="14" s="1"/>
  <c r="T440" i="14"/>
  <c r="O440" i="14"/>
  <c r="H440" i="14"/>
  <c r="G440" i="14"/>
  <c r="T439" i="14"/>
  <c r="O439" i="14"/>
  <c r="H439" i="14"/>
  <c r="G439" i="14"/>
  <c r="T438" i="14"/>
  <c r="O438" i="14"/>
  <c r="H438" i="14"/>
  <c r="G438" i="14"/>
  <c r="AF437" i="14"/>
  <c r="AR437" i="14" s="1"/>
  <c r="AE437" i="14"/>
  <c r="AQ437" i="14" s="1"/>
  <c r="AD437" i="14"/>
  <c r="AP437" i="14" s="1"/>
  <c r="AC437" i="14"/>
  <c r="AO437" i="14" s="1"/>
  <c r="AB437" i="14"/>
  <c r="AN437" i="14" s="1"/>
  <c r="AA437" i="14"/>
  <c r="AM437" i="14" s="1"/>
  <c r="Z437" i="14"/>
  <c r="AL437" i="14" s="1"/>
  <c r="Y437" i="14"/>
  <c r="AK437" i="14" s="1"/>
  <c r="X437" i="14"/>
  <c r="AJ437" i="14" s="1"/>
  <c r="W437" i="14"/>
  <c r="AI437" i="14" s="1"/>
  <c r="V437" i="14"/>
  <c r="AH437" i="14" s="1"/>
  <c r="U437" i="14"/>
  <c r="AG437" i="14" s="1"/>
  <c r="T437" i="14"/>
  <c r="O437" i="14"/>
  <c r="H437" i="14"/>
  <c r="G437" i="14"/>
  <c r="T436" i="14"/>
  <c r="O436" i="14"/>
  <c r="H436" i="14"/>
  <c r="G436" i="14"/>
  <c r="AF435" i="14"/>
  <c r="AR435" i="14" s="1"/>
  <c r="AE435" i="14"/>
  <c r="AQ435" i="14" s="1"/>
  <c r="AD435" i="14"/>
  <c r="AP435" i="14" s="1"/>
  <c r="AC435" i="14"/>
  <c r="AO435" i="14" s="1"/>
  <c r="AB435" i="14"/>
  <c r="AN435" i="14" s="1"/>
  <c r="AA435" i="14"/>
  <c r="AM435" i="14" s="1"/>
  <c r="Z435" i="14"/>
  <c r="AL435" i="14" s="1"/>
  <c r="Y435" i="14"/>
  <c r="AK435" i="14" s="1"/>
  <c r="X435" i="14"/>
  <c r="AJ435" i="14" s="1"/>
  <c r="W435" i="14"/>
  <c r="AI435" i="14" s="1"/>
  <c r="V435" i="14"/>
  <c r="AH435" i="14" s="1"/>
  <c r="U435" i="14"/>
  <c r="AG435" i="14" s="1"/>
  <c r="T435" i="14"/>
  <c r="O435" i="14"/>
  <c r="H435" i="14"/>
  <c r="G435" i="14"/>
  <c r="T434" i="14"/>
  <c r="O434" i="14"/>
  <c r="H434" i="14"/>
  <c r="G434" i="14"/>
  <c r="AF433" i="14"/>
  <c r="AR433" i="14" s="1"/>
  <c r="AE433" i="14"/>
  <c r="AQ433" i="14" s="1"/>
  <c r="AD433" i="14"/>
  <c r="AP433" i="14" s="1"/>
  <c r="AC433" i="14"/>
  <c r="AO433" i="14" s="1"/>
  <c r="AB433" i="14"/>
  <c r="AN433" i="14" s="1"/>
  <c r="AA433" i="14"/>
  <c r="AM433" i="14" s="1"/>
  <c r="Z433" i="14"/>
  <c r="AL433" i="14" s="1"/>
  <c r="Y433" i="14"/>
  <c r="AK433" i="14" s="1"/>
  <c r="X433" i="14"/>
  <c r="AJ433" i="14" s="1"/>
  <c r="W433" i="14"/>
  <c r="AI433" i="14" s="1"/>
  <c r="V433" i="14"/>
  <c r="AH433" i="14" s="1"/>
  <c r="U433" i="14"/>
  <c r="AG433" i="14" s="1"/>
  <c r="T433" i="14"/>
  <c r="O433" i="14"/>
  <c r="H433" i="14"/>
  <c r="G433" i="14"/>
  <c r="AF432" i="14"/>
  <c r="AR432" i="14" s="1"/>
  <c r="AE432" i="14"/>
  <c r="AQ432" i="14" s="1"/>
  <c r="AD432" i="14"/>
  <c r="AP432" i="14" s="1"/>
  <c r="AC432" i="14"/>
  <c r="AO432" i="14" s="1"/>
  <c r="AB432" i="14"/>
  <c r="AN432" i="14" s="1"/>
  <c r="AA432" i="14"/>
  <c r="AM432" i="14" s="1"/>
  <c r="Z432" i="14"/>
  <c r="AL432" i="14" s="1"/>
  <c r="Y432" i="14"/>
  <c r="AK432" i="14" s="1"/>
  <c r="X432" i="14"/>
  <c r="AJ432" i="14" s="1"/>
  <c r="W432" i="14"/>
  <c r="AI432" i="14" s="1"/>
  <c r="V432" i="14"/>
  <c r="AH432" i="14" s="1"/>
  <c r="U432" i="14"/>
  <c r="AG432" i="14" s="1"/>
  <c r="T432" i="14"/>
  <c r="O432" i="14"/>
  <c r="H432" i="14"/>
  <c r="G432" i="14"/>
  <c r="AF431" i="14"/>
  <c r="AR431" i="14" s="1"/>
  <c r="AE431" i="14"/>
  <c r="AQ431" i="14" s="1"/>
  <c r="AD431" i="14"/>
  <c r="AP431" i="14" s="1"/>
  <c r="AC431" i="14"/>
  <c r="AO431" i="14" s="1"/>
  <c r="AB431" i="14"/>
  <c r="AN431" i="14" s="1"/>
  <c r="AA431" i="14"/>
  <c r="AM431" i="14" s="1"/>
  <c r="Z431" i="14"/>
  <c r="AL431" i="14" s="1"/>
  <c r="Y431" i="14"/>
  <c r="AK431" i="14" s="1"/>
  <c r="X431" i="14"/>
  <c r="AJ431" i="14" s="1"/>
  <c r="W431" i="14"/>
  <c r="AI431" i="14" s="1"/>
  <c r="V431" i="14"/>
  <c r="AH431" i="14" s="1"/>
  <c r="U431" i="14"/>
  <c r="AG431" i="14" s="1"/>
  <c r="T431" i="14"/>
  <c r="O431" i="14"/>
  <c r="H431" i="14"/>
  <c r="G431" i="14"/>
  <c r="T430" i="14"/>
  <c r="O430" i="14"/>
  <c r="H430" i="14"/>
  <c r="G430" i="14"/>
  <c r="AF429" i="14"/>
  <c r="AR429" i="14" s="1"/>
  <c r="AE429" i="14"/>
  <c r="AQ429" i="14" s="1"/>
  <c r="AD429" i="14"/>
  <c r="AP429" i="14" s="1"/>
  <c r="AC429" i="14"/>
  <c r="AO429" i="14" s="1"/>
  <c r="AB429" i="14"/>
  <c r="AN429" i="14" s="1"/>
  <c r="AA429" i="14"/>
  <c r="AM429" i="14" s="1"/>
  <c r="Z429" i="14"/>
  <c r="AL429" i="14" s="1"/>
  <c r="Y429" i="14"/>
  <c r="AK429" i="14" s="1"/>
  <c r="X429" i="14"/>
  <c r="AJ429" i="14" s="1"/>
  <c r="W429" i="14"/>
  <c r="AI429" i="14" s="1"/>
  <c r="V429" i="14"/>
  <c r="AH429" i="14" s="1"/>
  <c r="U429" i="14"/>
  <c r="AG429" i="14" s="1"/>
  <c r="T429" i="14"/>
  <c r="O429" i="14"/>
  <c r="H429" i="14"/>
  <c r="G429" i="14"/>
  <c r="T428" i="14"/>
  <c r="O428" i="14"/>
  <c r="H428" i="14"/>
  <c r="G428" i="14"/>
  <c r="T427" i="14"/>
  <c r="O427" i="14"/>
  <c r="H427" i="14"/>
  <c r="G427" i="14"/>
  <c r="T426" i="14"/>
  <c r="O426" i="14"/>
  <c r="H426" i="14"/>
  <c r="G426" i="14"/>
  <c r="T425" i="14"/>
  <c r="O425" i="14"/>
  <c r="H425" i="14"/>
  <c r="G425" i="14"/>
  <c r="T424" i="14"/>
  <c r="O424" i="14"/>
  <c r="H424" i="14"/>
  <c r="G424" i="14"/>
  <c r="AF423" i="14"/>
  <c r="AR423" i="14" s="1"/>
  <c r="AE423" i="14"/>
  <c r="AQ423" i="14" s="1"/>
  <c r="AD423" i="14"/>
  <c r="AP423" i="14" s="1"/>
  <c r="AC423" i="14"/>
  <c r="AO423" i="14" s="1"/>
  <c r="AB423" i="14"/>
  <c r="AN423" i="14" s="1"/>
  <c r="AA423" i="14"/>
  <c r="AM423" i="14" s="1"/>
  <c r="Z423" i="14"/>
  <c r="AL423" i="14" s="1"/>
  <c r="Y423" i="14"/>
  <c r="AK423" i="14" s="1"/>
  <c r="X423" i="14"/>
  <c r="AJ423" i="14" s="1"/>
  <c r="W423" i="14"/>
  <c r="AI423" i="14" s="1"/>
  <c r="V423" i="14"/>
  <c r="AH423" i="14" s="1"/>
  <c r="U423" i="14"/>
  <c r="AG423" i="14" s="1"/>
  <c r="T423" i="14"/>
  <c r="O423" i="14"/>
  <c r="H423" i="14"/>
  <c r="G423" i="14"/>
  <c r="T422" i="14"/>
  <c r="O422" i="14"/>
  <c r="H422" i="14"/>
  <c r="G422" i="14"/>
  <c r="AF421" i="14"/>
  <c r="AR421" i="14" s="1"/>
  <c r="AE421" i="14"/>
  <c r="AQ421" i="14" s="1"/>
  <c r="AD421" i="14"/>
  <c r="AP421" i="14" s="1"/>
  <c r="AC421" i="14"/>
  <c r="AO421" i="14" s="1"/>
  <c r="AB421" i="14"/>
  <c r="AN421" i="14" s="1"/>
  <c r="AA421" i="14"/>
  <c r="AM421" i="14" s="1"/>
  <c r="Z421" i="14"/>
  <c r="AL421" i="14" s="1"/>
  <c r="Y421" i="14"/>
  <c r="AK421" i="14" s="1"/>
  <c r="X421" i="14"/>
  <c r="AJ421" i="14" s="1"/>
  <c r="W421" i="14"/>
  <c r="AI421" i="14" s="1"/>
  <c r="V421" i="14"/>
  <c r="AH421" i="14" s="1"/>
  <c r="U421" i="14"/>
  <c r="AG421" i="14" s="1"/>
  <c r="T421" i="14"/>
  <c r="O421" i="14"/>
  <c r="H421" i="14"/>
  <c r="G421" i="14"/>
  <c r="T420" i="14"/>
  <c r="O420" i="14"/>
  <c r="H420" i="14"/>
  <c r="G420" i="14"/>
  <c r="T419" i="14"/>
  <c r="O419" i="14"/>
  <c r="H419" i="14"/>
  <c r="G419" i="14"/>
  <c r="T418" i="14"/>
  <c r="O418" i="14"/>
  <c r="H418" i="14"/>
  <c r="G418" i="14"/>
  <c r="T417" i="14"/>
  <c r="O417" i="14"/>
  <c r="H417" i="14"/>
  <c r="G417" i="14"/>
  <c r="T416" i="14"/>
  <c r="O416" i="14"/>
  <c r="H416" i="14"/>
  <c r="G416" i="14"/>
  <c r="T415" i="14"/>
  <c r="O415" i="14"/>
  <c r="H415" i="14"/>
  <c r="G415" i="14"/>
  <c r="T414" i="14"/>
  <c r="O414" i="14"/>
  <c r="H414" i="14"/>
  <c r="G414" i="14"/>
  <c r="T413" i="14"/>
  <c r="O413" i="14"/>
  <c r="H413" i="14"/>
  <c r="G413" i="14"/>
  <c r="T412" i="14"/>
  <c r="O412" i="14"/>
  <c r="H412" i="14"/>
  <c r="G412" i="14"/>
  <c r="AF411" i="14"/>
  <c r="AR411" i="14" s="1"/>
  <c r="AE411" i="14"/>
  <c r="AQ411" i="14" s="1"/>
  <c r="AD411" i="14"/>
  <c r="AP411" i="14" s="1"/>
  <c r="AC411" i="14"/>
  <c r="AO411" i="14" s="1"/>
  <c r="AB411" i="14"/>
  <c r="AN411" i="14" s="1"/>
  <c r="AA411" i="14"/>
  <c r="AM411" i="14" s="1"/>
  <c r="Z411" i="14"/>
  <c r="AL411" i="14" s="1"/>
  <c r="Y411" i="14"/>
  <c r="AK411" i="14" s="1"/>
  <c r="X411" i="14"/>
  <c r="AJ411" i="14" s="1"/>
  <c r="W411" i="14"/>
  <c r="AI411" i="14" s="1"/>
  <c r="V411" i="14"/>
  <c r="AH411" i="14" s="1"/>
  <c r="U411" i="14"/>
  <c r="AG411" i="14" s="1"/>
  <c r="T411" i="14"/>
  <c r="O411" i="14"/>
  <c r="H411" i="14"/>
  <c r="G411" i="14"/>
  <c r="AF410" i="14"/>
  <c r="AR410" i="14" s="1"/>
  <c r="AE410" i="14"/>
  <c r="AQ410" i="14" s="1"/>
  <c r="AD410" i="14"/>
  <c r="AP410" i="14" s="1"/>
  <c r="AC410" i="14"/>
  <c r="AO410" i="14" s="1"/>
  <c r="AB410" i="14"/>
  <c r="AN410" i="14" s="1"/>
  <c r="AA410" i="14"/>
  <c r="AM410" i="14" s="1"/>
  <c r="Z410" i="14"/>
  <c r="AL410" i="14" s="1"/>
  <c r="Y410" i="14"/>
  <c r="AK410" i="14" s="1"/>
  <c r="X410" i="14"/>
  <c r="AJ410" i="14" s="1"/>
  <c r="W410" i="14"/>
  <c r="AI410" i="14" s="1"/>
  <c r="V410" i="14"/>
  <c r="AH410" i="14" s="1"/>
  <c r="U410" i="14"/>
  <c r="AG410" i="14" s="1"/>
  <c r="T410" i="14"/>
  <c r="O410" i="14"/>
  <c r="H410" i="14"/>
  <c r="G410" i="14"/>
  <c r="AF409" i="14"/>
  <c r="AR409" i="14" s="1"/>
  <c r="AE409" i="14"/>
  <c r="AQ409" i="14" s="1"/>
  <c r="AD409" i="14"/>
  <c r="AP409" i="14" s="1"/>
  <c r="AC409" i="14"/>
  <c r="AO409" i="14" s="1"/>
  <c r="AB409" i="14"/>
  <c r="AN409" i="14" s="1"/>
  <c r="AA409" i="14"/>
  <c r="AM409" i="14" s="1"/>
  <c r="Z409" i="14"/>
  <c r="AL409" i="14" s="1"/>
  <c r="Y409" i="14"/>
  <c r="AK409" i="14" s="1"/>
  <c r="X409" i="14"/>
  <c r="AJ409" i="14" s="1"/>
  <c r="W409" i="14"/>
  <c r="AI409" i="14" s="1"/>
  <c r="V409" i="14"/>
  <c r="AH409" i="14" s="1"/>
  <c r="U409" i="14"/>
  <c r="AG409" i="14" s="1"/>
  <c r="T409" i="14"/>
  <c r="O409" i="14"/>
  <c r="H409" i="14"/>
  <c r="G409" i="14"/>
  <c r="T408" i="14"/>
  <c r="O408" i="14"/>
  <c r="H408" i="14"/>
  <c r="G408" i="14"/>
  <c r="T407" i="14"/>
  <c r="O407" i="14"/>
  <c r="H407" i="14"/>
  <c r="G407" i="14"/>
  <c r="T406" i="14"/>
  <c r="O406" i="14"/>
  <c r="H406" i="14"/>
  <c r="G406" i="14"/>
  <c r="AF405" i="14"/>
  <c r="AR405" i="14" s="1"/>
  <c r="AE405" i="14"/>
  <c r="AQ405" i="14" s="1"/>
  <c r="AD405" i="14"/>
  <c r="AP405" i="14" s="1"/>
  <c r="AC405" i="14"/>
  <c r="AO405" i="14" s="1"/>
  <c r="AB405" i="14"/>
  <c r="AN405" i="14" s="1"/>
  <c r="AA405" i="14"/>
  <c r="AM405" i="14" s="1"/>
  <c r="Z405" i="14"/>
  <c r="AL405" i="14" s="1"/>
  <c r="Y405" i="14"/>
  <c r="AK405" i="14" s="1"/>
  <c r="X405" i="14"/>
  <c r="AJ405" i="14" s="1"/>
  <c r="W405" i="14"/>
  <c r="AI405" i="14" s="1"/>
  <c r="V405" i="14"/>
  <c r="AH405" i="14" s="1"/>
  <c r="U405" i="14"/>
  <c r="AG405" i="14" s="1"/>
  <c r="T405" i="14"/>
  <c r="O405" i="14"/>
  <c r="H405" i="14"/>
  <c r="G405" i="14"/>
  <c r="T404" i="14"/>
  <c r="O404" i="14"/>
  <c r="H404" i="14"/>
  <c r="G404" i="14"/>
  <c r="T403" i="14"/>
  <c r="O403" i="14"/>
  <c r="H403" i="14"/>
  <c r="G403" i="14"/>
  <c r="T402" i="14"/>
  <c r="O402" i="14"/>
  <c r="H402" i="14"/>
  <c r="G402" i="14"/>
  <c r="AF401" i="14"/>
  <c r="AR401" i="14" s="1"/>
  <c r="AE401" i="14"/>
  <c r="AQ401" i="14" s="1"/>
  <c r="AD401" i="14"/>
  <c r="AP401" i="14" s="1"/>
  <c r="AC401" i="14"/>
  <c r="AO401" i="14" s="1"/>
  <c r="AB401" i="14"/>
  <c r="AN401" i="14" s="1"/>
  <c r="AA401" i="14"/>
  <c r="AM401" i="14" s="1"/>
  <c r="Z401" i="14"/>
  <c r="AL401" i="14" s="1"/>
  <c r="Y401" i="14"/>
  <c r="AK401" i="14" s="1"/>
  <c r="X401" i="14"/>
  <c r="AJ401" i="14" s="1"/>
  <c r="W401" i="14"/>
  <c r="AI401" i="14" s="1"/>
  <c r="V401" i="14"/>
  <c r="AH401" i="14" s="1"/>
  <c r="U401" i="14"/>
  <c r="AG401" i="14" s="1"/>
  <c r="T401" i="14"/>
  <c r="O401" i="14"/>
  <c r="H401" i="14"/>
  <c r="G401" i="14"/>
  <c r="T400" i="14"/>
  <c r="O400" i="14"/>
  <c r="H400" i="14"/>
  <c r="G400" i="14"/>
  <c r="AF399" i="14"/>
  <c r="AR399" i="14" s="1"/>
  <c r="AE399" i="14"/>
  <c r="AQ399" i="14" s="1"/>
  <c r="AD399" i="14"/>
  <c r="AP399" i="14" s="1"/>
  <c r="AC399" i="14"/>
  <c r="AO399" i="14" s="1"/>
  <c r="AB399" i="14"/>
  <c r="AN399" i="14" s="1"/>
  <c r="AA399" i="14"/>
  <c r="AM399" i="14" s="1"/>
  <c r="Z399" i="14"/>
  <c r="AL399" i="14" s="1"/>
  <c r="Y399" i="14"/>
  <c r="AK399" i="14" s="1"/>
  <c r="X399" i="14"/>
  <c r="AJ399" i="14" s="1"/>
  <c r="W399" i="14"/>
  <c r="AI399" i="14" s="1"/>
  <c r="V399" i="14"/>
  <c r="AH399" i="14" s="1"/>
  <c r="U399" i="14"/>
  <c r="AG399" i="14" s="1"/>
  <c r="T399" i="14"/>
  <c r="O399" i="14"/>
  <c r="H399" i="14"/>
  <c r="G399" i="14"/>
  <c r="T398" i="14"/>
  <c r="O398" i="14"/>
  <c r="H398" i="14"/>
  <c r="G398" i="14"/>
  <c r="AF397" i="14"/>
  <c r="AR397" i="14" s="1"/>
  <c r="AE397" i="14"/>
  <c r="AQ397" i="14" s="1"/>
  <c r="AD397" i="14"/>
  <c r="AP397" i="14" s="1"/>
  <c r="AC397" i="14"/>
  <c r="AO397" i="14" s="1"/>
  <c r="AB397" i="14"/>
  <c r="AN397" i="14" s="1"/>
  <c r="AA397" i="14"/>
  <c r="AM397" i="14" s="1"/>
  <c r="Z397" i="14"/>
  <c r="AL397" i="14" s="1"/>
  <c r="Y397" i="14"/>
  <c r="AK397" i="14" s="1"/>
  <c r="X397" i="14"/>
  <c r="AJ397" i="14" s="1"/>
  <c r="W397" i="14"/>
  <c r="AI397" i="14" s="1"/>
  <c r="V397" i="14"/>
  <c r="AH397" i="14" s="1"/>
  <c r="U397" i="14"/>
  <c r="AG397" i="14" s="1"/>
  <c r="T397" i="14"/>
  <c r="O397" i="14"/>
  <c r="H397" i="14"/>
  <c r="G397" i="14"/>
  <c r="AF396" i="14"/>
  <c r="AR396" i="14" s="1"/>
  <c r="AE396" i="14"/>
  <c r="AQ396" i="14" s="1"/>
  <c r="AD396" i="14"/>
  <c r="AP396" i="14" s="1"/>
  <c r="AC396" i="14"/>
  <c r="AO396" i="14" s="1"/>
  <c r="AB396" i="14"/>
  <c r="AN396" i="14" s="1"/>
  <c r="AA396" i="14"/>
  <c r="AM396" i="14" s="1"/>
  <c r="Z396" i="14"/>
  <c r="AL396" i="14" s="1"/>
  <c r="Y396" i="14"/>
  <c r="AK396" i="14" s="1"/>
  <c r="X396" i="14"/>
  <c r="AJ396" i="14" s="1"/>
  <c r="W396" i="14"/>
  <c r="AI396" i="14" s="1"/>
  <c r="V396" i="14"/>
  <c r="AH396" i="14" s="1"/>
  <c r="U396" i="14"/>
  <c r="AG396" i="14" s="1"/>
  <c r="T396" i="14"/>
  <c r="O396" i="14"/>
  <c r="H396" i="14"/>
  <c r="G396" i="14"/>
  <c r="AF395" i="14"/>
  <c r="AR395" i="14" s="1"/>
  <c r="AE395" i="14"/>
  <c r="AQ395" i="14" s="1"/>
  <c r="AD395" i="14"/>
  <c r="AP395" i="14" s="1"/>
  <c r="AC395" i="14"/>
  <c r="AO395" i="14" s="1"/>
  <c r="AB395" i="14"/>
  <c r="AN395" i="14" s="1"/>
  <c r="AA395" i="14"/>
  <c r="AM395" i="14" s="1"/>
  <c r="Z395" i="14"/>
  <c r="AL395" i="14" s="1"/>
  <c r="Y395" i="14"/>
  <c r="AK395" i="14" s="1"/>
  <c r="X395" i="14"/>
  <c r="AJ395" i="14" s="1"/>
  <c r="W395" i="14"/>
  <c r="AI395" i="14" s="1"/>
  <c r="V395" i="14"/>
  <c r="AH395" i="14" s="1"/>
  <c r="U395" i="14"/>
  <c r="AG395" i="14" s="1"/>
  <c r="T395" i="14"/>
  <c r="O395" i="14"/>
  <c r="H395" i="14"/>
  <c r="G395" i="14"/>
  <c r="AF394" i="14"/>
  <c r="AR394" i="14" s="1"/>
  <c r="AE394" i="14"/>
  <c r="AQ394" i="14" s="1"/>
  <c r="AD394" i="14"/>
  <c r="AP394" i="14" s="1"/>
  <c r="AC394" i="14"/>
  <c r="AO394" i="14" s="1"/>
  <c r="AB394" i="14"/>
  <c r="AN394" i="14" s="1"/>
  <c r="AA394" i="14"/>
  <c r="AM394" i="14" s="1"/>
  <c r="Z394" i="14"/>
  <c r="AL394" i="14" s="1"/>
  <c r="Y394" i="14"/>
  <c r="AK394" i="14" s="1"/>
  <c r="X394" i="14"/>
  <c r="AJ394" i="14" s="1"/>
  <c r="W394" i="14"/>
  <c r="AI394" i="14" s="1"/>
  <c r="V394" i="14"/>
  <c r="AH394" i="14" s="1"/>
  <c r="U394" i="14"/>
  <c r="AG394" i="14" s="1"/>
  <c r="T394" i="14"/>
  <c r="O394" i="14"/>
  <c r="H394" i="14"/>
  <c r="G394" i="14"/>
  <c r="T393" i="14"/>
  <c r="O393" i="14"/>
  <c r="H393" i="14"/>
  <c r="G393" i="14"/>
  <c r="T392" i="14"/>
  <c r="O392" i="14"/>
  <c r="H392" i="14"/>
  <c r="G392" i="14"/>
  <c r="T391" i="14"/>
  <c r="O391" i="14"/>
  <c r="H391" i="14"/>
  <c r="G391" i="14"/>
  <c r="T390" i="14"/>
  <c r="O390" i="14"/>
  <c r="H390" i="14"/>
  <c r="G390" i="14"/>
  <c r="AF389" i="14"/>
  <c r="AR389" i="14" s="1"/>
  <c r="AE389" i="14"/>
  <c r="AQ389" i="14" s="1"/>
  <c r="AD389" i="14"/>
  <c r="AP389" i="14" s="1"/>
  <c r="AC389" i="14"/>
  <c r="AO389" i="14" s="1"/>
  <c r="AB389" i="14"/>
  <c r="AN389" i="14" s="1"/>
  <c r="AA389" i="14"/>
  <c r="AM389" i="14" s="1"/>
  <c r="Z389" i="14"/>
  <c r="AL389" i="14" s="1"/>
  <c r="Y389" i="14"/>
  <c r="AK389" i="14" s="1"/>
  <c r="X389" i="14"/>
  <c r="AJ389" i="14" s="1"/>
  <c r="W389" i="14"/>
  <c r="AI389" i="14" s="1"/>
  <c r="V389" i="14"/>
  <c r="AH389" i="14" s="1"/>
  <c r="U389" i="14"/>
  <c r="AG389" i="14" s="1"/>
  <c r="T389" i="14"/>
  <c r="O389" i="14"/>
  <c r="H389" i="14"/>
  <c r="G389" i="14"/>
  <c r="AF388" i="14"/>
  <c r="AR388" i="14" s="1"/>
  <c r="AE388" i="14"/>
  <c r="AQ388" i="14" s="1"/>
  <c r="AD388" i="14"/>
  <c r="AP388" i="14" s="1"/>
  <c r="AC388" i="14"/>
  <c r="AO388" i="14" s="1"/>
  <c r="AB388" i="14"/>
  <c r="AN388" i="14" s="1"/>
  <c r="AA388" i="14"/>
  <c r="AM388" i="14" s="1"/>
  <c r="Z388" i="14"/>
  <c r="AL388" i="14" s="1"/>
  <c r="Y388" i="14"/>
  <c r="AK388" i="14" s="1"/>
  <c r="X388" i="14"/>
  <c r="AJ388" i="14" s="1"/>
  <c r="W388" i="14"/>
  <c r="AI388" i="14" s="1"/>
  <c r="V388" i="14"/>
  <c r="AH388" i="14" s="1"/>
  <c r="U388" i="14"/>
  <c r="AG388" i="14" s="1"/>
  <c r="T388" i="14"/>
  <c r="O388" i="14"/>
  <c r="H388" i="14"/>
  <c r="G388" i="14"/>
  <c r="T387" i="14"/>
  <c r="O387" i="14"/>
  <c r="H387" i="14"/>
  <c r="G387" i="14"/>
  <c r="T386" i="14"/>
  <c r="O386" i="14"/>
  <c r="H386" i="14"/>
  <c r="G386" i="14"/>
  <c r="AF385" i="14"/>
  <c r="AR385" i="14" s="1"/>
  <c r="AE385" i="14"/>
  <c r="AQ385" i="14" s="1"/>
  <c r="AD385" i="14"/>
  <c r="AP385" i="14" s="1"/>
  <c r="AC385" i="14"/>
  <c r="AO385" i="14" s="1"/>
  <c r="AB385" i="14"/>
  <c r="AN385" i="14" s="1"/>
  <c r="AA385" i="14"/>
  <c r="AM385" i="14" s="1"/>
  <c r="Z385" i="14"/>
  <c r="AL385" i="14" s="1"/>
  <c r="Y385" i="14"/>
  <c r="AK385" i="14" s="1"/>
  <c r="X385" i="14"/>
  <c r="AJ385" i="14" s="1"/>
  <c r="W385" i="14"/>
  <c r="AI385" i="14" s="1"/>
  <c r="V385" i="14"/>
  <c r="AH385" i="14" s="1"/>
  <c r="U385" i="14"/>
  <c r="AG385" i="14" s="1"/>
  <c r="T385" i="14"/>
  <c r="O385" i="14"/>
  <c r="H385" i="14"/>
  <c r="G385" i="14"/>
  <c r="T384" i="14"/>
  <c r="O384" i="14"/>
  <c r="H384" i="14"/>
  <c r="G384" i="14"/>
  <c r="T383" i="14"/>
  <c r="O383" i="14"/>
  <c r="H383" i="14"/>
  <c r="G383" i="14"/>
  <c r="T382" i="14"/>
  <c r="O382" i="14"/>
  <c r="H382" i="14"/>
  <c r="G382" i="14"/>
  <c r="T381" i="14"/>
  <c r="O381" i="14"/>
  <c r="H381" i="14"/>
  <c r="G381" i="14"/>
  <c r="T380" i="14"/>
  <c r="O380" i="14"/>
  <c r="H380" i="14"/>
  <c r="G380" i="14"/>
  <c r="AF379" i="14"/>
  <c r="AR379" i="14" s="1"/>
  <c r="AE379" i="14"/>
  <c r="AQ379" i="14" s="1"/>
  <c r="AD379" i="14"/>
  <c r="AP379" i="14" s="1"/>
  <c r="AC379" i="14"/>
  <c r="AO379" i="14" s="1"/>
  <c r="AB379" i="14"/>
  <c r="AN379" i="14" s="1"/>
  <c r="AA379" i="14"/>
  <c r="AM379" i="14" s="1"/>
  <c r="Z379" i="14"/>
  <c r="AL379" i="14" s="1"/>
  <c r="Y379" i="14"/>
  <c r="AK379" i="14" s="1"/>
  <c r="X379" i="14"/>
  <c r="AJ379" i="14" s="1"/>
  <c r="W379" i="14"/>
  <c r="AI379" i="14" s="1"/>
  <c r="V379" i="14"/>
  <c r="AH379" i="14" s="1"/>
  <c r="U379" i="14"/>
  <c r="AG379" i="14" s="1"/>
  <c r="T379" i="14"/>
  <c r="O379" i="14"/>
  <c r="H379" i="14"/>
  <c r="G379" i="14"/>
  <c r="T378" i="14"/>
  <c r="O378" i="14"/>
  <c r="H378" i="14"/>
  <c r="G378" i="14"/>
  <c r="AF377" i="14"/>
  <c r="AR377" i="14" s="1"/>
  <c r="AE377" i="14"/>
  <c r="AQ377" i="14" s="1"/>
  <c r="AD377" i="14"/>
  <c r="AP377" i="14" s="1"/>
  <c r="AC377" i="14"/>
  <c r="AO377" i="14" s="1"/>
  <c r="AB377" i="14"/>
  <c r="AN377" i="14" s="1"/>
  <c r="AA377" i="14"/>
  <c r="AM377" i="14" s="1"/>
  <c r="Z377" i="14"/>
  <c r="AL377" i="14" s="1"/>
  <c r="Y377" i="14"/>
  <c r="AK377" i="14" s="1"/>
  <c r="X377" i="14"/>
  <c r="AJ377" i="14" s="1"/>
  <c r="W377" i="14"/>
  <c r="AI377" i="14" s="1"/>
  <c r="V377" i="14"/>
  <c r="AH377" i="14" s="1"/>
  <c r="U377" i="14"/>
  <c r="AG377" i="14" s="1"/>
  <c r="T377" i="14"/>
  <c r="O377" i="14"/>
  <c r="H377" i="14"/>
  <c r="G377" i="14"/>
  <c r="T376" i="14"/>
  <c r="O376" i="14"/>
  <c r="H376" i="14"/>
  <c r="G376" i="14"/>
  <c r="T375" i="14"/>
  <c r="O375" i="14"/>
  <c r="H375" i="14"/>
  <c r="G375" i="14"/>
  <c r="AF374" i="14"/>
  <c r="AR374" i="14" s="1"/>
  <c r="AE374" i="14"/>
  <c r="AQ374" i="14" s="1"/>
  <c r="AD374" i="14"/>
  <c r="AP374" i="14" s="1"/>
  <c r="AC374" i="14"/>
  <c r="AO374" i="14" s="1"/>
  <c r="AB374" i="14"/>
  <c r="AN374" i="14" s="1"/>
  <c r="AA374" i="14"/>
  <c r="AM374" i="14" s="1"/>
  <c r="Z374" i="14"/>
  <c r="AL374" i="14" s="1"/>
  <c r="Y374" i="14"/>
  <c r="AK374" i="14" s="1"/>
  <c r="X374" i="14"/>
  <c r="AJ374" i="14" s="1"/>
  <c r="W374" i="14"/>
  <c r="AI374" i="14" s="1"/>
  <c r="V374" i="14"/>
  <c r="AH374" i="14" s="1"/>
  <c r="U374" i="14"/>
  <c r="AG374" i="14" s="1"/>
  <c r="T374" i="14"/>
  <c r="O374" i="14"/>
  <c r="H374" i="14"/>
  <c r="G374" i="14"/>
  <c r="AF373" i="14"/>
  <c r="AR373" i="14" s="1"/>
  <c r="AE373" i="14"/>
  <c r="AQ373" i="14" s="1"/>
  <c r="AD373" i="14"/>
  <c r="AP373" i="14" s="1"/>
  <c r="AC373" i="14"/>
  <c r="AO373" i="14" s="1"/>
  <c r="AB373" i="14"/>
  <c r="AN373" i="14" s="1"/>
  <c r="AA373" i="14"/>
  <c r="AM373" i="14" s="1"/>
  <c r="Z373" i="14"/>
  <c r="AL373" i="14" s="1"/>
  <c r="Y373" i="14"/>
  <c r="AK373" i="14" s="1"/>
  <c r="X373" i="14"/>
  <c r="AJ373" i="14" s="1"/>
  <c r="W373" i="14"/>
  <c r="AI373" i="14" s="1"/>
  <c r="V373" i="14"/>
  <c r="AH373" i="14" s="1"/>
  <c r="U373" i="14"/>
  <c r="AG373" i="14" s="1"/>
  <c r="T373" i="14"/>
  <c r="O373" i="14"/>
  <c r="H373" i="14"/>
  <c r="G373" i="14"/>
  <c r="T372" i="14"/>
  <c r="O372" i="14"/>
  <c r="H372" i="14"/>
  <c r="G372" i="14"/>
  <c r="T371" i="14"/>
  <c r="O371" i="14"/>
  <c r="H371" i="14"/>
  <c r="G371" i="14"/>
  <c r="AF370" i="14"/>
  <c r="AR370" i="14" s="1"/>
  <c r="AE370" i="14"/>
  <c r="AQ370" i="14" s="1"/>
  <c r="AD370" i="14"/>
  <c r="AP370" i="14" s="1"/>
  <c r="AC370" i="14"/>
  <c r="AO370" i="14" s="1"/>
  <c r="AB370" i="14"/>
  <c r="AN370" i="14" s="1"/>
  <c r="AA370" i="14"/>
  <c r="AM370" i="14" s="1"/>
  <c r="Z370" i="14"/>
  <c r="AL370" i="14" s="1"/>
  <c r="Y370" i="14"/>
  <c r="AK370" i="14" s="1"/>
  <c r="X370" i="14"/>
  <c r="AJ370" i="14" s="1"/>
  <c r="W370" i="14"/>
  <c r="AI370" i="14" s="1"/>
  <c r="V370" i="14"/>
  <c r="AH370" i="14" s="1"/>
  <c r="U370" i="14"/>
  <c r="AG370" i="14" s="1"/>
  <c r="T370" i="14"/>
  <c r="O370" i="14"/>
  <c r="H370" i="14"/>
  <c r="G370" i="14"/>
  <c r="AF369" i="14"/>
  <c r="AR369" i="14" s="1"/>
  <c r="AE369" i="14"/>
  <c r="AQ369" i="14" s="1"/>
  <c r="AD369" i="14"/>
  <c r="AP369" i="14" s="1"/>
  <c r="AC369" i="14"/>
  <c r="AO369" i="14" s="1"/>
  <c r="AB369" i="14"/>
  <c r="AN369" i="14" s="1"/>
  <c r="AA369" i="14"/>
  <c r="AM369" i="14" s="1"/>
  <c r="Z369" i="14"/>
  <c r="AL369" i="14" s="1"/>
  <c r="Y369" i="14"/>
  <c r="AK369" i="14" s="1"/>
  <c r="X369" i="14"/>
  <c r="AJ369" i="14" s="1"/>
  <c r="W369" i="14"/>
  <c r="AI369" i="14" s="1"/>
  <c r="V369" i="14"/>
  <c r="AH369" i="14" s="1"/>
  <c r="U369" i="14"/>
  <c r="AG369" i="14" s="1"/>
  <c r="T369" i="14"/>
  <c r="O369" i="14"/>
  <c r="H369" i="14"/>
  <c r="G369" i="14"/>
  <c r="T368" i="14"/>
  <c r="O368" i="14"/>
  <c r="H368" i="14"/>
  <c r="G368" i="14"/>
  <c r="T367" i="14"/>
  <c r="O367" i="14"/>
  <c r="H367" i="14"/>
  <c r="G367" i="14"/>
  <c r="AF366" i="14"/>
  <c r="AR366" i="14" s="1"/>
  <c r="AE366" i="14"/>
  <c r="AQ366" i="14" s="1"/>
  <c r="AD366" i="14"/>
  <c r="AP366" i="14" s="1"/>
  <c r="AC366" i="14"/>
  <c r="AO366" i="14" s="1"/>
  <c r="AB366" i="14"/>
  <c r="AN366" i="14" s="1"/>
  <c r="AA366" i="14"/>
  <c r="AM366" i="14" s="1"/>
  <c r="Z366" i="14"/>
  <c r="AL366" i="14" s="1"/>
  <c r="Y366" i="14"/>
  <c r="AK366" i="14" s="1"/>
  <c r="X366" i="14"/>
  <c r="AJ366" i="14" s="1"/>
  <c r="W366" i="14"/>
  <c r="AI366" i="14" s="1"/>
  <c r="V366" i="14"/>
  <c r="AH366" i="14" s="1"/>
  <c r="U366" i="14"/>
  <c r="AG366" i="14" s="1"/>
  <c r="T366" i="14"/>
  <c r="O366" i="14"/>
  <c r="H366" i="14"/>
  <c r="G366" i="14"/>
  <c r="T365" i="14"/>
  <c r="O365" i="14"/>
  <c r="H365" i="14"/>
  <c r="G365" i="14"/>
  <c r="T364" i="14"/>
  <c r="O364" i="14"/>
  <c r="H364" i="14"/>
  <c r="G364" i="14"/>
  <c r="AF363" i="14"/>
  <c r="AR363" i="14" s="1"/>
  <c r="AE363" i="14"/>
  <c r="AQ363" i="14" s="1"/>
  <c r="AD363" i="14"/>
  <c r="AP363" i="14" s="1"/>
  <c r="AC363" i="14"/>
  <c r="AO363" i="14" s="1"/>
  <c r="AB363" i="14"/>
  <c r="AN363" i="14" s="1"/>
  <c r="AA363" i="14"/>
  <c r="AM363" i="14" s="1"/>
  <c r="Z363" i="14"/>
  <c r="AL363" i="14" s="1"/>
  <c r="Y363" i="14"/>
  <c r="AK363" i="14" s="1"/>
  <c r="X363" i="14"/>
  <c r="AJ363" i="14" s="1"/>
  <c r="W363" i="14"/>
  <c r="AI363" i="14" s="1"/>
  <c r="V363" i="14"/>
  <c r="AH363" i="14" s="1"/>
  <c r="U363" i="14"/>
  <c r="AG363" i="14" s="1"/>
  <c r="T363" i="14"/>
  <c r="O363" i="14"/>
  <c r="H363" i="14"/>
  <c r="G363" i="14"/>
  <c r="AF362" i="14"/>
  <c r="AR362" i="14" s="1"/>
  <c r="AE362" i="14"/>
  <c r="AQ362" i="14" s="1"/>
  <c r="AD362" i="14"/>
  <c r="AP362" i="14" s="1"/>
  <c r="AC362" i="14"/>
  <c r="AO362" i="14" s="1"/>
  <c r="AB362" i="14"/>
  <c r="AN362" i="14" s="1"/>
  <c r="AA362" i="14"/>
  <c r="AM362" i="14" s="1"/>
  <c r="Z362" i="14"/>
  <c r="AL362" i="14" s="1"/>
  <c r="Y362" i="14"/>
  <c r="AK362" i="14" s="1"/>
  <c r="X362" i="14"/>
  <c r="AJ362" i="14" s="1"/>
  <c r="W362" i="14"/>
  <c r="AI362" i="14" s="1"/>
  <c r="V362" i="14"/>
  <c r="AH362" i="14" s="1"/>
  <c r="U362" i="14"/>
  <c r="AG362" i="14" s="1"/>
  <c r="T362" i="14"/>
  <c r="O362" i="14"/>
  <c r="H362" i="14"/>
  <c r="G362" i="14"/>
  <c r="T361" i="14"/>
  <c r="O361" i="14"/>
  <c r="H361" i="14"/>
  <c r="G361" i="14"/>
  <c r="T360" i="14"/>
  <c r="O360" i="14"/>
  <c r="H360" i="14"/>
  <c r="G360" i="14"/>
  <c r="T359" i="14"/>
  <c r="O359" i="14"/>
  <c r="H359" i="14"/>
  <c r="G359" i="14"/>
  <c r="AF358" i="14"/>
  <c r="AR358" i="14" s="1"/>
  <c r="AE358" i="14"/>
  <c r="AQ358" i="14" s="1"/>
  <c r="AD358" i="14"/>
  <c r="AP358" i="14" s="1"/>
  <c r="AC358" i="14"/>
  <c r="AO358" i="14" s="1"/>
  <c r="AB358" i="14"/>
  <c r="AN358" i="14" s="1"/>
  <c r="AA358" i="14"/>
  <c r="AM358" i="14" s="1"/>
  <c r="Z358" i="14"/>
  <c r="AL358" i="14" s="1"/>
  <c r="Y358" i="14"/>
  <c r="AK358" i="14" s="1"/>
  <c r="X358" i="14"/>
  <c r="AJ358" i="14" s="1"/>
  <c r="W358" i="14"/>
  <c r="AI358" i="14" s="1"/>
  <c r="V358" i="14"/>
  <c r="AH358" i="14" s="1"/>
  <c r="U358" i="14"/>
  <c r="AG358" i="14" s="1"/>
  <c r="T358" i="14"/>
  <c r="O358" i="14"/>
  <c r="H358" i="14"/>
  <c r="G358" i="14"/>
  <c r="T357" i="14"/>
  <c r="O357" i="14"/>
  <c r="H357" i="14"/>
  <c r="G357" i="14"/>
  <c r="AF356" i="14"/>
  <c r="AR356" i="14" s="1"/>
  <c r="AE356" i="14"/>
  <c r="AQ356" i="14" s="1"/>
  <c r="AD356" i="14"/>
  <c r="AP356" i="14" s="1"/>
  <c r="AC356" i="14"/>
  <c r="AO356" i="14" s="1"/>
  <c r="AB356" i="14"/>
  <c r="AN356" i="14" s="1"/>
  <c r="AA356" i="14"/>
  <c r="AM356" i="14" s="1"/>
  <c r="Z356" i="14"/>
  <c r="AL356" i="14" s="1"/>
  <c r="Y356" i="14"/>
  <c r="AK356" i="14" s="1"/>
  <c r="X356" i="14"/>
  <c r="AJ356" i="14" s="1"/>
  <c r="W356" i="14"/>
  <c r="AI356" i="14" s="1"/>
  <c r="V356" i="14"/>
  <c r="AH356" i="14" s="1"/>
  <c r="U356" i="14"/>
  <c r="AG356" i="14" s="1"/>
  <c r="T356" i="14"/>
  <c r="O356" i="14"/>
  <c r="H356" i="14"/>
  <c r="G356" i="14"/>
  <c r="T355" i="14"/>
  <c r="O355" i="14"/>
  <c r="H355" i="14"/>
  <c r="G355" i="14"/>
  <c r="AF354" i="14"/>
  <c r="AR354" i="14" s="1"/>
  <c r="AE354" i="14"/>
  <c r="AQ354" i="14" s="1"/>
  <c r="AD354" i="14"/>
  <c r="AP354" i="14" s="1"/>
  <c r="AC354" i="14"/>
  <c r="AO354" i="14" s="1"/>
  <c r="AB354" i="14"/>
  <c r="AN354" i="14" s="1"/>
  <c r="AA354" i="14"/>
  <c r="AM354" i="14" s="1"/>
  <c r="Z354" i="14"/>
  <c r="AL354" i="14" s="1"/>
  <c r="Y354" i="14"/>
  <c r="AK354" i="14" s="1"/>
  <c r="X354" i="14"/>
  <c r="AJ354" i="14" s="1"/>
  <c r="W354" i="14"/>
  <c r="AI354" i="14" s="1"/>
  <c r="V354" i="14"/>
  <c r="AH354" i="14" s="1"/>
  <c r="U354" i="14"/>
  <c r="AG354" i="14" s="1"/>
  <c r="T354" i="14"/>
  <c r="O354" i="14"/>
  <c r="H354" i="14"/>
  <c r="G354" i="14"/>
  <c r="AF353" i="14"/>
  <c r="AR353" i="14" s="1"/>
  <c r="AE353" i="14"/>
  <c r="AQ353" i="14" s="1"/>
  <c r="AD353" i="14"/>
  <c r="AP353" i="14" s="1"/>
  <c r="AC353" i="14"/>
  <c r="AO353" i="14" s="1"/>
  <c r="AB353" i="14"/>
  <c r="AN353" i="14" s="1"/>
  <c r="AA353" i="14"/>
  <c r="AM353" i="14" s="1"/>
  <c r="Z353" i="14"/>
  <c r="AL353" i="14" s="1"/>
  <c r="Y353" i="14"/>
  <c r="AK353" i="14" s="1"/>
  <c r="X353" i="14"/>
  <c r="AJ353" i="14" s="1"/>
  <c r="W353" i="14"/>
  <c r="AI353" i="14" s="1"/>
  <c r="V353" i="14"/>
  <c r="AH353" i="14" s="1"/>
  <c r="U353" i="14"/>
  <c r="AG353" i="14" s="1"/>
  <c r="T353" i="14"/>
  <c r="O353" i="14"/>
  <c r="H353" i="14"/>
  <c r="G353" i="14"/>
  <c r="T352" i="14"/>
  <c r="O352" i="14"/>
  <c r="H352" i="14"/>
  <c r="G352" i="14"/>
  <c r="T351" i="14"/>
  <c r="O351" i="14"/>
  <c r="H351" i="14"/>
  <c r="G351" i="14"/>
  <c r="T350" i="14"/>
  <c r="O350" i="14"/>
  <c r="H350" i="14"/>
  <c r="G350" i="14"/>
  <c r="T349" i="14"/>
  <c r="O349" i="14"/>
  <c r="H349" i="14"/>
  <c r="G349" i="14"/>
  <c r="T348" i="14"/>
  <c r="O348" i="14"/>
  <c r="H348" i="14"/>
  <c r="G348" i="14"/>
  <c r="T347" i="14"/>
  <c r="O347" i="14"/>
  <c r="H347" i="14"/>
  <c r="G347" i="14"/>
  <c r="T346" i="14"/>
  <c r="O346" i="14"/>
  <c r="H346" i="14"/>
  <c r="G346" i="14"/>
  <c r="T345" i="14"/>
  <c r="O345" i="14"/>
  <c r="H345" i="14"/>
  <c r="G345" i="14"/>
  <c r="AF344" i="14"/>
  <c r="AR344" i="14" s="1"/>
  <c r="AE344" i="14"/>
  <c r="AQ344" i="14" s="1"/>
  <c r="AD344" i="14"/>
  <c r="AP344" i="14" s="1"/>
  <c r="AC344" i="14"/>
  <c r="AO344" i="14" s="1"/>
  <c r="AB344" i="14"/>
  <c r="AN344" i="14" s="1"/>
  <c r="AA344" i="14"/>
  <c r="AM344" i="14" s="1"/>
  <c r="Z344" i="14"/>
  <c r="AL344" i="14" s="1"/>
  <c r="Y344" i="14"/>
  <c r="AK344" i="14" s="1"/>
  <c r="X344" i="14"/>
  <c r="AJ344" i="14" s="1"/>
  <c r="W344" i="14"/>
  <c r="AI344" i="14" s="1"/>
  <c r="V344" i="14"/>
  <c r="AH344" i="14" s="1"/>
  <c r="U344" i="14"/>
  <c r="AG344" i="14" s="1"/>
  <c r="T344" i="14"/>
  <c r="O344" i="14"/>
  <c r="H344" i="14"/>
  <c r="G344" i="14"/>
  <c r="T343" i="14"/>
  <c r="O343" i="14"/>
  <c r="H343" i="14"/>
  <c r="G343" i="14"/>
  <c r="T342" i="14"/>
  <c r="O342" i="14"/>
  <c r="H342" i="14"/>
  <c r="G342" i="14"/>
  <c r="T341" i="14"/>
  <c r="O341" i="14"/>
  <c r="H341" i="14"/>
  <c r="G341" i="14"/>
  <c r="T340" i="14"/>
  <c r="O340" i="14"/>
  <c r="H340" i="14"/>
  <c r="G340" i="14"/>
  <c r="T339" i="14"/>
  <c r="O339" i="14"/>
  <c r="H339" i="14"/>
  <c r="G339" i="14"/>
  <c r="T338" i="14"/>
  <c r="O338" i="14"/>
  <c r="H338" i="14"/>
  <c r="G338" i="14"/>
  <c r="AF337" i="14"/>
  <c r="AR337" i="14" s="1"/>
  <c r="AE337" i="14"/>
  <c r="AQ337" i="14" s="1"/>
  <c r="AD337" i="14"/>
  <c r="AP337" i="14" s="1"/>
  <c r="AC337" i="14"/>
  <c r="AO337" i="14" s="1"/>
  <c r="AB337" i="14"/>
  <c r="AN337" i="14" s="1"/>
  <c r="AA337" i="14"/>
  <c r="AM337" i="14" s="1"/>
  <c r="Z337" i="14"/>
  <c r="AL337" i="14" s="1"/>
  <c r="Y337" i="14"/>
  <c r="AK337" i="14" s="1"/>
  <c r="X337" i="14"/>
  <c r="AJ337" i="14" s="1"/>
  <c r="W337" i="14"/>
  <c r="AI337" i="14" s="1"/>
  <c r="V337" i="14"/>
  <c r="AH337" i="14" s="1"/>
  <c r="U337" i="14"/>
  <c r="AG337" i="14" s="1"/>
  <c r="T337" i="14"/>
  <c r="O337" i="14"/>
  <c r="H337" i="14"/>
  <c r="G337" i="14"/>
  <c r="T336" i="14"/>
  <c r="O336" i="14"/>
  <c r="H336" i="14"/>
  <c r="G336" i="14"/>
  <c r="AF335" i="14"/>
  <c r="AR335" i="14" s="1"/>
  <c r="AE335" i="14"/>
  <c r="AQ335" i="14" s="1"/>
  <c r="AD335" i="14"/>
  <c r="AP335" i="14" s="1"/>
  <c r="AC335" i="14"/>
  <c r="AO335" i="14" s="1"/>
  <c r="AB335" i="14"/>
  <c r="AN335" i="14" s="1"/>
  <c r="AA335" i="14"/>
  <c r="AM335" i="14" s="1"/>
  <c r="Z335" i="14"/>
  <c r="AL335" i="14" s="1"/>
  <c r="Y335" i="14"/>
  <c r="AK335" i="14" s="1"/>
  <c r="X335" i="14"/>
  <c r="AJ335" i="14" s="1"/>
  <c r="W335" i="14"/>
  <c r="AI335" i="14" s="1"/>
  <c r="V335" i="14"/>
  <c r="AH335" i="14" s="1"/>
  <c r="U335" i="14"/>
  <c r="AG335" i="14" s="1"/>
  <c r="T335" i="14"/>
  <c r="O335" i="14"/>
  <c r="H335" i="14"/>
  <c r="G335" i="14"/>
  <c r="AF334" i="14"/>
  <c r="AR334" i="14" s="1"/>
  <c r="AE334" i="14"/>
  <c r="AQ334" i="14" s="1"/>
  <c r="AD334" i="14"/>
  <c r="AP334" i="14" s="1"/>
  <c r="AC334" i="14"/>
  <c r="AO334" i="14" s="1"/>
  <c r="AB334" i="14"/>
  <c r="AN334" i="14" s="1"/>
  <c r="AA334" i="14"/>
  <c r="AM334" i="14" s="1"/>
  <c r="Z334" i="14"/>
  <c r="AL334" i="14" s="1"/>
  <c r="Y334" i="14"/>
  <c r="AK334" i="14" s="1"/>
  <c r="X334" i="14"/>
  <c r="AJ334" i="14" s="1"/>
  <c r="W334" i="14"/>
  <c r="AI334" i="14" s="1"/>
  <c r="V334" i="14"/>
  <c r="AH334" i="14" s="1"/>
  <c r="U334" i="14"/>
  <c r="AG334" i="14" s="1"/>
  <c r="T334" i="14"/>
  <c r="O334" i="14"/>
  <c r="H334" i="14"/>
  <c r="G334" i="14"/>
  <c r="T333" i="14"/>
  <c r="O333" i="14"/>
  <c r="H333" i="14"/>
  <c r="G333" i="14"/>
  <c r="T332" i="14"/>
  <c r="O332" i="14"/>
  <c r="H332" i="14"/>
  <c r="G332" i="14"/>
  <c r="T331" i="14"/>
  <c r="O331" i="14"/>
  <c r="H331" i="14"/>
  <c r="G331" i="14"/>
  <c r="T330" i="14"/>
  <c r="O330" i="14"/>
  <c r="H330" i="14"/>
  <c r="G330" i="14"/>
  <c r="T329" i="14"/>
  <c r="O329" i="14"/>
  <c r="H329" i="14"/>
  <c r="G329" i="14"/>
  <c r="T328" i="14"/>
  <c r="O328" i="14"/>
  <c r="H328" i="14"/>
  <c r="G328" i="14"/>
  <c r="AF327" i="14"/>
  <c r="AR327" i="14" s="1"/>
  <c r="AE327" i="14"/>
  <c r="AQ327" i="14" s="1"/>
  <c r="AD327" i="14"/>
  <c r="AP327" i="14" s="1"/>
  <c r="AC327" i="14"/>
  <c r="AO327" i="14" s="1"/>
  <c r="AB327" i="14"/>
  <c r="AN327" i="14" s="1"/>
  <c r="AA327" i="14"/>
  <c r="AM327" i="14" s="1"/>
  <c r="Z327" i="14"/>
  <c r="AL327" i="14" s="1"/>
  <c r="Y327" i="14"/>
  <c r="AK327" i="14" s="1"/>
  <c r="X327" i="14"/>
  <c r="AJ327" i="14" s="1"/>
  <c r="W327" i="14"/>
  <c r="AI327" i="14" s="1"/>
  <c r="V327" i="14"/>
  <c r="AH327" i="14" s="1"/>
  <c r="U327" i="14"/>
  <c r="AG327" i="14" s="1"/>
  <c r="T327" i="14"/>
  <c r="O327" i="14"/>
  <c r="H327" i="14"/>
  <c r="G327" i="14"/>
  <c r="T326" i="14"/>
  <c r="O326" i="14"/>
  <c r="H326" i="14"/>
  <c r="G326" i="14"/>
  <c r="T325" i="14"/>
  <c r="O325" i="14"/>
  <c r="H325" i="14"/>
  <c r="G325" i="14"/>
  <c r="T324" i="14"/>
  <c r="O324" i="14"/>
  <c r="H324" i="14"/>
  <c r="G324" i="14"/>
  <c r="T323" i="14"/>
  <c r="O323" i="14"/>
  <c r="H323" i="14"/>
  <c r="G323" i="14"/>
  <c r="T322" i="14"/>
  <c r="O322" i="14"/>
  <c r="H322" i="14"/>
  <c r="G322" i="14"/>
  <c r="T321" i="14"/>
  <c r="O321" i="14"/>
  <c r="H321" i="14"/>
  <c r="G321" i="14"/>
  <c r="AF320" i="14"/>
  <c r="AR320" i="14" s="1"/>
  <c r="AE320" i="14"/>
  <c r="AQ320" i="14" s="1"/>
  <c r="AD320" i="14"/>
  <c r="AP320" i="14" s="1"/>
  <c r="AC320" i="14"/>
  <c r="AO320" i="14" s="1"/>
  <c r="AB320" i="14"/>
  <c r="AN320" i="14" s="1"/>
  <c r="AA320" i="14"/>
  <c r="AM320" i="14" s="1"/>
  <c r="Z320" i="14"/>
  <c r="AL320" i="14" s="1"/>
  <c r="Y320" i="14"/>
  <c r="AK320" i="14" s="1"/>
  <c r="X320" i="14"/>
  <c r="AJ320" i="14" s="1"/>
  <c r="W320" i="14"/>
  <c r="AI320" i="14" s="1"/>
  <c r="V320" i="14"/>
  <c r="AH320" i="14" s="1"/>
  <c r="U320" i="14"/>
  <c r="AG320" i="14" s="1"/>
  <c r="T320" i="14"/>
  <c r="O320" i="14"/>
  <c r="H320" i="14"/>
  <c r="G320" i="14"/>
  <c r="T319" i="14"/>
  <c r="O319" i="14"/>
  <c r="H319" i="14"/>
  <c r="G319" i="14"/>
  <c r="AF318" i="14"/>
  <c r="AR318" i="14" s="1"/>
  <c r="AE318" i="14"/>
  <c r="AQ318" i="14" s="1"/>
  <c r="AD318" i="14"/>
  <c r="AP318" i="14" s="1"/>
  <c r="AC318" i="14"/>
  <c r="AO318" i="14" s="1"/>
  <c r="AB318" i="14"/>
  <c r="AN318" i="14" s="1"/>
  <c r="AA318" i="14"/>
  <c r="AM318" i="14" s="1"/>
  <c r="Z318" i="14"/>
  <c r="AL318" i="14" s="1"/>
  <c r="Y318" i="14"/>
  <c r="AK318" i="14" s="1"/>
  <c r="X318" i="14"/>
  <c r="AJ318" i="14" s="1"/>
  <c r="W318" i="14"/>
  <c r="AI318" i="14" s="1"/>
  <c r="V318" i="14"/>
  <c r="AH318" i="14" s="1"/>
  <c r="U318" i="14"/>
  <c r="AG318" i="14" s="1"/>
  <c r="T318" i="14"/>
  <c r="O318" i="14"/>
  <c r="H318" i="14"/>
  <c r="G318" i="14"/>
  <c r="T317" i="14"/>
  <c r="O317" i="14"/>
  <c r="H317" i="14"/>
  <c r="G317" i="14"/>
  <c r="AF316" i="14"/>
  <c r="AR316" i="14" s="1"/>
  <c r="AE316" i="14"/>
  <c r="AQ316" i="14" s="1"/>
  <c r="AD316" i="14"/>
  <c r="AP316" i="14" s="1"/>
  <c r="AC316" i="14"/>
  <c r="AO316" i="14" s="1"/>
  <c r="AB316" i="14"/>
  <c r="AN316" i="14" s="1"/>
  <c r="AA316" i="14"/>
  <c r="AM316" i="14" s="1"/>
  <c r="Z316" i="14"/>
  <c r="AL316" i="14" s="1"/>
  <c r="Y316" i="14"/>
  <c r="AK316" i="14" s="1"/>
  <c r="X316" i="14"/>
  <c r="AJ316" i="14" s="1"/>
  <c r="W316" i="14"/>
  <c r="AI316" i="14" s="1"/>
  <c r="V316" i="14"/>
  <c r="AH316" i="14" s="1"/>
  <c r="U316" i="14"/>
  <c r="AG316" i="14" s="1"/>
  <c r="T316" i="14"/>
  <c r="O316" i="14"/>
  <c r="H316" i="14"/>
  <c r="G316" i="14"/>
  <c r="AF315" i="14"/>
  <c r="AR315" i="14" s="1"/>
  <c r="AE315" i="14"/>
  <c r="AQ315" i="14" s="1"/>
  <c r="AD315" i="14"/>
  <c r="AP315" i="14" s="1"/>
  <c r="AC315" i="14"/>
  <c r="AO315" i="14" s="1"/>
  <c r="AB315" i="14"/>
  <c r="AN315" i="14" s="1"/>
  <c r="AA315" i="14"/>
  <c r="AM315" i="14" s="1"/>
  <c r="Z315" i="14"/>
  <c r="AL315" i="14" s="1"/>
  <c r="Y315" i="14"/>
  <c r="AK315" i="14" s="1"/>
  <c r="X315" i="14"/>
  <c r="AJ315" i="14" s="1"/>
  <c r="W315" i="14"/>
  <c r="AI315" i="14" s="1"/>
  <c r="V315" i="14"/>
  <c r="AH315" i="14" s="1"/>
  <c r="U315" i="14"/>
  <c r="AG315" i="14" s="1"/>
  <c r="T315" i="14"/>
  <c r="O315" i="14"/>
  <c r="H315" i="14"/>
  <c r="G315" i="14"/>
  <c r="T314" i="14"/>
  <c r="O314" i="14"/>
  <c r="H314" i="14"/>
  <c r="G314" i="14"/>
  <c r="T313" i="14"/>
  <c r="O313" i="14"/>
  <c r="H313" i="14"/>
  <c r="G313" i="14"/>
  <c r="T312" i="14"/>
  <c r="O312" i="14"/>
  <c r="H312" i="14"/>
  <c r="G312" i="14"/>
  <c r="T311" i="14"/>
  <c r="O311" i="14"/>
  <c r="H311" i="14"/>
  <c r="G311" i="14"/>
  <c r="T310" i="14"/>
  <c r="O310" i="14"/>
  <c r="H310" i="14"/>
  <c r="G310" i="14"/>
  <c r="T309" i="14"/>
  <c r="O309" i="14"/>
  <c r="H309" i="14"/>
  <c r="G309" i="14"/>
  <c r="T308" i="14"/>
  <c r="O308" i="14"/>
  <c r="H308" i="14"/>
  <c r="G308" i="14"/>
  <c r="T307" i="14"/>
  <c r="O307" i="14"/>
  <c r="H307" i="14"/>
  <c r="G307" i="14"/>
  <c r="T306" i="14"/>
  <c r="O306" i="14"/>
  <c r="H306" i="14"/>
  <c r="G306" i="14"/>
  <c r="T305" i="14"/>
  <c r="O305" i="14"/>
  <c r="H305" i="14"/>
  <c r="G305" i="14"/>
  <c r="AF304" i="14"/>
  <c r="AR304" i="14" s="1"/>
  <c r="AE304" i="14"/>
  <c r="AQ304" i="14" s="1"/>
  <c r="AD304" i="14"/>
  <c r="AP304" i="14" s="1"/>
  <c r="AC304" i="14"/>
  <c r="AO304" i="14" s="1"/>
  <c r="AB304" i="14"/>
  <c r="AN304" i="14" s="1"/>
  <c r="AA304" i="14"/>
  <c r="AM304" i="14" s="1"/>
  <c r="Z304" i="14"/>
  <c r="AL304" i="14" s="1"/>
  <c r="Y304" i="14"/>
  <c r="AK304" i="14" s="1"/>
  <c r="X304" i="14"/>
  <c r="AJ304" i="14" s="1"/>
  <c r="W304" i="14"/>
  <c r="AI304" i="14" s="1"/>
  <c r="V304" i="14"/>
  <c r="AH304" i="14" s="1"/>
  <c r="U304" i="14"/>
  <c r="AG304" i="14" s="1"/>
  <c r="T304" i="14"/>
  <c r="O304" i="14"/>
  <c r="H304" i="14"/>
  <c r="G304" i="14"/>
  <c r="AF303" i="14"/>
  <c r="AR303" i="14" s="1"/>
  <c r="AE303" i="14"/>
  <c r="AQ303" i="14" s="1"/>
  <c r="AD303" i="14"/>
  <c r="AP303" i="14" s="1"/>
  <c r="AC303" i="14"/>
  <c r="AO303" i="14" s="1"/>
  <c r="AB303" i="14"/>
  <c r="AN303" i="14" s="1"/>
  <c r="AA303" i="14"/>
  <c r="AM303" i="14" s="1"/>
  <c r="Z303" i="14"/>
  <c r="AL303" i="14" s="1"/>
  <c r="Y303" i="14"/>
  <c r="AK303" i="14" s="1"/>
  <c r="X303" i="14"/>
  <c r="AJ303" i="14" s="1"/>
  <c r="W303" i="14"/>
  <c r="AI303" i="14" s="1"/>
  <c r="V303" i="14"/>
  <c r="AH303" i="14" s="1"/>
  <c r="U303" i="14"/>
  <c r="AG303" i="14" s="1"/>
  <c r="T303" i="14"/>
  <c r="O303" i="14"/>
  <c r="H303" i="14"/>
  <c r="G303" i="14"/>
  <c r="T302" i="14"/>
  <c r="O302" i="14"/>
  <c r="H302" i="14"/>
  <c r="G302" i="14"/>
  <c r="T301" i="14"/>
  <c r="O301" i="14"/>
  <c r="H301" i="14"/>
  <c r="G301" i="14"/>
  <c r="AF300" i="14"/>
  <c r="AR300" i="14" s="1"/>
  <c r="AE300" i="14"/>
  <c r="AQ300" i="14" s="1"/>
  <c r="AD300" i="14"/>
  <c r="AP300" i="14" s="1"/>
  <c r="AC300" i="14"/>
  <c r="AO300" i="14" s="1"/>
  <c r="AB300" i="14"/>
  <c r="AN300" i="14" s="1"/>
  <c r="AA300" i="14"/>
  <c r="AM300" i="14" s="1"/>
  <c r="Z300" i="14"/>
  <c r="AL300" i="14" s="1"/>
  <c r="Y300" i="14"/>
  <c r="AK300" i="14" s="1"/>
  <c r="X300" i="14"/>
  <c r="AJ300" i="14" s="1"/>
  <c r="W300" i="14"/>
  <c r="AI300" i="14" s="1"/>
  <c r="V300" i="14"/>
  <c r="AH300" i="14" s="1"/>
  <c r="U300" i="14"/>
  <c r="AG300" i="14" s="1"/>
  <c r="T300" i="14"/>
  <c r="O300" i="14"/>
  <c r="H300" i="14"/>
  <c r="G300" i="14"/>
  <c r="AF299" i="14"/>
  <c r="AR299" i="14" s="1"/>
  <c r="AE299" i="14"/>
  <c r="AQ299" i="14" s="1"/>
  <c r="AD299" i="14"/>
  <c r="AP299" i="14" s="1"/>
  <c r="AC299" i="14"/>
  <c r="AO299" i="14" s="1"/>
  <c r="AB299" i="14"/>
  <c r="AN299" i="14" s="1"/>
  <c r="AA299" i="14"/>
  <c r="AM299" i="14" s="1"/>
  <c r="Z299" i="14"/>
  <c r="AL299" i="14" s="1"/>
  <c r="Y299" i="14"/>
  <c r="AK299" i="14" s="1"/>
  <c r="X299" i="14"/>
  <c r="AJ299" i="14" s="1"/>
  <c r="W299" i="14"/>
  <c r="AI299" i="14" s="1"/>
  <c r="V299" i="14"/>
  <c r="AH299" i="14" s="1"/>
  <c r="U299" i="14"/>
  <c r="AG299" i="14" s="1"/>
  <c r="T299" i="14"/>
  <c r="O299" i="14"/>
  <c r="H299" i="14"/>
  <c r="G299" i="14"/>
  <c r="AF298" i="14"/>
  <c r="AR298" i="14" s="1"/>
  <c r="AE298" i="14"/>
  <c r="AQ298" i="14" s="1"/>
  <c r="AD298" i="14"/>
  <c r="AP298" i="14" s="1"/>
  <c r="AC298" i="14"/>
  <c r="AO298" i="14" s="1"/>
  <c r="AB298" i="14"/>
  <c r="AN298" i="14" s="1"/>
  <c r="AA298" i="14"/>
  <c r="AM298" i="14" s="1"/>
  <c r="Z298" i="14"/>
  <c r="AL298" i="14" s="1"/>
  <c r="Y298" i="14"/>
  <c r="AK298" i="14" s="1"/>
  <c r="X298" i="14"/>
  <c r="AJ298" i="14" s="1"/>
  <c r="W298" i="14"/>
  <c r="AI298" i="14" s="1"/>
  <c r="V298" i="14"/>
  <c r="AH298" i="14" s="1"/>
  <c r="U298" i="14"/>
  <c r="AG298" i="14" s="1"/>
  <c r="T298" i="14"/>
  <c r="O298" i="14"/>
  <c r="H298" i="14"/>
  <c r="G298" i="14"/>
  <c r="T297" i="14"/>
  <c r="O297" i="14"/>
  <c r="H297" i="14"/>
  <c r="G297" i="14"/>
  <c r="T296" i="14"/>
  <c r="O296" i="14"/>
  <c r="H296" i="14"/>
  <c r="G296" i="14"/>
  <c r="T295" i="14"/>
  <c r="O295" i="14"/>
  <c r="H295" i="14"/>
  <c r="G295" i="14"/>
  <c r="T294" i="14"/>
  <c r="O294" i="14"/>
  <c r="H294" i="14"/>
  <c r="G294" i="14"/>
  <c r="T293" i="14"/>
  <c r="O293" i="14"/>
  <c r="H293" i="14"/>
  <c r="G293" i="14"/>
  <c r="T292" i="14"/>
  <c r="O292" i="14"/>
  <c r="H292" i="14"/>
  <c r="G292" i="14"/>
  <c r="T291" i="14"/>
  <c r="O291" i="14"/>
  <c r="H291" i="14"/>
  <c r="G291" i="14"/>
  <c r="T290" i="14"/>
  <c r="O290" i="14"/>
  <c r="H290" i="14"/>
  <c r="G290" i="14"/>
  <c r="T289" i="14"/>
  <c r="O289" i="14"/>
  <c r="H289" i="14"/>
  <c r="G289" i="14"/>
  <c r="T288" i="14"/>
  <c r="O288" i="14"/>
  <c r="H288" i="14"/>
  <c r="G288" i="14"/>
  <c r="T287" i="14"/>
  <c r="O287" i="14"/>
  <c r="H287" i="14"/>
  <c r="G287" i="14"/>
  <c r="T286" i="14"/>
  <c r="O286" i="14"/>
  <c r="H286" i="14"/>
  <c r="G286" i="14"/>
  <c r="T285" i="14"/>
  <c r="O285" i="14"/>
  <c r="H285" i="14"/>
  <c r="G285" i="14"/>
  <c r="T284" i="14"/>
  <c r="O284" i="14"/>
  <c r="H284" i="14"/>
  <c r="G284" i="14"/>
  <c r="AF283" i="14"/>
  <c r="AR283" i="14" s="1"/>
  <c r="AE283" i="14"/>
  <c r="AQ283" i="14" s="1"/>
  <c r="AD283" i="14"/>
  <c r="AP283" i="14" s="1"/>
  <c r="AC283" i="14"/>
  <c r="AO283" i="14" s="1"/>
  <c r="AB283" i="14"/>
  <c r="AN283" i="14" s="1"/>
  <c r="AA283" i="14"/>
  <c r="AM283" i="14" s="1"/>
  <c r="Z283" i="14"/>
  <c r="AL283" i="14" s="1"/>
  <c r="Y283" i="14"/>
  <c r="AK283" i="14" s="1"/>
  <c r="X283" i="14"/>
  <c r="AJ283" i="14" s="1"/>
  <c r="W283" i="14"/>
  <c r="AI283" i="14" s="1"/>
  <c r="V283" i="14"/>
  <c r="AH283" i="14" s="1"/>
  <c r="U283" i="14"/>
  <c r="AG283" i="14" s="1"/>
  <c r="T283" i="14"/>
  <c r="O283" i="14"/>
  <c r="H283" i="14"/>
  <c r="G283" i="14"/>
  <c r="AF282" i="14"/>
  <c r="AR282" i="14" s="1"/>
  <c r="AE282" i="14"/>
  <c r="AQ282" i="14" s="1"/>
  <c r="AD282" i="14"/>
  <c r="AP282" i="14" s="1"/>
  <c r="AC282" i="14"/>
  <c r="AO282" i="14" s="1"/>
  <c r="AB282" i="14"/>
  <c r="AN282" i="14" s="1"/>
  <c r="AA282" i="14"/>
  <c r="AM282" i="14" s="1"/>
  <c r="Z282" i="14"/>
  <c r="AL282" i="14" s="1"/>
  <c r="Y282" i="14"/>
  <c r="AK282" i="14" s="1"/>
  <c r="X282" i="14"/>
  <c r="AJ282" i="14" s="1"/>
  <c r="W282" i="14"/>
  <c r="AI282" i="14" s="1"/>
  <c r="V282" i="14"/>
  <c r="AH282" i="14" s="1"/>
  <c r="U282" i="14"/>
  <c r="AG282" i="14" s="1"/>
  <c r="T282" i="14"/>
  <c r="O282" i="14"/>
  <c r="H282" i="14"/>
  <c r="G282" i="14"/>
  <c r="T281" i="14"/>
  <c r="O281" i="14"/>
  <c r="H281" i="14"/>
  <c r="G281" i="14"/>
  <c r="T280" i="14"/>
  <c r="O280" i="14"/>
  <c r="H280" i="14"/>
  <c r="G280" i="14"/>
  <c r="T279" i="14"/>
  <c r="O279" i="14"/>
  <c r="H279" i="14"/>
  <c r="G279" i="14"/>
  <c r="T278" i="14"/>
  <c r="O278" i="14"/>
  <c r="H278" i="14"/>
  <c r="G278" i="14"/>
  <c r="AF277" i="14"/>
  <c r="AR277" i="14" s="1"/>
  <c r="AE277" i="14"/>
  <c r="AQ277" i="14" s="1"/>
  <c r="AD277" i="14"/>
  <c r="AP277" i="14" s="1"/>
  <c r="AC277" i="14"/>
  <c r="AO277" i="14" s="1"/>
  <c r="AB277" i="14"/>
  <c r="AN277" i="14" s="1"/>
  <c r="AA277" i="14"/>
  <c r="AM277" i="14" s="1"/>
  <c r="Z277" i="14"/>
  <c r="AL277" i="14" s="1"/>
  <c r="Y277" i="14"/>
  <c r="AK277" i="14" s="1"/>
  <c r="X277" i="14"/>
  <c r="AJ277" i="14" s="1"/>
  <c r="W277" i="14"/>
  <c r="AI277" i="14" s="1"/>
  <c r="V277" i="14"/>
  <c r="AH277" i="14" s="1"/>
  <c r="U277" i="14"/>
  <c r="AG277" i="14" s="1"/>
  <c r="T277" i="14"/>
  <c r="O277" i="14"/>
  <c r="H277" i="14"/>
  <c r="G277" i="14"/>
  <c r="T276" i="14"/>
  <c r="O276" i="14"/>
  <c r="H276" i="14"/>
  <c r="G276" i="14"/>
  <c r="T275" i="14"/>
  <c r="O275" i="14"/>
  <c r="H275" i="14"/>
  <c r="G275" i="14"/>
  <c r="AF274" i="14"/>
  <c r="AR274" i="14" s="1"/>
  <c r="AE274" i="14"/>
  <c r="AQ274" i="14" s="1"/>
  <c r="AD274" i="14"/>
  <c r="AP274" i="14" s="1"/>
  <c r="AC274" i="14"/>
  <c r="AO274" i="14" s="1"/>
  <c r="AB274" i="14"/>
  <c r="AN274" i="14" s="1"/>
  <c r="AA274" i="14"/>
  <c r="AM274" i="14" s="1"/>
  <c r="Z274" i="14"/>
  <c r="AL274" i="14" s="1"/>
  <c r="Y274" i="14"/>
  <c r="AK274" i="14" s="1"/>
  <c r="X274" i="14"/>
  <c r="AJ274" i="14" s="1"/>
  <c r="W274" i="14"/>
  <c r="AI274" i="14" s="1"/>
  <c r="V274" i="14"/>
  <c r="AH274" i="14" s="1"/>
  <c r="U274" i="14"/>
  <c r="AG274" i="14" s="1"/>
  <c r="T274" i="14"/>
  <c r="O274" i="14"/>
  <c r="H274" i="14"/>
  <c r="G274" i="14"/>
  <c r="AF273" i="14"/>
  <c r="AR273" i="14" s="1"/>
  <c r="AE273" i="14"/>
  <c r="AQ273" i="14" s="1"/>
  <c r="AD273" i="14"/>
  <c r="AP273" i="14" s="1"/>
  <c r="AC273" i="14"/>
  <c r="AO273" i="14" s="1"/>
  <c r="AB273" i="14"/>
  <c r="AN273" i="14" s="1"/>
  <c r="AA273" i="14"/>
  <c r="AM273" i="14" s="1"/>
  <c r="Z273" i="14"/>
  <c r="AL273" i="14" s="1"/>
  <c r="Y273" i="14"/>
  <c r="AK273" i="14" s="1"/>
  <c r="X273" i="14"/>
  <c r="AJ273" i="14" s="1"/>
  <c r="W273" i="14"/>
  <c r="AI273" i="14" s="1"/>
  <c r="V273" i="14"/>
  <c r="AH273" i="14" s="1"/>
  <c r="U273" i="14"/>
  <c r="AG273" i="14" s="1"/>
  <c r="T273" i="14"/>
  <c r="O273" i="14"/>
  <c r="H273" i="14"/>
  <c r="G273" i="14"/>
  <c r="T272" i="14"/>
  <c r="O272" i="14"/>
  <c r="H272" i="14"/>
  <c r="G272" i="14"/>
  <c r="AF271" i="14"/>
  <c r="AR271" i="14" s="1"/>
  <c r="AE271" i="14"/>
  <c r="AQ271" i="14" s="1"/>
  <c r="AD271" i="14"/>
  <c r="AP271" i="14" s="1"/>
  <c r="AC271" i="14"/>
  <c r="AO271" i="14" s="1"/>
  <c r="AB271" i="14"/>
  <c r="AN271" i="14" s="1"/>
  <c r="AA271" i="14"/>
  <c r="AM271" i="14" s="1"/>
  <c r="Z271" i="14"/>
  <c r="AL271" i="14" s="1"/>
  <c r="Y271" i="14"/>
  <c r="AK271" i="14" s="1"/>
  <c r="X271" i="14"/>
  <c r="AJ271" i="14" s="1"/>
  <c r="W271" i="14"/>
  <c r="AI271" i="14" s="1"/>
  <c r="V271" i="14"/>
  <c r="AH271" i="14" s="1"/>
  <c r="U271" i="14"/>
  <c r="AG271" i="14" s="1"/>
  <c r="T271" i="14"/>
  <c r="O271" i="14"/>
  <c r="H271" i="14"/>
  <c r="G271" i="14"/>
  <c r="T270" i="14"/>
  <c r="O270" i="14"/>
  <c r="H270" i="14"/>
  <c r="G270" i="14"/>
  <c r="T269" i="14"/>
  <c r="O269" i="14"/>
  <c r="H269" i="14"/>
  <c r="G269" i="14"/>
  <c r="T268" i="14"/>
  <c r="O268" i="14"/>
  <c r="H268" i="14"/>
  <c r="G268" i="14"/>
  <c r="T267" i="14"/>
  <c r="O267" i="14"/>
  <c r="H267" i="14"/>
  <c r="G267" i="14"/>
  <c r="T266" i="14"/>
  <c r="O266" i="14"/>
  <c r="H266" i="14"/>
  <c r="G266" i="14"/>
  <c r="T265" i="14"/>
  <c r="O265" i="14"/>
  <c r="H265" i="14"/>
  <c r="G265" i="14"/>
  <c r="T264" i="14"/>
  <c r="O264" i="14"/>
  <c r="H264" i="14"/>
  <c r="G264" i="14"/>
  <c r="T263" i="14"/>
  <c r="O263" i="14"/>
  <c r="H263" i="14"/>
  <c r="G263" i="14"/>
  <c r="T262" i="14"/>
  <c r="O262" i="14"/>
  <c r="H262" i="14"/>
  <c r="G262" i="14"/>
  <c r="T261" i="14"/>
  <c r="O261" i="14"/>
  <c r="H261" i="14"/>
  <c r="G261" i="14"/>
  <c r="T260" i="14"/>
  <c r="O260" i="14"/>
  <c r="H260" i="14"/>
  <c r="G260" i="14"/>
  <c r="AF259" i="14"/>
  <c r="AR259" i="14" s="1"/>
  <c r="AE259" i="14"/>
  <c r="AQ259" i="14" s="1"/>
  <c r="AD259" i="14"/>
  <c r="AP259" i="14" s="1"/>
  <c r="AC259" i="14"/>
  <c r="AO259" i="14" s="1"/>
  <c r="AB259" i="14"/>
  <c r="AN259" i="14" s="1"/>
  <c r="AA259" i="14"/>
  <c r="AM259" i="14" s="1"/>
  <c r="Z259" i="14"/>
  <c r="AL259" i="14" s="1"/>
  <c r="Y259" i="14"/>
  <c r="AK259" i="14" s="1"/>
  <c r="X259" i="14"/>
  <c r="AJ259" i="14" s="1"/>
  <c r="W259" i="14"/>
  <c r="AI259" i="14" s="1"/>
  <c r="V259" i="14"/>
  <c r="AH259" i="14" s="1"/>
  <c r="U259" i="14"/>
  <c r="AG259" i="14" s="1"/>
  <c r="T259" i="14"/>
  <c r="O259" i="14"/>
  <c r="H259" i="14"/>
  <c r="G259" i="14"/>
  <c r="T258" i="14"/>
  <c r="O258" i="14"/>
  <c r="H258" i="14"/>
  <c r="G258" i="14"/>
  <c r="T257" i="14"/>
  <c r="O257" i="14"/>
  <c r="H257" i="14"/>
  <c r="G257" i="14"/>
  <c r="T256" i="14"/>
  <c r="O256" i="14"/>
  <c r="H256" i="14"/>
  <c r="G256" i="14"/>
  <c r="T255" i="14"/>
  <c r="O255" i="14"/>
  <c r="H255" i="14"/>
  <c r="G255" i="14"/>
  <c r="T254" i="14"/>
  <c r="O254" i="14"/>
  <c r="H254" i="14"/>
  <c r="G254" i="14"/>
  <c r="T253" i="14"/>
  <c r="O253" i="14"/>
  <c r="H253" i="14"/>
  <c r="G253" i="14"/>
  <c r="AF252" i="14"/>
  <c r="AR252" i="14" s="1"/>
  <c r="AE252" i="14"/>
  <c r="AQ252" i="14" s="1"/>
  <c r="AD252" i="14"/>
  <c r="AP252" i="14" s="1"/>
  <c r="AC252" i="14"/>
  <c r="AO252" i="14" s="1"/>
  <c r="AB252" i="14"/>
  <c r="AN252" i="14" s="1"/>
  <c r="AA252" i="14"/>
  <c r="AM252" i="14" s="1"/>
  <c r="Z252" i="14"/>
  <c r="AL252" i="14" s="1"/>
  <c r="Y252" i="14"/>
  <c r="AK252" i="14" s="1"/>
  <c r="X252" i="14"/>
  <c r="AJ252" i="14" s="1"/>
  <c r="W252" i="14"/>
  <c r="AI252" i="14" s="1"/>
  <c r="V252" i="14"/>
  <c r="AH252" i="14" s="1"/>
  <c r="U252" i="14"/>
  <c r="AG252" i="14" s="1"/>
  <c r="T252" i="14"/>
  <c r="O252" i="14"/>
  <c r="H252" i="14"/>
  <c r="G252" i="14"/>
  <c r="T251" i="14"/>
  <c r="O251" i="14"/>
  <c r="H251" i="14"/>
  <c r="G251" i="14"/>
  <c r="T250" i="14"/>
  <c r="O250" i="14"/>
  <c r="H250" i="14"/>
  <c r="G250" i="14"/>
  <c r="AF249" i="14"/>
  <c r="AR249" i="14" s="1"/>
  <c r="AE249" i="14"/>
  <c r="AQ249" i="14" s="1"/>
  <c r="AD249" i="14"/>
  <c r="AP249" i="14" s="1"/>
  <c r="AC249" i="14"/>
  <c r="AO249" i="14" s="1"/>
  <c r="AB249" i="14"/>
  <c r="AN249" i="14" s="1"/>
  <c r="AA249" i="14"/>
  <c r="AM249" i="14" s="1"/>
  <c r="Z249" i="14"/>
  <c r="AL249" i="14" s="1"/>
  <c r="Y249" i="14"/>
  <c r="AK249" i="14" s="1"/>
  <c r="X249" i="14"/>
  <c r="AJ249" i="14" s="1"/>
  <c r="W249" i="14"/>
  <c r="AI249" i="14" s="1"/>
  <c r="V249" i="14"/>
  <c r="AH249" i="14" s="1"/>
  <c r="U249" i="14"/>
  <c r="AG249" i="14" s="1"/>
  <c r="T249" i="14"/>
  <c r="O249" i="14"/>
  <c r="H249" i="14"/>
  <c r="G249" i="14"/>
  <c r="T248" i="14"/>
  <c r="O248" i="14"/>
  <c r="H248" i="14"/>
  <c r="G248" i="14"/>
  <c r="T247" i="14"/>
  <c r="O247" i="14"/>
  <c r="H247" i="14"/>
  <c r="G247" i="14"/>
  <c r="T246" i="14"/>
  <c r="O246" i="14"/>
  <c r="H246" i="14"/>
  <c r="G246" i="14"/>
  <c r="T245" i="14"/>
  <c r="O245" i="14"/>
  <c r="H245" i="14"/>
  <c r="G245" i="14"/>
  <c r="T244" i="14"/>
  <c r="O244" i="14"/>
  <c r="H244" i="14"/>
  <c r="G244" i="14"/>
  <c r="T243" i="14"/>
  <c r="O243" i="14"/>
  <c r="H243" i="14"/>
  <c r="G243" i="14"/>
  <c r="T242" i="14"/>
  <c r="O242" i="14"/>
  <c r="H242" i="14"/>
  <c r="G242" i="14"/>
  <c r="T241" i="14"/>
  <c r="O241" i="14"/>
  <c r="H241" i="14"/>
  <c r="G241" i="14"/>
  <c r="T240" i="14"/>
  <c r="O240" i="14"/>
  <c r="H240" i="14"/>
  <c r="G240" i="14"/>
  <c r="T239" i="14"/>
  <c r="O239" i="14"/>
  <c r="H239" i="14"/>
  <c r="G239" i="14"/>
  <c r="T238" i="14"/>
  <c r="O238" i="14"/>
  <c r="H238" i="14"/>
  <c r="G238" i="14"/>
  <c r="T237" i="14"/>
  <c r="O237" i="14"/>
  <c r="H237" i="14"/>
  <c r="G237" i="14"/>
  <c r="T236" i="14"/>
  <c r="O236" i="14"/>
  <c r="H236" i="14"/>
  <c r="G236" i="14"/>
  <c r="AF235" i="14"/>
  <c r="AR235" i="14" s="1"/>
  <c r="AE235" i="14"/>
  <c r="AQ235" i="14" s="1"/>
  <c r="AD235" i="14"/>
  <c r="AP235" i="14" s="1"/>
  <c r="AC235" i="14"/>
  <c r="AO235" i="14" s="1"/>
  <c r="AB235" i="14"/>
  <c r="AN235" i="14" s="1"/>
  <c r="AA235" i="14"/>
  <c r="AM235" i="14" s="1"/>
  <c r="Z235" i="14"/>
  <c r="AL235" i="14" s="1"/>
  <c r="Y235" i="14"/>
  <c r="AK235" i="14" s="1"/>
  <c r="X235" i="14"/>
  <c r="AJ235" i="14" s="1"/>
  <c r="W235" i="14"/>
  <c r="AI235" i="14" s="1"/>
  <c r="V235" i="14"/>
  <c r="AH235" i="14" s="1"/>
  <c r="U235" i="14"/>
  <c r="AG235" i="14" s="1"/>
  <c r="T235" i="14"/>
  <c r="O235" i="14"/>
  <c r="H235" i="14"/>
  <c r="G235" i="14"/>
  <c r="T234" i="14"/>
  <c r="O234" i="14"/>
  <c r="H234" i="14"/>
  <c r="G234" i="14"/>
  <c r="T233" i="14"/>
  <c r="O233" i="14"/>
  <c r="H233" i="14"/>
  <c r="G233" i="14"/>
  <c r="T232" i="14"/>
  <c r="O232" i="14"/>
  <c r="H232" i="14"/>
  <c r="G232" i="14"/>
  <c r="T231" i="14"/>
  <c r="O231" i="14"/>
  <c r="H231" i="14"/>
  <c r="G231" i="14"/>
  <c r="T230" i="14"/>
  <c r="O230" i="14"/>
  <c r="H230" i="14"/>
  <c r="G230" i="14"/>
  <c r="AF229" i="14"/>
  <c r="AR229" i="14" s="1"/>
  <c r="AE229" i="14"/>
  <c r="AQ229" i="14" s="1"/>
  <c r="AD229" i="14"/>
  <c r="AP229" i="14" s="1"/>
  <c r="AC229" i="14"/>
  <c r="AO229" i="14" s="1"/>
  <c r="AB229" i="14"/>
  <c r="AN229" i="14" s="1"/>
  <c r="AA229" i="14"/>
  <c r="AM229" i="14" s="1"/>
  <c r="Z229" i="14"/>
  <c r="AL229" i="14" s="1"/>
  <c r="Y229" i="14"/>
  <c r="AK229" i="14" s="1"/>
  <c r="X229" i="14"/>
  <c r="AJ229" i="14" s="1"/>
  <c r="W229" i="14"/>
  <c r="AI229" i="14" s="1"/>
  <c r="V229" i="14"/>
  <c r="AH229" i="14" s="1"/>
  <c r="U229" i="14"/>
  <c r="AG229" i="14" s="1"/>
  <c r="T229" i="14"/>
  <c r="O229" i="14"/>
  <c r="H229" i="14"/>
  <c r="G229" i="14"/>
  <c r="T228" i="14"/>
  <c r="O228" i="14"/>
  <c r="H228" i="14"/>
  <c r="G228" i="14"/>
  <c r="T227" i="14"/>
  <c r="O227" i="14"/>
  <c r="H227" i="14"/>
  <c r="G227" i="14"/>
  <c r="AF226" i="14"/>
  <c r="AR226" i="14" s="1"/>
  <c r="AE226" i="14"/>
  <c r="AQ226" i="14" s="1"/>
  <c r="AD226" i="14"/>
  <c r="AP226" i="14" s="1"/>
  <c r="AC226" i="14"/>
  <c r="AO226" i="14" s="1"/>
  <c r="AB226" i="14"/>
  <c r="AN226" i="14" s="1"/>
  <c r="AA226" i="14"/>
  <c r="AM226" i="14" s="1"/>
  <c r="Z226" i="14"/>
  <c r="AL226" i="14" s="1"/>
  <c r="Y226" i="14"/>
  <c r="AK226" i="14" s="1"/>
  <c r="X226" i="14"/>
  <c r="AJ226" i="14" s="1"/>
  <c r="W226" i="14"/>
  <c r="AI226" i="14" s="1"/>
  <c r="V226" i="14"/>
  <c r="AH226" i="14" s="1"/>
  <c r="U226" i="14"/>
  <c r="AG226" i="14" s="1"/>
  <c r="T226" i="14"/>
  <c r="O226" i="14"/>
  <c r="H226" i="14"/>
  <c r="G226" i="14"/>
  <c r="T225" i="14"/>
  <c r="O225" i="14"/>
  <c r="H225" i="14"/>
  <c r="G225" i="14"/>
  <c r="T224" i="14"/>
  <c r="O224" i="14"/>
  <c r="H224" i="14"/>
  <c r="G224" i="14"/>
  <c r="T223" i="14"/>
  <c r="O223" i="14"/>
  <c r="H223" i="14"/>
  <c r="G223" i="14"/>
  <c r="T222" i="14"/>
  <c r="O222" i="14"/>
  <c r="H222" i="14"/>
  <c r="G222" i="14"/>
  <c r="AF221" i="14"/>
  <c r="AR221" i="14" s="1"/>
  <c r="AE221" i="14"/>
  <c r="AQ221" i="14" s="1"/>
  <c r="AD221" i="14"/>
  <c r="AP221" i="14" s="1"/>
  <c r="AC221" i="14"/>
  <c r="AO221" i="14" s="1"/>
  <c r="AB221" i="14"/>
  <c r="AN221" i="14" s="1"/>
  <c r="AA221" i="14"/>
  <c r="AM221" i="14" s="1"/>
  <c r="Z221" i="14"/>
  <c r="AL221" i="14" s="1"/>
  <c r="Y221" i="14"/>
  <c r="AK221" i="14" s="1"/>
  <c r="X221" i="14"/>
  <c r="AJ221" i="14" s="1"/>
  <c r="W221" i="14"/>
  <c r="AI221" i="14" s="1"/>
  <c r="V221" i="14"/>
  <c r="AH221" i="14" s="1"/>
  <c r="U221" i="14"/>
  <c r="AG221" i="14" s="1"/>
  <c r="T221" i="14"/>
  <c r="O221" i="14"/>
  <c r="H221" i="14"/>
  <c r="G221" i="14"/>
  <c r="AF220" i="14"/>
  <c r="AR220" i="14" s="1"/>
  <c r="AE220" i="14"/>
  <c r="AQ220" i="14" s="1"/>
  <c r="AD220" i="14"/>
  <c r="AP220" i="14" s="1"/>
  <c r="AC220" i="14"/>
  <c r="AO220" i="14" s="1"/>
  <c r="AB220" i="14"/>
  <c r="AN220" i="14" s="1"/>
  <c r="AA220" i="14"/>
  <c r="AM220" i="14" s="1"/>
  <c r="Z220" i="14"/>
  <c r="AL220" i="14" s="1"/>
  <c r="Y220" i="14"/>
  <c r="AK220" i="14" s="1"/>
  <c r="X220" i="14"/>
  <c r="AJ220" i="14" s="1"/>
  <c r="W220" i="14"/>
  <c r="AI220" i="14" s="1"/>
  <c r="V220" i="14"/>
  <c r="AH220" i="14" s="1"/>
  <c r="U220" i="14"/>
  <c r="AG220" i="14" s="1"/>
  <c r="T220" i="14"/>
  <c r="O220" i="14"/>
  <c r="H220" i="14"/>
  <c r="G220" i="14"/>
  <c r="T219" i="14"/>
  <c r="O219" i="14"/>
  <c r="H219" i="14"/>
  <c r="G219" i="14"/>
  <c r="T218" i="14"/>
  <c r="O218" i="14"/>
  <c r="H218" i="14"/>
  <c r="G218" i="14"/>
  <c r="T217" i="14"/>
  <c r="O217" i="14"/>
  <c r="H217" i="14"/>
  <c r="G217" i="14"/>
  <c r="T216" i="14"/>
  <c r="O216" i="14"/>
  <c r="H216" i="14"/>
  <c r="G216" i="14"/>
  <c r="T215" i="14"/>
  <c r="O215" i="14"/>
  <c r="H215" i="14"/>
  <c r="G215" i="14"/>
  <c r="AF214" i="14"/>
  <c r="AR214" i="14" s="1"/>
  <c r="AE214" i="14"/>
  <c r="AQ214" i="14" s="1"/>
  <c r="AD214" i="14"/>
  <c r="AP214" i="14" s="1"/>
  <c r="AC214" i="14"/>
  <c r="AO214" i="14" s="1"/>
  <c r="AB214" i="14"/>
  <c r="AN214" i="14" s="1"/>
  <c r="AA214" i="14"/>
  <c r="AM214" i="14" s="1"/>
  <c r="Z214" i="14"/>
  <c r="AL214" i="14" s="1"/>
  <c r="Y214" i="14"/>
  <c r="AK214" i="14" s="1"/>
  <c r="X214" i="14"/>
  <c r="AJ214" i="14" s="1"/>
  <c r="W214" i="14"/>
  <c r="AI214" i="14" s="1"/>
  <c r="V214" i="14"/>
  <c r="AH214" i="14" s="1"/>
  <c r="U214" i="14"/>
  <c r="AG214" i="14" s="1"/>
  <c r="T214" i="14"/>
  <c r="O214" i="14"/>
  <c r="H214" i="14"/>
  <c r="G214" i="14"/>
  <c r="T213" i="14"/>
  <c r="O213" i="14"/>
  <c r="H213" i="14"/>
  <c r="G213" i="14"/>
  <c r="T212" i="14"/>
  <c r="O212" i="14"/>
  <c r="H212" i="14"/>
  <c r="G212" i="14"/>
  <c r="AF211" i="14"/>
  <c r="AR211" i="14" s="1"/>
  <c r="AE211" i="14"/>
  <c r="AQ211" i="14" s="1"/>
  <c r="AD211" i="14"/>
  <c r="AP211" i="14" s="1"/>
  <c r="AC211" i="14"/>
  <c r="AO211" i="14" s="1"/>
  <c r="AB211" i="14"/>
  <c r="AN211" i="14" s="1"/>
  <c r="AA211" i="14"/>
  <c r="AM211" i="14" s="1"/>
  <c r="Z211" i="14"/>
  <c r="AL211" i="14" s="1"/>
  <c r="Y211" i="14"/>
  <c r="AK211" i="14" s="1"/>
  <c r="X211" i="14"/>
  <c r="AJ211" i="14" s="1"/>
  <c r="W211" i="14"/>
  <c r="AI211" i="14" s="1"/>
  <c r="V211" i="14"/>
  <c r="AH211" i="14" s="1"/>
  <c r="U211" i="14"/>
  <c r="AG211" i="14" s="1"/>
  <c r="T211" i="14"/>
  <c r="O211" i="14"/>
  <c r="H211" i="14"/>
  <c r="G211" i="14"/>
  <c r="T210" i="14"/>
  <c r="O210" i="14"/>
  <c r="H210" i="14"/>
  <c r="G210" i="14"/>
  <c r="T209" i="14"/>
  <c r="O209" i="14"/>
  <c r="H209" i="14"/>
  <c r="G209" i="14"/>
  <c r="T208" i="14"/>
  <c r="O208" i="14"/>
  <c r="H208" i="14"/>
  <c r="G208" i="14"/>
  <c r="T207" i="14"/>
  <c r="O207" i="14"/>
  <c r="H207" i="14"/>
  <c r="G207" i="14"/>
  <c r="AF206" i="14"/>
  <c r="AR206" i="14" s="1"/>
  <c r="AE206" i="14"/>
  <c r="AQ206" i="14" s="1"/>
  <c r="AD206" i="14"/>
  <c r="AP206" i="14" s="1"/>
  <c r="AC206" i="14"/>
  <c r="AO206" i="14" s="1"/>
  <c r="AB206" i="14"/>
  <c r="AN206" i="14" s="1"/>
  <c r="AA206" i="14"/>
  <c r="AM206" i="14" s="1"/>
  <c r="Z206" i="14"/>
  <c r="AL206" i="14" s="1"/>
  <c r="Y206" i="14"/>
  <c r="AK206" i="14" s="1"/>
  <c r="X206" i="14"/>
  <c r="AJ206" i="14" s="1"/>
  <c r="W206" i="14"/>
  <c r="AI206" i="14" s="1"/>
  <c r="V206" i="14"/>
  <c r="AH206" i="14" s="1"/>
  <c r="U206" i="14"/>
  <c r="AG206" i="14" s="1"/>
  <c r="T206" i="14"/>
  <c r="O206" i="14"/>
  <c r="H206" i="14"/>
  <c r="G206" i="14"/>
  <c r="AF205" i="14"/>
  <c r="AR205" i="14" s="1"/>
  <c r="AE205" i="14"/>
  <c r="AQ205" i="14" s="1"/>
  <c r="AD205" i="14"/>
  <c r="AP205" i="14" s="1"/>
  <c r="AC205" i="14"/>
  <c r="AO205" i="14" s="1"/>
  <c r="AB205" i="14"/>
  <c r="AN205" i="14" s="1"/>
  <c r="AA205" i="14"/>
  <c r="AM205" i="14" s="1"/>
  <c r="Z205" i="14"/>
  <c r="AL205" i="14" s="1"/>
  <c r="Y205" i="14"/>
  <c r="AK205" i="14" s="1"/>
  <c r="X205" i="14"/>
  <c r="AJ205" i="14" s="1"/>
  <c r="W205" i="14"/>
  <c r="AI205" i="14" s="1"/>
  <c r="V205" i="14"/>
  <c r="AH205" i="14" s="1"/>
  <c r="U205" i="14"/>
  <c r="AG205" i="14" s="1"/>
  <c r="T205" i="14"/>
  <c r="O205" i="14"/>
  <c r="H205" i="14"/>
  <c r="G205" i="14"/>
  <c r="T204" i="14"/>
  <c r="O204" i="14"/>
  <c r="H204" i="14"/>
  <c r="G204" i="14"/>
  <c r="AF203" i="14"/>
  <c r="AR203" i="14" s="1"/>
  <c r="AE203" i="14"/>
  <c r="AQ203" i="14" s="1"/>
  <c r="AD203" i="14"/>
  <c r="AP203" i="14" s="1"/>
  <c r="AC203" i="14"/>
  <c r="AO203" i="14" s="1"/>
  <c r="AB203" i="14"/>
  <c r="AN203" i="14" s="1"/>
  <c r="AA203" i="14"/>
  <c r="AM203" i="14" s="1"/>
  <c r="Z203" i="14"/>
  <c r="AL203" i="14" s="1"/>
  <c r="Y203" i="14"/>
  <c r="AK203" i="14" s="1"/>
  <c r="X203" i="14"/>
  <c r="AJ203" i="14" s="1"/>
  <c r="W203" i="14"/>
  <c r="AI203" i="14" s="1"/>
  <c r="V203" i="14"/>
  <c r="AH203" i="14" s="1"/>
  <c r="U203" i="14"/>
  <c r="AG203" i="14" s="1"/>
  <c r="T203" i="14"/>
  <c r="O203" i="14"/>
  <c r="H203" i="14"/>
  <c r="G203" i="14"/>
  <c r="AF202" i="14"/>
  <c r="AR202" i="14" s="1"/>
  <c r="AE202" i="14"/>
  <c r="AQ202" i="14" s="1"/>
  <c r="AD202" i="14"/>
  <c r="AP202" i="14" s="1"/>
  <c r="AC202" i="14"/>
  <c r="AO202" i="14" s="1"/>
  <c r="AB202" i="14"/>
  <c r="AN202" i="14" s="1"/>
  <c r="AA202" i="14"/>
  <c r="AM202" i="14" s="1"/>
  <c r="Z202" i="14"/>
  <c r="AL202" i="14" s="1"/>
  <c r="Y202" i="14"/>
  <c r="AK202" i="14" s="1"/>
  <c r="X202" i="14"/>
  <c r="AJ202" i="14" s="1"/>
  <c r="W202" i="14"/>
  <c r="AI202" i="14" s="1"/>
  <c r="V202" i="14"/>
  <c r="AH202" i="14" s="1"/>
  <c r="U202" i="14"/>
  <c r="AG202" i="14" s="1"/>
  <c r="T202" i="14"/>
  <c r="O202" i="14"/>
  <c r="H202" i="14"/>
  <c r="G202" i="14"/>
  <c r="T201" i="14"/>
  <c r="O201" i="14"/>
  <c r="H201" i="14"/>
  <c r="G201" i="14"/>
  <c r="AF200" i="14"/>
  <c r="AR200" i="14" s="1"/>
  <c r="AE200" i="14"/>
  <c r="AQ200" i="14" s="1"/>
  <c r="AD200" i="14"/>
  <c r="AP200" i="14" s="1"/>
  <c r="AC200" i="14"/>
  <c r="AO200" i="14" s="1"/>
  <c r="AB200" i="14"/>
  <c r="AN200" i="14" s="1"/>
  <c r="AA200" i="14"/>
  <c r="AM200" i="14" s="1"/>
  <c r="Z200" i="14"/>
  <c r="AL200" i="14" s="1"/>
  <c r="Y200" i="14"/>
  <c r="AK200" i="14" s="1"/>
  <c r="X200" i="14"/>
  <c r="AJ200" i="14" s="1"/>
  <c r="W200" i="14"/>
  <c r="AI200" i="14" s="1"/>
  <c r="V200" i="14"/>
  <c r="AH200" i="14" s="1"/>
  <c r="U200" i="14"/>
  <c r="AG200" i="14" s="1"/>
  <c r="T200" i="14"/>
  <c r="O200" i="14"/>
  <c r="H200" i="14"/>
  <c r="G200" i="14"/>
  <c r="T199" i="14"/>
  <c r="O199" i="14"/>
  <c r="H199" i="14"/>
  <c r="G199" i="14"/>
  <c r="T198" i="14"/>
  <c r="O198" i="14"/>
  <c r="H198" i="14"/>
  <c r="G198" i="14"/>
  <c r="T197" i="14"/>
  <c r="O197" i="14"/>
  <c r="H197" i="14"/>
  <c r="G197" i="14"/>
  <c r="T196" i="14"/>
  <c r="O196" i="14"/>
  <c r="H196" i="14"/>
  <c r="G196" i="14"/>
  <c r="AF195" i="14"/>
  <c r="AR195" i="14" s="1"/>
  <c r="AE195" i="14"/>
  <c r="AQ195" i="14" s="1"/>
  <c r="AD195" i="14"/>
  <c r="AP195" i="14" s="1"/>
  <c r="AC195" i="14"/>
  <c r="AO195" i="14" s="1"/>
  <c r="AB195" i="14"/>
  <c r="AN195" i="14" s="1"/>
  <c r="AA195" i="14"/>
  <c r="AM195" i="14" s="1"/>
  <c r="Z195" i="14"/>
  <c r="AL195" i="14" s="1"/>
  <c r="Y195" i="14"/>
  <c r="AK195" i="14" s="1"/>
  <c r="X195" i="14"/>
  <c r="AJ195" i="14" s="1"/>
  <c r="W195" i="14"/>
  <c r="AI195" i="14" s="1"/>
  <c r="V195" i="14"/>
  <c r="AH195" i="14" s="1"/>
  <c r="U195" i="14"/>
  <c r="AG195" i="14" s="1"/>
  <c r="T195" i="14"/>
  <c r="O195" i="14"/>
  <c r="H195" i="14"/>
  <c r="G195" i="14"/>
  <c r="AF194" i="14"/>
  <c r="AR194" i="14" s="1"/>
  <c r="AE194" i="14"/>
  <c r="AQ194" i="14" s="1"/>
  <c r="AD194" i="14"/>
  <c r="AP194" i="14" s="1"/>
  <c r="AC194" i="14"/>
  <c r="AO194" i="14" s="1"/>
  <c r="AB194" i="14"/>
  <c r="AN194" i="14" s="1"/>
  <c r="AA194" i="14"/>
  <c r="AM194" i="14" s="1"/>
  <c r="Z194" i="14"/>
  <c r="AL194" i="14" s="1"/>
  <c r="Y194" i="14"/>
  <c r="AK194" i="14" s="1"/>
  <c r="X194" i="14"/>
  <c r="AJ194" i="14" s="1"/>
  <c r="W194" i="14"/>
  <c r="AI194" i="14" s="1"/>
  <c r="V194" i="14"/>
  <c r="AH194" i="14" s="1"/>
  <c r="U194" i="14"/>
  <c r="AG194" i="14" s="1"/>
  <c r="T194" i="14"/>
  <c r="O194" i="14"/>
  <c r="H194" i="14"/>
  <c r="G194" i="14"/>
  <c r="AF193" i="14"/>
  <c r="AR193" i="14" s="1"/>
  <c r="AE193" i="14"/>
  <c r="AQ193" i="14" s="1"/>
  <c r="AD193" i="14"/>
  <c r="AP193" i="14" s="1"/>
  <c r="AC193" i="14"/>
  <c r="AO193" i="14" s="1"/>
  <c r="AB193" i="14"/>
  <c r="AN193" i="14" s="1"/>
  <c r="AA193" i="14"/>
  <c r="AM193" i="14" s="1"/>
  <c r="Z193" i="14"/>
  <c r="AL193" i="14" s="1"/>
  <c r="Y193" i="14"/>
  <c r="AK193" i="14" s="1"/>
  <c r="X193" i="14"/>
  <c r="AJ193" i="14" s="1"/>
  <c r="W193" i="14"/>
  <c r="AI193" i="14" s="1"/>
  <c r="V193" i="14"/>
  <c r="AH193" i="14" s="1"/>
  <c r="U193" i="14"/>
  <c r="AG193" i="14" s="1"/>
  <c r="T193" i="14"/>
  <c r="O193" i="14"/>
  <c r="H193" i="14"/>
  <c r="G193" i="14"/>
  <c r="AF192" i="14"/>
  <c r="AR192" i="14" s="1"/>
  <c r="AE192" i="14"/>
  <c r="AQ192" i="14" s="1"/>
  <c r="AD192" i="14"/>
  <c r="AP192" i="14" s="1"/>
  <c r="AC192" i="14"/>
  <c r="AO192" i="14" s="1"/>
  <c r="AB192" i="14"/>
  <c r="AN192" i="14" s="1"/>
  <c r="AA192" i="14"/>
  <c r="AM192" i="14" s="1"/>
  <c r="Z192" i="14"/>
  <c r="AL192" i="14" s="1"/>
  <c r="Y192" i="14"/>
  <c r="AK192" i="14" s="1"/>
  <c r="X192" i="14"/>
  <c r="AJ192" i="14" s="1"/>
  <c r="W192" i="14"/>
  <c r="AI192" i="14" s="1"/>
  <c r="V192" i="14"/>
  <c r="AH192" i="14" s="1"/>
  <c r="U192" i="14"/>
  <c r="AG192" i="14" s="1"/>
  <c r="T192" i="14"/>
  <c r="O192" i="14"/>
  <c r="H192" i="14"/>
  <c r="G192" i="14"/>
  <c r="AF191" i="14"/>
  <c r="AR191" i="14" s="1"/>
  <c r="AE191" i="14"/>
  <c r="AQ191" i="14" s="1"/>
  <c r="AD191" i="14"/>
  <c r="AP191" i="14" s="1"/>
  <c r="AC191" i="14"/>
  <c r="AO191" i="14" s="1"/>
  <c r="AB191" i="14"/>
  <c r="AN191" i="14" s="1"/>
  <c r="AA191" i="14"/>
  <c r="AM191" i="14" s="1"/>
  <c r="Z191" i="14"/>
  <c r="AL191" i="14" s="1"/>
  <c r="Y191" i="14"/>
  <c r="AK191" i="14" s="1"/>
  <c r="X191" i="14"/>
  <c r="AJ191" i="14" s="1"/>
  <c r="W191" i="14"/>
  <c r="AI191" i="14" s="1"/>
  <c r="V191" i="14"/>
  <c r="AH191" i="14" s="1"/>
  <c r="U191" i="14"/>
  <c r="AG191" i="14" s="1"/>
  <c r="T191" i="14"/>
  <c r="O191" i="14"/>
  <c r="H191" i="14"/>
  <c r="G191" i="14"/>
  <c r="T190" i="14"/>
  <c r="O190" i="14"/>
  <c r="H190" i="14"/>
  <c r="G190" i="14"/>
  <c r="T189" i="14"/>
  <c r="O189" i="14"/>
  <c r="H189" i="14"/>
  <c r="G189" i="14"/>
  <c r="T188" i="14"/>
  <c r="O188" i="14"/>
  <c r="H188" i="14"/>
  <c r="G188" i="14"/>
  <c r="T187" i="14"/>
  <c r="O187" i="14"/>
  <c r="H187" i="14"/>
  <c r="G187" i="14"/>
  <c r="T186" i="14"/>
  <c r="O186" i="14"/>
  <c r="H186" i="14"/>
  <c r="G186" i="14"/>
  <c r="T185" i="14"/>
  <c r="O185" i="14"/>
  <c r="H185" i="14"/>
  <c r="G185" i="14"/>
  <c r="T184" i="14"/>
  <c r="O184" i="14"/>
  <c r="H184" i="14"/>
  <c r="G184" i="14"/>
  <c r="T183" i="14"/>
  <c r="O183" i="14"/>
  <c r="H183" i="14"/>
  <c r="G183" i="14"/>
  <c r="T182" i="14"/>
  <c r="O182" i="14"/>
  <c r="H182" i="14"/>
  <c r="G182" i="14"/>
  <c r="T181" i="14"/>
  <c r="O181" i="14"/>
  <c r="H181" i="14"/>
  <c r="G181" i="14"/>
  <c r="T180" i="14"/>
  <c r="O180" i="14"/>
  <c r="H180" i="14"/>
  <c r="G180" i="14"/>
  <c r="AF179" i="14"/>
  <c r="AR179" i="14" s="1"/>
  <c r="AE179" i="14"/>
  <c r="AQ179" i="14" s="1"/>
  <c r="AD179" i="14"/>
  <c r="AP179" i="14" s="1"/>
  <c r="AC179" i="14"/>
  <c r="AO179" i="14" s="1"/>
  <c r="AB179" i="14"/>
  <c r="AN179" i="14" s="1"/>
  <c r="AA179" i="14"/>
  <c r="AM179" i="14" s="1"/>
  <c r="Z179" i="14"/>
  <c r="AL179" i="14" s="1"/>
  <c r="Y179" i="14"/>
  <c r="AK179" i="14" s="1"/>
  <c r="X179" i="14"/>
  <c r="AJ179" i="14" s="1"/>
  <c r="W179" i="14"/>
  <c r="AI179" i="14" s="1"/>
  <c r="V179" i="14"/>
  <c r="AH179" i="14" s="1"/>
  <c r="U179" i="14"/>
  <c r="AG179" i="14" s="1"/>
  <c r="T179" i="14"/>
  <c r="O179" i="14"/>
  <c r="H179" i="14"/>
  <c r="G179" i="14"/>
  <c r="T178" i="14"/>
  <c r="O178" i="14"/>
  <c r="H178" i="14"/>
  <c r="G178" i="14"/>
  <c r="T177" i="14"/>
  <c r="O177" i="14"/>
  <c r="H177" i="14"/>
  <c r="G177" i="14"/>
  <c r="T176" i="14"/>
  <c r="O176" i="14"/>
  <c r="H176" i="14"/>
  <c r="G176" i="14"/>
  <c r="AF175" i="14"/>
  <c r="AR175" i="14" s="1"/>
  <c r="AE175" i="14"/>
  <c r="AQ175" i="14" s="1"/>
  <c r="AD175" i="14"/>
  <c r="AP175" i="14" s="1"/>
  <c r="AC175" i="14"/>
  <c r="AO175" i="14" s="1"/>
  <c r="AB175" i="14"/>
  <c r="AN175" i="14" s="1"/>
  <c r="AA175" i="14"/>
  <c r="AM175" i="14" s="1"/>
  <c r="Z175" i="14"/>
  <c r="AL175" i="14" s="1"/>
  <c r="Y175" i="14"/>
  <c r="AK175" i="14" s="1"/>
  <c r="X175" i="14"/>
  <c r="AJ175" i="14" s="1"/>
  <c r="W175" i="14"/>
  <c r="AI175" i="14" s="1"/>
  <c r="V175" i="14"/>
  <c r="AH175" i="14" s="1"/>
  <c r="U175" i="14"/>
  <c r="AG175" i="14" s="1"/>
  <c r="T175" i="14"/>
  <c r="O175" i="14"/>
  <c r="H175" i="14"/>
  <c r="G175" i="14"/>
  <c r="T174" i="14"/>
  <c r="O174" i="14"/>
  <c r="H174" i="14"/>
  <c r="G174" i="14"/>
  <c r="T173" i="14"/>
  <c r="O173" i="14"/>
  <c r="H173" i="14"/>
  <c r="G173" i="14"/>
  <c r="T172" i="14"/>
  <c r="O172" i="14"/>
  <c r="H172" i="14"/>
  <c r="G172" i="14"/>
  <c r="T171" i="14"/>
  <c r="O171" i="14"/>
  <c r="H171" i="14"/>
  <c r="G171" i="14"/>
  <c r="T170" i="14"/>
  <c r="O170" i="14"/>
  <c r="H170" i="14"/>
  <c r="G170" i="14"/>
  <c r="T169" i="14"/>
  <c r="O169" i="14"/>
  <c r="H169" i="14"/>
  <c r="G169" i="14"/>
  <c r="T168" i="14"/>
  <c r="O168" i="14"/>
  <c r="H168" i="14"/>
  <c r="G168" i="14"/>
  <c r="AF167" i="14"/>
  <c r="AR167" i="14" s="1"/>
  <c r="AE167" i="14"/>
  <c r="AQ167" i="14" s="1"/>
  <c r="AD167" i="14"/>
  <c r="AP167" i="14" s="1"/>
  <c r="AC167" i="14"/>
  <c r="AO167" i="14" s="1"/>
  <c r="AB167" i="14"/>
  <c r="AN167" i="14" s="1"/>
  <c r="AA167" i="14"/>
  <c r="AM167" i="14" s="1"/>
  <c r="Z167" i="14"/>
  <c r="AL167" i="14" s="1"/>
  <c r="Y167" i="14"/>
  <c r="AK167" i="14" s="1"/>
  <c r="X167" i="14"/>
  <c r="AJ167" i="14" s="1"/>
  <c r="W167" i="14"/>
  <c r="AI167" i="14" s="1"/>
  <c r="V167" i="14"/>
  <c r="AH167" i="14" s="1"/>
  <c r="U167" i="14"/>
  <c r="AG167" i="14" s="1"/>
  <c r="T167" i="14"/>
  <c r="O167" i="14"/>
  <c r="H167" i="14"/>
  <c r="G167" i="14"/>
  <c r="AF166" i="14"/>
  <c r="AR166" i="14" s="1"/>
  <c r="AE166" i="14"/>
  <c r="AQ166" i="14" s="1"/>
  <c r="AD166" i="14"/>
  <c r="AP166" i="14" s="1"/>
  <c r="AC166" i="14"/>
  <c r="AO166" i="14" s="1"/>
  <c r="AB166" i="14"/>
  <c r="AN166" i="14" s="1"/>
  <c r="AA166" i="14"/>
  <c r="AM166" i="14" s="1"/>
  <c r="Z166" i="14"/>
  <c r="AL166" i="14" s="1"/>
  <c r="Y166" i="14"/>
  <c r="AK166" i="14" s="1"/>
  <c r="X166" i="14"/>
  <c r="AJ166" i="14" s="1"/>
  <c r="W166" i="14"/>
  <c r="AI166" i="14" s="1"/>
  <c r="V166" i="14"/>
  <c r="AH166" i="14" s="1"/>
  <c r="U166" i="14"/>
  <c r="AG166" i="14" s="1"/>
  <c r="T166" i="14"/>
  <c r="O166" i="14"/>
  <c r="H166" i="14"/>
  <c r="G166" i="14"/>
  <c r="T165" i="14"/>
  <c r="O165" i="14"/>
  <c r="H165" i="14"/>
  <c r="G165" i="14"/>
  <c r="T164" i="14"/>
  <c r="O164" i="14"/>
  <c r="H164" i="14"/>
  <c r="G164" i="14"/>
  <c r="T163" i="14"/>
  <c r="O163" i="14"/>
  <c r="H163" i="14"/>
  <c r="G163" i="14"/>
  <c r="T162" i="14"/>
  <c r="O162" i="14"/>
  <c r="H162" i="14"/>
  <c r="G162" i="14"/>
  <c r="T161" i="14"/>
  <c r="O161" i="14"/>
  <c r="H161" i="14"/>
  <c r="G161" i="14"/>
  <c r="T160" i="14"/>
  <c r="O160" i="14"/>
  <c r="H160" i="14"/>
  <c r="G160" i="14"/>
  <c r="T159" i="14"/>
  <c r="O159" i="14"/>
  <c r="H159" i="14"/>
  <c r="G159" i="14"/>
  <c r="T158" i="14"/>
  <c r="O158" i="14"/>
  <c r="H158" i="14"/>
  <c r="G158" i="14"/>
  <c r="AF157" i="14"/>
  <c r="AR157" i="14" s="1"/>
  <c r="AE157" i="14"/>
  <c r="AQ157" i="14" s="1"/>
  <c r="AD157" i="14"/>
  <c r="AP157" i="14" s="1"/>
  <c r="AC157" i="14"/>
  <c r="AO157" i="14" s="1"/>
  <c r="AB157" i="14"/>
  <c r="AN157" i="14" s="1"/>
  <c r="AA157" i="14"/>
  <c r="AM157" i="14" s="1"/>
  <c r="Z157" i="14"/>
  <c r="AL157" i="14" s="1"/>
  <c r="Y157" i="14"/>
  <c r="AK157" i="14" s="1"/>
  <c r="X157" i="14"/>
  <c r="AJ157" i="14" s="1"/>
  <c r="W157" i="14"/>
  <c r="AI157" i="14" s="1"/>
  <c r="V157" i="14"/>
  <c r="AH157" i="14" s="1"/>
  <c r="U157" i="14"/>
  <c r="AG157" i="14" s="1"/>
  <c r="T157" i="14"/>
  <c r="O157" i="14"/>
  <c r="H157" i="14"/>
  <c r="G157" i="14"/>
  <c r="T156" i="14"/>
  <c r="O156" i="14"/>
  <c r="H156" i="14"/>
  <c r="G156" i="14"/>
  <c r="T155" i="14"/>
  <c r="O155" i="14"/>
  <c r="H155" i="14"/>
  <c r="G155" i="14"/>
  <c r="T154" i="14"/>
  <c r="O154" i="14"/>
  <c r="H154" i="14"/>
  <c r="G154" i="14"/>
  <c r="T153" i="14"/>
  <c r="O153" i="14"/>
  <c r="H153" i="14"/>
  <c r="G153" i="14"/>
  <c r="T152" i="14"/>
  <c r="O152" i="14"/>
  <c r="H152" i="14"/>
  <c r="G152" i="14"/>
  <c r="T151" i="14"/>
  <c r="O151" i="14"/>
  <c r="H151" i="14"/>
  <c r="G151" i="14"/>
  <c r="T150" i="14"/>
  <c r="O150" i="14"/>
  <c r="H150" i="14"/>
  <c r="G150" i="14"/>
  <c r="T149" i="14"/>
  <c r="O149" i="14"/>
  <c r="H149" i="14"/>
  <c r="G149" i="14"/>
  <c r="T148" i="14"/>
  <c r="O148" i="14"/>
  <c r="H148" i="14"/>
  <c r="G148" i="14"/>
  <c r="T147" i="14"/>
  <c r="O147" i="14"/>
  <c r="H147" i="14"/>
  <c r="G147" i="14"/>
  <c r="AF146" i="14"/>
  <c r="AR146" i="14" s="1"/>
  <c r="AE146" i="14"/>
  <c r="AQ146" i="14" s="1"/>
  <c r="AD146" i="14"/>
  <c r="AP146" i="14" s="1"/>
  <c r="AC146" i="14"/>
  <c r="AO146" i="14" s="1"/>
  <c r="AB146" i="14"/>
  <c r="AN146" i="14" s="1"/>
  <c r="AA146" i="14"/>
  <c r="AM146" i="14" s="1"/>
  <c r="Z146" i="14"/>
  <c r="AL146" i="14" s="1"/>
  <c r="Y146" i="14"/>
  <c r="AK146" i="14" s="1"/>
  <c r="X146" i="14"/>
  <c r="AJ146" i="14" s="1"/>
  <c r="W146" i="14"/>
  <c r="AI146" i="14" s="1"/>
  <c r="V146" i="14"/>
  <c r="AH146" i="14" s="1"/>
  <c r="U146" i="14"/>
  <c r="AG146" i="14" s="1"/>
  <c r="T146" i="14"/>
  <c r="O146" i="14"/>
  <c r="H146" i="14"/>
  <c r="G146" i="14"/>
  <c r="T145" i="14"/>
  <c r="O145" i="14"/>
  <c r="H145" i="14"/>
  <c r="G145" i="14"/>
  <c r="T144" i="14"/>
  <c r="O144" i="14"/>
  <c r="H144" i="14"/>
  <c r="G144" i="14"/>
  <c r="T143" i="14"/>
  <c r="O143" i="14"/>
  <c r="H143" i="14"/>
  <c r="G143" i="14"/>
  <c r="AF142" i="14"/>
  <c r="AR142" i="14" s="1"/>
  <c r="AE142" i="14"/>
  <c r="AQ142" i="14" s="1"/>
  <c r="AD142" i="14"/>
  <c r="AP142" i="14" s="1"/>
  <c r="AC142" i="14"/>
  <c r="AO142" i="14" s="1"/>
  <c r="AB142" i="14"/>
  <c r="AN142" i="14" s="1"/>
  <c r="AA142" i="14"/>
  <c r="AM142" i="14" s="1"/>
  <c r="Z142" i="14"/>
  <c r="AL142" i="14" s="1"/>
  <c r="Y142" i="14"/>
  <c r="AK142" i="14" s="1"/>
  <c r="X142" i="14"/>
  <c r="AJ142" i="14" s="1"/>
  <c r="W142" i="14"/>
  <c r="AI142" i="14" s="1"/>
  <c r="V142" i="14"/>
  <c r="AH142" i="14" s="1"/>
  <c r="U142" i="14"/>
  <c r="AG142" i="14" s="1"/>
  <c r="T142" i="14"/>
  <c r="O142" i="14"/>
  <c r="H142" i="14"/>
  <c r="G142" i="14"/>
  <c r="AF141" i="14"/>
  <c r="AR141" i="14" s="1"/>
  <c r="AE141" i="14"/>
  <c r="AQ141" i="14" s="1"/>
  <c r="AD141" i="14"/>
  <c r="AP141" i="14" s="1"/>
  <c r="AC141" i="14"/>
  <c r="AO141" i="14" s="1"/>
  <c r="AB141" i="14"/>
  <c r="AN141" i="14" s="1"/>
  <c r="AA141" i="14"/>
  <c r="AM141" i="14" s="1"/>
  <c r="Z141" i="14"/>
  <c r="AL141" i="14" s="1"/>
  <c r="Y141" i="14"/>
  <c r="AK141" i="14" s="1"/>
  <c r="X141" i="14"/>
  <c r="AJ141" i="14" s="1"/>
  <c r="W141" i="14"/>
  <c r="AI141" i="14" s="1"/>
  <c r="V141" i="14"/>
  <c r="AH141" i="14" s="1"/>
  <c r="U141" i="14"/>
  <c r="AG141" i="14" s="1"/>
  <c r="T141" i="14"/>
  <c r="O141" i="14"/>
  <c r="H141" i="14"/>
  <c r="G141" i="14"/>
  <c r="T140" i="14"/>
  <c r="O140" i="14"/>
  <c r="H140" i="14"/>
  <c r="G140" i="14"/>
  <c r="T139" i="14"/>
  <c r="O139" i="14"/>
  <c r="H139" i="14"/>
  <c r="G139" i="14"/>
  <c r="AF138" i="14"/>
  <c r="AR138" i="14" s="1"/>
  <c r="AE138" i="14"/>
  <c r="AQ138" i="14" s="1"/>
  <c r="AD138" i="14"/>
  <c r="AP138" i="14" s="1"/>
  <c r="AC138" i="14"/>
  <c r="AO138" i="14" s="1"/>
  <c r="AB138" i="14"/>
  <c r="AN138" i="14" s="1"/>
  <c r="AA138" i="14"/>
  <c r="AM138" i="14" s="1"/>
  <c r="Z138" i="14"/>
  <c r="AL138" i="14" s="1"/>
  <c r="Y138" i="14"/>
  <c r="AK138" i="14" s="1"/>
  <c r="X138" i="14"/>
  <c r="AJ138" i="14" s="1"/>
  <c r="W138" i="14"/>
  <c r="AI138" i="14" s="1"/>
  <c r="V138" i="14"/>
  <c r="AH138" i="14" s="1"/>
  <c r="U138" i="14"/>
  <c r="AG138" i="14" s="1"/>
  <c r="T138" i="14"/>
  <c r="O138" i="14"/>
  <c r="H138" i="14"/>
  <c r="G138" i="14"/>
  <c r="T137" i="14"/>
  <c r="O137" i="14"/>
  <c r="H137" i="14"/>
  <c r="G137" i="14"/>
  <c r="T136" i="14"/>
  <c r="O136" i="14"/>
  <c r="H136" i="14"/>
  <c r="G136" i="14"/>
  <c r="T135" i="14"/>
  <c r="O135" i="14"/>
  <c r="H135" i="14"/>
  <c r="G135" i="14"/>
  <c r="T134" i="14"/>
  <c r="O134" i="14"/>
  <c r="H134" i="14"/>
  <c r="G134" i="14"/>
  <c r="T133" i="14"/>
  <c r="O133" i="14"/>
  <c r="H133" i="14"/>
  <c r="G133" i="14"/>
  <c r="T132" i="14"/>
  <c r="O132" i="14"/>
  <c r="H132" i="14"/>
  <c r="G132" i="14"/>
  <c r="T131" i="14"/>
  <c r="O131" i="14"/>
  <c r="H131" i="14"/>
  <c r="G131" i="14"/>
  <c r="T130" i="14"/>
  <c r="O130" i="14"/>
  <c r="H130" i="14"/>
  <c r="G130" i="14"/>
  <c r="AF129" i="14"/>
  <c r="AR129" i="14" s="1"/>
  <c r="AE129" i="14"/>
  <c r="AQ129" i="14" s="1"/>
  <c r="AD129" i="14"/>
  <c r="AP129" i="14" s="1"/>
  <c r="AC129" i="14"/>
  <c r="AO129" i="14" s="1"/>
  <c r="AB129" i="14"/>
  <c r="AN129" i="14" s="1"/>
  <c r="AA129" i="14"/>
  <c r="AM129" i="14" s="1"/>
  <c r="Z129" i="14"/>
  <c r="AL129" i="14" s="1"/>
  <c r="Y129" i="14"/>
  <c r="AK129" i="14" s="1"/>
  <c r="X129" i="14"/>
  <c r="AJ129" i="14" s="1"/>
  <c r="W129" i="14"/>
  <c r="AI129" i="14" s="1"/>
  <c r="V129" i="14"/>
  <c r="AH129" i="14" s="1"/>
  <c r="U129" i="14"/>
  <c r="AG129" i="14" s="1"/>
  <c r="T129" i="14"/>
  <c r="O129" i="14"/>
  <c r="H129" i="14"/>
  <c r="G129" i="14"/>
  <c r="AF128" i="14"/>
  <c r="AR128" i="14" s="1"/>
  <c r="AE128" i="14"/>
  <c r="AQ128" i="14" s="1"/>
  <c r="AD128" i="14"/>
  <c r="AP128" i="14" s="1"/>
  <c r="AC128" i="14"/>
  <c r="AO128" i="14" s="1"/>
  <c r="AB128" i="14"/>
  <c r="AN128" i="14" s="1"/>
  <c r="AA128" i="14"/>
  <c r="AM128" i="14" s="1"/>
  <c r="Z128" i="14"/>
  <c r="AL128" i="14" s="1"/>
  <c r="Y128" i="14"/>
  <c r="AK128" i="14" s="1"/>
  <c r="X128" i="14"/>
  <c r="AJ128" i="14" s="1"/>
  <c r="W128" i="14"/>
  <c r="AI128" i="14" s="1"/>
  <c r="V128" i="14"/>
  <c r="AH128" i="14" s="1"/>
  <c r="U128" i="14"/>
  <c r="AG128" i="14" s="1"/>
  <c r="T128" i="14"/>
  <c r="O128" i="14"/>
  <c r="H128" i="14"/>
  <c r="G128" i="14"/>
  <c r="T127" i="14"/>
  <c r="O127" i="14"/>
  <c r="H127" i="14"/>
  <c r="G127" i="14"/>
  <c r="T126" i="14"/>
  <c r="O126" i="14"/>
  <c r="H126" i="14"/>
  <c r="G126" i="14"/>
  <c r="AF125" i="14"/>
  <c r="AR125" i="14" s="1"/>
  <c r="AE125" i="14"/>
  <c r="AQ125" i="14" s="1"/>
  <c r="AD125" i="14"/>
  <c r="AP125" i="14" s="1"/>
  <c r="AC125" i="14"/>
  <c r="AO125" i="14" s="1"/>
  <c r="AB125" i="14"/>
  <c r="AN125" i="14" s="1"/>
  <c r="AA125" i="14"/>
  <c r="AM125" i="14" s="1"/>
  <c r="Z125" i="14"/>
  <c r="AL125" i="14" s="1"/>
  <c r="Y125" i="14"/>
  <c r="AK125" i="14" s="1"/>
  <c r="X125" i="14"/>
  <c r="AJ125" i="14" s="1"/>
  <c r="W125" i="14"/>
  <c r="AI125" i="14" s="1"/>
  <c r="V125" i="14"/>
  <c r="AH125" i="14" s="1"/>
  <c r="U125" i="14"/>
  <c r="AG125" i="14" s="1"/>
  <c r="T125" i="14"/>
  <c r="O125" i="14"/>
  <c r="H125" i="14"/>
  <c r="G125" i="14"/>
  <c r="T124" i="14"/>
  <c r="O124" i="14"/>
  <c r="H124" i="14"/>
  <c r="G124" i="14"/>
  <c r="AF123" i="14"/>
  <c r="AR123" i="14" s="1"/>
  <c r="AE123" i="14"/>
  <c r="AQ123" i="14" s="1"/>
  <c r="AD123" i="14"/>
  <c r="AP123" i="14" s="1"/>
  <c r="AC123" i="14"/>
  <c r="AO123" i="14" s="1"/>
  <c r="AB123" i="14"/>
  <c r="AN123" i="14" s="1"/>
  <c r="AA123" i="14"/>
  <c r="AM123" i="14" s="1"/>
  <c r="Z123" i="14"/>
  <c r="AL123" i="14" s="1"/>
  <c r="Y123" i="14"/>
  <c r="AK123" i="14" s="1"/>
  <c r="X123" i="14"/>
  <c r="AJ123" i="14" s="1"/>
  <c r="W123" i="14"/>
  <c r="AI123" i="14" s="1"/>
  <c r="V123" i="14"/>
  <c r="AH123" i="14" s="1"/>
  <c r="U123" i="14"/>
  <c r="AG123" i="14" s="1"/>
  <c r="T123" i="14"/>
  <c r="O123" i="14"/>
  <c r="H123" i="14"/>
  <c r="G123" i="14"/>
  <c r="T122" i="14"/>
  <c r="O122" i="14"/>
  <c r="H122" i="14"/>
  <c r="G122" i="14"/>
  <c r="T121" i="14"/>
  <c r="O121" i="14"/>
  <c r="H121" i="14"/>
  <c r="G121" i="14"/>
  <c r="AF120" i="14"/>
  <c r="AR120" i="14" s="1"/>
  <c r="AE120" i="14"/>
  <c r="AQ120" i="14" s="1"/>
  <c r="AD120" i="14"/>
  <c r="AP120" i="14" s="1"/>
  <c r="AC120" i="14"/>
  <c r="AO120" i="14" s="1"/>
  <c r="AB120" i="14"/>
  <c r="AN120" i="14" s="1"/>
  <c r="AA120" i="14"/>
  <c r="AM120" i="14" s="1"/>
  <c r="Z120" i="14"/>
  <c r="AL120" i="14" s="1"/>
  <c r="Y120" i="14"/>
  <c r="AK120" i="14" s="1"/>
  <c r="X120" i="14"/>
  <c r="AJ120" i="14" s="1"/>
  <c r="W120" i="14"/>
  <c r="AI120" i="14" s="1"/>
  <c r="V120" i="14"/>
  <c r="AH120" i="14" s="1"/>
  <c r="U120" i="14"/>
  <c r="AG120" i="14" s="1"/>
  <c r="T120" i="14"/>
  <c r="O120" i="14"/>
  <c r="H120" i="14"/>
  <c r="G120" i="14"/>
  <c r="T119" i="14"/>
  <c r="O119" i="14"/>
  <c r="H119" i="14"/>
  <c r="G119" i="14"/>
  <c r="T118" i="14"/>
  <c r="O118" i="14"/>
  <c r="H118" i="14"/>
  <c r="G118" i="14"/>
  <c r="AF117" i="14"/>
  <c r="AR117" i="14" s="1"/>
  <c r="AE117" i="14"/>
  <c r="AQ117" i="14" s="1"/>
  <c r="AD117" i="14"/>
  <c r="AP117" i="14" s="1"/>
  <c r="AC117" i="14"/>
  <c r="AO117" i="14" s="1"/>
  <c r="AB117" i="14"/>
  <c r="AN117" i="14" s="1"/>
  <c r="AA117" i="14"/>
  <c r="AM117" i="14" s="1"/>
  <c r="Z117" i="14"/>
  <c r="AL117" i="14" s="1"/>
  <c r="Y117" i="14"/>
  <c r="AK117" i="14" s="1"/>
  <c r="X117" i="14"/>
  <c r="AJ117" i="14" s="1"/>
  <c r="W117" i="14"/>
  <c r="AI117" i="14" s="1"/>
  <c r="V117" i="14"/>
  <c r="AH117" i="14" s="1"/>
  <c r="U117" i="14"/>
  <c r="AG117" i="14" s="1"/>
  <c r="T117" i="14"/>
  <c r="O117" i="14"/>
  <c r="H117" i="14"/>
  <c r="G117" i="14"/>
  <c r="T116" i="14"/>
  <c r="O116" i="14"/>
  <c r="H116" i="14"/>
  <c r="G116" i="14"/>
  <c r="AF115" i="14"/>
  <c r="AR115" i="14" s="1"/>
  <c r="AE115" i="14"/>
  <c r="AQ115" i="14" s="1"/>
  <c r="AD115" i="14"/>
  <c r="AP115" i="14" s="1"/>
  <c r="AC115" i="14"/>
  <c r="AO115" i="14" s="1"/>
  <c r="AB115" i="14"/>
  <c r="AN115" i="14" s="1"/>
  <c r="AA115" i="14"/>
  <c r="AM115" i="14" s="1"/>
  <c r="Z115" i="14"/>
  <c r="AL115" i="14" s="1"/>
  <c r="Y115" i="14"/>
  <c r="AK115" i="14" s="1"/>
  <c r="X115" i="14"/>
  <c r="AJ115" i="14" s="1"/>
  <c r="W115" i="14"/>
  <c r="AI115" i="14" s="1"/>
  <c r="V115" i="14"/>
  <c r="AH115" i="14" s="1"/>
  <c r="U115" i="14"/>
  <c r="AG115" i="14" s="1"/>
  <c r="T115" i="14"/>
  <c r="O115" i="14"/>
  <c r="H115" i="14"/>
  <c r="G115" i="14"/>
  <c r="T114" i="14"/>
  <c r="O114" i="14"/>
  <c r="H114" i="14"/>
  <c r="G114" i="14"/>
  <c r="AF113" i="14"/>
  <c r="AR113" i="14" s="1"/>
  <c r="AE113" i="14"/>
  <c r="AQ113" i="14" s="1"/>
  <c r="AD113" i="14"/>
  <c r="AP113" i="14" s="1"/>
  <c r="AC113" i="14"/>
  <c r="AO113" i="14" s="1"/>
  <c r="AB113" i="14"/>
  <c r="AN113" i="14" s="1"/>
  <c r="AA113" i="14"/>
  <c r="AM113" i="14" s="1"/>
  <c r="Z113" i="14"/>
  <c r="AL113" i="14" s="1"/>
  <c r="Y113" i="14"/>
  <c r="AK113" i="14" s="1"/>
  <c r="X113" i="14"/>
  <c r="AJ113" i="14" s="1"/>
  <c r="W113" i="14"/>
  <c r="AI113" i="14" s="1"/>
  <c r="V113" i="14"/>
  <c r="AH113" i="14" s="1"/>
  <c r="U113" i="14"/>
  <c r="AG113" i="14" s="1"/>
  <c r="T113" i="14"/>
  <c r="O113" i="14"/>
  <c r="H113" i="14"/>
  <c r="G113" i="14"/>
  <c r="T112" i="14"/>
  <c r="O112" i="14"/>
  <c r="H112" i="14"/>
  <c r="G112" i="14"/>
  <c r="T111" i="14"/>
  <c r="O111" i="14"/>
  <c r="H111" i="14"/>
  <c r="G111" i="14"/>
  <c r="T110" i="14"/>
  <c r="O110" i="14"/>
  <c r="H110" i="14"/>
  <c r="G110" i="14"/>
  <c r="T109" i="14"/>
  <c r="O109" i="14"/>
  <c r="H109" i="14"/>
  <c r="G109" i="14"/>
  <c r="T108" i="14"/>
  <c r="O108" i="14"/>
  <c r="H108" i="14"/>
  <c r="G108" i="14"/>
  <c r="T107" i="14"/>
  <c r="O107" i="14"/>
  <c r="H107" i="14"/>
  <c r="G107" i="14"/>
  <c r="AF106" i="14"/>
  <c r="AR106" i="14" s="1"/>
  <c r="AE106" i="14"/>
  <c r="AQ106" i="14" s="1"/>
  <c r="AD106" i="14"/>
  <c r="AP106" i="14" s="1"/>
  <c r="AC106" i="14"/>
  <c r="AO106" i="14" s="1"/>
  <c r="AB106" i="14"/>
  <c r="AN106" i="14" s="1"/>
  <c r="AA106" i="14"/>
  <c r="AM106" i="14" s="1"/>
  <c r="Z106" i="14"/>
  <c r="AL106" i="14" s="1"/>
  <c r="Y106" i="14"/>
  <c r="AK106" i="14" s="1"/>
  <c r="X106" i="14"/>
  <c r="AJ106" i="14" s="1"/>
  <c r="W106" i="14"/>
  <c r="AI106" i="14" s="1"/>
  <c r="V106" i="14"/>
  <c r="AH106" i="14" s="1"/>
  <c r="U106" i="14"/>
  <c r="AG106" i="14" s="1"/>
  <c r="T106" i="14"/>
  <c r="O106" i="14"/>
  <c r="H106" i="14"/>
  <c r="G106" i="14"/>
  <c r="T105" i="14"/>
  <c r="O105" i="14"/>
  <c r="H105" i="14"/>
  <c r="G105" i="14"/>
  <c r="T104" i="14"/>
  <c r="O104" i="14"/>
  <c r="H104" i="14"/>
  <c r="G104" i="14"/>
  <c r="AF103" i="14"/>
  <c r="AR103" i="14" s="1"/>
  <c r="AE103" i="14"/>
  <c r="AQ103" i="14" s="1"/>
  <c r="AD103" i="14"/>
  <c r="AP103" i="14" s="1"/>
  <c r="AC103" i="14"/>
  <c r="AO103" i="14" s="1"/>
  <c r="AB103" i="14"/>
  <c r="AN103" i="14" s="1"/>
  <c r="AA103" i="14"/>
  <c r="AM103" i="14" s="1"/>
  <c r="Z103" i="14"/>
  <c r="AL103" i="14" s="1"/>
  <c r="Y103" i="14"/>
  <c r="AK103" i="14" s="1"/>
  <c r="X103" i="14"/>
  <c r="AJ103" i="14" s="1"/>
  <c r="W103" i="14"/>
  <c r="AI103" i="14" s="1"/>
  <c r="V103" i="14"/>
  <c r="AH103" i="14" s="1"/>
  <c r="U103" i="14"/>
  <c r="AG103" i="14" s="1"/>
  <c r="T103" i="14"/>
  <c r="O103" i="14"/>
  <c r="H103" i="14"/>
  <c r="G103" i="14"/>
  <c r="T102" i="14"/>
  <c r="O102" i="14"/>
  <c r="H102" i="14"/>
  <c r="G102" i="14"/>
  <c r="AF101" i="14"/>
  <c r="AR101" i="14" s="1"/>
  <c r="AE101" i="14"/>
  <c r="AQ101" i="14" s="1"/>
  <c r="AD101" i="14"/>
  <c r="AP101" i="14" s="1"/>
  <c r="AC101" i="14"/>
  <c r="AO101" i="14" s="1"/>
  <c r="AB101" i="14"/>
  <c r="AN101" i="14" s="1"/>
  <c r="AA101" i="14"/>
  <c r="AM101" i="14" s="1"/>
  <c r="Z101" i="14"/>
  <c r="AL101" i="14" s="1"/>
  <c r="Y101" i="14"/>
  <c r="AK101" i="14" s="1"/>
  <c r="X101" i="14"/>
  <c r="AJ101" i="14" s="1"/>
  <c r="W101" i="14"/>
  <c r="AI101" i="14" s="1"/>
  <c r="V101" i="14"/>
  <c r="AH101" i="14" s="1"/>
  <c r="U101" i="14"/>
  <c r="AG101" i="14" s="1"/>
  <c r="T101" i="14"/>
  <c r="O101" i="14"/>
  <c r="H101" i="14"/>
  <c r="G101" i="14"/>
  <c r="T100" i="14"/>
  <c r="O100" i="14"/>
  <c r="H100" i="14"/>
  <c r="G100" i="14"/>
  <c r="T99" i="14"/>
  <c r="O99" i="14"/>
  <c r="H99" i="14"/>
  <c r="G99" i="14"/>
  <c r="AF98" i="14"/>
  <c r="AR98" i="14" s="1"/>
  <c r="AE98" i="14"/>
  <c r="AQ98" i="14" s="1"/>
  <c r="AD98" i="14"/>
  <c r="AP98" i="14" s="1"/>
  <c r="AC98" i="14"/>
  <c r="AO98" i="14" s="1"/>
  <c r="AB98" i="14"/>
  <c r="AN98" i="14" s="1"/>
  <c r="AA98" i="14"/>
  <c r="AM98" i="14" s="1"/>
  <c r="Z98" i="14"/>
  <c r="AL98" i="14" s="1"/>
  <c r="Y98" i="14"/>
  <c r="AK98" i="14" s="1"/>
  <c r="X98" i="14"/>
  <c r="AJ98" i="14" s="1"/>
  <c r="W98" i="14"/>
  <c r="AI98" i="14" s="1"/>
  <c r="V98" i="14"/>
  <c r="AH98" i="14" s="1"/>
  <c r="U98" i="14"/>
  <c r="AG98" i="14" s="1"/>
  <c r="T98" i="14"/>
  <c r="O98" i="14"/>
  <c r="H98" i="14"/>
  <c r="G98" i="14"/>
  <c r="T97" i="14"/>
  <c r="O97" i="14"/>
  <c r="H97" i="14"/>
  <c r="G97" i="14"/>
  <c r="AF96" i="14"/>
  <c r="AR96" i="14" s="1"/>
  <c r="AE96" i="14"/>
  <c r="AQ96" i="14" s="1"/>
  <c r="AD96" i="14"/>
  <c r="AP96" i="14" s="1"/>
  <c r="AC96" i="14"/>
  <c r="AO96" i="14" s="1"/>
  <c r="AB96" i="14"/>
  <c r="AN96" i="14" s="1"/>
  <c r="AA96" i="14"/>
  <c r="AM96" i="14" s="1"/>
  <c r="Z96" i="14"/>
  <c r="AL96" i="14" s="1"/>
  <c r="Y96" i="14"/>
  <c r="AK96" i="14" s="1"/>
  <c r="X96" i="14"/>
  <c r="AJ96" i="14" s="1"/>
  <c r="W96" i="14"/>
  <c r="AI96" i="14" s="1"/>
  <c r="V96" i="14"/>
  <c r="AH96" i="14" s="1"/>
  <c r="U96" i="14"/>
  <c r="AG96" i="14" s="1"/>
  <c r="T96" i="14"/>
  <c r="O96" i="14"/>
  <c r="H96" i="14"/>
  <c r="G96" i="14"/>
  <c r="AF95" i="14"/>
  <c r="AR95" i="14" s="1"/>
  <c r="AE95" i="14"/>
  <c r="AQ95" i="14" s="1"/>
  <c r="AD95" i="14"/>
  <c r="AP95" i="14" s="1"/>
  <c r="AC95" i="14"/>
  <c r="AO95" i="14" s="1"/>
  <c r="AB95" i="14"/>
  <c r="AN95" i="14" s="1"/>
  <c r="AA95" i="14"/>
  <c r="AM95" i="14" s="1"/>
  <c r="Z95" i="14"/>
  <c r="AL95" i="14" s="1"/>
  <c r="Y95" i="14"/>
  <c r="AK95" i="14" s="1"/>
  <c r="X95" i="14"/>
  <c r="AJ95" i="14" s="1"/>
  <c r="W95" i="14"/>
  <c r="AI95" i="14" s="1"/>
  <c r="V95" i="14"/>
  <c r="AH95" i="14" s="1"/>
  <c r="U95" i="14"/>
  <c r="AG95" i="14" s="1"/>
  <c r="T95" i="14"/>
  <c r="O95" i="14"/>
  <c r="H95" i="14"/>
  <c r="G95" i="14"/>
  <c r="T94" i="14"/>
  <c r="O94" i="14"/>
  <c r="H94" i="14"/>
  <c r="G94" i="14"/>
  <c r="T93" i="14"/>
  <c r="O93" i="14"/>
  <c r="H93" i="14"/>
  <c r="G93" i="14"/>
  <c r="AF92" i="14"/>
  <c r="AR92" i="14" s="1"/>
  <c r="AE92" i="14"/>
  <c r="AQ92" i="14" s="1"/>
  <c r="AD92" i="14"/>
  <c r="AP92" i="14" s="1"/>
  <c r="AC92" i="14"/>
  <c r="AO92" i="14" s="1"/>
  <c r="AB92" i="14"/>
  <c r="AN92" i="14" s="1"/>
  <c r="AA92" i="14"/>
  <c r="AM92" i="14" s="1"/>
  <c r="Z92" i="14"/>
  <c r="AL92" i="14" s="1"/>
  <c r="Y92" i="14"/>
  <c r="AK92" i="14" s="1"/>
  <c r="X92" i="14"/>
  <c r="AJ92" i="14" s="1"/>
  <c r="W92" i="14"/>
  <c r="AI92" i="14" s="1"/>
  <c r="V92" i="14"/>
  <c r="AH92" i="14" s="1"/>
  <c r="U92" i="14"/>
  <c r="AG92" i="14" s="1"/>
  <c r="T92" i="14"/>
  <c r="O92" i="14"/>
  <c r="H92" i="14"/>
  <c r="G92" i="14"/>
  <c r="T91" i="14"/>
  <c r="O91" i="14"/>
  <c r="H91" i="14"/>
  <c r="G91" i="14"/>
  <c r="T90" i="14"/>
  <c r="O90" i="14"/>
  <c r="H90" i="14"/>
  <c r="G90" i="14"/>
  <c r="T89" i="14"/>
  <c r="O89" i="14"/>
  <c r="H89" i="14"/>
  <c r="G89" i="14"/>
  <c r="T88" i="14"/>
  <c r="O88" i="14"/>
  <c r="H88" i="14"/>
  <c r="G88" i="14"/>
  <c r="T87" i="14"/>
  <c r="O87" i="14"/>
  <c r="H87" i="14"/>
  <c r="G87" i="14"/>
  <c r="T86" i="14"/>
  <c r="O86" i="14"/>
  <c r="H86" i="14"/>
  <c r="G86" i="14"/>
  <c r="T85" i="14"/>
  <c r="O85" i="14"/>
  <c r="H85" i="14"/>
  <c r="G85" i="14"/>
  <c r="T84" i="14"/>
  <c r="O84" i="14"/>
  <c r="H84" i="14"/>
  <c r="G84" i="14"/>
  <c r="T83" i="14"/>
  <c r="O83" i="14"/>
  <c r="H83" i="14"/>
  <c r="G83" i="14"/>
  <c r="T82" i="14"/>
  <c r="O82" i="14"/>
  <c r="H82" i="14"/>
  <c r="G82" i="14"/>
  <c r="O81" i="14"/>
  <c r="H81" i="14"/>
  <c r="G81" i="14"/>
  <c r="T81" i="14" s="1"/>
  <c r="O80" i="14"/>
  <c r="H80" i="14"/>
  <c r="G80" i="14"/>
  <c r="O79" i="14"/>
  <c r="H79" i="14"/>
  <c r="G79" i="14"/>
  <c r="T79" i="14" s="1"/>
  <c r="O78" i="14"/>
  <c r="H78" i="14"/>
  <c r="G78" i="14"/>
  <c r="O77" i="14"/>
  <c r="H77" i="14"/>
  <c r="G77" i="14"/>
  <c r="O76" i="14"/>
  <c r="H76" i="14"/>
  <c r="G76" i="14"/>
  <c r="T76" i="14" s="1"/>
  <c r="O75" i="14"/>
  <c r="H75" i="14"/>
  <c r="G75" i="14"/>
  <c r="T75" i="14" s="1"/>
  <c r="O74" i="14"/>
  <c r="H74" i="14"/>
  <c r="G74" i="14"/>
  <c r="O73" i="14"/>
  <c r="H73" i="14"/>
  <c r="G73" i="14"/>
  <c r="O72" i="14"/>
  <c r="H72" i="14"/>
  <c r="G72" i="14"/>
  <c r="T72" i="14" s="1"/>
  <c r="O71" i="14"/>
  <c r="H71" i="14"/>
  <c r="G71" i="14"/>
  <c r="T71" i="14" s="1"/>
  <c r="O70" i="14"/>
  <c r="H70" i="14"/>
  <c r="G70" i="14"/>
  <c r="O69" i="14"/>
  <c r="H69" i="14"/>
  <c r="G69" i="14"/>
  <c r="T69" i="14" s="1"/>
  <c r="O68" i="14"/>
  <c r="H68" i="14"/>
  <c r="G68" i="14"/>
  <c r="O67" i="14"/>
  <c r="H67" i="14"/>
  <c r="G67" i="14"/>
  <c r="T67" i="14" s="1"/>
  <c r="O66" i="14"/>
  <c r="H66" i="14"/>
  <c r="G66" i="14"/>
  <c r="T66" i="14" s="1"/>
  <c r="O65" i="14"/>
  <c r="H65" i="14"/>
  <c r="G65" i="14"/>
  <c r="T65" i="14" s="1"/>
  <c r="O64" i="14"/>
  <c r="H64" i="14"/>
  <c r="G64" i="14"/>
  <c r="T64" i="14" s="1"/>
  <c r="O63" i="14"/>
  <c r="H63" i="14"/>
  <c r="G63" i="14"/>
  <c r="O62" i="14"/>
  <c r="H62" i="14"/>
  <c r="G62" i="14"/>
  <c r="O61" i="14"/>
  <c r="H61" i="14"/>
  <c r="G61" i="14"/>
  <c r="O60" i="14"/>
  <c r="H60" i="14"/>
  <c r="G60" i="14"/>
  <c r="O59" i="14"/>
  <c r="H59" i="14"/>
  <c r="G59" i="14"/>
  <c r="O58" i="14"/>
  <c r="H58" i="14"/>
  <c r="G58" i="14"/>
  <c r="T58" i="14" s="1"/>
  <c r="O57" i="14"/>
  <c r="H57" i="14"/>
  <c r="G57" i="14"/>
  <c r="O56" i="14"/>
  <c r="H56" i="14"/>
  <c r="G56" i="14"/>
  <c r="T56" i="14" s="1"/>
  <c r="O55" i="14"/>
  <c r="H55" i="14"/>
  <c r="G55" i="14"/>
  <c r="O54" i="14"/>
  <c r="H54" i="14"/>
  <c r="G54" i="14"/>
  <c r="O53" i="14"/>
  <c r="H53" i="14"/>
  <c r="G53" i="14"/>
  <c r="AF52" i="14"/>
  <c r="AR52" i="14" s="1"/>
  <c r="AE52" i="14"/>
  <c r="AQ52" i="14" s="1"/>
  <c r="AD52" i="14"/>
  <c r="AP52" i="14" s="1"/>
  <c r="AC52" i="14"/>
  <c r="AO52" i="14" s="1"/>
  <c r="AB52" i="14"/>
  <c r="AN52" i="14" s="1"/>
  <c r="AA52" i="14"/>
  <c r="AM52" i="14" s="1"/>
  <c r="Z52" i="14"/>
  <c r="AL52" i="14" s="1"/>
  <c r="Y52" i="14"/>
  <c r="AK52" i="14" s="1"/>
  <c r="X52" i="14"/>
  <c r="AJ52" i="14" s="1"/>
  <c r="W52" i="14"/>
  <c r="AI52" i="14" s="1"/>
  <c r="V52" i="14"/>
  <c r="AH52" i="14" s="1"/>
  <c r="U52" i="14"/>
  <c r="AG52" i="14" s="1"/>
  <c r="T52" i="14"/>
  <c r="O52" i="14"/>
  <c r="H52" i="14"/>
  <c r="P52" i="14" s="1"/>
  <c r="AF51" i="14"/>
  <c r="AR51" i="14" s="1"/>
  <c r="AE51" i="14"/>
  <c r="AQ51" i="14" s="1"/>
  <c r="AD51" i="14"/>
  <c r="AP51" i="14" s="1"/>
  <c r="AC51" i="14"/>
  <c r="AO51" i="14" s="1"/>
  <c r="AB51" i="14"/>
  <c r="AN51" i="14" s="1"/>
  <c r="AA51" i="14"/>
  <c r="AM51" i="14" s="1"/>
  <c r="Z51" i="14"/>
  <c r="AL51" i="14" s="1"/>
  <c r="Y51" i="14"/>
  <c r="AK51" i="14" s="1"/>
  <c r="X51" i="14"/>
  <c r="AJ51" i="14" s="1"/>
  <c r="W51" i="14"/>
  <c r="AI51" i="14" s="1"/>
  <c r="V51" i="14"/>
  <c r="AH51" i="14" s="1"/>
  <c r="U51" i="14"/>
  <c r="AG51" i="14" s="1"/>
  <c r="T51" i="14"/>
  <c r="O51" i="14"/>
  <c r="H51" i="14"/>
  <c r="P51" i="14" s="1"/>
  <c r="AF50" i="14"/>
  <c r="AR50" i="14" s="1"/>
  <c r="AE50" i="14"/>
  <c r="AQ50" i="14" s="1"/>
  <c r="AD50" i="14"/>
  <c r="AP50" i="14" s="1"/>
  <c r="AC50" i="14"/>
  <c r="AO50" i="14" s="1"/>
  <c r="AB50" i="14"/>
  <c r="AN50" i="14" s="1"/>
  <c r="AA50" i="14"/>
  <c r="AM50" i="14" s="1"/>
  <c r="Z50" i="14"/>
  <c r="AL50" i="14" s="1"/>
  <c r="Y50" i="14"/>
  <c r="AK50" i="14" s="1"/>
  <c r="X50" i="14"/>
  <c r="AJ50" i="14" s="1"/>
  <c r="W50" i="14"/>
  <c r="AI50" i="14" s="1"/>
  <c r="V50" i="14"/>
  <c r="AH50" i="14" s="1"/>
  <c r="U50" i="14"/>
  <c r="AG50" i="14" s="1"/>
  <c r="T50" i="14"/>
  <c r="O50" i="14"/>
  <c r="H50" i="14"/>
  <c r="P50" i="14" s="1"/>
  <c r="AF49" i="14"/>
  <c r="AR49" i="14" s="1"/>
  <c r="AE49" i="14"/>
  <c r="AQ49" i="14" s="1"/>
  <c r="AD49" i="14"/>
  <c r="AP49" i="14" s="1"/>
  <c r="AC49" i="14"/>
  <c r="AO49" i="14" s="1"/>
  <c r="AB49" i="14"/>
  <c r="AN49" i="14" s="1"/>
  <c r="AA49" i="14"/>
  <c r="AM49" i="14" s="1"/>
  <c r="Z49" i="14"/>
  <c r="AL49" i="14" s="1"/>
  <c r="Y49" i="14"/>
  <c r="AK49" i="14" s="1"/>
  <c r="X49" i="14"/>
  <c r="AJ49" i="14" s="1"/>
  <c r="W49" i="14"/>
  <c r="AI49" i="14" s="1"/>
  <c r="V49" i="14"/>
  <c r="AH49" i="14" s="1"/>
  <c r="U49" i="14"/>
  <c r="AG49" i="14" s="1"/>
  <c r="T49" i="14"/>
  <c r="O49" i="14"/>
  <c r="H49" i="14"/>
  <c r="P49" i="14" s="1"/>
  <c r="T48" i="14"/>
  <c r="O48" i="14"/>
  <c r="H48" i="14"/>
  <c r="P48" i="14" s="1"/>
  <c r="T47" i="14"/>
  <c r="O47" i="14"/>
  <c r="H47" i="14"/>
  <c r="G47" i="14"/>
  <c r="T46" i="14"/>
  <c r="O46" i="14"/>
  <c r="H46" i="14"/>
  <c r="G46" i="14"/>
  <c r="T45" i="14"/>
  <c r="O45" i="14"/>
  <c r="H45" i="14"/>
  <c r="G45" i="14"/>
  <c r="T44" i="14"/>
  <c r="O44" i="14"/>
  <c r="H44" i="14"/>
  <c r="G44" i="14"/>
  <c r="T43" i="14"/>
  <c r="O43" i="14"/>
  <c r="H43" i="14"/>
  <c r="G43" i="14"/>
  <c r="T42" i="14"/>
  <c r="O42" i="14"/>
  <c r="H42" i="14"/>
  <c r="G42" i="14"/>
  <c r="T41" i="14"/>
  <c r="O41" i="14"/>
  <c r="H41" i="14"/>
  <c r="G41" i="14"/>
  <c r="T40" i="14"/>
  <c r="O40" i="14"/>
  <c r="H40" i="14"/>
  <c r="G40" i="14"/>
  <c r="T39" i="14"/>
  <c r="O39" i="14"/>
  <c r="H39" i="14"/>
  <c r="G39" i="14"/>
  <c r="T38" i="14"/>
  <c r="O38" i="14"/>
  <c r="H38" i="14"/>
  <c r="G38" i="14"/>
  <c r="T37" i="14"/>
  <c r="O37" i="14"/>
  <c r="H37" i="14"/>
  <c r="G37" i="14"/>
  <c r="T36" i="14"/>
  <c r="O36" i="14"/>
  <c r="H36" i="14"/>
  <c r="G36" i="14"/>
  <c r="T35" i="14"/>
  <c r="O35" i="14"/>
  <c r="H35" i="14"/>
  <c r="G35" i="14"/>
  <c r="T34" i="14"/>
  <c r="O34" i="14"/>
  <c r="H34" i="14"/>
  <c r="G34" i="14"/>
  <c r="T33" i="14"/>
  <c r="O33" i="14"/>
  <c r="H33" i="14"/>
  <c r="G33" i="14"/>
  <c r="T32" i="14"/>
  <c r="O32" i="14"/>
  <c r="H32" i="14"/>
  <c r="G32" i="14"/>
  <c r="T31" i="14"/>
  <c r="O31" i="14"/>
  <c r="H31" i="14"/>
  <c r="G31" i="14"/>
  <c r="T30" i="14"/>
  <c r="O30" i="14"/>
  <c r="H30" i="14"/>
  <c r="G30" i="14"/>
  <c r="T29" i="14"/>
  <c r="O29" i="14"/>
  <c r="H29" i="14"/>
  <c r="G29" i="14"/>
  <c r="T28" i="14"/>
  <c r="O28" i="14"/>
  <c r="H28" i="14"/>
  <c r="G28" i="14"/>
  <c r="T27" i="14"/>
  <c r="O27" i="14"/>
  <c r="H27" i="14"/>
  <c r="G27" i="14"/>
  <c r="T26" i="14"/>
  <c r="O26" i="14"/>
  <c r="H26" i="14"/>
  <c r="G26" i="14"/>
  <c r="T25" i="14"/>
  <c r="O25" i="14"/>
  <c r="H25" i="14"/>
  <c r="G25" i="14"/>
  <c r="T24" i="14"/>
  <c r="O24" i="14"/>
  <c r="H24" i="14"/>
  <c r="G24" i="14"/>
  <c r="T23" i="14"/>
  <c r="O23" i="14"/>
  <c r="H23" i="14"/>
  <c r="G23" i="14"/>
  <c r="T22" i="14"/>
  <c r="O22" i="14"/>
  <c r="H22" i="14"/>
  <c r="G22" i="14"/>
  <c r="T21" i="14"/>
  <c r="O21" i="14"/>
  <c r="H21" i="14"/>
  <c r="G21" i="14"/>
  <c r="T20" i="14"/>
  <c r="O20" i="14"/>
  <c r="H20" i="14"/>
  <c r="G20" i="14"/>
  <c r="T19" i="14"/>
  <c r="O19" i="14"/>
  <c r="H19" i="14"/>
  <c r="G19" i="14"/>
  <c r="T18" i="14"/>
  <c r="O18" i="14"/>
  <c r="H18" i="14"/>
  <c r="G18" i="14"/>
  <c r="T17" i="14"/>
  <c r="O17" i="14"/>
  <c r="H17" i="14"/>
  <c r="G17" i="14"/>
  <c r="T16" i="14"/>
  <c r="O16" i="14"/>
  <c r="H16" i="14"/>
  <c r="G16" i="14"/>
  <c r="T15" i="14"/>
  <c r="O15" i="14"/>
  <c r="H15" i="14"/>
  <c r="G15" i="14"/>
  <c r="T14" i="14"/>
  <c r="O14" i="14"/>
  <c r="H14" i="14"/>
  <c r="G14" i="14"/>
  <c r="T13" i="14"/>
  <c r="O13" i="14"/>
  <c r="H13" i="14"/>
  <c r="G13" i="14"/>
  <c r="T12" i="14"/>
  <c r="O12" i="14"/>
  <c r="H12" i="14"/>
  <c r="G12" i="14"/>
  <c r="T11" i="14"/>
  <c r="O11" i="14"/>
  <c r="H11" i="14"/>
  <c r="G11" i="14"/>
  <c r="T10" i="14"/>
  <c r="O10" i="14"/>
  <c r="H10" i="14"/>
  <c r="G10" i="14"/>
  <c r="T9" i="14"/>
  <c r="O9" i="14"/>
  <c r="H9" i="14"/>
  <c r="G9" i="14"/>
  <c r="T8" i="14"/>
  <c r="O8" i="14"/>
  <c r="H8" i="14"/>
  <c r="G8" i="14"/>
  <c r="T7" i="14"/>
  <c r="O7" i="14"/>
  <c r="H7" i="14"/>
  <c r="G7" i="14"/>
  <c r="T6" i="14"/>
  <c r="O6" i="14"/>
  <c r="H6" i="14"/>
  <c r="G6" i="14"/>
  <c r="T5" i="14"/>
  <c r="O5" i="14"/>
  <c r="H5" i="14"/>
  <c r="G5" i="14"/>
  <c r="T4" i="14"/>
  <c r="O4" i="14"/>
  <c r="H4" i="14"/>
  <c r="G4" i="14"/>
  <c r="T3" i="14"/>
  <c r="O3" i="14"/>
  <c r="H3" i="14"/>
  <c r="G3" i="14"/>
  <c r="T2" i="14"/>
  <c r="O2" i="14"/>
  <c r="H2" i="14"/>
  <c r="G2" i="14"/>
  <c r="G70" i="7"/>
  <c r="G53" i="7"/>
  <c r="G54" i="7"/>
  <c r="G55" i="7"/>
  <c r="G56" i="7"/>
  <c r="G57" i="7"/>
  <c r="G58" i="7"/>
  <c r="G59" i="7"/>
  <c r="G60" i="7"/>
  <c r="G61" i="7"/>
  <c r="G62" i="7"/>
  <c r="G63" i="7"/>
  <c r="G64" i="7"/>
  <c r="G65" i="7"/>
  <c r="G66" i="7"/>
  <c r="G67" i="7"/>
  <c r="G68" i="7"/>
  <c r="G69" i="7"/>
  <c r="G52" i="7"/>
  <c r="P1012" i="14" l="1"/>
  <c r="P1005" i="14"/>
  <c r="Q1145" i="14"/>
  <c r="Q1097" i="14"/>
  <c r="P187" i="14"/>
  <c r="P327" i="14"/>
  <c r="Q327" i="14" s="1"/>
  <c r="P334" i="14"/>
  <c r="Q528" i="14"/>
  <c r="P624" i="14"/>
  <c r="Q624" i="14" s="1"/>
  <c r="Q1099" i="14"/>
  <c r="P417" i="14"/>
  <c r="Q417" i="14" s="1"/>
  <c r="P362" i="14"/>
  <c r="Q362" i="14" s="1"/>
  <c r="P368" i="14"/>
  <c r="Q368" i="14" s="1"/>
  <c r="Q1055" i="14"/>
  <c r="P645" i="14"/>
  <c r="P655" i="14"/>
  <c r="Q655" i="14" s="1"/>
  <c r="P665" i="14"/>
  <c r="Q665" i="14" s="1"/>
  <c r="P614" i="14"/>
  <c r="Q614" i="14" s="1"/>
  <c r="P264" i="14"/>
  <c r="Q264" i="14" s="1"/>
  <c r="P275" i="14"/>
  <c r="Q275" i="14" s="1"/>
  <c r="P304" i="14"/>
  <c r="Q304" i="14" s="1"/>
  <c r="Q930" i="14"/>
  <c r="P185" i="14"/>
  <c r="Q185" i="14" s="1"/>
  <c r="P325" i="14"/>
  <c r="P332" i="14"/>
  <c r="Q1114" i="14"/>
  <c r="P68" i="14"/>
  <c r="Q68" i="14" s="1"/>
  <c r="P84" i="14"/>
  <c r="Q84" i="14" s="1"/>
  <c r="P106" i="14"/>
  <c r="Q106" i="14" s="1"/>
  <c r="P108" i="14"/>
  <c r="Q108" i="14" s="1"/>
  <c r="P113" i="14"/>
  <c r="Q113" i="14" s="1"/>
  <c r="P134" i="14"/>
  <c r="Q134" i="14" s="1"/>
  <c r="P152" i="14"/>
  <c r="Q152" i="14" s="1"/>
  <c r="P164" i="14"/>
  <c r="Q164" i="14" s="1"/>
  <c r="P729" i="14"/>
  <c r="P739" i="14"/>
  <c r="Q739" i="14" s="1"/>
  <c r="P759" i="14"/>
  <c r="Q759" i="14" s="1"/>
  <c r="P769" i="14"/>
  <c r="Q769" i="14" s="1"/>
  <c r="P33" i="14"/>
  <c r="Q33" i="14" s="1"/>
  <c r="P98" i="14"/>
  <c r="Q98" i="14" s="1"/>
  <c r="P100" i="14"/>
  <c r="Q100" i="14" s="1"/>
  <c r="P104" i="14"/>
  <c r="Q104" i="14" s="1"/>
  <c r="P132" i="14"/>
  <c r="P162" i="14"/>
  <c r="P180" i="14"/>
  <c r="P192" i="14"/>
  <c r="Q192" i="14" s="1"/>
  <c r="P210" i="14"/>
  <c r="Q210" i="14" s="1"/>
  <c r="P212" i="14"/>
  <c r="Q212" i="14" s="1"/>
  <c r="P219" i="14"/>
  <c r="Q219" i="14" s="1"/>
  <c r="P358" i="14"/>
  <c r="Q358" i="14" s="1"/>
  <c r="P6" i="14"/>
  <c r="Q6" i="14" s="1"/>
  <c r="P21" i="14"/>
  <c r="Q21" i="14" s="1"/>
  <c r="P41" i="14"/>
  <c r="Q41" i="14" s="1"/>
  <c r="P46" i="14"/>
  <c r="P591" i="14"/>
  <c r="Q591" i="14" s="1"/>
  <c r="P578" i="14"/>
  <c r="Q578" i="14" s="1"/>
  <c r="Q1144" i="14"/>
  <c r="P390" i="14"/>
  <c r="Q390" i="14" s="1"/>
  <c r="P470" i="14"/>
  <c r="Q470" i="14" s="1"/>
  <c r="P99" i="14"/>
  <c r="Q99" i="14" s="1"/>
  <c r="P123" i="14"/>
  <c r="Q123" i="14" s="1"/>
  <c r="P125" i="14"/>
  <c r="Q125" i="14" s="1"/>
  <c r="P127" i="14"/>
  <c r="P131" i="14"/>
  <c r="P357" i="14"/>
  <c r="P415" i="14"/>
  <c r="Q415" i="14" s="1"/>
  <c r="P610" i="14"/>
  <c r="Q610" i="14" s="1"/>
  <c r="P671" i="14"/>
  <c r="Q671" i="14" s="1"/>
  <c r="P741" i="14"/>
  <c r="Q741" i="14" s="1"/>
  <c r="P771" i="14"/>
  <c r="Q771" i="14" s="1"/>
  <c r="P801" i="14"/>
  <c r="Q801" i="14" s="1"/>
  <c r="Q868" i="14"/>
  <c r="Q1117" i="14"/>
  <c r="Q826" i="14"/>
  <c r="Q1102" i="14"/>
  <c r="Q1025" i="14"/>
  <c r="P418" i="14"/>
  <c r="Q418" i="14" s="1"/>
  <c r="P434" i="14"/>
  <c r="Q434" i="14" s="1"/>
  <c r="P437" i="14"/>
  <c r="Q437" i="14" s="1"/>
  <c r="P622" i="14"/>
  <c r="Q622" i="14" s="1"/>
  <c r="P269" i="14"/>
  <c r="Q269" i="14" s="1"/>
  <c r="P312" i="14"/>
  <c r="Q312" i="14" s="1"/>
  <c r="P625" i="14"/>
  <c r="P699" i="14"/>
  <c r="Q699" i="14" s="1"/>
  <c r="P702" i="14"/>
  <c r="Q1092" i="14"/>
  <c r="P273" i="14"/>
  <c r="Q273" i="14" s="1"/>
  <c r="P298" i="14"/>
  <c r="Q298" i="14" s="1"/>
  <c r="P317" i="14"/>
  <c r="Q317" i="14" s="1"/>
  <c r="P319" i="14"/>
  <c r="Q319" i="14" s="1"/>
  <c r="P414" i="14"/>
  <c r="Q414" i="14" s="1"/>
  <c r="P907" i="14"/>
  <c r="Q907" i="14" s="1"/>
  <c r="Q1045" i="14"/>
  <c r="Q1101" i="14"/>
  <c r="Q1075" i="14"/>
  <c r="Q1095" i="14"/>
  <c r="P207" i="14"/>
  <c r="Q207" i="14" s="1"/>
  <c r="P597" i="14"/>
  <c r="Q597" i="14" s="1"/>
  <c r="P607" i="14"/>
  <c r="Q607" i="14" s="1"/>
  <c r="Q1038" i="14"/>
  <c r="P743" i="14"/>
  <c r="Q743" i="14" s="1"/>
  <c r="P753" i="14"/>
  <c r="Q753" i="14" s="1"/>
  <c r="P803" i="14"/>
  <c r="Q803" i="14" s="1"/>
  <c r="P711" i="14"/>
  <c r="Q711" i="14" s="1"/>
  <c r="Q1083" i="14"/>
  <c r="Q1093" i="14"/>
  <c r="P90" i="14"/>
  <c r="Q90" i="14" s="1"/>
  <c r="P124" i="14"/>
  <c r="Q124" i="14" s="1"/>
  <c r="P148" i="14"/>
  <c r="Q148" i="14" s="1"/>
  <c r="P153" i="14"/>
  <c r="Q153" i="14" s="1"/>
  <c r="P160" i="14"/>
  <c r="Q160" i="14" s="1"/>
  <c r="P165" i="14"/>
  <c r="Q165" i="14" s="1"/>
  <c r="P167" i="14"/>
  <c r="P174" i="14"/>
  <c r="P176" i="14"/>
  <c r="P206" i="14"/>
  <c r="Q206" i="14" s="1"/>
  <c r="P297" i="14"/>
  <c r="Q297" i="14" s="1"/>
  <c r="P303" i="14"/>
  <c r="Q303" i="14" s="1"/>
  <c r="P451" i="14"/>
  <c r="Q451" i="14" s="1"/>
  <c r="P513" i="14"/>
  <c r="Q513" i="14" s="1"/>
  <c r="Q821" i="14"/>
  <c r="Q824" i="14"/>
  <c r="Q1091" i="14"/>
  <c r="P256" i="14"/>
  <c r="P268" i="14"/>
  <c r="P301" i="14"/>
  <c r="Q301" i="14" s="1"/>
  <c r="P348" i="14"/>
  <c r="Q348" i="14" s="1"/>
  <c r="P473" i="14"/>
  <c r="Q473" i="14" s="1"/>
  <c r="P518" i="14"/>
  <c r="Q518" i="14" s="1"/>
  <c r="P695" i="14"/>
  <c r="Q695" i="14" s="1"/>
  <c r="P934" i="14"/>
  <c r="Q934" i="14" s="1"/>
  <c r="Q936" i="14"/>
  <c r="Q1039" i="14"/>
  <c r="Q1081" i="14"/>
  <c r="P2" i="14"/>
  <c r="P17" i="14"/>
  <c r="Q17" i="14" s="1"/>
  <c r="P27" i="14"/>
  <c r="Q27" i="14" s="1"/>
  <c r="P37" i="14"/>
  <c r="Q37" i="14" s="1"/>
  <c r="P42" i="14"/>
  <c r="Q42" i="14" s="1"/>
  <c r="P80" i="14"/>
  <c r="Q80" i="14" s="1"/>
  <c r="P88" i="14"/>
  <c r="Q88" i="14" s="1"/>
  <c r="P179" i="14"/>
  <c r="P191" i="14"/>
  <c r="Q191" i="14" s="1"/>
  <c r="P211" i="14"/>
  <c r="P213" i="14"/>
  <c r="P379" i="14"/>
  <c r="Q379" i="14" s="1"/>
  <c r="P410" i="14"/>
  <c r="Q410" i="14" s="1"/>
  <c r="P561" i="14"/>
  <c r="Q561" i="14" s="1"/>
  <c r="P574" i="14"/>
  <c r="Q574" i="14" s="1"/>
  <c r="P598" i="14"/>
  <c r="Q598" i="14" s="1"/>
  <c r="P675" i="14"/>
  <c r="Q675" i="14" s="1"/>
  <c r="P737" i="14"/>
  <c r="P777" i="14"/>
  <c r="P860" i="14"/>
  <c r="Q860" i="14" s="1"/>
  <c r="Q938" i="14"/>
  <c r="P628" i="14"/>
  <c r="Q628" i="14" s="1"/>
  <c r="P657" i="14"/>
  <c r="Q657" i="14" s="1"/>
  <c r="Q932" i="14"/>
  <c r="Q993" i="14"/>
  <c r="P496" i="14"/>
  <c r="Q496" i="14" s="1"/>
  <c r="P731" i="14"/>
  <c r="Q731" i="14" s="1"/>
  <c r="P773" i="14"/>
  <c r="P783" i="14"/>
  <c r="Q783" i="14" s="1"/>
  <c r="Q927" i="14"/>
  <c r="Q1103" i="14"/>
  <c r="Q1148" i="14"/>
  <c r="P651" i="14"/>
  <c r="Q651" i="14" s="1"/>
  <c r="P413" i="14"/>
  <c r="Q413" i="14" s="1"/>
  <c r="P246" i="14"/>
  <c r="Q246" i="14" s="1"/>
  <c r="P291" i="14"/>
  <c r="Q291" i="14" s="1"/>
  <c r="Q533" i="14"/>
  <c r="P697" i="14"/>
  <c r="P856" i="14"/>
  <c r="P144" i="14"/>
  <c r="Q144" i="14" s="1"/>
  <c r="P151" i="14"/>
  <c r="Q151" i="14" s="1"/>
  <c r="P158" i="14"/>
  <c r="Q158" i="14" s="1"/>
  <c r="P306" i="14"/>
  <c r="Q306" i="14" s="1"/>
  <c r="P321" i="14"/>
  <c r="Q321" i="14" s="1"/>
  <c r="P326" i="14"/>
  <c r="Q326" i="14" s="1"/>
  <c r="P337" i="14"/>
  <c r="Q337" i="14" s="1"/>
  <c r="P402" i="14"/>
  <c r="Q402" i="14" s="1"/>
  <c r="P425" i="14"/>
  <c r="Q425" i="14" s="1"/>
  <c r="P901" i="14"/>
  <c r="Q901" i="14" s="1"/>
  <c r="Q1036" i="14"/>
  <c r="P87" i="14"/>
  <c r="Q87" i="14" s="1"/>
  <c r="P250" i="14"/>
  <c r="Q250" i="14" s="1"/>
  <c r="P487" i="14"/>
  <c r="Q487" i="14" s="1"/>
  <c r="P556" i="14"/>
  <c r="Q556" i="14" s="1"/>
  <c r="P661" i="14"/>
  <c r="Q661" i="14" s="1"/>
  <c r="P696" i="14"/>
  <c r="Q696" i="14" s="1"/>
  <c r="P727" i="14"/>
  <c r="Q1032" i="14"/>
  <c r="Q1116" i="14"/>
  <c r="P67" i="14"/>
  <c r="Q67" i="14" s="1"/>
  <c r="P101" i="14"/>
  <c r="Q101" i="14" s="1"/>
  <c r="P107" i="14"/>
  <c r="Q107" i="14" s="1"/>
  <c r="P278" i="14"/>
  <c r="Q278" i="14" s="1"/>
  <c r="P316" i="14"/>
  <c r="Q316" i="14" s="1"/>
  <c r="P324" i="14"/>
  <c r="Q324" i="14" s="1"/>
  <c r="P363" i="14"/>
  <c r="Q363" i="14" s="1"/>
  <c r="P373" i="14"/>
  <c r="Q373" i="14" s="1"/>
  <c r="P419" i="14"/>
  <c r="Q419" i="14" s="1"/>
  <c r="P430" i="14"/>
  <c r="Q430" i="14" s="1"/>
  <c r="P576" i="14"/>
  <c r="P615" i="14"/>
  <c r="Q615" i="14" s="1"/>
  <c r="P632" i="14"/>
  <c r="Q632" i="14" s="1"/>
  <c r="P647" i="14"/>
  <c r="Q647" i="14" s="1"/>
  <c r="P667" i="14"/>
  <c r="Q667" i="14" s="1"/>
  <c r="P757" i="14"/>
  <c r="Q757" i="14" s="1"/>
  <c r="P767" i="14"/>
  <c r="Q767" i="14" s="1"/>
  <c r="Q872" i="14"/>
  <c r="Q888" i="14"/>
  <c r="Q944" i="14"/>
  <c r="Q1034" i="14"/>
  <c r="P227" i="14"/>
  <c r="Q227" i="14" s="1"/>
  <c r="P20" i="14"/>
  <c r="Q20" i="14" s="1"/>
  <c r="P112" i="14"/>
  <c r="Q112" i="14" s="1"/>
  <c r="P120" i="14"/>
  <c r="Q120" i="14" s="1"/>
  <c r="P663" i="14"/>
  <c r="Q663" i="14" s="1"/>
  <c r="P9" i="14"/>
  <c r="Q9" i="14" s="1"/>
  <c r="P19" i="14"/>
  <c r="Q19" i="14" s="1"/>
  <c r="P29" i="14"/>
  <c r="Q29" i="14" s="1"/>
  <c r="P114" i="14"/>
  <c r="Q114" i="14" s="1"/>
  <c r="P116" i="14"/>
  <c r="Q116" i="14" s="1"/>
  <c r="P259" i="14"/>
  <c r="Q259" i="14" s="1"/>
  <c r="P502" i="14"/>
  <c r="Q502" i="14" s="1"/>
  <c r="P508" i="14"/>
  <c r="Q508" i="14" s="1"/>
  <c r="P522" i="14"/>
  <c r="Q522" i="14" s="1"/>
  <c r="Q548" i="14"/>
  <c r="P575" i="14"/>
  <c r="Q575" i="14" s="1"/>
  <c r="P805" i="14"/>
  <c r="Q805" i="14" s="1"/>
  <c r="Q895" i="14"/>
  <c r="Q925" i="14"/>
  <c r="Q1037" i="14"/>
  <c r="P143" i="14"/>
  <c r="Q143" i="14" s="1"/>
  <c r="P178" i="14"/>
  <c r="Q178" i="14" s="1"/>
  <c r="P221" i="14"/>
  <c r="Q221" i="14" s="1"/>
  <c r="P223" i="14"/>
  <c r="Q223" i="14" s="1"/>
  <c r="P338" i="14"/>
  <c r="Q338" i="14" s="1"/>
  <c r="P343" i="14"/>
  <c r="Q343" i="14" s="1"/>
  <c r="P380" i="14"/>
  <c r="P257" i="14"/>
  <c r="Q257" i="14" s="1"/>
  <c r="P266" i="14"/>
  <c r="Q266" i="14" s="1"/>
  <c r="P283" i="14"/>
  <c r="Q283" i="14" s="1"/>
  <c r="P323" i="14"/>
  <c r="Q323" i="14" s="1"/>
  <c r="P371" i="14"/>
  <c r="Q371" i="14" s="1"/>
  <c r="P447" i="14"/>
  <c r="Q447" i="14" s="1"/>
  <c r="P474" i="14"/>
  <c r="Q474" i="14" s="1"/>
  <c r="P491" i="14"/>
  <c r="Q491" i="14" s="1"/>
  <c r="P196" i="14"/>
  <c r="Q196" i="14" s="1"/>
  <c r="P135" i="14"/>
  <c r="P83" i="14"/>
  <c r="Q83" i="14" s="1"/>
  <c r="P71" i="14"/>
  <c r="Q71" i="14" s="1"/>
  <c r="P5" i="14"/>
  <c r="Q5" i="14" s="1"/>
  <c r="P25" i="14"/>
  <c r="Q25" i="14" s="1"/>
  <c r="P57" i="14"/>
  <c r="Q57" i="14" s="1"/>
  <c r="P91" i="14"/>
  <c r="Q91" i="14" s="1"/>
  <c r="P128" i="14"/>
  <c r="Q128" i="14" s="1"/>
  <c r="P136" i="14"/>
  <c r="Q136" i="14" s="1"/>
  <c r="P149" i="14"/>
  <c r="Q149" i="14" s="1"/>
  <c r="P166" i="14"/>
  <c r="P181" i="14"/>
  <c r="P201" i="14"/>
  <c r="Q201" i="14" s="1"/>
  <c r="P203" i="14"/>
  <c r="Q203" i="14" s="1"/>
  <c r="P205" i="14"/>
  <c r="Q205" i="14" s="1"/>
  <c r="P209" i="14"/>
  <c r="Q209" i="14" s="1"/>
  <c r="P230" i="14"/>
  <c r="Q230" i="14" s="1"/>
  <c r="P247" i="14"/>
  <c r="Q247" i="14" s="1"/>
  <c r="P262" i="14"/>
  <c r="Q262" i="14" s="1"/>
  <c r="P479" i="14"/>
  <c r="Q479" i="14" s="1"/>
  <c r="P501" i="14"/>
  <c r="Q501" i="14" s="1"/>
  <c r="P566" i="14"/>
  <c r="Q566" i="14" s="1"/>
  <c r="P170" i="14"/>
  <c r="Q170" i="14" s="1"/>
  <c r="P197" i="14"/>
  <c r="Q197" i="14" s="1"/>
  <c r="P374" i="14"/>
  <c r="Q374" i="14" s="1"/>
  <c r="P376" i="14"/>
  <c r="Q376" i="14" s="1"/>
  <c r="P394" i="14"/>
  <c r="Q394" i="14" s="1"/>
  <c r="P498" i="14"/>
  <c r="Q498" i="14" s="1"/>
  <c r="P563" i="14"/>
  <c r="Q563" i="14" s="1"/>
  <c r="P24" i="14"/>
  <c r="Q24" i="14" s="1"/>
  <c r="P28" i="14"/>
  <c r="Q28" i="14" s="1"/>
  <c r="P82" i="14"/>
  <c r="P92" i="14"/>
  <c r="Q92" i="14" s="1"/>
  <c r="P109" i="14"/>
  <c r="Q109" i="14" s="1"/>
  <c r="P168" i="14"/>
  <c r="Q168" i="14" s="1"/>
  <c r="P173" i="14"/>
  <c r="Q173" i="14" s="1"/>
  <c r="P184" i="14"/>
  <c r="Q184" i="14" s="1"/>
  <c r="P284" i="14"/>
  <c r="Q284" i="14" s="1"/>
  <c r="P352" i="14"/>
  <c r="Q352" i="14" s="1"/>
  <c r="P382" i="14"/>
  <c r="Q382" i="14" s="1"/>
  <c r="P433" i="14"/>
  <c r="Q433" i="14" s="1"/>
  <c r="P448" i="14"/>
  <c r="Q448" i="14" s="1"/>
  <c r="P584" i="14"/>
  <c r="Q584" i="14" s="1"/>
  <c r="P635" i="14"/>
  <c r="Q635" i="14" s="1"/>
  <c r="P646" i="14"/>
  <c r="Q646" i="14" s="1"/>
  <c r="P668" i="14"/>
  <c r="Q668" i="14" s="1"/>
  <c r="P677" i="14"/>
  <c r="Q677" i="14" s="1"/>
  <c r="P698" i="14"/>
  <c r="Q698" i="14" s="1"/>
  <c r="P703" i="14"/>
  <c r="Q703" i="14" s="1"/>
  <c r="P723" i="14"/>
  <c r="Q723" i="14" s="1"/>
  <c r="P733" i="14"/>
  <c r="Q733" i="14" s="1"/>
  <c r="P791" i="14"/>
  <c r="Q791" i="14" s="1"/>
  <c r="Q837" i="14"/>
  <c r="Q875" i="14"/>
  <c r="Q877" i="14"/>
  <c r="P921" i="14"/>
  <c r="Q921" i="14" s="1"/>
  <c r="Q1047" i="14"/>
  <c r="Q1106" i="14"/>
  <c r="Q1111" i="14"/>
  <c r="Q1143" i="14"/>
  <c r="P638" i="14"/>
  <c r="Q638" i="14" s="1"/>
  <c r="P683" i="14"/>
  <c r="Q683" i="14" s="1"/>
  <c r="P689" i="14"/>
  <c r="Q689" i="14" s="1"/>
  <c r="P755" i="14"/>
  <c r="Q755" i="14" s="1"/>
  <c r="P765" i="14"/>
  <c r="Q765" i="14" s="1"/>
  <c r="P789" i="14"/>
  <c r="Q789" i="14" s="1"/>
  <c r="Q818" i="14"/>
  <c r="Q1027" i="14"/>
  <c r="Q1043" i="14"/>
  <c r="Q1059" i="14"/>
  <c r="Q1085" i="14"/>
  <c r="Q1087" i="14"/>
  <c r="Q1096" i="14"/>
  <c r="P345" i="14"/>
  <c r="Q345" i="14" s="1"/>
  <c r="P350" i="14"/>
  <c r="Q350" i="14" s="1"/>
  <c r="P378" i="14"/>
  <c r="Q378" i="14" s="1"/>
  <c r="P398" i="14"/>
  <c r="Q398" i="14" s="1"/>
  <c r="P450" i="14"/>
  <c r="Q450" i="14" s="1"/>
  <c r="P475" i="14"/>
  <c r="Q475" i="14" s="1"/>
  <c r="P485" i="14"/>
  <c r="Q485" i="14" s="1"/>
  <c r="P497" i="14"/>
  <c r="Q497" i="14" s="1"/>
  <c r="P503" i="14"/>
  <c r="Q503" i="14" s="1"/>
  <c r="Q540" i="14"/>
  <c r="P562" i="14"/>
  <c r="Q562" i="14" s="1"/>
  <c r="P565" i="14"/>
  <c r="Q565" i="14" s="1"/>
  <c r="P670" i="14"/>
  <c r="Q670" i="14" s="1"/>
  <c r="P692" i="14"/>
  <c r="Q692" i="14" s="1"/>
  <c r="P721" i="14"/>
  <c r="Q721" i="14" s="1"/>
  <c r="P763" i="14"/>
  <c r="Q763" i="14" s="1"/>
  <c r="P787" i="14"/>
  <c r="Q787" i="14" s="1"/>
  <c r="Q933" i="14"/>
  <c r="Q1068" i="14"/>
  <c r="Q1150" i="14"/>
  <c r="Q997" i="14"/>
  <c r="Q1041" i="14"/>
  <c r="Q1088" i="14"/>
  <c r="Q1094" i="14"/>
  <c r="Q1104" i="14"/>
  <c r="Q1135" i="14"/>
  <c r="P734" i="14"/>
  <c r="Q734" i="14" s="1"/>
  <c r="P761" i="14"/>
  <c r="Q761" i="14" s="1"/>
  <c r="P775" i="14"/>
  <c r="Q775" i="14" s="1"/>
  <c r="P785" i="14"/>
  <c r="Q785" i="14" s="1"/>
  <c r="P858" i="14"/>
  <c r="Q864" i="14"/>
  <c r="Q1100" i="14"/>
  <c r="P426" i="14"/>
  <c r="Q426" i="14" s="1"/>
  <c r="P446" i="14"/>
  <c r="Q446" i="14" s="1"/>
  <c r="P506" i="14"/>
  <c r="Q506" i="14" s="1"/>
  <c r="P577" i="14"/>
  <c r="Q577" i="14" s="1"/>
  <c r="P892" i="14"/>
  <c r="Q892" i="14" s="1"/>
  <c r="P920" i="14"/>
  <c r="Q920" i="14" s="1"/>
  <c r="P129" i="14"/>
  <c r="Q129" i="14" s="1"/>
  <c r="P172" i="14"/>
  <c r="Q172" i="14" s="1"/>
  <c r="P204" i="14"/>
  <c r="Q204" i="14" s="1"/>
  <c r="P272" i="14"/>
  <c r="Q272" i="14" s="1"/>
  <c r="P276" i="14"/>
  <c r="Q276" i="14" s="1"/>
  <c r="P280" i="14"/>
  <c r="Q280" i="14" s="1"/>
  <c r="P438" i="14"/>
  <c r="Q438" i="14" s="1"/>
  <c r="P472" i="14"/>
  <c r="Q472" i="14" s="1"/>
  <c r="Q536" i="14"/>
  <c r="P570" i="14"/>
  <c r="Q570" i="14" s="1"/>
  <c r="P629" i="14"/>
  <c r="Q629" i="14" s="1"/>
  <c r="P725" i="14"/>
  <c r="Q725" i="14" s="1"/>
  <c r="P735" i="14"/>
  <c r="Q735" i="14" s="1"/>
  <c r="P913" i="14"/>
  <c r="Q913" i="14" s="1"/>
  <c r="P923" i="14"/>
  <c r="Q923" i="14" s="1"/>
  <c r="Q1071" i="14"/>
  <c r="Q1086" i="14"/>
  <c r="Q1098" i="14"/>
  <c r="Q1122" i="14"/>
  <c r="Q1133" i="14"/>
  <c r="P311" i="14"/>
  <c r="Q311" i="14" s="1"/>
  <c r="P34" i="14"/>
  <c r="Q34" i="14" s="1"/>
  <c r="P38" i="14"/>
  <c r="Q38" i="14" s="1"/>
  <c r="P60" i="14"/>
  <c r="Q60" i="14" s="1"/>
  <c r="P188" i="14"/>
  <c r="Q188" i="14" s="1"/>
  <c r="P428" i="14"/>
  <c r="Q428" i="14" s="1"/>
  <c r="P510" i="14"/>
  <c r="Q510" i="14" s="1"/>
  <c r="P331" i="14"/>
  <c r="Q331" i="14" s="1"/>
  <c r="P365" i="14"/>
  <c r="Q365" i="14" s="1"/>
  <c r="P388" i="14"/>
  <c r="Q388" i="14" s="1"/>
  <c r="P403" i="14"/>
  <c r="Q403" i="14" s="1"/>
  <c r="P405" i="14"/>
  <c r="Q405" i="14" s="1"/>
  <c r="P13" i="14"/>
  <c r="Q13" i="14" s="1"/>
  <c r="P239" i="14"/>
  <c r="Q239" i="14" s="1"/>
  <c r="P243" i="14"/>
  <c r="Q243" i="14" s="1"/>
  <c r="P286" i="14"/>
  <c r="Q286" i="14" s="1"/>
  <c r="P290" i="14"/>
  <c r="Q290" i="14" s="1"/>
  <c r="Q52" i="14"/>
  <c r="P115" i="14"/>
  <c r="Q115" i="14" s="1"/>
  <c r="P274" i="14"/>
  <c r="Q274" i="14" s="1"/>
  <c r="P281" i="14"/>
  <c r="Q281" i="14" s="1"/>
  <c r="P342" i="14"/>
  <c r="Q342" i="14" s="1"/>
  <c r="P409" i="14"/>
  <c r="Q409" i="14" s="1"/>
  <c r="P75" i="14"/>
  <c r="Q75" i="14" s="1"/>
  <c r="T59" i="14"/>
  <c r="P59" i="14"/>
  <c r="Q59" i="14" s="1"/>
  <c r="P137" i="14"/>
  <c r="Q137" i="14" s="1"/>
  <c r="P140" i="14"/>
  <c r="Q140" i="14" s="1"/>
  <c r="P156" i="14"/>
  <c r="Q156" i="14" s="1"/>
  <c r="P216" i="14"/>
  <c r="Q216" i="14" s="1"/>
  <c r="P220" i="14"/>
  <c r="Q220" i="14" s="1"/>
  <c r="P263" i="14"/>
  <c r="Q263" i="14" s="1"/>
  <c r="P308" i="14"/>
  <c r="Q308" i="14" s="1"/>
  <c r="P335" i="14"/>
  <c r="Q335" i="14" s="1"/>
  <c r="P336" i="14"/>
  <c r="Q336" i="14" s="1"/>
  <c r="P367" i="14"/>
  <c r="Q367" i="14" s="1"/>
  <c r="P462" i="14"/>
  <c r="Q462" i="14" s="1"/>
  <c r="P441" i="14"/>
  <c r="Q441" i="14" s="1"/>
  <c r="P443" i="14"/>
  <c r="Q443" i="14" s="1"/>
  <c r="P453" i="14"/>
  <c r="Q453" i="14" s="1"/>
  <c r="P471" i="14"/>
  <c r="Q471" i="14" s="1"/>
  <c r="P519" i="14"/>
  <c r="Q519" i="14" s="1"/>
  <c r="Q530" i="14"/>
  <c r="P599" i="14"/>
  <c r="Q599" i="14" s="1"/>
  <c r="P611" i="14"/>
  <c r="Q611" i="14" s="1"/>
  <c r="P705" i="14"/>
  <c r="Q705" i="14" s="1"/>
  <c r="P585" i="14"/>
  <c r="Q585" i="14" s="1"/>
  <c r="P587" i="14"/>
  <c r="Q587" i="14" s="1"/>
  <c r="P637" i="14"/>
  <c r="Q637" i="14" s="1"/>
  <c r="P439" i="14"/>
  <c r="Q439" i="14" s="1"/>
  <c r="P460" i="14"/>
  <c r="Q460" i="14" s="1"/>
  <c r="P464" i="14"/>
  <c r="Q464" i="14" s="1"/>
  <c r="P466" i="14"/>
  <c r="Q466" i="14" s="1"/>
  <c r="P517" i="14"/>
  <c r="Q517" i="14" s="1"/>
  <c r="P520" i="14"/>
  <c r="Q520" i="14" s="1"/>
  <c r="Q541" i="14"/>
  <c r="Q547" i="14"/>
  <c r="P560" i="14"/>
  <c r="Q560" i="14" s="1"/>
  <c r="P596" i="14"/>
  <c r="Q596" i="14" s="1"/>
  <c r="P601" i="14"/>
  <c r="Q601" i="14" s="1"/>
  <c r="P617" i="14"/>
  <c r="Q617" i="14" s="1"/>
  <c r="P626" i="14"/>
  <c r="Q626" i="14" s="1"/>
  <c r="P649" i="14"/>
  <c r="Q649" i="14" s="1"/>
  <c r="P659" i="14"/>
  <c r="Q659" i="14" s="1"/>
  <c r="P669" i="14"/>
  <c r="Q669" i="14" s="1"/>
  <c r="P798" i="14"/>
  <c r="Q798" i="14" s="1"/>
  <c r="P163" i="14"/>
  <c r="Q163" i="14" s="1"/>
  <c r="P224" i="14"/>
  <c r="Q224" i="14" s="1"/>
  <c r="P564" i="14"/>
  <c r="Q564" i="14" s="1"/>
  <c r="P582" i="14"/>
  <c r="Q582" i="14" s="1"/>
  <c r="Q820" i="14"/>
  <c r="P147" i="14"/>
  <c r="Q147" i="14" s="1"/>
  <c r="P171" i="14"/>
  <c r="Q171" i="14" s="1"/>
  <c r="P258" i="14"/>
  <c r="Q258" i="14" s="1"/>
  <c r="P314" i="14"/>
  <c r="Q314" i="14" s="1"/>
  <c r="P330" i="14"/>
  <c r="Q330" i="14" s="1"/>
  <c r="Q524" i="14"/>
  <c r="Q529" i="14"/>
  <c r="P558" i="14"/>
  <c r="Q558" i="14" s="1"/>
  <c r="P571" i="14"/>
  <c r="Q571" i="14" s="1"/>
  <c r="P10" i="14"/>
  <c r="Q10" i="14" s="1"/>
  <c r="P14" i="14"/>
  <c r="Q14" i="14" s="1"/>
  <c r="P30" i="14"/>
  <c r="Q30" i="14" s="1"/>
  <c r="P45" i="14"/>
  <c r="Q45" i="14" s="1"/>
  <c r="P93" i="14"/>
  <c r="Q93" i="14" s="1"/>
  <c r="P95" i="14"/>
  <c r="Q95" i="14" s="1"/>
  <c r="P96" i="14"/>
  <c r="Q96" i="14" s="1"/>
  <c r="P103" i="14"/>
  <c r="Q103" i="14" s="1"/>
  <c r="P117" i="14"/>
  <c r="Q117" i="14" s="1"/>
  <c r="P141" i="14"/>
  <c r="Q141" i="14" s="1"/>
  <c r="P198" i="14"/>
  <c r="Q198" i="14" s="1"/>
  <c r="P200" i="14"/>
  <c r="Q200" i="14" s="1"/>
  <c r="P208" i="14"/>
  <c r="Q208" i="14" s="1"/>
  <c r="P229" i="14"/>
  <c r="Q229" i="14" s="1"/>
  <c r="P231" i="14"/>
  <c r="Q231" i="14" s="1"/>
  <c r="P233" i="14"/>
  <c r="Q233" i="14" s="1"/>
  <c r="P236" i="14"/>
  <c r="Q236" i="14" s="1"/>
  <c r="P240" i="14"/>
  <c r="Q240" i="14" s="1"/>
  <c r="P252" i="14"/>
  <c r="Q252" i="14" s="1"/>
  <c r="P261" i="14"/>
  <c r="Q261" i="14" s="1"/>
  <c r="P285" i="14"/>
  <c r="Q285" i="14" s="1"/>
  <c r="P287" i="14"/>
  <c r="Q287" i="14" s="1"/>
  <c r="P299" i="14"/>
  <c r="Q299" i="14" s="1"/>
  <c r="P300" i="14"/>
  <c r="Q300" i="14" s="1"/>
  <c r="P320" i="14"/>
  <c r="Q320" i="14" s="1"/>
  <c r="P366" i="14"/>
  <c r="Q366" i="14" s="1"/>
  <c r="P385" i="14"/>
  <c r="Q385" i="14" s="1"/>
  <c r="P397" i="14"/>
  <c r="Q397" i="14" s="1"/>
  <c r="P408" i="14"/>
  <c r="Q408" i="14" s="1"/>
  <c r="P412" i="14"/>
  <c r="Q412" i="14" s="1"/>
  <c r="P461" i="14"/>
  <c r="Q461" i="14" s="1"/>
  <c r="P478" i="14"/>
  <c r="Q478" i="14" s="1"/>
  <c r="P482" i="14"/>
  <c r="Q482" i="14" s="1"/>
  <c r="P488" i="14"/>
  <c r="Q488" i="14" s="1"/>
  <c r="P490" i="14"/>
  <c r="Q490" i="14" s="1"/>
  <c r="Q525" i="14"/>
  <c r="P567" i="14"/>
  <c r="Q567" i="14" s="1"/>
  <c r="P641" i="14"/>
  <c r="Q641" i="14" s="1"/>
  <c r="P673" i="14"/>
  <c r="Q673" i="14" s="1"/>
  <c r="P694" i="14"/>
  <c r="Q694" i="14" s="1"/>
  <c r="P766" i="14"/>
  <c r="Q766" i="14" s="1"/>
  <c r="P631" i="14"/>
  <c r="Q631" i="14" s="1"/>
  <c r="P685" i="14"/>
  <c r="Q685" i="14" s="1"/>
  <c r="P713" i="14"/>
  <c r="Q713" i="14" s="1"/>
  <c r="P719" i="14"/>
  <c r="Q719" i="14" s="1"/>
  <c r="P745" i="14"/>
  <c r="Q745" i="14" s="1"/>
  <c r="P747" i="14"/>
  <c r="Q747" i="14" s="1"/>
  <c r="P749" i="14"/>
  <c r="Q749" i="14" s="1"/>
  <c r="P751" i="14"/>
  <c r="Q751" i="14" s="1"/>
  <c r="Q817" i="14"/>
  <c r="Q829" i="14"/>
  <c r="Q844" i="14"/>
  <c r="P899" i="14"/>
  <c r="Q899" i="14" s="1"/>
  <c r="Q1050" i="14"/>
  <c r="Q834" i="14"/>
  <c r="Q845" i="14"/>
  <c r="H971" i="14"/>
  <c r="P971" i="14" s="1"/>
  <c r="Q971" i="14" s="1"/>
  <c r="P905" i="14"/>
  <c r="Q905" i="14" s="1"/>
  <c r="P909" i="14"/>
  <c r="Q909" i="14" s="1"/>
  <c r="P917" i="14"/>
  <c r="Q917" i="14" s="1"/>
  <c r="Q941" i="14"/>
  <c r="Q1044" i="14"/>
  <c r="P770" i="14"/>
  <c r="Q770" i="14" s="1"/>
  <c r="Q777" i="14"/>
  <c r="P802" i="14"/>
  <c r="Q802" i="14" s="1"/>
  <c r="Q814" i="14"/>
  <c r="P848" i="14"/>
  <c r="Q848" i="14" s="1"/>
  <c r="Q897" i="14"/>
  <c r="Q809" i="14"/>
  <c r="P855" i="14"/>
  <c r="Q855" i="14" s="1"/>
  <c r="Q871" i="14"/>
  <c r="Q1110" i="14"/>
  <c r="P581" i="14"/>
  <c r="Q581" i="14" s="1"/>
  <c r="P588" i="14"/>
  <c r="Q588" i="14" s="1"/>
  <c r="P604" i="14"/>
  <c r="Q604" i="14" s="1"/>
  <c r="P612" i="14"/>
  <c r="Q612" i="14" s="1"/>
  <c r="P613" i="14"/>
  <c r="Q613" i="14" s="1"/>
  <c r="P639" i="14"/>
  <c r="Q639" i="14" s="1"/>
  <c r="P718" i="14"/>
  <c r="Q718" i="14" s="1"/>
  <c r="P750" i="14"/>
  <c r="Q750" i="14" s="1"/>
  <c r="P793" i="14"/>
  <c r="Q793" i="14" s="1"/>
  <c r="P795" i="14"/>
  <c r="Q795" i="14" s="1"/>
  <c r="P797" i="14"/>
  <c r="Q797" i="14" s="1"/>
  <c r="P799" i="14"/>
  <c r="Q799" i="14" s="1"/>
  <c r="T860" i="14"/>
  <c r="Q881" i="14"/>
  <c r="P922" i="14"/>
  <c r="Q922" i="14" s="1"/>
  <c r="P924" i="14"/>
  <c r="Q924" i="14" s="1"/>
  <c r="Q939" i="14"/>
  <c r="P980" i="14"/>
  <c r="Q980" i="14" s="1"/>
  <c r="Q1056" i="14"/>
  <c r="P852" i="14"/>
  <c r="Q852" i="14" s="1"/>
  <c r="P494" i="14"/>
  <c r="Q494" i="14" s="1"/>
  <c r="P499" i="14"/>
  <c r="Q499" i="14" s="1"/>
  <c r="P515" i="14"/>
  <c r="Q515" i="14" s="1"/>
  <c r="Q546" i="14"/>
  <c r="P557" i="14"/>
  <c r="Q557" i="14" s="1"/>
  <c r="P573" i="14"/>
  <c r="Q573" i="14" s="1"/>
  <c r="P590" i="14"/>
  <c r="Q590" i="14" s="1"/>
  <c r="P602" i="14"/>
  <c r="Q602" i="14" s="1"/>
  <c r="P606" i="14"/>
  <c r="Q606" i="14" s="1"/>
  <c r="P609" i="14"/>
  <c r="Q609" i="14" s="1"/>
  <c r="P618" i="14"/>
  <c r="Q618" i="14" s="1"/>
  <c r="P636" i="14"/>
  <c r="Q636" i="14" s="1"/>
  <c r="P678" i="14"/>
  <c r="Q678" i="14" s="1"/>
  <c r="P687" i="14"/>
  <c r="Q687" i="14" s="1"/>
  <c r="P782" i="14"/>
  <c r="Q782" i="14" s="1"/>
  <c r="Q819" i="14"/>
  <c r="Q836" i="14"/>
  <c r="Q841" i="14"/>
  <c r="Q1049" i="14"/>
  <c r="Q1089" i="14"/>
  <c r="Q1105" i="14"/>
  <c r="Q1024" i="14"/>
  <c r="Q1033" i="14"/>
  <c r="Q1035" i="14"/>
  <c r="Q1046" i="14"/>
  <c r="Q1063" i="14"/>
  <c r="Q1077" i="14"/>
  <c r="Q1107" i="14"/>
  <c r="Q1118" i="14"/>
  <c r="Q1121" i="14"/>
  <c r="Q1127" i="14"/>
  <c r="Q1131" i="14"/>
  <c r="Q1134" i="14"/>
  <c r="Q1140" i="14"/>
  <c r="Q1157" i="14"/>
  <c r="Q1123" i="14"/>
  <c r="Q1137" i="14"/>
  <c r="Q1005" i="14"/>
  <c r="Q1079" i="14"/>
  <c r="Q1090" i="14"/>
  <c r="Q989" i="14"/>
  <c r="Q1022" i="14"/>
  <c r="Q1030" i="14"/>
  <c r="Q1054" i="14"/>
  <c r="Q1069" i="14"/>
  <c r="Q889" i="14"/>
  <c r="P902" i="14"/>
  <c r="Q902" i="14" s="1"/>
  <c r="P904" i="14"/>
  <c r="Q904" i="14" s="1"/>
  <c r="P906" i="14"/>
  <c r="Q906" i="14" s="1"/>
  <c r="P908" i="14"/>
  <c r="Q908" i="14" s="1"/>
  <c r="Q1031" i="14"/>
  <c r="Q1109" i="14"/>
  <c r="Q1115" i="14"/>
  <c r="Q1120" i="14"/>
  <c r="Q1156" i="14"/>
  <c r="Q132" i="14"/>
  <c r="Q176" i="14"/>
  <c r="Q180" i="14"/>
  <c r="P195" i="14"/>
  <c r="Q195" i="14" s="1"/>
  <c r="P226" i="14"/>
  <c r="Q226" i="14" s="1"/>
  <c r="Q51" i="14"/>
  <c r="P40" i="14"/>
  <c r="Q40" i="14" s="1"/>
  <c r="P58" i="14"/>
  <c r="Q58" i="14" s="1"/>
  <c r="P66" i="14"/>
  <c r="Q66" i="14" s="1"/>
  <c r="P119" i="14"/>
  <c r="Q119" i="14" s="1"/>
  <c r="P11" i="14"/>
  <c r="Q11" i="14" s="1"/>
  <c r="P26" i="14"/>
  <c r="Q26" i="14" s="1"/>
  <c r="P43" i="14"/>
  <c r="Q43" i="14" s="1"/>
  <c r="P53" i="14"/>
  <c r="Q53" i="14" s="1"/>
  <c r="T57" i="14"/>
  <c r="P61" i="14"/>
  <c r="Q61" i="14" s="1"/>
  <c r="P73" i="14"/>
  <c r="Q73" i="14" s="1"/>
  <c r="P89" i="14"/>
  <c r="Q89" i="14" s="1"/>
  <c r="P105" i="14"/>
  <c r="Q105" i="14" s="1"/>
  <c r="P110" i="14"/>
  <c r="Q110" i="14" s="1"/>
  <c r="Q127" i="14"/>
  <c r="P133" i="14"/>
  <c r="Q133" i="14" s="1"/>
  <c r="P142" i="14"/>
  <c r="Q142" i="14" s="1"/>
  <c r="P154" i="14"/>
  <c r="Q154" i="14" s="1"/>
  <c r="P161" i="14"/>
  <c r="Q161" i="14" s="1"/>
  <c r="P169" i="14"/>
  <c r="Q169" i="14" s="1"/>
  <c r="P232" i="14"/>
  <c r="Q232" i="14" s="1"/>
  <c r="P241" i="14"/>
  <c r="Q241" i="14" s="1"/>
  <c r="P255" i="14"/>
  <c r="Q255" i="14" s="1"/>
  <c r="P271" i="14"/>
  <c r="Q271" i="14" s="1"/>
  <c r="P279" i="14"/>
  <c r="Q279" i="14" s="1"/>
  <c r="P292" i="14"/>
  <c r="Q292" i="14" s="1"/>
  <c r="P294" i="14"/>
  <c r="Q294" i="14" s="1"/>
  <c r="P296" i="14"/>
  <c r="Q296" i="14" s="1"/>
  <c r="P353" i="14"/>
  <c r="Q353" i="14" s="1"/>
  <c r="P391" i="14"/>
  <c r="Q391" i="14" s="1"/>
  <c r="P424" i="14"/>
  <c r="Q424" i="14" s="1"/>
  <c r="P452" i="14"/>
  <c r="Q452" i="14" s="1"/>
  <c r="P454" i="14"/>
  <c r="Q454" i="14" s="1"/>
  <c r="P484" i="14"/>
  <c r="Q484" i="14" s="1"/>
  <c r="P370" i="14"/>
  <c r="Q370" i="14" s="1"/>
  <c r="P375" i="14"/>
  <c r="Q375" i="14" s="1"/>
  <c r="P377" i="14"/>
  <c r="Q377" i="14" s="1"/>
  <c r="P383" i="14"/>
  <c r="Q383" i="14" s="1"/>
  <c r="P400" i="14"/>
  <c r="Q400" i="14" s="1"/>
  <c r="P422" i="14"/>
  <c r="Q422" i="14" s="1"/>
  <c r="P440" i="14"/>
  <c r="Q440" i="14" s="1"/>
  <c r="P442" i="14"/>
  <c r="Q442" i="14" s="1"/>
  <c r="P302" i="14"/>
  <c r="Q302" i="14" s="1"/>
  <c r="P318" i="14"/>
  <c r="Q318" i="14" s="1"/>
  <c r="P346" i="14"/>
  <c r="Q346" i="14" s="1"/>
  <c r="P354" i="14"/>
  <c r="Q354" i="14" s="1"/>
  <c r="P364" i="14"/>
  <c r="Q364" i="14" s="1"/>
  <c r="P406" i="14"/>
  <c r="Q406" i="14" s="1"/>
  <c r="P432" i="14"/>
  <c r="Q432" i="14" s="1"/>
  <c r="P36" i="14"/>
  <c r="Q36" i="14" s="1"/>
  <c r="P32" i="14"/>
  <c r="Q32" i="14" s="1"/>
  <c r="P8" i="14"/>
  <c r="Q8" i="14" s="1"/>
  <c r="P12" i="14"/>
  <c r="Q12" i="14" s="1"/>
  <c r="P44" i="14"/>
  <c r="Q44" i="14" s="1"/>
  <c r="P76" i="14"/>
  <c r="Q76" i="14" s="1"/>
  <c r="T80" i="14"/>
  <c r="P97" i="14"/>
  <c r="Q97" i="14" s="1"/>
  <c r="P111" i="14"/>
  <c r="Q111" i="14" s="1"/>
  <c r="P155" i="14"/>
  <c r="Q155" i="14" s="1"/>
  <c r="P157" i="14"/>
  <c r="Q157" i="14" s="1"/>
  <c r="Q167" i="14"/>
  <c r="P183" i="14"/>
  <c r="Q183" i="14" s="1"/>
  <c r="Q213" i="14"/>
  <c r="P215" i="14"/>
  <c r="Q215" i="14" s="1"/>
  <c r="P217" i="14"/>
  <c r="Q217" i="14" s="1"/>
  <c r="P225" i="14"/>
  <c r="Q225" i="14" s="1"/>
  <c r="P242" i="14"/>
  <c r="Q242" i="14" s="1"/>
  <c r="P244" i="14"/>
  <c r="Q244" i="14" s="1"/>
  <c r="P251" i="14"/>
  <c r="Q251" i="14" s="1"/>
  <c r="P254" i="14"/>
  <c r="Q254" i="14" s="1"/>
  <c r="P270" i="14"/>
  <c r="Q270" i="14" s="1"/>
  <c r="P305" i="14"/>
  <c r="Q305" i="14" s="1"/>
  <c r="P339" i="14"/>
  <c r="Q339" i="14" s="1"/>
  <c r="P341" i="14"/>
  <c r="Q341" i="14" s="1"/>
  <c r="P386" i="14"/>
  <c r="Q386" i="14" s="1"/>
  <c r="P435" i="14"/>
  <c r="Q435" i="14" s="1"/>
  <c r="P467" i="14"/>
  <c r="Q467" i="14" s="1"/>
  <c r="P483" i="14"/>
  <c r="Q483" i="14" s="1"/>
  <c r="P486" i="14"/>
  <c r="Q486" i="14" s="1"/>
  <c r="P4" i="14"/>
  <c r="Q4" i="14" s="1"/>
  <c r="P3" i="14"/>
  <c r="Q3" i="14" s="1"/>
  <c r="P16" i="14"/>
  <c r="Q16" i="14" s="1"/>
  <c r="P18" i="14"/>
  <c r="Q18" i="14" s="1"/>
  <c r="P35" i="14"/>
  <c r="Q35" i="14" s="1"/>
  <c r="Q48" i="14"/>
  <c r="P65" i="14"/>
  <c r="Q65" i="14" s="1"/>
  <c r="T68" i="14"/>
  <c r="P72" i="14"/>
  <c r="Q72" i="14" s="1"/>
  <c r="P79" i="14"/>
  <c r="Q79" i="14" s="1"/>
  <c r="P81" i="14"/>
  <c r="Q81" i="14" s="1"/>
  <c r="Q162" i="14"/>
  <c r="P228" i="14"/>
  <c r="Q228" i="14" s="1"/>
  <c r="P235" i="14"/>
  <c r="Q235" i="14" s="1"/>
  <c r="P248" i="14"/>
  <c r="Q248" i="14" s="1"/>
  <c r="Q256" i="14"/>
  <c r="P265" i="14"/>
  <c r="Q265" i="14" s="1"/>
  <c r="P282" i="14"/>
  <c r="Q282" i="14" s="1"/>
  <c r="P309" i="14"/>
  <c r="Q309" i="14" s="1"/>
  <c r="Q538" i="14"/>
  <c r="P234" i="14"/>
  <c r="Q234" i="14" s="1"/>
  <c r="P139" i="14"/>
  <c r="Q139" i="14" s="1"/>
  <c r="P175" i="14"/>
  <c r="Q175" i="14" s="1"/>
  <c r="Q2" i="14"/>
  <c r="P64" i="14"/>
  <c r="Q64" i="14" s="1"/>
  <c r="P238" i="14"/>
  <c r="Q238" i="14" s="1"/>
  <c r="P22" i="14"/>
  <c r="Q22" i="14" s="1"/>
  <c r="T60" i="14"/>
  <c r="P69" i="14"/>
  <c r="Q69" i="14" s="1"/>
  <c r="P77" i="14"/>
  <c r="Q77" i="14" s="1"/>
  <c r="P85" i="14"/>
  <c r="Q85" i="14" s="1"/>
  <c r="P118" i="14"/>
  <c r="Q118" i="14" s="1"/>
  <c r="P121" i="14"/>
  <c r="Q121" i="14" s="1"/>
  <c r="Q131" i="14"/>
  <c r="P145" i="14"/>
  <c r="Q145" i="14" s="1"/>
  <c r="P159" i="14"/>
  <c r="Q159" i="14" s="1"/>
  <c r="P177" i="14"/>
  <c r="Q177" i="14" s="1"/>
  <c r="Q187" i="14"/>
  <c r="P189" i="14"/>
  <c r="Q189" i="14" s="1"/>
  <c r="P193" i="14"/>
  <c r="Q193" i="14" s="1"/>
  <c r="P199" i="14"/>
  <c r="Q199" i="14" s="1"/>
  <c r="P202" i="14"/>
  <c r="Q202" i="14" s="1"/>
  <c r="Q211" i="14"/>
  <c r="P214" i="14"/>
  <c r="Q214" i="14" s="1"/>
  <c r="P222" i="14"/>
  <c r="Q222" i="14" s="1"/>
  <c r="P237" i="14"/>
  <c r="Q237" i="14" s="1"/>
  <c r="P253" i="14"/>
  <c r="Q253" i="14" s="1"/>
  <c r="P260" i="14"/>
  <c r="Q260" i="14" s="1"/>
  <c r="P267" i="14"/>
  <c r="Q267" i="14" s="1"/>
  <c r="P277" i="14"/>
  <c r="Q277" i="14" s="1"/>
  <c r="P288" i="14"/>
  <c r="Q288" i="14" s="1"/>
  <c r="P313" i="14"/>
  <c r="Q313" i="14" s="1"/>
  <c r="P315" i="14"/>
  <c r="Q315" i="14" s="1"/>
  <c r="P328" i="14"/>
  <c r="Q328" i="14" s="1"/>
  <c r="P351" i="14"/>
  <c r="Q351" i="14" s="1"/>
  <c r="P355" i="14"/>
  <c r="Q355" i="14" s="1"/>
  <c r="P359" i="14"/>
  <c r="Q359" i="14" s="1"/>
  <c r="P399" i="14"/>
  <c r="Q399" i="14" s="1"/>
  <c r="P427" i="14"/>
  <c r="Q427" i="14" s="1"/>
  <c r="P429" i="14"/>
  <c r="Q429" i="14" s="1"/>
  <c r="P456" i="14"/>
  <c r="Q456" i="14" s="1"/>
  <c r="P458" i="14"/>
  <c r="Q458" i="14" s="1"/>
  <c r="P495" i="14"/>
  <c r="Q495" i="14" s="1"/>
  <c r="P500" i="14"/>
  <c r="Q500" i="14" s="1"/>
  <c r="P514" i="14"/>
  <c r="Q514" i="14" s="1"/>
  <c r="P347" i="14"/>
  <c r="Q347" i="14" s="1"/>
  <c r="P349" i="14"/>
  <c r="Q349" i="14" s="1"/>
  <c r="P395" i="14"/>
  <c r="Q395" i="14" s="1"/>
  <c r="P444" i="14"/>
  <c r="Q444" i="14" s="1"/>
  <c r="P459" i="14"/>
  <c r="Q459" i="14" s="1"/>
  <c r="P463" i="14"/>
  <c r="Q463" i="14" s="1"/>
  <c r="P476" i="14"/>
  <c r="Q476" i="14" s="1"/>
  <c r="P480" i="14"/>
  <c r="Q480" i="14" s="1"/>
  <c r="P492" i="14"/>
  <c r="Q492" i="14" s="1"/>
  <c r="P507" i="14"/>
  <c r="Q507" i="14" s="1"/>
  <c r="P511" i="14"/>
  <c r="Q511" i="14" s="1"/>
  <c r="P516" i="14"/>
  <c r="Q516" i="14" s="1"/>
  <c r="P586" i="14"/>
  <c r="Q586" i="14" s="1"/>
  <c r="P603" i="14"/>
  <c r="Q603" i="14" s="1"/>
  <c r="P630" i="14"/>
  <c r="Q630" i="14" s="1"/>
  <c r="P633" i="14"/>
  <c r="Q633" i="14" s="1"/>
  <c r="P653" i="14"/>
  <c r="Q653" i="14" s="1"/>
  <c r="P643" i="14"/>
  <c r="Q643" i="14" s="1"/>
  <c r="Q535" i="14"/>
  <c r="Q552" i="14"/>
  <c r="P594" i="14"/>
  <c r="Q594" i="14" s="1"/>
  <c r="P608" i="14"/>
  <c r="Q608" i="14" s="1"/>
  <c r="P634" i="14"/>
  <c r="Q634" i="14" s="1"/>
  <c r="Q532" i="14"/>
  <c r="P384" i="14"/>
  <c r="Q384" i="14" s="1"/>
  <c r="P396" i="14"/>
  <c r="Q396" i="14" s="1"/>
  <c r="P401" i="14"/>
  <c r="Q401" i="14" s="1"/>
  <c r="P431" i="14"/>
  <c r="Q431" i="14" s="1"/>
  <c r="P445" i="14"/>
  <c r="Q445" i="14" s="1"/>
  <c r="P468" i="14"/>
  <c r="Q468" i="14" s="1"/>
  <c r="P504" i="14"/>
  <c r="Q504" i="14" s="1"/>
  <c r="Q544" i="14"/>
  <c r="P555" i="14"/>
  <c r="Q555" i="14" s="1"/>
  <c r="P583" i="14"/>
  <c r="Q583" i="14" s="1"/>
  <c r="P592" i="14"/>
  <c r="Q592" i="14" s="1"/>
  <c r="P595" i="14"/>
  <c r="Q595" i="14" s="1"/>
  <c r="Q325" i="14"/>
  <c r="Q334" i="14"/>
  <c r="Q357" i="14"/>
  <c r="Q542" i="14"/>
  <c r="P295" i="14"/>
  <c r="Q295" i="14" s="1"/>
  <c r="P310" i="14"/>
  <c r="Q310" i="14" s="1"/>
  <c r="P322" i="14"/>
  <c r="Q322" i="14" s="1"/>
  <c r="P329" i="14"/>
  <c r="Q329" i="14" s="1"/>
  <c r="P340" i="14"/>
  <c r="Q340" i="14" s="1"/>
  <c r="P356" i="14"/>
  <c r="Q356" i="14" s="1"/>
  <c r="P372" i="14"/>
  <c r="Q372" i="14" s="1"/>
  <c r="P387" i="14"/>
  <c r="Q387" i="14" s="1"/>
  <c r="P407" i="14"/>
  <c r="Q407" i="14" s="1"/>
  <c r="P411" i="14"/>
  <c r="Q411" i="14" s="1"/>
  <c r="P416" i="14"/>
  <c r="Q416" i="14" s="1"/>
  <c r="P423" i="14"/>
  <c r="Q423" i="14" s="1"/>
  <c r="P436" i="14"/>
  <c r="Q436" i="14" s="1"/>
  <c r="P455" i="14"/>
  <c r="Q455" i="14" s="1"/>
  <c r="P512" i="14"/>
  <c r="Q512" i="14" s="1"/>
  <c r="Q526" i="14"/>
  <c r="Q534" i="14"/>
  <c r="Q545" i="14"/>
  <c r="Q549" i="14"/>
  <c r="P572" i="14"/>
  <c r="Q572" i="14" s="1"/>
  <c r="Q576" i="14"/>
  <c r="P569" i="14"/>
  <c r="Q569" i="14" s="1"/>
  <c r="P619" i="14"/>
  <c r="Q619" i="14" s="1"/>
  <c r="P620" i="14"/>
  <c r="Q620" i="14" s="1"/>
  <c r="P627" i="14"/>
  <c r="Q627" i="14" s="1"/>
  <c r="P650" i="14"/>
  <c r="Q650" i="14" s="1"/>
  <c r="P656" i="14"/>
  <c r="Q656" i="14" s="1"/>
  <c r="P660" i="14"/>
  <c r="Q660" i="14" s="1"/>
  <c r="P672" i="14"/>
  <c r="Q672" i="14" s="1"/>
  <c r="P686" i="14"/>
  <c r="Q686" i="14" s="1"/>
  <c r="P722" i="14"/>
  <c r="Q722" i="14" s="1"/>
  <c r="Q727" i="14"/>
  <c r="Q729" i="14"/>
  <c r="P640" i="14"/>
  <c r="Q640" i="14" s="1"/>
  <c r="P644" i="14"/>
  <c r="Q644" i="14" s="1"/>
  <c r="Q645" i="14"/>
  <c r="P654" i="14"/>
  <c r="Q654" i="14" s="1"/>
  <c r="P662" i="14"/>
  <c r="Q662" i="14" s="1"/>
  <c r="P664" i="14"/>
  <c r="Q664" i="14" s="1"/>
  <c r="P679" i="14"/>
  <c r="Q679" i="14" s="1"/>
  <c r="P688" i="14"/>
  <c r="Q688" i="14" s="1"/>
  <c r="P690" i="14"/>
  <c r="Q690" i="14" s="1"/>
  <c r="Q697" i="14"/>
  <c r="P707" i="14"/>
  <c r="Q707" i="14" s="1"/>
  <c r="P715" i="14"/>
  <c r="Q715" i="14" s="1"/>
  <c r="P717" i="14"/>
  <c r="Q717" i="14" s="1"/>
  <c r="P754" i="14"/>
  <c r="Q754" i="14" s="1"/>
  <c r="T812" i="14"/>
  <c r="P812" i="14"/>
  <c r="Q812" i="14" s="1"/>
  <c r="P676" i="14"/>
  <c r="Q676" i="14" s="1"/>
  <c r="P786" i="14"/>
  <c r="Q786" i="14" s="1"/>
  <c r="Q537" i="14"/>
  <c r="P568" i="14"/>
  <c r="Q568" i="14" s="1"/>
  <c r="P579" i="14"/>
  <c r="Q579" i="14" s="1"/>
  <c r="P580" i="14"/>
  <c r="Q580" i="14" s="1"/>
  <c r="P593" i="14"/>
  <c r="Q593" i="14" s="1"/>
  <c r="P600" i="14"/>
  <c r="Q600" i="14" s="1"/>
  <c r="P616" i="14"/>
  <c r="Q616" i="14" s="1"/>
  <c r="P621" i="14"/>
  <c r="Q621" i="14" s="1"/>
  <c r="P642" i="14"/>
  <c r="Q642" i="14" s="1"/>
  <c r="P648" i="14"/>
  <c r="Q648" i="14" s="1"/>
  <c r="P652" i="14"/>
  <c r="Q652" i="14" s="1"/>
  <c r="P666" i="14"/>
  <c r="Q666" i="14" s="1"/>
  <c r="P682" i="14"/>
  <c r="Q682" i="14" s="1"/>
  <c r="Q702" i="14"/>
  <c r="P738" i="14"/>
  <c r="Q738" i="14" s="1"/>
  <c r="Q773" i="14"/>
  <c r="Q554" i="14"/>
  <c r="P605" i="14"/>
  <c r="Q605" i="14" s="1"/>
  <c r="P691" i="14"/>
  <c r="Q691" i="14" s="1"/>
  <c r="P701" i="14"/>
  <c r="Q701" i="14" s="1"/>
  <c r="P708" i="14"/>
  <c r="Q708" i="14" s="1"/>
  <c r="P779" i="14"/>
  <c r="Q779" i="14" s="1"/>
  <c r="P781" i="14"/>
  <c r="Q781" i="14" s="1"/>
  <c r="Q813" i="14"/>
  <c r="Q625" i="14"/>
  <c r="Q807" i="14"/>
  <c r="Q831" i="14"/>
  <c r="Q876" i="14"/>
  <c r="P918" i="14"/>
  <c r="Q918" i="14" s="1"/>
  <c r="Q929" i="14"/>
  <c r="Q825" i="14"/>
  <c r="Q839" i="14"/>
  <c r="Q891" i="14"/>
  <c r="Q893" i="14"/>
  <c r="Q940" i="14"/>
  <c r="P962" i="14"/>
  <c r="Q962" i="14" s="1"/>
  <c r="P680" i="14"/>
  <c r="Q680" i="14" s="1"/>
  <c r="P684" i="14"/>
  <c r="Q684" i="14" s="1"/>
  <c r="P706" i="14"/>
  <c r="Q706" i="14" s="1"/>
  <c r="P710" i="14"/>
  <c r="Q710" i="14" s="1"/>
  <c r="P726" i="14"/>
  <c r="Q726" i="14" s="1"/>
  <c r="P742" i="14"/>
  <c r="Q742" i="14" s="1"/>
  <c r="P758" i="14"/>
  <c r="Q758" i="14" s="1"/>
  <c r="P774" i="14"/>
  <c r="Q774" i="14" s="1"/>
  <c r="P790" i="14"/>
  <c r="Q790" i="14" s="1"/>
  <c r="P806" i="14"/>
  <c r="Q806" i="14" s="1"/>
  <c r="Q823" i="14"/>
  <c r="Q856" i="14"/>
  <c r="P862" i="14"/>
  <c r="Q862" i="14" s="1"/>
  <c r="Q869" i="14"/>
  <c r="Q928" i="14"/>
  <c r="T857" i="14"/>
  <c r="P857" i="14"/>
  <c r="Q857" i="14" s="1"/>
  <c r="P693" i="14"/>
  <c r="Q693" i="14" s="1"/>
  <c r="P709" i="14"/>
  <c r="Q709" i="14" s="1"/>
  <c r="P714" i="14"/>
  <c r="Q714" i="14" s="1"/>
  <c r="P730" i="14"/>
  <c r="Q730" i="14" s="1"/>
  <c r="Q737" i="14"/>
  <c r="P746" i="14"/>
  <c r="Q746" i="14" s="1"/>
  <c r="P762" i="14"/>
  <c r="Q762" i="14" s="1"/>
  <c r="P778" i="14"/>
  <c r="Q778" i="14" s="1"/>
  <c r="P794" i="14"/>
  <c r="Q794" i="14" s="1"/>
  <c r="Q811" i="14"/>
  <c r="Q815" i="14"/>
  <c r="Q828" i="14"/>
  <c r="Q833" i="14"/>
  <c r="Q840" i="14"/>
  <c r="Q842" i="14"/>
  <c r="Q878" i="14"/>
  <c r="T934" i="14"/>
  <c r="Q935" i="14"/>
  <c r="H954" i="14"/>
  <c r="Q865" i="14"/>
  <c r="Q867" i="14"/>
  <c r="Q886" i="14"/>
  <c r="P900" i="14"/>
  <c r="Q900" i="14" s="1"/>
  <c r="P912" i="14"/>
  <c r="Q912" i="14" s="1"/>
  <c r="P914" i="14"/>
  <c r="Q914" i="14" s="1"/>
  <c r="Q955" i="14"/>
  <c r="Q1001" i="14"/>
  <c r="Q1029" i="14"/>
  <c r="Q1051" i="14"/>
  <c r="H1017" i="14"/>
  <c r="P1017" i="14" s="1"/>
  <c r="Q1017" i="14" s="1"/>
  <c r="Q1058" i="14"/>
  <c r="H973" i="14"/>
  <c r="Q885" i="14"/>
  <c r="H996" i="14"/>
  <c r="P996" i="14" s="1"/>
  <c r="Q996" i="14" s="1"/>
  <c r="Q894" i="14"/>
  <c r="Q896" i="14"/>
  <c r="P898" i="14"/>
  <c r="Q898" i="14" s="1"/>
  <c r="P915" i="14"/>
  <c r="Q915" i="14" s="1"/>
  <c r="P958" i="14"/>
  <c r="Q958" i="14" s="1"/>
  <c r="P985" i="14"/>
  <c r="Q985" i="14" s="1"/>
  <c r="Q1040" i="14"/>
  <c r="Q1065" i="14"/>
  <c r="Q884" i="14"/>
  <c r="P910" i="14"/>
  <c r="Q910" i="14" s="1"/>
  <c r="P919" i="14"/>
  <c r="Q919" i="14" s="1"/>
  <c r="H976" i="14"/>
  <c r="P976" i="14" s="1"/>
  <c r="Q976" i="14" s="1"/>
  <c r="H981" i="14"/>
  <c r="P981" i="14" s="1"/>
  <c r="Q981" i="14" s="1"/>
  <c r="Q1060" i="14"/>
  <c r="P1021" i="14"/>
  <c r="Q1021" i="14" s="1"/>
  <c r="Q1023" i="14"/>
  <c r="Q1042" i="14"/>
  <c r="Q1057" i="14"/>
  <c r="Q1073" i="14"/>
  <c r="Q1108" i="14"/>
  <c r="Q1128" i="14"/>
  <c r="Q1147" i="14"/>
  <c r="Q1152" i="14"/>
  <c r="Q1124" i="14"/>
  <c r="Q1132" i="14"/>
  <c r="Q1158" i="14"/>
  <c r="Q1074" i="14"/>
  <c r="Q1012" i="14"/>
  <c r="Q1026" i="14"/>
  <c r="Q1028" i="14"/>
  <c r="Q1052" i="14"/>
  <c r="Q1064" i="14"/>
  <c r="Q1078" i="14"/>
  <c r="Q1119" i="14"/>
  <c r="Q1146" i="14"/>
  <c r="Q1048" i="14"/>
  <c r="Q1062" i="14"/>
  <c r="Q1066" i="14"/>
  <c r="Q1112" i="14"/>
  <c r="Q1126" i="14"/>
  <c r="Q1130" i="14"/>
  <c r="Q1136" i="14"/>
  <c r="Q1139" i="14"/>
  <c r="Q1149" i="14"/>
  <c r="Q1072" i="14"/>
  <c r="Q1084" i="14"/>
  <c r="Q1053" i="14"/>
  <c r="Q1061" i="14"/>
  <c r="Q1070" i="14"/>
  <c r="Q1076" i="14"/>
  <c r="Q1080" i="14"/>
  <c r="Q1082" i="14"/>
  <c r="Q1113" i="14"/>
  <c r="Q1125" i="14"/>
  <c r="Q1129" i="14"/>
  <c r="Q1138" i="14"/>
  <c r="Q135" i="14"/>
  <c r="P78" i="14"/>
  <c r="Q78" i="14" s="1"/>
  <c r="T78" i="14"/>
  <c r="P63" i="14"/>
  <c r="Q63" i="14" s="1"/>
  <c r="T63" i="14"/>
  <c r="T70" i="14"/>
  <c r="P70" i="14"/>
  <c r="Q70" i="14" s="1"/>
  <c r="P94" i="14"/>
  <c r="Q94" i="14" s="1"/>
  <c r="P102" i="14"/>
  <c r="Q102" i="14" s="1"/>
  <c r="P122" i="14"/>
  <c r="Q122" i="14" s="1"/>
  <c r="P126" i="14"/>
  <c r="Q126" i="14" s="1"/>
  <c r="P130" i="14"/>
  <c r="Q130" i="14" s="1"/>
  <c r="P138" i="14"/>
  <c r="Q138" i="14" s="1"/>
  <c r="P150" i="14"/>
  <c r="Q150" i="14" s="1"/>
  <c r="P186" i="14"/>
  <c r="Q186" i="14" s="1"/>
  <c r="P218" i="14"/>
  <c r="Q218" i="14" s="1"/>
  <c r="P249" i="14"/>
  <c r="Q249" i="14" s="1"/>
  <c r="P293" i="14"/>
  <c r="Q293" i="14" s="1"/>
  <c r="P307" i="14"/>
  <c r="Q307" i="14" s="1"/>
  <c r="P393" i="14"/>
  <c r="Q393" i="14" s="1"/>
  <c r="P421" i="14"/>
  <c r="Q421" i="14" s="1"/>
  <c r="P465" i="14"/>
  <c r="Q465" i="14" s="1"/>
  <c r="P481" i="14"/>
  <c r="Q481" i="14" s="1"/>
  <c r="T61" i="14"/>
  <c r="Q46" i="14"/>
  <c r="Q50" i="14"/>
  <c r="T55" i="14"/>
  <c r="P55" i="14"/>
  <c r="Q55" i="14" s="1"/>
  <c r="T74" i="14"/>
  <c r="P74" i="14"/>
  <c r="Q74" i="14" s="1"/>
  <c r="Q82" i="14"/>
  <c r="P146" i="14"/>
  <c r="Q146" i="14" s="1"/>
  <c r="Q174" i="14"/>
  <c r="Q181" i="14"/>
  <c r="P190" i="14"/>
  <c r="Q190" i="14" s="1"/>
  <c r="P369" i="14"/>
  <c r="Q369" i="14" s="1"/>
  <c r="P381" i="14"/>
  <c r="Q381" i="14" s="1"/>
  <c r="T54" i="14"/>
  <c r="P54" i="14"/>
  <c r="Q54" i="14" s="1"/>
  <c r="P56" i="14"/>
  <c r="Q56" i="14" s="1"/>
  <c r="T62" i="14"/>
  <c r="P62" i="14"/>
  <c r="Q62" i="14" s="1"/>
  <c r="Q49" i="14"/>
  <c r="Q166" i="14"/>
  <c r="T73" i="14"/>
  <c r="P7" i="14"/>
  <c r="Q7" i="14" s="1"/>
  <c r="P15" i="14"/>
  <c r="Q15" i="14" s="1"/>
  <c r="P23" i="14"/>
  <c r="Q23" i="14" s="1"/>
  <c r="P31" i="14"/>
  <c r="Q31" i="14" s="1"/>
  <c r="P39" i="14"/>
  <c r="Q39" i="14" s="1"/>
  <c r="P47" i="14"/>
  <c r="Q47" i="14" s="1"/>
  <c r="T53" i="14"/>
  <c r="T77" i="14"/>
  <c r="P86" i="14"/>
  <c r="Q86" i="14" s="1"/>
  <c r="Q179" i="14"/>
  <c r="P182" i="14"/>
  <c r="Q182" i="14" s="1"/>
  <c r="P194" i="14"/>
  <c r="Q194" i="14" s="1"/>
  <c r="P245" i="14"/>
  <c r="Q245" i="14" s="1"/>
  <c r="P289" i="14"/>
  <c r="Q289" i="14" s="1"/>
  <c r="P333" i="14"/>
  <c r="Q333" i="14" s="1"/>
  <c r="P361" i="14"/>
  <c r="Q361" i="14" s="1"/>
  <c r="P389" i="14"/>
  <c r="Q389" i="14" s="1"/>
  <c r="P404" i="14"/>
  <c r="Q404" i="14" s="1"/>
  <c r="Q553" i="14"/>
  <c r="Q523" i="14"/>
  <c r="Q543" i="14"/>
  <c r="Q551" i="14"/>
  <c r="P360" i="14"/>
  <c r="Q360" i="14" s="1"/>
  <c r="P392" i="14"/>
  <c r="Q392" i="14" s="1"/>
  <c r="P420" i="14"/>
  <c r="Q420" i="14" s="1"/>
  <c r="P457" i="14"/>
  <c r="Q457" i="14" s="1"/>
  <c r="P469" i="14"/>
  <c r="Q469" i="14" s="1"/>
  <c r="P489" i="14"/>
  <c r="Q489" i="14" s="1"/>
  <c r="P505" i="14"/>
  <c r="Q505" i="14" s="1"/>
  <c r="P521" i="14"/>
  <c r="Q521" i="14" s="1"/>
  <c r="Q332" i="14"/>
  <c r="Q380" i="14"/>
  <c r="Q527" i="14"/>
  <c r="Q268" i="14"/>
  <c r="P344" i="14"/>
  <c r="Q344" i="14" s="1"/>
  <c r="P449" i="14"/>
  <c r="Q449" i="14" s="1"/>
  <c r="P477" i="14"/>
  <c r="Q477" i="14" s="1"/>
  <c r="P493" i="14"/>
  <c r="Q493" i="14" s="1"/>
  <c r="P509" i="14"/>
  <c r="Q509" i="14" s="1"/>
  <c r="Q531" i="14"/>
  <c r="Q539" i="14"/>
  <c r="P589" i="14"/>
  <c r="Q589" i="14" s="1"/>
  <c r="P559" i="14"/>
  <c r="Q559" i="14" s="1"/>
  <c r="P623" i="14"/>
  <c r="Q623" i="14" s="1"/>
  <c r="P681" i="14"/>
  <c r="Q681" i="14" s="1"/>
  <c r="H956" i="14"/>
  <c r="Q550" i="14"/>
  <c r="P658" i="14"/>
  <c r="Q658" i="14" s="1"/>
  <c r="P674" i="14"/>
  <c r="Q674" i="14" s="1"/>
  <c r="Q830" i="14"/>
  <c r="P816" i="14"/>
  <c r="Q816" i="14" s="1"/>
  <c r="T816" i="14"/>
  <c r="Q808" i="14"/>
  <c r="Q827" i="14"/>
  <c r="T861" i="14"/>
  <c r="P861" i="14"/>
  <c r="Q861" i="14" s="1"/>
  <c r="H961" i="14"/>
  <c r="P704" i="14"/>
  <c r="Q704" i="14" s="1"/>
  <c r="P716" i="14"/>
  <c r="Q716" i="14" s="1"/>
  <c r="P724" i="14"/>
  <c r="Q724" i="14" s="1"/>
  <c r="P732" i="14"/>
  <c r="Q732" i="14" s="1"/>
  <c r="P740" i="14"/>
  <c r="Q740" i="14" s="1"/>
  <c r="P748" i="14"/>
  <c r="Q748" i="14" s="1"/>
  <c r="P756" i="14"/>
  <c r="Q756" i="14" s="1"/>
  <c r="P764" i="14"/>
  <c r="Q764" i="14" s="1"/>
  <c r="P772" i="14"/>
  <c r="Q772" i="14" s="1"/>
  <c r="P780" i="14"/>
  <c r="Q780" i="14" s="1"/>
  <c r="P788" i="14"/>
  <c r="Q788" i="14" s="1"/>
  <c r="P796" i="14"/>
  <c r="Q796" i="14" s="1"/>
  <c r="P804" i="14"/>
  <c r="Q804" i="14" s="1"/>
  <c r="Q810" i="14"/>
  <c r="Q835" i="14"/>
  <c r="Q843" i="14"/>
  <c r="Q822" i="14"/>
  <c r="H972" i="14"/>
  <c r="P972" i="14" s="1"/>
  <c r="Q972" i="14" s="1"/>
  <c r="H957" i="14"/>
  <c r="P947" i="14" s="1"/>
  <c r="Q947" i="14" s="1"/>
  <c r="P712" i="14"/>
  <c r="Q712" i="14" s="1"/>
  <c r="P720" i="14"/>
  <c r="Q720" i="14" s="1"/>
  <c r="P728" i="14"/>
  <c r="Q728" i="14" s="1"/>
  <c r="P736" i="14"/>
  <c r="Q736" i="14" s="1"/>
  <c r="P744" i="14"/>
  <c r="Q744" i="14" s="1"/>
  <c r="P752" i="14"/>
  <c r="Q752" i="14" s="1"/>
  <c r="P760" i="14"/>
  <c r="Q760" i="14" s="1"/>
  <c r="P768" i="14"/>
  <c r="Q768" i="14" s="1"/>
  <c r="P776" i="14"/>
  <c r="Q776" i="14" s="1"/>
  <c r="P784" i="14"/>
  <c r="Q784" i="14" s="1"/>
  <c r="P792" i="14"/>
  <c r="Q792" i="14" s="1"/>
  <c r="P800" i="14"/>
  <c r="Q800" i="14" s="1"/>
  <c r="Q832" i="14"/>
  <c r="Q838" i="14"/>
  <c r="T846" i="14"/>
  <c r="P846" i="14"/>
  <c r="Q846" i="14" s="1"/>
  <c r="P847" i="14"/>
  <c r="Q847" i="14" s="1"/>
  <c r="T850" i="14"/>
  <c r="P850" i="14"/>
  <c r="Q850" i="14" s="1"/>
  <c r="P851" i="14"/>
  <c r="Q851" i="14" s="1"/>
  <c r="T854" i="14"/>
  <c r="P854" i="14"/>
  <c r="Q854" i="14" s="1"/>
  <c r="P859" i="14"/>
  <c r="Q859" i="14" s="1"/>
  <c r="Q863" i="14"/>
  <c r="P700" i="14"/>
  <c r="Q700" i="14" s="1"/>
  <c r="P849" i="14"/>
  <c r="Q849" i="14" s="1"/>
  <c r="T849" i="14"/>
  <c r="P853" i="14"/>
  <c r="Q853" i="14" s="1"/>
  <c r="T853" i="14"/>
  <c r="Q880" i="14"/>
  <c r="H984" i="14"/>
  <c r="H986" i="14"/>
  <c r="Q873" i="14"/>
  <c r="Q887" i="14"/>
  <c r="H970" i="14"/>
  <c r="P970" i="14" s="1"/>
  <c r="Q970" i="14" s="1"/>
  <c r="H960" i="14"/>
  <c r="P960" i="14" s="1"/>
  <c r="Q960" i="14" s="1"/>
  <c r="H995" i="14"/>
  <c r="P995" i="14" s="1"/>
  <c r="Q995" i="14" s="1"/>
  <c r="H988" i="14"/>
  <c r="P988" i="14" s="1"/>
  <c r="Q988" i="14" s="1"/>
  <c r="Q870" i="14"/>
  <c r="Q879" i="14"/>
  <c r="Q882" i="14"/>
  <c r="Q942" i="14"/>
  <c r="H999" i="14"/>
  <c r="P999" i="14" s="1"/>
  <c r="Q999" i="14" s="1"/>
  <c r="Q866" i="14"/>
  <c r="Q874" i="14"/>
  <c r="Q890" i="14"/>
  <c r="Q931" i="14"/>
  <c r="H975" i="14"/>
  <c r="H966" i="14"/>
  <c r="P966" i="14" s="1"/>
  <c r="Q966" i="14" s="1"/>
  <c r="H968" i="14"/>
  <c r="P968" i="14" s="1"/>
  <c r="Q968" i="14" s="1"/>
  <c r="H979" i="14"/>
  <c r="P979" i="14" s="1"/>
  <c r="Q979" i="14" s="1"/>
  <c r="Q858" i="14"/>
  <c r="Q883" i="14"/>
  <c r="P903" i="14"/>
  <c r="Q903" i="14" s="1"/>
  <c r="P916" i="14"/>
  <c r="Q916" i="14" s="1"/>
  <c r="Q943" i="14"/>
  <c r="Q945" i="14"/>
  <c r="Q937" i="14"/>
  <c r="H978" i="14"/>
  <c r="P978" i="14" s="1"/>
  <c r="Q978" i="14" s="1"/>
  <c r="H994" i="14"/>
  <c r="H1008" i="14"/>
  <c r="H1019" i="14"/>
  <c r="P1019" i="14" s="1"/>
  <c r="Q1019" i="14" s="1"/>
  <c r="P911" i="14"/>
  <c r="Q911" i="14" s="1"/>
  <c r="P949" i="14"/>
  <c r="Q949" i="14" s="1"/>
  <c r="H953" i="14"/>
  <c r="P953" i="14" s="1"/>
  <c r="Q953" i="14" s="1"/>
  <c r="H965" i="14"/>
  <c r="P965" i="14" s="1"/>
  <c r="Q965" i="14" s="1"/>
  <c r="H982" i="14"/>
  <c r="P982" i="14" s="1"/>
  <c r="Q982" i="14" s="1"/>
  <c r="H983" i="14"/>
  <c r="P983" i="14" s="1"/>
  <c r="Q983" i="14" s="1"/>
  <c r="H990" i="14"/>
  <c r="P990" i="14" s="1"/>
  <c r="Q990" i="14" s="1"/>
  <c r="H991" i="14"/>
  <c r="P1004" i="14"/>
  <c r="Q1004" i="14" s="1"/>
  <c r="H1014" i="14"/>
  <c r="P1014" i="14" s="1"/>
  <c r="Q1014" i="14" s="1"/>
  <c r="Q1067" i="14"/>
  <c r="H1020" i="14"/>
  <c r="P1020" i="14" s="1"/>
  <c r="Q1020" i="14" s="1"/>
  <c r="Q926" i="14"/>
  <c r="H952" i="14"/>
  <c r="P952" i="14" s="1"/>
  <c r="Q952" i="14" s="1"/>
  <c r="H964" i="14"/>
  <c r="P1000" i="14"/>
  <c r="Q1000" i="14" s="1"/>
  <c r="H1002" i="14"/>
  <c r="H948" i="14"/>
  <c r="P948" i="14" s="1"/>
  <c r="Q948" i="14" s="1"/>
  <c r="H998" i="14"/>
  <c r="P998" i="14" s="1"/>
  <c r="Q998" i="14" s="1"/>
  <c r="P1016" i="14"/>
  <c r="Q1016" i="14" s="1"/>
  <c r="H1011" i="14"/>
  <c r="P1011" i="14" s="1"/>
  <c r="Q1011" i="14" s="1"/>
  <c r="P1015" i="14"/>
  <c r="Q1015" i="14" s="1"/>
  <c r="P1003" i="14"/>
  <c r="Q1003" i="14" s="1"/>
  <c r="H1010" i="14"/>
  <c r="P1010" i="14" s="1"/>
  <c r="Q1010" i="14" s="1"/>
  <c r="H1018" i="14"/>
  <c r="P1018" i="14" s="1"/>
  <c r="Q1018" i="14" s="1"/>
  <c r="H1006" i="14"/>
  <c r="H1007" i="14"/>
  <c r="P1007" i="14" s="1"/>
  <c r="Q1007" i="14" s="1"/>
  <c r="Q1153" i="14"/>
  <c r="Q1142" i="14"/>
  <c r="Q1154" i="14"/>
  <c r="Q1141" i="14"/>
  <c r="Q1151" i="14"/>
  <c r="Q1159" i="14"/>
  <c r="Q1155" i="14"/>
  <c r="P969" i="14" l="1"/>
  <c r="Q969" i="14" s="1"/>
  <c r="P975" i="14"/>
  <c r="Q975" i="14" s="1"/>
  <c r="P974" i="14"/>
  <c r="Q974" i="14" s="1"/>
  <c r="P956" i="14"/>
  <c r="Q956" i="14" s="1"/>
  <c r="P973" i="14"/>
  <c r="Q973" i="14" s="1"/>
  <c r="P1013" i="14"/>
  <c r="Q1013" i="14" s="1"/>
  <c r="P954" i="14"/>
  <c r="Q954" i="14" s="1"/>
  <c r="P977" i="14"/>
  <c r="Q977" i="14" s="1"/>
  <c r="P991" i="14"/>
  <c r="Q991" i="14" s="1"/>
  <c r="P1002" i="14"/>
  <c r="Q1002" i="14" s="1"/>
  <c r="P1008" i="14"/>
  <c r="Q1008" i="14" s="1"/>
  <c r="P986" i="14"/>
  <c r="Q986" i="14" s="1"/>
  <c r="P959" i="14"/>
  <c r="Q959" i="14" s="1"/>
  <c r="P946" i="14"/>
  <c r="Q946" i="14" s="1"/>
  <c r="P1006" i="14"/>
  <c r="Q1006" i="14" s="1"/>
  <c r="P987" i="14"/>
  <c r="Q987" i="14" s="1"/>
  <c r="P994" i="14"/>
  <c r="Q994" i="14" s="1"/>
  <c r="P984" i="14"/>
  <c r="Q984" i="14" s="1"/>
  <c r="P963" i="14"/>
  <c r="Q963" i="14" s="1"/>
  <c r="P1009" i="14"/>
  <c r="Q1009" i="14" s="1"/>
  <c r="P950" i="14"/>
  <c r="Q950" i="14" s="1"/>
  <c r="P964" i="14"/>
  <c r="Q964" i="14" s="1"/>
  <c r="P992" i="14"/>
  <c r="Q992" i="14" s="1"/>
  <c r="P957" i="14"/>
  <c r="Q957" i="14" s="1"/>
  <c r="P961" i="14"/>
  <c r="Q961" i="14" s="1"/>
  <c r="P967" i="14"/>
  <c r="Q967" i="14" s="1"/>
  <c r="P951" i="14"/>
  <c r="Q951" i="14" s="1"/>
  <c r="CD224" i="1"/>
  <c r="CD215" i="1"/>
  <c r="CD214" i="1"/>
  <c r="CD213" i="1"/>
  <c r="CD212" i="1"/>
  <c r="CD209" i="1"/>
  <c r="CD202" i="1"/>
  <c r="CD200" i="1"/>
  <c r="CD199" i="1"/>
  <c r="CD198" i="1"/>
  <c r="CD197" i="1"/>
  <c r="CD165" i="1"/>
  <c r="CD164" i="1"/>
  <c r="CD163" i="1"/>
  <c r="CD162" i="1"/>
  <c r="CD161" i="1"/>
  <c r="CD160" i="1"/>
  <c r="CD159" i="1"/>
  <c r="CD158" i="1"/>
  <c r="CD151" i="1"/>
  <c r="CD150" i="1"/>
  <c r="CD149" i="1"/>
  <c r="CD148" i="1"/>
  <c r="CD147" i="1"/>
  <c r="CD146" i="1"/>
  <c r="CD145" i="1"/>
  <c r="CD142" i="1"/>
  <c r="CD140" i="1"/>
  <c r="CD138" i="1"/>
  <c r="CD137" i="1"/>
  <c r="CD136" i="1"/>
  <c r="CD135" i="1"/>
  <c r="CD134" i="1"/>
  <c r="CD133" i="1"/>
  <c r="CD132" i="1"/>
  <c r="CD131" i="1"/>
  <c r="CD119" i="1"/>
  <c r="CD87" i="1"/>
  <c r="CD86" i="1"/>
  <c r="CD84" i="1"/>
  <c r="CD83" i="1"/>
  <c r="CD80" i="1"/>
  <c r="CD77" i="1"/>
  <c r="CD76" i="1"/>
  <c r="CD74" i="1"/>
  <c r="CD70" i="1"/>
  <c r="CD68" i="1"/>
  <c r="CD67" i="1"/>
  <c r="CD66" i="1"/>
  <c r="CD65" i="1"/>
  <c r="CD62" i="1"/>
  <c r="CD55" i="1"/>
  <c r="CD54" i="1"/>
  <c r="CD53" i="1"/>
  <c r="CD52" i="1"/>
  <c r="CD51" i="1"/>
  <c r="CD49" i="1"/>
  <c r="CD45" i="1"/>
  <c r="CD44" i="1"/>
  <c r="CD43" i="1"/>
  <c r="CD41" i="1"/>
  <c r="CD40" i="1"/>
  <c r="CD39" i="1"/>
  <c r="CD38" i="1"/>
  <c r="CD37" i="1"/>
  <c r="CD36" i="1"/>
  <c r="CD34" i="1"/>
  <c r="CD33" i="1"/>
  <c r="CD32" i="1"/>
  <c r="CD28" i="1"/>
  <c r="CD27" i="1"/>
  <c r="CD24" i="1"/>
  <c r="BR224" i="1" l="1"/>
  <c r="BS224" i="1"/>
  <c r="BT224" i="1"/>
  <c r="BR212" i="1"/>
  <c r="BS212" i="1"/>
  <c r="BT212" i="1"/>
  <c r="BR213" i="1"/>
  <c r="BS213" i="1"/>
  <c r="BT213" i="1"/>
  <c r="BR214" i="1"/>
  <c r="BS214" i="1"/>
  <c r="BT214" i="1"/>
  <c r="BR215" i="1"/>
  <c r="BS215" i="1"/>
  <c r="BT215" i="1"/>
  <c r="BR209" i="1"/>
  <c r="BS209" i="1"/>
  <c r="BT209" i="1"/>
  <c r="BR202" i="1"/>
  <c r="BS202" i="1"/>
  <c r="BT202" i="1"/>
  <c r="BR197" i="1"/>
  <c r="BS197" i="1"/>
  <c r="BT197" i="1"/>
  <c r="BR198" i="1"/>
  <c r="BS198" i="1"/>
  <c r="BT198" i="1"/>
  <c r="BR199" i="1"/>
  <c r="BS199" i="1"/>
  <c r="BT199" i="1"/>
  <c r="BR200" i="1"/>
  <c r="BS200" i="1"/>
  <c r="BT200" i="1"/>
  <c r="BR158" i="1"/>
  <c r="BS158" i="1"/>
  <c r="BT158" i="1"/>
  <c r="BR159" i="1"/>
  <c r="BS159" i="1"/>
  <c r="BT159" i="1"/>
  <c r="BR160" i="1"/>
  <c r="BS160" i="1"/>
  <c r="BT160" i="1"/>
  <c r="BR161" i="1"/>
  <c r="BS161" i="1"/>
  <c r="BT161" i="1"/>
  <c r="BR162" i="1"/>
  <c r="BS162" i="1"/>
  <c r="BT162" i="1"/>
  <c r="BR163" i="1"/>
  <c r="BS163" i="1"/>
  <c r="BT163" i="1"/>
  <c r="BR164" i="1"/>
  <c r="BS164" i="1"/>
  <c r="BT164" i="1"/>
  <c r="BR165" i="1"/>
  <c r="BS165" i="1"/>
  <c r="BT165" i="1"/>
  <c r="BR145" i="1"/>
  <c r="BS145" i="1"/>
  <c r="BT145" i="1"/>
  <c r="BR146" i="1"/>
  <c r="BS146" i="1"/>
  <c r="BT146" i="1"/>
  <c r="BR147" i="1"/>
  <c r="BS147" i="1"/>
  <c r="BT147" i="1"/>
  <c r="BR148" i="1"/>
  <c r="BS148" i="1"/>
  <c r="BT148" i="1"/>
  <c r="BR149" i="1"/>
  <c r="BS149" i="1"/>
  <c r="BT149" i="1"/>
  <c r="BR150" i="1"/>
  <c r="BS150" i="1"/>
  <c r="BT150" i="1"/>
  <c r="BR151" i="1"/>
  <c r="BS151" i="1"/>
  <c r="BT151" i="1"/>
  <c r="BR142" i="1"/>
  <c r="BS142" i="1"/>
  <c r="BT142" i="1"/>
  <c r="BR140" i="1"/>
  <c r="BS140" i="1"/>
  <c r="BT140" i="1"/>
  <c r="BR131" i="1"/>
  <c r="BS131" i="1"/>
  <c r="BT131" i="1"/>
  <c r="BR132" i="1"/>
  <c r="BS132" i="1"/>
  <c r="BT132" i="1"/>
  <c r="BR133" i="1"/>
  <c r="BS133" i="1"/>
  <c r="BT133" i="1"/>
  <c r="BR134" i="1"/>
  <c r="BS134" i="1"/>
  <c r="BT134" i="1"/>
  <c r="BR135" i="1"/>
  <c r="BS135" i="1"/>
  <c r="BT135" i="1"/>
  <c r="BR136" i="1"/>
  <c r="BS136" i="1"/>
  <c r="BT136" i="1"/>
  <c r="BR137" i="1"/>
  <c r="BS137" i="1"/>
  <c r="BT137" i="1"/>
  <c r="BR138" i="1"/>
  <c r="BS138" i="1"/>
  <c r="BT138" i="1"/>
  <c r="BR119" i="1"/>
  <c r="BS119" i="1"/>
  <c r="BT119" i="1"/>
  <c r="BR86" i="1"/>
  <c r="BS86" i="1"/>
  <c r="BT86" i="1"/>
  <c r="BR87" i="1"/>
  <c r="BS87" i="1"/>
  <c r="BT87" i="1"/>
  <c r="BR83" i="1"/>
  <c r="BS83" i="1"/>
  <c r="BT83" i="1"/>
  <c r="BR84" i="1"/>
  <c r="BS84" i="1"/>
  <c r="BT84" i="1"/>
  <c r="BR80" i="1"/>
  <c r="BS80" i="1"/>
  <c r="BT80" i="1"/>
  <c r="BR76" i="1"/>
  <c r="BS76" i="1"/>
  <c r="BT76" i="1"/>
  <c r="BR77" i="1"/>
  <c r="BS77" i="1"/>
  <c r="BT77" i="1"/>
  <c r="BR74" i="1"/>
  <c r="BS74" i="1"/>
  <c r="BT74" i="1"/>
  <c r="BR70" i="1"/>
  <c r="BS70" i="1"/>
  <c r="BT70" i="1"/>
  <c r="BR65" i="1"/>
  <c r="BS65" i="1"/>
  <c r="BT65" i="1"/>
  <c r="BR66" i="1"/>
  <c r="BS66" i="1"/>
  <c r="BT66" i="1"/>
  <c r="BR67" i="1"/>
  <c r="BS67" i="1"/>
  <c r="BT67" i="1"/>
  <c r="BR68" i="1"/>
  <c r="BS68" i="1"/>
  <c r="BT68" i="1"/>
  <c r="BR62" i="1"/>
  <c r="BS62" i="1"/>
  <c r="BT62" i="1"/>
  <c r="BR51" i="1"/>
  <c r="BS51" i="1"/>
  <c r="BT51" i="1"/>
  <c r="BR52" i="1"/>
  <c r="BS52" i="1"/>
  <c r="BT52" i="1"/>
  <c r="BR53" i="1"/>
  <c r="BS53" i="1"/>
  <c r="BT53" i="1"/>
  <c r="BR54" i="1"/>
  <c r="BS54" i="1"/>
  <c r="BT54" i="1"/>
  <c r="BR55" i="1"/>
  <c r="BS55" i="1"/>
  <c r="BT55" i="1"/>
  <c r="BR49" i="1"/>
  <c r="BS49" i="1"/>
  <c r="BT49" i="1"/>
  <c r="BR43" i="1"/>
  <c r="BS43" i="1"/>
  <c r="BT43" i="1"/>
  <c r="BR44" i="1"/>
  <c r="BS44" i="1"/>
  <c r="BT44" i="1"/>
  <c r="BR45" i="1"/>
  <c r="BS45" i="1"/>
  <c r="BT45" i="1"/>
  <c r="BR36" i="1"/>
  <c r="BS36" i="1"/>
  <c r="BT36" i="1"/>
  <c r="BR37" i="1"/>
  <c r="BS37" i="1"/>
  <c r="BT37" i="1"/>
  <c r="BR38" i="1"/>
  <c r="BS38" i="1"/>
  <c r="BT38" i="1"/>
  <c r="BR39" i="1"/>
  <c r="BS39" i="1"/>
  <c r="BT39" i="1"/>
  <c r="BR40" i="1"/>
  <c r="BS40" i="1"/>
  <c r="BT40" i="1"/>
  <c r="BR41" i="1"/>
  <c r="BS41" i="1"/>
  <c r="BT41" i="1"/>
  <c r="BR32" i="1"/>
  <c r="BS32" i="1"/>
  <c r="BT32" i="1"/>
  <c r="BR33" i="1"/>
  <c r="BS33" i="1"/>
  <c r="BT33" i="1"/>
  <c r="BR34" i="1"/>
  <c r="BS34" i="1"/>
  <c r="BT34" i="1"/>
  <c r="BR27" i="1"/>
  <c r="BS27" i="1"/>
  <c r="BT27" i="1"/>
  <c r="BR28" i="1"/>
  <c r="BS28" i="1"/>
  <c r="BT28" i="1"/>
  <c r="BT24" i="1"/>
  <c r="BS24" i="1"/>
  <c r="BR24" i="1"/>
  <c r="BK28" i="1" l="1"/>
  <c r="BJ28" i="1"/>
  <c r="BK27" i="1"/>
  <c r="BJ27" i="1"/>
  <c r="BK34" i="1"/>
  <c r="BJ34" i="1"/>
  <c r="BK33" i="1"/>
  <c r="BJ33" i="1"/>
  <c r="BK32" i="1"/>
  <c r="BJ32" i="1"/>
  <c r="BK41" i="1"/>
  <c r="BJ41" i="1"/>
  <c r="BK40" i="1"/>
  <c r="BJ40" i="1"/>
  <c r="BK39" i="1"/>
  <c r="BJ39" i="1"/>
  <c r="BK38" i="1"/>
  <c r="BJ38" i="1"/>
  <c r="BK37" i="1"/>
  <c r="BJ37" i="1"/>
  <c r="BK36" i="1"/>
  <c r="BJ36" i="1"/>
  <c r="BK44" i="1"/>
  <c r="BJ44" i="1"/>
  <c r="BK43" i="1"/>
  <c r="BJ43" i="1"/>
  <c r="BK224" i="1"/>
  <c r="BJ224" i="1"/>
  <c r="BK215" i="1"/>
  <c r="BJ215" i="1"/>
  <c r="BK214" i="1"/>
  <c r="BJ214" i="1"/>
  <c r="BK213" i="1"/>
  <c r="BJ213" i="1"/>
  <c r="BK212" i="1"/>
  <c r="BJ212" i="1"/>
  <c r="BK209" i="1"/>
  <c r="BJ209" i="1"/>
  <c r="BK202" i="1"/>
  <c r="BJ202" i="1"/>
  <c r="BK200" i="1"/>
  <c r="BJ200" i="1"/>
  <c r="BK199" i="1"/>
  <c r="BJ199" i="1"/>
  <c r="BK198" i="1"/>
  <c r="BJ198" i="1"/>
  <c r="BK197" i="1"/>
  <c r="BJ197" i="1"/>
  <c r="BK165" i="1"/>
  <c r="BJ165" i="1"/>
  <c r="BK164" i="1"/>
  <c r="BJ164" i="1"/>
  <c r="BK163" i="1"/>
  <c r="BJ163" i="1"/>
  <c r="BK162" i="1"/>
  <c r="BJ162" i="1"/>
  <c r="BK161" i="1"/>
  <c r="BJ161" i="1"/>
  <c r="BK160" i="1"/>
  <c r="BJ160" i="1"/>
  <c r="BK159" i="1"/>
  <c r="BJ159" i="1"/>
  <c r="BK158" i="1"/>
  <c r="BJ158" i="1"/>
  <c r="BK151" i="1"/>
  <c r="BJ151" i="1"/>
  <c r="BK150" i="1"/>
  <c r="BJ150" i="1"/>
  <c r="BK149" i="1"/>
  <c r="BJ149" i="1"/>
  <c r="BK148" i="1"/>
  <c r="BJ148" i="1"/>
  <c r="BK147" i="1"/>
  <c r="BJ147" i="1"/>
  <c r="BK146" i="1"/>
  <c r="BJ146" i="1"/>
  <c r="BK145" i="1"/>
  <c r="BJ145" i="1"/>
  <c r="BK144" i="1"/>
  <c r="BJ144" i="1"/>
  <c r="BK143" i="1"/>
  <c r="BJ143" i="1"/>
  <c r="BK142" i="1"/>
  <c r="BJ142" i="1"/>
  <c r="BK141" i="1"/>
  <c r="BJ141" i="1"/>
  <c r="BK140" i="1"/>
  <c r="BJ140" i="1"/>
  <c r="BK139" i="1"/>
  <c r="BJ139" i="1"/>
  <c r="BK138" i="1"/>
  <c r="BJ138" i="1"/>
  <c r="BK137" i="1"/>
  <c r="BJ137" i="1"/>
  <c r="BK136" i="1"/>
  <c r="BJ136" i="1"/>
  <c r="BK135" i="1"/>
  <c r="BJ135" i="1"/>
  <c r="BK134" i="1"/>
  <c r="BJ134" i="1"/>
  <c r="BK133" i="1"/>
  <c r="BJ133" i="1"/>
  <c r="BK132" i="1"/>
  <c r="BJ132" i="1"/>
  <c r="BK131" i="1"/>
  <c r="BJ131" i="1"/>
  <c r="BK119" i="1"/>
  <c r="BJ119" i="1"/>
  <c r="BK87" i="1"/>
  <c r="BJ87" i="1"/>
  <c r="BK86" i="1"/>
  <c r="BJ86" i="1"/>
  <c r="BK84" i="1"/>
  <c r="BJ84" i="1"/>
  <c r="BK83" i="1"/>
  <c r="BJ83" i="1"/>
  <c r="BK80" i="1"/>
  <c r="BJ80" i="1"/>
  <c r="BK77" i="1"/>
  <c r="BJ77" i="1"/>
  <c r="BK76" i="1"/>
  <c r="BJ76" i="1"/>
  <c r="BK74" i="1"/>
  <c r="BJ74" i="1"/>
  <c r="BK70" i="1"/>
  <c r="BJ70" i="1"/>
  <c r="BK68" i="1"/>
  <c r="BJ68" i="1"/>
  <c r="BK67" i="1"/>
  <c r="BJ67" i="1"/>
  <c r="BK66" i="1"/>
  <c r="BJ66" i="1"/>
  <c r="BK65" i="1"/>
  <c r="BJ65" i="1"/>
  <c r="BK62" i="1"/>
  <c r="BJ62" i="1"/>
  <c r="BK55" i="1"/>
  <c r="BJ55" i="1"/>
  <c r="BK54" i="1"/>
  <c r="BJ54" i="1"/>
  <c r="BK53" i="1"/>
  <c r="BJ53" i="1"/>
  <c r="BK52" i="1"/>
  <c r="BJ52" i="1"/>
  <c r="BK51" i="1"/>
  <c r="BJ51" i="1"/>
  <c r="BK49" i="1"/>
  <c r="BJ49" i="1"/>
  <c r="N224" i="1"/>
  <c r="N215" i="1"/>
  <c r="N214" i="1"/>
  <c r="N213" i="1"/>
  <c r="N212" i="1"/>
  <c r="N209" i="1"/>
  <c r="N202" i="1"/>
  <c r="N200" i="1"/>
  <c r="N199" i="1"/>
  <c r="N198" i="1"/>
  <c r="N197" i="1"/>
  <c r="N165" i="1"/>
  <c r="N164" i="1"/>
  <c r="N163" i="1"/>
  <c r="N162" i="1"/>
  <c r="N161" i="1"/>
  <c r="N160" i="1"/>
  <c r="N159" i="1"/>
  <c r="N158" i="1"/>
  <c r="N151" i="1"/>
  <c r="N150" i="1"/>
  <c r="N149" i="1"/>
  <c r="N148" i="1"/>
  <c r="N147" i="1"/>
  <c r="N146" i="1"/>
  <c r="N145" i="1"/>
  <c r="N144" i="1"/>
  <c r="N143" i="1"/>
  <c r="N142" i="1"/>
  <c r="N141" i="1"/>
  <c r="N140" i="1"/>
  <c r="N139" i="1"/>
  <c r="N138" i="1"/>
  <c r="N137" i="1"/>
  <c r="N136" i="1"/>
  <c r="N135" i="1"/>
  <c r="N134" i="1"/>
  <c r="N133" i="1"/>
  <c r="N132" i="1"/>
  <c r="N119" i="1"/>
  <c r="N87" i="1"/>
  <c r="N86" i="1"/>
  <c r="N84" i="1"/>
  <c r="N83" i="1"/>
  <c r="N80" i="1"/>
  <c r="N77" i="1"/>
  <c r="N76" i="1"/>
  <c r="N74" i="1"/>
  <c r="N70" i="1"/>
  <c r="N68" i="1"/>
  <c r="N67" i="1"/>
  <c r="N66" i="1"/>
  <c r="N65" i="1"/>
  <c r="N62" i="1"/>
  <c r="N55" i="1"/>
  <c r="N53" i="1"/>
  <c r="N52" i="1"/>
  <c r="N51" i="1"/>
  <c r="N49" i="1"/>
  <c r="N43" i="1"/>
  <c r="N41" i="1"/>
  <c r="N40" i="1"/>
  <c r="N39" i="1"/>
  <c r="N38" i="1"/>
  <c r="N37" i="1"/>
  <c r="N36" i="1"/>
  <c r="N34" i="1"/>
  <c r="N33" i="1"/>
  <c r="N32" i="1"/>
  <c r="N28" i="1"/>
  <c r="N27" i="1"/>
  <c r="N24" i="1"/>
  <c r="M66" i="1"/>
  <c r="M62" i="1"/>
  <c r="M55" i="1"/>
  <c r="M54" i="1"/>
  <c r="M53" i="1"/>
  <c r="M52" i="1"/>
  <c r="M51" i="1"/>
  <c r="M49" i="1"/>
  <c r="M45" i="1"/>
  <c r="M44" i="1"/>
  <c r="M43" i="1"/>
  <c r="M41" i="1"/>
  <c r="M34" i="1"/>
  <c r="M33" i="1"/>
  <c r="M32" i="1"/>
  <c r="M28" i="1"/>
  <c r="M27" i="1"/>
  <c r="M24" i="1"/>
  <c r="M215" i="1"/>
  <c r="M214" i="1"/>
  <c r="M213" i="1"/>
  <c r="M212" i="1"/>
  <c r="M209" i="1"/>
  <c r="M202" i="1"/>
  <c r="M197" i="1"/>
  <c r="M165" i="1"/>
  <c r="M164" i="1"/>
  <c r="M163" i="1"/>
  <c r="M150" i="1"/>
  <c r="M149" i="1"/>
  <c r="M148" i="1"/>
  <c r="M147" i="1"/>
  <c r="M146" i="1"/>
  <c r="M145" i="1"/>
  <c r="M144" i="1"/>
  <c r="M143" i="1"/>
  <c r="M142" i="1"/>
  <c r="M141" i="1"/>
  <c r="M140" i="1"/>
  <c r="M139" i="1"/>
  <c r="M138" i="1"/>
  <c r="M137" i="1"/>
  <c r="M136" i="1"/>
  <c r="M135" i="1"/>
  <c r="M134" i="1"/>
  <c r="M133" i="1"/>
  <c r="M132" i="1"/>
  <c r="M131" i="1"/>
  <c r="M119" i="1"/>
  <c r="M84" i="1"/>
  <c r="M83" i="1"/>
  <c r="M80" i="1"/>
  <c r="M77" i="1"/>
  <c r="M76" i="1"/>
  <c r="M74" i="1"/>
  <c r="M70" i="1"/>
  <c r="M68" i="1"/>
  <c r="M67" i="1"/>
  <c r="BK45" i="1"/>
  <c r="BJ45" i="1"/>
  <c r="BI52" i="1" l="1"/>
  <c r="BL52" i="1" s="1"/>
  <c r="BI62" i="1"/>
  <c r="BL62" i="1" s="1"/>
  <c r="BI27" i="1"/>
  <c r="BL27" i="1" s="1"/>
  <c r="BI39" i="1"/>
  <c r="BL39" i="1" s="1"/>
  <c r="BI37" i="1"/>
  <c r="BL37" i="1" s="1"/>
  <c r="BI33" i="1"/>
  <c r="BL33" i="1" s="1"/>
  <c r="BI34" i="1"/>
  <c r="BL34" i="1" s="1"/>
  <c r="BI28" i="1"/>
  <c r="BL28" i="1" s="1"/>
  <c r="BI55" i="1"/>
  <c r="BL55" i="1" s="1"/>
  <c r="BI32" i="1"/>
  <c r="BL32" i="1" s="1"/>
  <c r="BI49" i="1"/>
  <c r="BL49" i="1" s="1"/>
  <c r="BI40" i="1"/>
  <c r="BL40" i="1" s="1"/>
  <c r="BI65" i="1"/>
  <c r="BL65" i="1" s="1"/>
  <c r="BI53" i="1"/>
  <c r="BL53" i="1" s="1"/>
  <c r="BI38" i="1"/>
  <c r="BL38" i="1" s="1"/>
  <c r="BI43" i="1"/>
  <c r="BL43" i="1" s="1"/>
  <c r="BI87" i="1"/>
  <c r="BL87" i="1" s="1"/>
  <c r="BI140" i="1"/>
  <c r="BL140" i="1" s="1"/>
  <c r="BI158" i="1"/>
  <c r="BL158" i="1" s="1"/>
  <c r="BI202" i="1"/>
  <c r="BL202" i="1" s="1"/>
  <c r="BI86" i="1"/>
  <c r="BL86" i="1" s="1"/>
  <c r="BI67" i="1"/>
  <c r="BL67" i="1" s="1"/>
  <c r="BI131" i="1"/>
  <c r="BL131" i="1" s="1"/>
  <c r="BI143" i="1"/>
  <c r="BL143" i="1" s="1"/>
  <c r="BI161" i="1"/>
  <c r="BL161" i="1" s="1"/>
  <c r="BI213" i="1"/>
  <c r="BL213" i="1" s="1"/>
  <c r="BI84" i="1"/>
  <c r="BL84" i="1" s="1"/>
  <c r="BI139" i="1"/>
  <c r="BL139" i="1" s="1"/>
  <c r="BI151" i="1"/>
  <c r="BL151" i="1" s="1"/>
  <c r="BI200" i="1"/>
  <c r="BL200" i="1" s="1"/>
  <c r="BI141" i="1"/>
  <c r="BL141" i="1" s="1"/>
  <c r="BI159" i="1"/>
  <c r="BL159" i="1" s="1"/>
  <c r="BI209" i="1"/>
  <c r="BL209" i="1" s="1"/>
  <c r="BI145" i="1"/>
  <c r="BL145" i="1" s="1"/>
  <c r="BI74" i="1"/>
  <c r="BL74" i="1" s="1"/>
  <c r="BI134" i="1"/>
  <c r="BL134" i="1" s="1"/>
  <c r="BI146" i="1"/>
  <c r="BL146" i="1" s="1"/>
  <c r="BI164" i="1"/>
  <c r="BL164" i="1" s="1"/>
  <c r="BI133" i="1"/>
  <c r="BL133" i="1" s="1"/>
  <c r="BI70" i="1"/>
  <c r="BL70" i="1" s="1"/>
  <c r="BI163" i="1"/>
  <c r="BL163" i="1" s="1"/>
  <c r="BI215" i="1"/>
  <c r="BL215" i="1" s="1"/>
  <c r="BI147" i="1"/>
  <c r="BL147" i="1" s="1"/>
  <c r="BI76" i="1"/>
  <c r="BL76" i="1" s="1"/>
  <c r="BI135" i="1"/>
  <c r="BL135" i="1" s="1"/>
  <c r="BI165" i="1"/>
  <c r="BL165" i="1" s="1"/>
  <c r="BI54" i="1"/>
  <c r="BL54" i="1" s="1"/>
  <c r="BI45" i="1"/>
  <c r="BL45" i="1" s="1"/>
  <c r="BI51" i="1"/>
  <c r="BL51" i="1" s="1"/>
  <c r="BI83" i="1"/>
  <c r="BL83" i="1" s="1"/>
  <c r="BI138" i="1"/>
  <c r="BL138" i="1" s="1"/>
  <c r="BI150" i="1"/>
  <c r="BL150" i="1" s="1"/>
  <c r="BI199" i="1"/>
  <c r="BL199" i="1" s="1"/>
  <c r="BI224" i="1"/>
  <c r="BL224" i="1" s="1"/>
  <c r="BI68" i="1"/>
  <c r="BL68" i="1" s="1"/>
  <c r="BI132" i="1"/>
  <c r="BL132" i="1" s="1"/>
  <c r="BI144" i="1"/>
  <c r="BL144" i="1" s="1"/>
  <c r="BI162" i="1"/>
  <c r="BL162" i="1" s="1"/>
  <c r="BI214" i="1"/>
  <c r="BL214" i="1" s="1"/>
  <c r="BI44" i="1"/>
  <c r="BL44" i="1" s="1"/>
  <c r="BI80" i="1"/>
  <c r="BL80" i="1" s="1"/>
  <c r="BI137" i="1"/>
  <c r="BL137" i="1" s="1"/>
  <c r="BI149" i="1"/>
  <c r="BL149" i="1" s="1"/>
  <c r="BI198" i="1"/>
  <c r="BL198" i="1" s="1"/>
  <c r="BI36" i="1"/>
  <c r="BL36" i="1" s="1"/>
  <c r="BI119" i="1"/>
  <c r="BL119" i="1" s="1"/>
  <c r="BI142" i="1"/>
  <c r="BL142" i="1" s="1"/>
  <c r="BI160" i="1"/>
  <c r="BL160" i="1" s="1"/>
  <c r="BI212" i="1"/>
  <c r="BL212" i="1" s="1"/>
  <c r="BI66" i="1"/>
  <c r="BL66" i="1" s="1"/>
  <c r="BI136" i="1"/>
  <c r="BL136" i="1" s="1"/>
  <c r="BI148" i="1"/>
  <c r="BL148" i="1" s="1"/>
  <c r="BI197" i="1"/>
  <c r="BL197" i="1" s="1"/>
  <c r="BI77" i="1"/>
  <c r="BL77" i="1" s="1"/>
  <c r="BI41" i="1"/>
  <c r="BL41" i="1" s="1"/>
  <c r="A19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Kristel Goijens</author>
  </authors>
  <commentList>
    <comment ref="BM2" authorId="0" shapeId="0" xr:uid="{A454DB9C-1D20-460D-95C5-C473BA58D1A2}">
      <text>
        <r>
          <rPr>
            <b/>
            <sz val="9"/>
            <color rgb="FF000000"/>
            <rFont val="Tahoma"/>
            <family val="2"/>
          </rPr>
          <t>Kristel Goijens:</t>
        </r>
        <r>
          <rPr>
            <sz val="9"/>
            <color rgb="FF000000"/>
            <rFont val="Tahoma"/>
            <family val="2"/>
          </rPr>
          <t xml:space="preserve">
</t>
        </r>
        <r>
          <rPr>
            <sz val="9"/>
            <color rgb="FF000000"/>
            <rFont val="Tahoma"/>
            <family val="2"/>
          </rPr>
          <t>fields that should be usable in tabular form (in haircut screen): Y</t>
        </r>
      </text>
    </comment>
    <comment ref="BO2" authorId="0" shapeId="0" xr:uid="{2DE44EEE-7C89-4D96-92DA-30A3DEF12D06}">
      <text>
        <r>
          <rPr>
            <b/>
            <sz val="9"/>
            <color rgb="FF000000"/>
            <rFont val="Tahoma"/>
            <family val="2"/>
          </rPr>
          <t>Kristel Goijens:</t>
        </r>
        <r>
          <rPr>
            <sz val="9"/>
            <color rgb="FF000000"/>
            <rFont val="Tahoma"/>
            <family val="2"/>
          </rPr>
          <t xml:space="preserve">
</t>
        </r>
        <r>
          <rPr>
            <sz val="9"/>
            <color rgb="FF000000"/>
            <rFont val="Tahoma"/>
            <family val="2"/>
          </rPr>
          <t>fields that require an operator and for which we need to create an  “in between”  option in definition screen and in eligibility screen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tc={BA0A067C-EBDE-DB40-B54A-75C8E03F5FCE}</author>
    <author>tc={139204F6-9A76-0B4E-B1E6-9869922BBD22}</author>
    <author>tc={B87196A6-9895-E646-9FC7-902949D6E57F}</author>
    <author>tc={B62D8203-CD1B-9840-BBD7-25B67DAAE0EB}</author>
  </authors>
  <commentList>
    <comment ref="L477" authorId="0" shapeId="0" xr:uid="{BA0A067C-EBDE-DB40-B54A-75C8E03F5FCE}">
      <text>
        <t>[Threaded comment]
Your version of Excel allows you to read this threaded comment; however, any edits to it will get removed if the file is opened in a newer version of Excel. Learn more: https://go.microsoft.com/fwlink/?linkid=870924
Comment:
    holding,capital was filled in.  Is this correct for all 8 ECB asset type values?</t>
      </text>
    </comment>
    <comment ref="L975" authorId="1" shapeId="0" xr:uid="{139204F6-9A76-0B4E-B1E6-9869922BBD22}">
      <text>
        <t>[Threaded comment]
Your version of Excel allows you to read this threaded comment; however, any edits to it will get removed if the file is opened in a newer version of Excel. Learn more: https://go.microsoft.com/fwlink/?linkid=870924
Comment:
    original:europ;bank</t>
      </text>
    </comment>
    <comment ref="L977" authorId="2" shapeId="0" xr:uid="{B87196A6-9895-E646-9FC7-902949D6E57F}">
      <text>
        <t>[Threaded comment]
Your version of Excel allows you to read this threaded comment; however, any edits to it will get removed if the file is opened in a newer version of Excel. Learn more: https://go.microsoft.com/fwlink/?linkid=870924
Comment:
    original:europ;fund</t>
      </text>
    </comment>
    <comment ref="L978" authorId="3" shapeId="0" xr:uid="{B62D8203-CD1B-9840-BBD7-25B67DAAE0EB}">
      <text>
        <t>[Threaded comment]
Your version of Excel allows you to read this threaded comment; however, any edits to it will get removed if the file is opened in a newer version of Excel. Learn more: https://go.microsoft.com/fwlink/?linkid=870924
Comment:
    original:european</t>
      </text>
    </comment>
  </commentList>
</comments>
</file>

<file path=xl/sharedStrings.xml><?xml version="1.0" encoding="utf-8"?>
<sst xmlns="http://schemas.openxmlformats.org/spreadsheetml/2006/main" count="17521" uniqueCount="4518">
  <si>
    <t>OPERATORS</t>
  </si>
  <si>
    <t>CONTEXT BEHAVIORS</t>
  </si>
  <si>
    <t>NOTES</t>
  </si>
  <si>
    <t>CMAXOL</t>
  </si>
  <si>
    <t>Technical ID</t>
  </si>
  <si>
    <t>RELEASE</t>
  </si>
  <si>
    <t>Business Object</t>
  </si>
  <si>
    <r>
      <t xml:space="preserve">Business Domain(s)
</t>
    </r>
    <r>
      <rPr>
        <b/>
        <u/>
        <sz val="12"/>
        <rFont val="Calibri"/>
        <family val="2"/>
        <scheme val="minor"/>
      </rPr>
      <t>B</t>
    </r>
    <r>
      <rPr>
        <b/>
        <sz val="12"/>
        <rFont val="Calibri"/>
        <family val="2"/>
        <scheme val="minor"/>
      </rPr>
      <t xml:space="preserve">asket load/ Concentrations/ </t>
    </r>
    <r>
      <rPr>
        <b/>
        <u/>
        <sz val="12"/>
        <rFont val="Calibri"/>
        <family val="2"/>
        <scheme val="minor"/>
      </rPr>
      <t>E</t>
    </r>
    <r>
      <rPr>
        <b/>
        <sz val="12"/>
        <rFont val="Calibri"/>
        <family val="2"/>
        <scheme val="minor"/>
      </rPr>
      <t xml:space="preserve">lig/ </t>
    </r>
    <r>
      <rPr>
        <b/>
        <u/>
        <sz val="12"/>
        <rFont val="Calibri"/>
        <family val="2"/>
        <scheme val="minor"/>
      </rPr>
      <t>H</t>
    </r>
    <r>
      <rPr>
        <b/>
        <sz val="12"/>
        <rFont val="Calibri"/>
        <family val="2"/>
        <scheme val="minor"/>
      </rPr>
      <t>aircut</t>
    </r>
    <r>
      <rPr>
        <b/>
        <u/>
        <sz val="14"/>
        <rFont val="Calibri"/>
        <family val="2"/>
        <scheme val="minor"/>
      </rPr>
      <t/>
    </r>
  </si>
  <si>
    <r>
      <t>S</t>
    </r>
    <r>
      <rPr>
        <sz val="14"/>
        <rFont val="Calibri"/>
        <family val="2"/>
        <scheme val="minor"/>
      </rPr>
      <t>imple/</t>
    </r>
    <r>
      <rPr>
        <b/>
        <sz val="14"/>
        <rFont val="Calibri"/>
        <family val="2"/>
        <scheme val="minor"/>
      </rPr>
      <t>M</t>
    </r>
    <r>
      <rPr>
        <sz val="14"/>
        <rFont val="Calibri"/>
        <family val="2"/>
        <scheme val="minor"/>
      </rPr>
      <t>apped</t>
    </r>
    <r>
      <rPr>
        <b/>
        <sz val="14"/>
        <rFont val="Calibri"/>
        <family val="2"/>
        <scheme val="minor"/>
      </rPr>
      <t>V</t>
    </r>
    <r>
      <rPr>
        <sz val="14"/>
        <rFont val="Calibri"/>
        <family val="2"/>
        <scheme val="minor"/>
      </rPr>
      <t>irtual</t>
    </r>
  </si>
  <si>
    <t>TECHNICAL NAME</t>
  </si>
  <si>
    <t>Business Field Name</t>
  </si>
  <si>
    <t>OSCAR Phase 1</t>
  </si>
  <si>
    <t>Oscar Virtual Field</t>
  </si>
  <si>
    <t>Field Data Type</t>
  </si>
  <si>
    <t>Possible values</t>
  </si>
  <si>
    <t>field id
(not from the cmax file =&gt; invented)</t>
  </si>
  <si>
    <t>enum ID (not from cmax file, from the LOV page)</t>
  </si>
  <si>
    <t>units ID (not from cmax file, from the LOV page)</t>
  </si>
  <si>
    <t>operators from cmax</t>
  </si>
  <si>
    <t>type</t>
  </si>
  <si>
    <t>enum list or Free value list</t>
  </si>
  <si>
    <t>input format</t>
  </si>
  <si>
    <t>units enum list</t>
  </si>
  <si>
    <t>units</t>
  </si>
  <si>
    <t>validations</t>
  </si>
  <si>
    <t>accept multiple values</t>
  </si>
  <si>
    <t>domains</t>
  </si>
  <si>
    <t>ETC Flag</t>
  </si>
  <si>
    <t>NLP Enabled</t>
  </si>
  <si>
    <t>comments</t>
  </si>
  <si>
    <t>Implicit
Scope</t>
  </si>
  <si>
    <t>Definition of Unavailable
(Triggers rule bypass)</t>
  </si>
  <si>
    <t>Mapping</t>
  </si>
  <si>
    <t>NOT_SET possible?</t>
  </si>
  <si>
    <t xml:space="preserve">Possible Units
</t>
  </si>
  <si>
    <t>Example data</t>
  </si>
  <si>
    <t>Cutover Import file allowed
Elig/Haircut</t>
  </si>
  <si>
    <t>Cutover Field Data Type</t>
  </si>
  <si>
    <t>IMPORT/EXPORT Field format</t>
  </si>
  <si>
    <t>IN  (For sets e.g. baskets &amp; issuer-groups  = intersect not empty)</t>
  </si>
  <si>
    <t>NOT_IN (for sets e.g. baskets &amp; issuer-groups = intersect is empty)</t>
  </si>
  <si>
    <t>GREATER_THAN</t>
  </si>
  <si>
    <t>SMALLER_THAN</t>
  </si>
  <si>
    <t>GREATER_THAN_OR_EQUAL_TO</t>
  </si>
  <si>
    <t>SMALLER_THAN_OR_EQUAL_TO</t>
  </si>
  <si>
    <t>IS_SET</t>
  </si>
  <si>
    <t>IS_NOT_SET</t>
  </si>
  <si>
    <t>ELIGIBILITY - BAU</t>
  </si>
  <si>
    <t>ELIGIBILITY - DUMMY SECURITY CHECK</t>
  </si>
  <si>
    <t>ELIGIBILITY - FORECAST T (Existing exposures)</t>
  </si>
  <si>
    <t>ELIGIBILITY - FORECAST T+x (Existing exposures)</t>
  </si>
  <si>
    <t>ELIGIBILITY - FORECAST T (Potential)</t>
  </si>
  <si>
    <t>ELIGIBILITY - FORECAST T+x (Potential)</t>
  </si>
  <si>
    <t>ELIGIBILITY REPORTING - Old-forecast</t>
  </si>
  <si>
    <t>ELIGIBILITY REPORTING - CETIP Forecast</t>
  </si>
  <si>
    <t>ELIGIBILITY - CRP Mode (Time, Account, Exposure)</t>
  </si>
  <si>
    <t>Field
Origin
(Prod rules or new)</t>
  </si>
  <si>
    <t>Remarks</t>
  </si>
  <si>
    <t>Owner</t>
  </si>
  <si>
    <t>BE validation rules</t>
  </si>
  <si>
    <t>Gui Component/validation</t>
  </si>
  <si>
    <t>Family</t>
  </si>
  <si>
    <t>json pt1</t>
  </si>
  <si>
    <t>json pt2</t>
  </si>
  <si>
    <t>json pt3</t>
  </si>
  <si>
    <t>json field total</t>
  </si>
  <si>
    <t>haircut tabular fields</t>
  </si>
  <si>
    <t>haircut tabular filters</t>
  </si>
  <si>
    <t>operator fields</t>
  </si>
  <si>
    <t>Security Type Definition?</t>
  </si>
  <si>
    <t>ELIGIBLITY</t>
  </si>
  <si>
    <t>HAIRCUT</t>
  </si>
  <si>
    <t>CONCENTRATION</t>
  </si>
  <si>
    <t>visible create custom bond</t>
  </si>
  <si>
    <t>visible create custom equity</t>
  </si>
  <si>
    <t>visible create custom fund</t>
  </si>
  <si>
    <t>sent by the backend when based in cmax</t>
  </si>
  <si>
    <t>visible in the list equity</t>
  </si>
  <si>
    <t>visible in the list fund</t>
  </si>
  <si>
    <t>visible in edit detail bond</t>
  </si>
  <si>
    <t>visible in edit detail equity</t>
  </si>
  <si>
    <t>visible in edit detail fund</t>
  </si>
  <si>
    <t>FIELDS - 15.50</t>
  </si>
  <si>
    <t>System</t>
  </si>
  <si>
    <t>BCEH</t>
  </si>
  <si>
    <t>S</t>
  </si>
  <si>
    <t>INSTR_INSTRUMENT_IDENTIFIER</t>
  </si>
  <si>
    <t>Instrument Identifier</t>
  </si>
  <si>
    <t>N</t>
  </si>
  <si>
    <t>string</t>
  </si>
  <si>
    <t>any valid security cd</t>
  </si>
  <si>
    <t>-</t>
  </si>
  <si>
    <t xml:space="preserve">common code or cash instrument </t>
  </si>
  <si>
    <t>alphanumeric</t>
  </si>
  <si>
    <t>N/A - IDL</t>
  </si>
  <si>
    <t>x</t>
  </si>
  <si>
    <t>non active (graham)</t>
  </si>
  <si>
    <t>Cutover must migrate the option to the triparty agent rules?</t>
  </si>
  <si>
    <t>not used</t>
  </si>
  <si>
    <t>N/A for system rules</t>
  </si>
  <si>
    <t>E</t>
  </si>
  <si>
    <t>V</t>
  </si>
  <si>
    <t>SEC_CUSTODY_INELIGIBLE</t>
  </si>
  <si>
    <t>Custody Ineligible</t>
  </si>
  <si>
    <t>Boolean</t>
  </si>
  <si>
    <t>Y/N</t>
  </si>
  <si>
    <t>SEC</t>
  </si>
  <si>
    <t xml:space="preserve"> returns a flag indicating if the security is custody eligible. The implementation of the field depends on the "custody period provider" of the contract.</t>
  </si>
  <si>
    <t>Account</t>
  </si>
  <si>
    <t>FROM_CLEARER</t>
  </si>
  <si>
    <t>From Clearer</t>
  </si>
  <si>
    <t>number</t>
  </si>
  <si>
    <t>any valid clearer structure id</t>
  </si>
  <si>
    <t>Clearer</t>
  </si>
  <si>
    <t>CLEARER_STRC_NM</t>
  </si>
  <si>
    <t xml:space="preserve">returns the clearer of the from account. 
</t>
  </si>
  <si>
    <t>All</t>
  </si>
  <si>
    <t>Enum</t>
  </si>
  <si>
    <t>Drop down list, multiple selection allowed</t>
  </si>
  <si>
    <t>Contracts</t>
  </si>
  <si>
    <t>TO_CLEARER</t>
  </si>
  <si>
    <t>To Clearer</t>
  </si>
  <si>
    <t xml:space="preserve">returns the clearer of the to account. 
</t>
  </si>
  <si>
    <t>FROM_CLEARER_OPEN</t>
  </si>
  <si>
    <t>From Clearer Open</t>
  </si>
  <si>
    <t xml:space="preserve">returns a flag indicating if the clearer of the from account is open. 
</t>
  </si>
  <si>
    <t>TO_CLEARER_OPEN</t>
  </si>
  <si>
    <t>To Clearer Open</t>
  </si>
  <si>
    <t>returns a flag indicating if the clearer of the to account is open.</t>
  </si>
  <si>
    <t>FROM_SETTLE_PLAT</t>
  </si>
  <si>
    <t>From Settle Platform</t>
  </si>
  <si>
    <t>Any valid settlement platform id</t>
  </si>
  <si>
    <t>Platform</t>
  </si>
  <si>
    <t>SETTLE_PLATFORM_NM</t>
  </si>
  <si>
    <t xml:space="preserve">returns the settlement platform of the (from account, instrument). </t>
  </si>
  <si>
    <t>TO_SETTLE_PLAT</t>
  </si>
  <si>
    <t>To Settle Platform</t>
  </si>
  <si>
    <t xml:space="preserve">returns the settlement platform of the (to account, instrument).  </t>
  </si>
  <si>
    <t>FROM_SETTLE_PLAT_OPEN</t>
  </si>
  <si>
    <t>From Settle Platform Open</t>
  </si>
  <si>
    <t xml:space="preserve">eturns a flag indicating if the settlement platform of the (from account, instrument) is open. </t>
  </si>
  <si>
    <t>TO_SETTLE_PLAT_OPEN</t>
  </si>
  <si>
    <t>To Settle Platform Open</t>
  </si>
  <si>
    <t xml:space="preserve">returns a flag indicating if the clearer of the (to account, instrument) is open. 
</t>
  </si>
  <si>
    <t>FROM_CLEARER_GRP</t>
  </si>
  <si>
    <t>From Clearer Group</t>
  </si>
  <si>
    <t>any valid clearer group id</t>
  </si>
  <si>
    <t>Clearer group</t>
  </si>
  <si>
    <t xml:space="preserve">returns the clearer group of the from account. </t>
  </si>
  <si>
    <t>TO_CLEARER_GRP</t>
  </si>
  <si>
    <t>To Clearer Group</t>
  </si>
  <si>
    <t>returns The clearer group of the to account.</t>
  </si>
  <si>
    <t>FROM_CLEARER_GRP_OPEN</t>
  </si>
  <si>
    <t>From Clearer Group Open</t>
  </si>
  <si>
    <t xml:space="preserve">returns a flag indicating if the clearer group of the from account is open. 
</t>
  </si>
  <si>
    <t>TO_CLEARER_GRP_OPEN</t>
  </si>
  <si>
    <t>To Clearer Group Open</t>
  </si>
  <si>
    <t>returns a flag indicating if the clearer group of the to account is open.</t>
  </si>
  <si>
    <t>FROM_CLEARER_GRP_STOP_ALLOC</t>
  </si>
  <si>
    <t>From Clearer Group Stop Allocation</t>
  </si>
  <si>
    <t xml:space="preserve">returns the stop allocation flag of from clearer group. </t>
  </si>
  <si>
    <t>FROM_CLEARER_GRP_CASH_CUTOFF</t>
  </si>
  <si>
    <t>From Clearer Group Cash Cutoff</t>
  </si>
  <si>
    <t>CASH</t>
  </si>
  <si>
    <t xml:space="preserve"> returns the cash cutoff flag of from clearer group. </t>
  </si>
  <si>
    <t>BUS_DT</t>
  </si>
  <si>
    <t>Business Date</t>
  </si>
  <si>
    <t>Date</t>
  </si>
  <si>
    <t>YYYYMMDD</t>
  </si>
  <si>
    <t xml:space="preserve"> returns the business date from clearer group. </t>
  </si>
  <si>
    <t xml:space="preserve">All </t>
  </si>
  <si>
    <t>Date/Time</t>
  </si>
  <si>
    <t>Security</t>
  </si>
  <si>
    <t>SEC_REDEEMED</t>
  </si>
  <si>
    <t>Security Redeemed</t>
  </si>
  <si>
    <t>returns a flag indicating if the security is redeemed. Implementation depends on the reference data provider</t>
  </si>
  <si>
    <t>Check box</t>
  </si>
  <si>
    <t>CEH</t>
  </si>
  <si>
    <t>M</t>
  </si>
  <si>
    <t>SEC_IN_DEFAULT</t>
  </si>
  <si>
    <t>Security In Default</t>
  </si>
  <si>
    <t>SEC
BOND, EQUITY</t>
  </si>
  <si>
    <t>'Y'='Y'
N='N'
Null='N'</t>
  </si>
  <si>
    <t>Characteristics</t>
  </si>
  <si>
    <t>SEC_OUTSOURCER_INELIGIBLE</t>
  </si>
  <si>
    <t>Outsourcer Ineligible</t>
  </si>
  <si>
    <t xml:space="preserve"> returns a flag indicating if the security is globally ineligible for the outsourcer. The implementation of the field depends on the "data provider" of the contract. The outsourcer provides an ineligibility file with a list of securities that are either custody or globally ineligible.</t>
  </si>
  <si>
    <t>INSTR_INSTRUMENT_CATEGORY</t>
  </si>
  <si>
    <t>Asset Types</t>
  </si>
  <si>
    <t>Y (INITIALLY_REQUESTED)</t>
  </si>
  <si>
    <t>1- Cash
2- Security</t>
  </si>
  <si>
    <t>IN
NOT IN</t>
  </si>
  <si>
    <t>Enumerated</t>
  </si>
  <si>
    <t>INSTRUMENT_TYPE</t>
  </si>
  <si>
    <t>"1 (ELIGIBILITY)"</t>
  </si>
  <si>
    <t>No</t>
  </si>
  <si>
    <t>Security/Cash</t>
  </si>
  <si>
    <t>enumeration</t>
  </si>
  <si>
    <t>"SEC" or "CASH"</t>
  </si>
  <si>
    <t>Types</t>
  </si>
  <si>
    <t>Y</t>
  </si>
  <si>
    <t>SEC_COMMON_CODE</t>
  </si>
  <si>
    <t>Common Code</t>
  </si>
  <si>
    <t>Valid common codes</t>
  </si>
  <si>
    <t>Invalid CC
Inactive CC</t>
  </si>
  <si>
    <t>EH</t>
  </si>
  <si>
    <t>string, alphanumeric, 12</t>
  </si>
  <si>
    <r>
      <rPr>
        <b/>
        <u/>
        <sz val="11"/>
        <rFont val="Calibri"/>
        <family val="2"/>
        <scheme val="minor"/>
      </rPr>
      <t>SECURITY.SEC_CD</t>
    </r>
    <r>
      <rPr>
        <sz val="11"/>
        <rFont val="Calibri"/>
        <family val="2"/>
        <scheme val="minor"/>
      </rPr>
      <t xml:space="preserve">
'000012345678</t>
    </r>
  </si>
  <si>
    <t>Prod (Various)</t>
  </si>
  <si>
    <t>Various</t>
  </si>
  <si>
    <t>cc will be displayed as ISIN where applicable
ISIN coverted to cc where applicable (tbd
Is NULL not required as taken care of by the system rules?</t>
  </si>
  <si>
    <t xml:space="preserve">
min text size=12, max text size = 12
Related error : INCORRECT_CC</t>
  </si>
  <si>
    <t xml:space="preserve">
Input text, String format  values separated by ";", limit of 4000 char. No validation on each valueRelated error : LENGHT_LIMIT_REACHED
+ lookup</t>
  </si>
  <si>
    <t>Instruments</t>
  </si>
  <si>
    <t>SEC_DEPOSITARY_CODE</t>
  </si>
  <si>
    <t>Depository Code</t>
  </si>
  <si>
    <t>Valid Depository codes</t>
  </si>
  <si>
    <t>Invalid CC
Inactive CC
Dep code is NULL</t>
  </si>
  <si>
    <t>DE</t>
  </si>
  <si>
    <t>String, alphanumeric, 2</t>
  </si>
  <si>
    <r>
      <rPr>
        <b/>
        <u/>
        <sz val="11"/>
        <rFont val="Calibri"/>
        <family val="2"/>
        <scheme val="minor"/>
      </rPr>
      <t>SECURITY.DEP_ID</t>
    </r>
    <r>
      <rPr>
        <sz val="11"/>
        <rFont val="Calibri"/>
        <family val="2"/>
        <scheme val="minor"/>
      </rPr>
      <t xml:space="preserve">
"43"
"1Z"
…</t>
    </r>
  </si>
  <si>
    <t>max text size = 2</t>
  </si>
  <si>
    <t xml:space="preserve">
Input text, String format  values separated by ";", limit of 4000 char. No validation on each valueRelated error : LENGHT_LIMIT_REACHED</t>
  </si>
  <si>
    <t>SEC_ISIN_CODE</t>
  </si>
  <si>
    <t>ISIN Code</t>
  </si>
  <si>
    <t>Valid ISIN codes</t>
  </si>
  <si>
    <t>Free Value</t>
  </si>
  <si>
    <t xml:space="preserve">    "textFormat": {
        "textMaxSize": 12,
        "textMinSize": 12
    },</t>
  </si>
  <si>
    <t>"1 (ELIGIBILITY)",
"2 (HAIRCUT)",
 "3 (CONCENTRATION)"</t>
  </si>
  <si>
    <t>Yes</t>
  </si>
  <si>
    <t>Nuno 1/11/2020 - To ask Steve how does he sees the input</t>
  </si>
  <si>
    <t>null=null</t>
  </si>
  <si>
    <t>DE000000000</t>
  </si>
  <si>
    <r>
      <rPr>
        <b/>
        <u/>
        <sz val="11"/>
        <rFont val="Calibri"/>
        <family val="2"/>
        <scheme val="minor"/>
      </rPr>
      <t>SECURITY.ISIN_CD</t>
    </r>
    <r>
      <rPr>
        <sz val="11"/>
        <rFont val="Calibri"/>
        <family val="2"/>
        <scheme val="minor"/>
      </rPr>
      <t xml:space="preserve">
'DE000000000
…</t>
    </r>
  </si>
  <si>
    <t>(STRATE case to be considered by business)</t>
  </si>
  <si>
    <t xml:space="preserve">
min text size=12, max text size = 12
Related error : INCORRECT_ISIN</t>
  </si>
  <si>
    <t>SEC_IN_BASKET</t>
  </si>
  <si>
    <t>Security In Security List</t>
  </si>
  <si>
    <t>Valid basket short name</t>
  </si>
  <si>
    <t xml:space="preserve">    "textFormat": {
        "textMaxSize": 71,
        "textMinSize": 0
    },</t>
  </si>
  <si>
    <t>No baskets = NULL</t>
  </si>
  <si>
    <t>EGCP</t>
  </si>
  <si>
    <t>Basket</t>
  </si>
  <si>
    <r>
      <rPr>
        <b/>
        <sz val="11"/>
        <rFont val="Calibri"/>
        <family val="2"/>
        <scheme val="minor"/>
      </rPr>
      <t>BASKET.SHT_NM</t>
    </r>
    <r>
      <rPr>
        <sz val="11"/>
        <rFont val="Calibri"/>
        <family val="2"/>
        <scheme val="minor"/>
      </rPr>
      <t xml:space="preserve">
'"EGCP"
"ECB"</t>
    </r>
  </si>
  <si>
    <t>Only returns baskets where the instrument is in the basket</t>
  </si>
  <si>
    <t>Validation on valid basket.
min text size=0, max text size = 71
Related error : INCORRECT_BASKET</t>
  </si>
  <si>
    <t>Lists</t>
  </si>
  <si>
    <t>SEC_UNDERLYING_SECURITY</t>
  </si>
  <si>
    <t>Underlying Security</t>
  </si>
  <si>
    <t>ISIN</t>
  </si>
  <si>
    <t>String, alphanumeric, 12</t>
  </si>
  <si>
    <t>SECURITY.ISIN_CD</t>
  </si>
  <si>
    <t>Prod</t>
  </si>
  <si>
    <t>this attribute should allow to identify a security by either ISIN or CC or CUSIP indicated in the comparison value. Does not work for Cash</t>
  </si>
  <si>
    <t>Equities</t>
  </si>
  <si>
    <t>SEC_UNDERLYING_SECURITY_IN_BASKET</t>
  </si>
  <si>
    <t>Underlying Security In Security List</t>
  </si>
  <si>
    <t>any valid basket id</t>
  </si>
  <si>
    <t>SEC with undrlg ISIN</t>
  </si>
  <si>
    <t>SEC_HAIRCUT_IN_BASKET</t>
  </si>
  <si>
    <t>Security Haircut In Security List</t>
  </si>
  <si>
    <t>H</t>
  </si>
  <si>
    <t>string, alphanumeric</t>
  </si>
  <si>
    <t>Only returns baskets where the instrument has a haircut defined</t>
  </si>
  <si>
    <t>SEC_CATEGORY</t>
  </si>
  <si>
    <t>Security Types</t>
  </si>
  <si>
    <t>1 - Bond
2 - Equity
3 - Fund</t>
  </si>
  <si>
    <t>INSTRUMENT_CATEGORY_TYPE</t>
  </si>
  <si>
    <t>UNDEFINED=NULL</t>
  </si>
  <si>
    <t xml:space="preserve">
Bond,Equity,Fund</t>
  </si>
  <si>
    <t>Security Category</t>
  </si>
  <si>
    <t>REF_INST_CAT_TYP_CD.SHT_NM</t>
  </si>
  <si>
    <t>Prod 20</t>
  </si>
  <si>
    <t>active</t>
  </si>
  <si>
    <t>Excluded security cat</t>
  </si>
  <si>
    <t>Based upon the explicit approach, 0 is never specified and therefore excluded; probably covered by system rule 02</t>
  </si>
  <si>
    <t>SEC_TYPE</t>
  </si>
  <si>
    <t>Bond Risk Profiles</t>
  </si>
  <si>
    <t>1 - Sovereign
2 - Agency
3 - Structured
4 - Corporate
5 - Convertible</t>
  </si>
  <si>
    <t>INSTRUMENT_CATEGORY_GROUP_TYPE</t>
  </si>
  <si>
    <t>SEC,
BOND</t>
  </si>
  <si>
    <t>numeric</t>
  </si>
  <si>
    <t>REF_INST_CAT_GRP_TYP_CD.SHT_NM</t>
  </si>
  <si>
    <t>Excluded security type?</t>
  </si>
  <si>
    <t>supranational always agency? 
Undefined: To exclude Structured only, without excluding Equities, Funds implicitely the != Undefined can be used</t>
  </si>
  <si>
    <t>y</t>
  </si>
  <si>
    <t>C</t>
  </si>
  <si>
    <t>CONC_SEC_SECURITY_TYPE</t>
  </si>
  <si>
    <t>Bond Risk Profiles (Concentration)</t>
  </si>
  <si>
    <t>"3 (CONCENTRATION)"</t>
  </si>
  <si>
    <r>
      <rPr>
        <b/>
        <sz val="11"/>
        <color rgb="FFFF0000"/>
        <rFont val="Calibri"/>
        <family val="2"/>
        <scheme val="minor"/>
      </rPr>
      <t>Not used for phase 1, will be used in 15.x</t>
    </r>
    <r>
      <rPr>
        <sz val="11"/>
        <color rgb="FFFF0000"/>
        <rFont val="Calibri"/>
        <family val="2"/>
        <scheme val="minor"/>
      </rPr>
      <t xml:space="preserve">
Specifically implemented for concentrations to allow corp state guaranteed to be considered as agency</t>
    </r>
  </si>
  <si>
    <t>SEC_GROUP_LEGACY</t>
  </si>
  <si>
    <t>Detailed Security Types</t>
  </si>
  <si>
    <t xml:space="preserve">Any valid Instrument Group Type Code
</t>
  </si>
  <si>
    <t xml:space="preserve">SEC
</t>
  </si>
  <si>
    <t>UNDEFINED="Mapped to Other</t>
  </si>
  <si>
    <t xml:space="preserve">"SHT_NM"
"BALFUND"
"BILL"
"BILLSOFXCHG"
"BOND"
"CERTOFDEP"
"COMMPAPER"
"CONVBOND"
"CONVSHR"
"DEPRECPT"
"HDGEFUND"
"INVESFUND"
"LETROFCR"
"MEDTERMNTE"
"MMFUND"
"ORDSHR"
"OTHERFUND"
"PENSION"
"PREFEDCONVSHR"
"PREFEDSHR"
"PROMSSRYNOTE"
"RIGHT"
"RLETATFUND"
"SHRTTERMNTE"
"STRGHTBOND"
"UNDEFINED"
"UNIT"
"WARRANT"
</t>
  </si>
  <si>
    <t xml:space="preserve">Specifically for phase 1 concentrations.
To support the legacy concept where the groups span all security categories.
</t>
  </si>
  <si>
    <t>SEC_GROUP_BOND</t>
  </si>
  <si>
    <t>Bond Types</t>
  </si>
  <si>
    <t>Subset of Instrument group
'"MEDTERMNTE" "SHRTTERMNTE" "BILL"
"CERTOFDEP" "COMMPAPER" "STRGHTBOND" "BILLSOFXCHG" "PROMSSRYNOTE" "LETROFCR"</t>
  </si>
  <si>
    <t>INSTRUMENT_GROUP_TYPE</t>
  </si>
  <si>
    <t>SEC,
BOND,
SOV/AGY/CORP/STRUCTURED</t>
  </si>
  <si>
    <t>Main group</t>
  </si>
  <si>
    <t xml:space="preserve">"MEDTERMNTE"
"SHRTTERMNTE"
"BILL"
"CERTOFDEP"
"COMMPAPER"
"STRGHTBOND"
"BILLSOFXCHG"
"PROMSSRYNOTE"
"LETROFCR"
</t>
  </si>
  <si>
    <t>SEC_STRUCTURED_FAMILY</t>
  </si>
  <si>
    <t>Structured Bond Types</t>
  </si>
  <si>
    <t>Structured Family Type Codes
1- Asset Backed Securities
2 - Collateralised Debt Obligation
3 - Covered Bonds
4 - Credit Linked Notes
5 - Mortgage Backed Securities</t>
  </si>
  <si>
    <t>STRUCTURED_FAMILY_TYPE</t>
  </si>
  <si>
    <t>SEC,
BOND,
STRU</t>
  </si>
  <si>
    <t>UNDEFINED</t>
  </si>
  <si>
    <t>Structured Family</t>
  </si>
  <si>
    <r>
      <rPr>
        <sz val="11"/>
        <color theme="1"/>
        <rFont val="Calibri"/>
        <family val="2"/>
        <scheme val="minor"/>
      </rPr>
      <t>REF_STRC_SEC_FAMILY_CD.SHT_NM</t>
    </r>
    <r>
      <rPr>
        <sz val="11"/>
        <color theme="1"/>
        <rFont val="Calibri"/>
        <family val="2"/>
        <scheme val="minor"/>
      </rPr>
      <t xml:space="preserve">
"ASS_BCK_SEC"
"COLL_DEBT_OBL"
"COV_BND"
"CRED_LNK_NOTE"
"MTG_BCK_SEC"
"UNDEFINED"
</t>
    </r>
  </si>
  <si>
    <t>SEC_GROUP_EQUITY</t>
  </si>
  <si>
    <t>Equity Types</t>
  </si>
  <si>
    <t>Subset of instrument group
Convertible Share
Depository Receipt
Ordinary Share
Preferred Convertible Share
Preferred Share
Right
Units
Warrant</t>
  </si>
  <si>
    <t>SEC,
EQUITY</t>
  </si>
  <si>
    <t>Equity group</t>
  </si>
  <si>
    <r>
      <rPr>
        <b/>
        <u/>
        <sz val="11"/>
        <rFont val="Calibri"/>
        <family val="2"/>
        <scheme val="minor"/>
      </rPr>
      <t>Subset of</t>
    </r>
    <r>
      <rPr>
        <u/>
        <sz val="11"/>
        <rFont val="Calibri"/>
        <family val="2"/>
        <scheme val="minor"/>
      </rPr>
      <t xml:space="preserve">
'</t>
    </r>
    <r>
      <rPr>
        <b/>
        <u/>
        <sz val="11"/>
        <rFont val="Calibri"/>
        <family val="2"/>
        <scheme val="minor"/>
      </rPr>
      <t>REF_INSTR_GRP_TYP_CD</t>
    </r>
    <r>
      <rPr>
        <sz val="11"/>
        <rFont val="Calibri"/>
        <family val="2"/>
        <scheme val="minor"/>
      </rPr>
      <t xml:space="preserve">
"CONVSHR", 
"DEPRECPT",
 "ORDSHR", 
"PREFEDCONVSHR" ,
"PREFEDSHR" 
"RIGHT"
 "UNIT"
 "WARRANT"
</t>
    </r>
  </si>
  <si>
    <t>SEC_GROUP_FUND</t>
  </si>
  <si>
    <t>Fund Types</t>
  </si>
  <si>
    <t>Subset of instrument group
Balanced Fund
Bond Fund
Hedge Funds
Money Market Fund
Investment Fund
Other Fund
Pension
Real Estate Fund</t>
  </si>
  <si>
    <t>SEC,
FUND</t>
  </si>
  <si>
    <t>Fund group</t>
  </si>
  <si>
    <r>
      <rPr>
        <b/>
        <u/>
        <sz val="11"/>
        <rFont val="Calibri"/>
        <family val="2"/>
        <scheme val="minor"/>
      </rPr>
      <t>Subset of
'REF_INSTR_GRP_TYP_CD</t>
    </r>
    <r>
      <rPr>
        <sz val="11"/>
        <rFont val="Calibri"/>
        <family val="2"/>
        <scheme val="minor"/>
      </rPr>
      <t xml:space="preserve">
'"BALFUND" 
"BOND"
 "HDGEFUND"
"MMFUND" 
"INVESFUND"
"OTHERFUND"
"PENSION" 
"RLETATFUND"</t>
    </r>
  </si>
  <si>
    <t>SEC_ISSUE_CHARACTERISTICS_STRUCTURED</t>
  </si>
  <si>
    <t>Structured Bond Subtypes</t>
  </si>
  <si>
    <t>Any valid SEC_SUB_CAT_TYP_ABBR, eg ABSA, CLO, CVUK, CLN, CMBS</t>
  </si>
  <si>
    <t>ISSUE_CHARACTERISTICS_TYPE</t>
  </si>
  <si>
    <t>SEC,
BOND,
STRUCTURED</t>
  </si>
  <si>
    <t>Structured characteristic</t>
  </si>
  <si>
    <t>ABSA,ABSC,ABSH,ABSO,CDO,CLO,CVB,JUPF,PFBR,CLN,CMBS,CMO,MBS</t>
  </si>
  <si>
    <t xml:space="preserve">Input text , limit of 4 char  validation on possible value : ABSA("ABSA"), ABSC("ABSC"), ABSH("ABSH"), ABSO("ABSO"), CBO("CBO"), CCVB("CCVB"), CDLA("CDLA"), CDO("CDO"), CLN(
            "CLN"), CLO("CLO"), CMBS("CMBS"), CMO("CMO"), CVAT("CVAT"), CVB("CVB"), CVBE("CVBE"), CVCH("CVCH"), CVCZ(
            "CVCZ"), CVDK("CVDK"), CVES("CVES"), CVFI("CVFI"), CVFR("CVFR"), CVGR("CVGR"), CVHU("CVHU"), CVIE("CVIE"), CVIT(
            "CVIT"), CVLU("CVLU"), CVLV("CVLV"), CVPL("CVPL"), CVPT("CVPT"), CVSE("CVSE"), CVUK("CVUK"), JUPF("JUPF"), MBS(
            "MBS"), OBFO("OBFO"), PFBR("PFBR"), RMBS("RMBS"), SCVB("SCVB"), COCO("COCO"), ELN("ELN"), LN("LN")
</t>
  </si>
  <si>
    <t>SEC_SUBORDINATED_DEBT</t>
  </si>
  <si>
    <t>Subordinated Debt</t>
  </si>
  <si>
    <t>Y/N
(See mapping)</t>
  </si>
  <si>
    <t>IN</t>
  </si>
  <si>
    <t>BOOLEAN_VALUE_TYPE</t>
  </si>
  <si>
    <t>SEC
BOND</t>
  </si>
  <si>
    <t>NULL = 'Y'
EMPTY = 'Y'</t>
  </si>
  <si>
    <t>Prod 23</t>
  </si>
  <si>
    <t>Exclude subordinated debt (Is security subordinated debt?)</t>
  </si>
  <si>
    <t>Check if empty is really an option</t>
  </si>
  <si>
    <t>SEC_UNSECURED_DEBT</t>
  </si>
  <si>
    <t>Unsecured Debt</t>
  </si>
  <si>
    <t>NULL = 'Y'</t>
  </si>
  <si>
    <t>Prod 24</t>
  </si>
  <si>
    <t>Exclude unsecured debt (Is security unsecured debt?)</t>
  </si>
  <si>
    <t>NULL is mapped. Same mapping production behaviour</t>
  </si>
  <si>
    <t>SEC_ZERO_COUPON_AND_STRIPS</t>
  </si>
  <si>
    <t>Zero Coupon And Strips</t>
  </si>
  <si>
    <t>N (Y - INITIALLY_REQUESTED; INACTIVATED 25/11/2021 due to new field and OO-82)</t>
  </si>
  <si>
    <t>Y,N</t>
  </si>
  <si>
    <t>NULL = 'N'</t>
  </si>
  <si>
    <t>Prod 25</t>
  </si>
  <si>
    <t>Exclude ZERO-Coupon/Strips (Is security ZERO-Coupon/Strips?)</t>
  </si>
  <si>
    <t>SEC_PRICE_AGE</t>
  </si>
  <si>
    <t>Price Age</t>
  </si>
  <si>
    <t>Any positive numeric integer</t>
  </si>
  <si>
    <t>"1 (IN) : =",
"2 (NOT_IN) : ?",
"5 (GREATER_THAN) : &gt;",
"6 (SMALLER_THAN) : &lt;",
"9 (GREATER_THAN_OR_EQUAL_TO) : =",
"10 (SMALLER_THAN_OR_EQUAL_TO) : ="</t>
  </si>
  <si>
    <t>OSCAR_SEC_PRICE_AGE_UNITS</t>
  </si>
  <si>
    <t>{
    "name": "1 (BUS_DAYS) : Business days"
},
{
    "name": "6 (CAL_DAYS) : Calendar days"
}</t>
  </si>
  <si>
    <t xml:space="preserve">    "numberFormat": {
        "minVal": 0,
        "precision": 6,
        "scale": 0
    }</t>
  </si>
  <si>
    <t>SEC
BOND,EQUITY</t>
  </si>
  <si>
    <t>CD,BD</t>
  </si>
  <si>
    <t>positive integer</t>
  </si>
  <si>
    <t>tbc</t>
  </si>
  <si>
    <t>SR</t>
  </si>
  <si>
    <t>Prod 12</t>
  </si>
  <si>
    <t>Maximum Price Age breached?</t>
  </si>
  <si>
    <t>Negative price ages must be treated as zero where prices are in the future</t>
  </si>
  <si>
    <t>precision = 6, scale =0, min val = 0, max val = not set, denom = not set</t>
  </si>
  <si>
    <t>Numeric Input text , limit of 6 char. Validation on positive integer 
Related error : INCORRECT_FORMAT_POSITIVE_INTEGER
+
Output text to precise the unit "Business day(s)"</t>
  </si>
  <si>
    <t>SEC_NAV_AGE</t>
  </si>
  <si>
    <t>NAVAge</t>
  </si>
  <si>
    <t>Y (REQUESTED AFTER THE 1ST WORKSHOP)</t>
  </si>
  <si>
    <t xml:space="preserve">          {
                "name": "BUS_DAYS"
            },
            {
                "name": "WEEKS"
            },
            {
                "name": "MONTHS"
            },
            {
                "name": "YEARS"
            },
            {
                "name": "CAL_DAYS"
            },
            {
                "name": "HALF_WEEKS"
            },
            {
                "name": "TWO_WEEKS"
            },
            {
                "name": "HALF_YEARS"
            },
            {
                "name": "QUARTERS"
            }</t>
  </si>
  <si>
    <t xml:space="preserve">        "numberFormat": {
            "minVal": 0,
            "precision": 6,
            "scale": 0
        },</t>
  </si>
  <si>
    <t>SEC
FUND</t>
  </si>
  <si>
    <t>CD, BD, Twice a week, weekly, fortnightly, monthly, yearly</t>
  </si>
  <si>
    <t>Funds</t>
  </si>
  <si>
    <t>SEC_PRICE_VOLATILITY_30D</t>
  </si>
  <si>
    <t>Price Volatility (30 Days)</t>
  </si>
  <si>
    <t>SEC
EQUITY</t>
  </si>
  <si>
    <t>Prod 13</t>
  </si>
  <si>
    <t>Maximum Price Volatility breached?</t>
  </si>
  <si>
    <t xml:space="preserve">
precision = 7, scale =3, min val = 0, denom = not set</t>
  </si>
  <si>
    <t>Numeric Input text , limit of 4 integers, 3 decimals
Related error : INCORRECT_FORMAT_VOLATILITY</t>
  </si>
  <si>
    <t>SEC_PRICE_VOLATILITY_60D</t>
  </si>
  <si>
    <t>Price Volatility (60 Days)</t>
  </si>
  <si>
    <t>Numeric Input text , limit of 4 integers, 3 decimals 
Related error : INCORRECT_FORMAT_VOLATILITY</t>
  </si>
  <si>
    <t>SEC_DENOMINATION_CURRENCY</t>
  </si>
  <si>
    <t>Denomination Currency</t>
  </si>
  <si>
    <t>Y ADDED 14/07/2023 R4.2 with SEC-2251</t>
  </si>
  <si>
    <t>Any valid ISO currency code</t>
  </si>
  <si>
    <t>CURRENCY_TYPE_CUSTOM_SEC_DENOMINATION_CURRENCY</t>
  </si>
  <si>
    <t>SEC BOND</t>
  </si>
  <si>
    <t xml:space="preserve">EUR </t>
  </si>
  <si>
    <t>Currency</t>
  </si>
  <si>
    <r>
      <rPr>
        <b/>
        <u/>
        <sz val="11"/>
        <rFont val="Calibri"/>
        <family val="2"/>
        <scheme val="minor"/>
      </rPr>
      <t>CURRENCY.ISO_CODE</t>
    </r>
    <r>
      <rPr>
        <sz val="11"/>
        <rFont val="Calibri"/>
        <family val="2"/>
        <scheme val="minor"/>
      </rPr>
      <t xml:space="preserve">
"AED"
"ARS"
"ATS"
"AUD"</t>
    </r>
  </si>
  <si>
    <t>Prod 15</t>
  </si>
  <si>
    <t>Excluded collateral currency, Triparty Excluded Collateral Currency</t>
  </si>
  <si>
    <t>And used by haircuts / cross currencies. Implicit scope is bond, will soon change into price type.</t>
  </si>
  <si>
    <t xml:space="preserve">Drop down list, multiple selection </t>
  </si>
  <si>
    <t>SEC_CURRENCY</t>
  </si>
  <si>
    <t>Security Currency</t>
  </si>
  <si>
    <t>CURRENCY_TYPE</t>
  </si>
  <si>
    <t>This field will map the former currencies to EUR. For a security with a price expressed as a percentage (face amount) then the denomination currency is used. If the security price is in units then the price currency must be used.</t>
  </si>
  <si>
    <t>SEC_HOME_COMMON_CODE</t>
  </si>
  <si>
    <t>Home Common Code</t>
  </si>
  <si>
    <t>H='Y'
R='N'
N='N'
Null = 'N'</t>
  </si>
  <si>
    <t>Prod 17</t>
  </si>
  <si>
    <t>Is the common code of the instrument the home common code?</t>
  </si>
  <si>
    <t>Y means remote cc (R),
N means home cc (H) and (N) which do not have remote cc's.</t>
  </si>
  <si>
    <t>SEC_OUTSTANDING_AMOUNT</t>
  </si>
  <si>
    <t>Outstanding Amount</t>
  </si>
  <si>
    <t>Any positive numeric value or 0</t>
  </si>
  <si>
    <t>"1 (IN) : =",
"2 (NOT_IN) : ?",
"5 (GREATER_THAN) : &gt;",
"6 (SMALLER_THAN) : &lt;",
 "9 (GREATER_THAN_OR_EQUAL_TO) : =",
"10 (SMALLER_THAN_OR_EQUAL_TO) : ="</t>
  </si>
  <si>
    <t>Free value</t>
  </si>
  <si>
    <t>CURRENCY</t>
  </si>
  <si>
    <t xml:space="preserve">    "numberFormat": {
        "minVal": 0,
        "precision": 22,
        "scale": 2
    },</t>
  </si>
  <si>
    <t>AED,ARS,ATS,AUD,BEF,BGN,BHD,BRL,BWP,BYR,CAD,CHF,CLF,CLP,CNY,COP,CRC,CYP,CZK,DEM,DKK,DOP,EEK,EGP,ESP,EUR,FIM,FRF,GBP,GEL,GHC,GHS,GRD,GTQ,HKD,HRK,HUF,IDR,IEP,ILS,INR,ISK,ITL,JMD,JOD,JPY,KES,KRW,KWD,KZT,LBP,LKR,LTL,LUF,LVL,MAD,MNT,MOP,MUR,MXN,MXV,MYR,NAD,NGN,NIO,NLG,NOK,NZD,OMR,PEN,PHP,PLN,PTE,QAR,ROL,RON,RSD,RUB,SAR,SEK,SGD,SIT,SKK,THB,TND,TRL,TRY,TWD,TZS,UAH,UGX,USD,UYU,VEB,VEF,VND,XAF,XAU,XDR,XEU,XOF,ZAR,ZMK,ZMW,ZWD</t>
  </si>
  <si>
    <t>16850, EUR</t>
  </si>
  <si>
    <t>positive numeric or 0</t>
  </si>
  <si>
    <t>Prod 26</t>
  </si>
  <si>
    <t>Is the outstanding amount smaller than the Minimum outstanding amount defined in the contract?</t>
  </si>
  <si>
    <t>Note. This field is derived by CMRDFSE and is either populated by the ourstanding amount for an ISIN OR based on the REGS rules calculated based on the REGS rules. See CMRDFSE Interface agreement for details. It only applies to Bonds and therefore requires a currency.</t>
  </si>
  <si>
    <t>precision = 22, scale =2, min val = 0, max val =not set, denom = not set</t>
  </si>
  <si>
    <t>Standard Numeric Input text(20 digit, 2 decimal) , &gt;=0
+
Drop down list, single 
Related error : INCORRECT_FORMAT_POSITIVE_NUMBER</t>
  </si>
  <si>
    <t>SEC_OUTSTANDING_ISSUE_SIZE</t>
  </si>
  <si>
    <t>Outstanding Issue Size</t>
  </si>
  <si>
    <t xml:space="preserve">    "numberFormat": {
        "minVal": 0,
        "precision": 22,
        "scale": 2
    }</t>
  </si>
  <si>
    <t>Note. This field is derived by CMRDFSE and is either populated by the ourstanding amount for an ISIN OR based on the REGS rules calculated based on the REGS rules. See CMRDFSE Interface agreement for details. It only applies to Equities and therefore takes no currency.</t>
  </si>
  <si>
    <t>Standard Numeric Input text(20 digit, 2 decimal) , &gt;=0
Related error : INCORRECT_FORMAT_POSITIVE_NUMBER</t>
  </si>
  <si>
    <t>SEC_STATE_GUARANTEED</t>
  </si>
  <si>
    <t>State Guaranteed</t>
  </si>
  <si>
    <t>Y/N/U (unknown)</t>
  </si>
  <si>
    <t>BOOLEAN_INDICATOR</t>
  </si>
  <si>
    <r>
      <t xml:space="preserve">SEC,
BOND,
AGENCY </t>
    </r>
    <r>
      <rPr>
        <b/>
        <sz val="11"/>
        <rFont val="Calibri"/>
        <family val="2"/>
        <scheme val="minor"/>
      </rPr>
      <t>issuer-type</t>
    </r>
    <r>
      <rPr>
        <sz val="11"/>
        <rFont val="Calibri"/>
        <family val="2"/>
        <scheme val="minor"/>
      </rPr>
      <t xml:space="preserve">, CORPORATE </t>
    </r>
    <r>
      <rPr>
        <b/>
        <sz val="11"/>
        <rFont val="Calibri"/>
        <family val="2"/>
        <scheme val="minor"/>
      </rPr>
      <t>issuer-type</t>
    </r>
  </si>
  <si>
    <t>Y/N, 
NULL = U</t>
  </si>
  <si>
    <t>Prod 27,28</t>
  </si>
  <si>
    <t>Accept State guaranteed (Is instrument state guaranteed Y/N?), Exclude State guaranteed</t>
  </si>
  <si>
    <t>Y / N, 
NULL = U</t>
  </si>
  <si>
    <t>SEC_TIME_TO_MATURITY_SECURITY</t>
  </si>
  <si>
    <t>Time To Maturity Security</t>
  </si>
  <si>
    <t>"5 (GREATER_THAN) : &gt;",
"6 (SMALLER_THAN) : &lt;",
"9 (GREATER_THAN_OR_EQUAL_TO) : =",
"10 (SMALLER_THAN_OR_EQUAL_TO) : ="</t>
  </si>
  <si>
    <t>OSCAR_SEC_TIME_TO_MATURITY_SECURITY</t>
  </si>
  <si>
    <t xml:space="preserve"> {
    "name": "3 (MONTHS) : Months"
},
{
    "name": "4 (YEARS) : Years"
},
{
    "name": "6 (CAL_DAYS) : Calendar days"
}</t>
  </si>
  <si>
    <t xml:space="preserve">    "numberFormat": {
        "minVal": 0,
        "precision": 20,
        "scale": 0
    },</t>
  </si>
  <si>
    <t>CD, M, Y</t>
  </si>
  <si>
    <t>5 (months)</t>
  </si>
  <si>
    <t>Integer</t>
  </si>
  <si>
    <t>Prod 29,30</t>
  </si>
  <si>
    <t xml:space="preserve">Is the maturity smaller than the Minimum maturity for issuer type Y/N?, Is hte maturity biggetr than the maximum maturity for issuer type Y/N? </t>
  </si>
  <si>
    <r>
      <t xml:space="preserve">In case of an open ended bond, the TTM </t>
    </r>
    <r>
      <rPr>
        <b/>
        <sz val="11"/>
        <rFont val="Calibri"/>
        <family val="2"/>
        <scheme val="minor"/>
      </rPr>
      <t>is considered as being 12000 months in the future i.e. 1000 years</t>
    </r>
  </si>
  <si>
    <t>precision = 20, scale =0, min val = 0, max val =not set, denom = not set</t>
  </si>
  <si>
    <t>Numeric Input text , limit of 20 char. Validation on positive integer 
Related error : INCORRECT_FORMAT_POSITIVE_INTEGER
+
Drop down list, single selection allowed
(Day, Month,Year)</t>
  </si>
  <si>
    <t>Y?</t>
  </si>
  <si>
    <t>SEC_EVALUATED_PRICE</t>
  </si>
  <si>
    <t>Evaluated Price</t>
  </si>
  <si>
    <t>enumerated</t>
  </si>
  <si>
    <t>SEC
BOND,
EQUITY</t>
  </si>
  <si>
    <t>Prod 31</t>
  </si>
  <si>
    <t>Exclude evaluated prices: Is the price of the isntrument an evalutated price Y/N?</t>
  </si>
  <si>
    <t>Logic based upon Xemac plus CBL price rule (in SEC_PRC, MRKT_PRC_ORIG_GRP_TYP_CD = THEORETICAL)</t>
  </si>
  <si>
    <t>SEC_ISSUER_RATING</t>
  </si>
  <si>
    <t>Issuer Rating</t>
  </si>
  <si>
    <t>Y ADDED 15/12/2022 with SEC-1745</t>
  </si>
  <si>
    <t>Any valid IP_RATING_ALLOWED_VAL_ID</t>
  </si>
  <si>
    <t>AAA,A-1…,NR</t>
  </si>
  <si>
    <t>Rating</t>
  </si>
  <si>
    <t>Mixed ST &amp; LT Ratings</t>
  </si>
  <si>
    <t>Prod 32,35</t>
  </si>
  <si>
    <t>Excluded Issuer Rating? Excluded Issuer Long Term Rating?</t>
  </si>
  <si>
    <t>Based on term of issue
(see SDS code for details)</t>
  </si>
  <si>
    <t>Shuffle box</t>
  </si>
  <si>
    <t>Ratings</t>
  </si>
  <si>
    <t>ISSUER_RATING_LT</t>
  </si>
  <si>
    <t>Issuer Rating - Long Term</t>
  </si>
  <si>
    <t>Y ADDED 14/07/2023 R4.2 with SEC-2255</t>
  </si>
  <si>
    <r>
      <t>Any valid</t>
    </r>
    <r>
      <rPr>
        <b/>
        <sz val="11"/>
        <color theme="1"/>
        <rFont val="Calibri"/>
        <family val="2"/>
        <scheme val="minor"/>
      </rPr>
      <t xml:space="preserve"> LT </t>
    </r>
    <r>
      <rPr>
        <sz val="11"/>
        <color theme="1"/>
        <rFont val="Calibri"/>
        <family val="2"/>
        <scheme val="minor"/>
      </rPr>
      <t>IP_RATING_ALLOWED_VAL_ID</t>
    </r>
  </si>
  <si>
    <t>COMPOSITE_RATING_TYPE_CUSTOM_SEC_RATING_LT</t>
  </si>
  <si>
    <t>AAA,…,NR</t>
  </si>
  <si>
    <t>LT Ratings</t>
  </si>
  <si>
    <t>isuer short-term rating regardless of issue term
(see SDS code for details)</t>
  </si>
  <si>
    <t>ISSUER_RATING_ST</t>
  </si>
  <si>
    <t>Issuer Rating - Short Term</t>
  </si>
  <si>
    <r>
      <t xml:space="preserve">Any valid </t>
    </r>
    <r>
      <rPr>
        <b/>
        <sz val="11"/>
        <color theme="1"/>
        <rFont val="Calibri"/>
        <family val="2"/>
        <scheme val="minor"/>
      </rPr>
      <t>ST</t>
    </r>
    <r>
      <rPr>
        <sz val="11"/>
        <color theme="1"/>
        <rFont val="Calibri"/>
        <family val="2"/>
        <scheme val="minor"/>
      </rPr>
      <t xml:space="preserve"> IP_RATING_ALLOWED_VAL_ID</t>
    </r>
  </si>
  <si>
    <t>COMPOSITE_RATING_TYPE_CUSTOM_SEC_RATING_ST</t>
  </si>
  <si>
    <t>A-1,…,NR</t>
  </si>
  <si>
    <t>ST Ratings</t>
  </si>
  <si>
    <t>Long-term rating regardless of issue term
(see SDS code for details)</t>
  </si>
  <si>
    <t>SEC_RATING</t>
  </si>
  <si>
    <t>Security Rating</t>
  </si>
  <si>
    <t>AAA,A-1,…,NR</t>
  </si>
  <si>
    <t>Prod 33,34</t>
  </si>
  <si>
    <t>Excluded Issue Long Term Rating?, Excluded Issue Short Term Rating?</t>
  </si>
  <si>
    <t>(see SDS code for details)</t>
  </si>
  <si>
    <t>SEC_RATING_LT</t>
  </si>
  <si>
    <t>Long Term Security Rating</t>
  </si>
  <si>
    <t>LT SEC</t>
  </si>
  <si>
    <t>SEC_RATING_ST</t>
  </si>
  <si>
    <t>Short Term Security Rating</t>
  </si>
  <si>
    <t>ST SEC</t>
  </si>
  <si>
    <t xml:space="preserve"> ST  Ratings</t>
  </si>
  <si>
    <t>SEC_APPLIED_RATING</t>
  </si>
  <si>
    <t>Applied Rating</t>
  </si>
  <si>
    <t>COMPOSITE_RATING_TYPE</t>
  </si>
  <si>
    <t>AAA, A-1,…,NR</t>
  </si>
  <si>
    <t>SEC_APPLIED_RATING_LT</t>
  </si>
  <si>
    <t>Long Term Applied Rating</t>
  </si>
  <si>
    <t>N (REMOVED 29/10/2020) old: Y (INITIALLY_REQUESTED)</t>
  </si>
  <si>
    <t>SEC_APPLIED_RATING_ST</t>
  </si>
  <si>
    <t>Short Term Applied Rating</t>
  </si>
  <si>
    <t>SEC_INDUSTRY_SECTOR</t>
  </si>
  <si>
    <t>Industry Sector</t>
  </si>
  <si>
    <t>Any valid INDUST_SECTOR_TYP_CD</t>
  </si>
  <si>
    <t>SECURITY_INDUSTRY_SECTOR_TYPE</t>
  </si>
  <si>
    <t>Mapped via
CALCD_INDUST_SECTOR_TYP_CD
using INST_INDUST_GRP_MAP
which maps "FI" etc to values</t>
  </si>
  <si>
    <t>Automotive, Banking</t>
  </si>
  <si>
    <t>Industry sector</t>
  </si>
  <si>
    <r>
      <rPr>
        <b/>
        <u/>
        <sz val="11"/>
        <rFont val="Calibri"/>
        <family val="2"/>
        <scheme val="minor"/>
      </rPr>
      <t>REF_INDUST_SECTOR_TYP_CD.SHT_NM</t>
    </r>
    <r>
      <rPr>
        <sz val="11"/>
        <rFont val="Calibri"/>
        <family val="2"/>
        <scheme val="minor"/>
      </rPr>
      <t xml:space="preserve">
"Automotive"
"Banking"
"Chemicals"
"Commercial services"
"Construction/Engineering"
</t>
    </r>
  </si>
  <si>
    <t>Prod 37</t>
  </si>
  <si>
    <t>Can be null in some cases. Therefore NULL must map to Unknown</t>
  </si>
  <si>
    <t>SEC_MARKET_CAPITALISATION</t>
  </si>
  <si>
    <t>Market Capitalisation</t>
  </si>
  <si>
    <t>positive integer, null = 0</t>
  </si>
  <si>
    <t xml:space="preserve">    "numberFormat": {
        "denom": 1,
        "minVal": 0,
        "precision": 15,
        "scale": 0
    },</t>
  </si>
  <si>
    <t>SEC
EQUITY, FUND</t>
  </si>
  <si>
    <t>100000000 EUR</t>
  </si>
  <si>
    <t>IT</t>
  </si>
  <si>
    <t>Is the market capitalisation smaller than the minimum market capitalisation Y/N?</t>
  </si>
  <si>
    <t>not clear how to indicate the currency</t>
  </si>
  <si>
    <t>precision = 15, scale =0, min val = 0, max val = not set, denom = 0</t>
  </si>
  <si>
    <t>Numeric Input text , limit of 15 char, validation on positive value
+
Drop down list, single selection allowed
(currency List)
Related error : INCORRECT_FORMAT_POSITIVE_NUMBER</t>
  </si>
  <si>
    <t>Equities/Funds</t>
  </si>
  <si>
    <t>SEC_UCITS_FUND</t>
  </si>
  <si>
    <t>UCITs Fund</t>
  </si>
  <si>
    <t>null = N</t>
  </si>
  <si>
    <t>CmaX</t>
  </si>
  <si>
    <t>SEC_OPEN_ENDED_FUND</t>
  </si>
  <si>
    <t>Open Ended Fund</t>
  </si>
  <si>
    <t>OPENEND = Y
CLOSEDEND  = N
CLOSEDMB_OPEN = N
null = N</t>
  </si>
  <si>
    <t>SEC_UNDERLYING_ASSET_LOCATION</t>
  </si>
  <si>
    <t>Underlying Asset Location</t>
  </si>
  <si>
    <t>Any underlying asset location name</t>
  </si>
  <si>
    <t>Non existing row in SEC_UNDRLG_ASSET_LOCAT = NULL</t>
  </si>
  <si>
    <t>EUROPEAN_REGION</t>
  </si>
  <si>
    <t>Asset location</t>
  </si>
  <si>
    <r>
      <rPr>
        <b/>
        <u/>
        <sz val="11"/>
        <rFont val="Calibri"/>
        <family val="2"/>
        <scheme val="minor"/>
      </rPr>
      <t>SEC_UNDRLG_ASSET_LOCAT.UNDRLG_ASSET_LOCAT_NM</t>
    </r>
    <r>
      <rPr>
        <sz val="11"/>
        <rFont val="Calibri"/>
        <family val="2"/>
        <scheme val="minor"/>
      </rPr>
      <t xml:space="preserve">
"AFRICAN_REGION"
"ALBANIA"
"ARGENTINA"
"ARIZONA"
"ASEAN_COUNTRIES"
</t>
    </r>
  </si>
  <si>
    <t>Excluded underlying asset location</t>
  </si>
  <si>
    <t>min text size=0, max text size = 32</t>
  </si>
  <si>
    <t xml:space="preserve">Input text , limit of 32 char 
</t>
  </si>
  <si>
    <t>Cash</t>
  </si>
  <si>
    <t>CASH_CURR</t>
  </si>
  <si>
    <t>Cash As Collateral</t>
  </si>
  <si>
    <t>IN
NOT IN
EQUAL</t>
  </si>
  <si>
    <t>GBP</t>
  </si>
  <si>
    <t>SEC_ISSUER_ISSUER_NAME</t>
  </si>
  <si>
    <t>Issuer Name</t>
  </si>
  <si>
    <t>ZWICKADE, ZZNODEKY, FCTFASFR</t>
  </si>
  <si>
    <t>Issuer</t>
  </si>
  <si>
    <r>
      <rPr>
        <b/>
        <u/>
        <sz val="11"/>
        <rFont val="Calibri"/>
        <family val="2"/>
        <scheme val="minor"/>
      </rPr>
      <t>INST.SHT_CD</t>
    </r>
    <r>
      <rPr>
        <sz val="11"/>
        <rFont val="Calibri"/>
        <family val="2"/>
        <scheme val="minor"/>
      </rPr>
      <t xml:space="preserve">
"CAINDGB"
"CAMOASSO"</t>
    </r>
  </si>
  <si>
    <t>Prod 21,44</t>
  </si>
  <si>
    <t>Excluded Issuer?, Included Issuer</t>
  </si>
  <si>
    <t>Is null required to check for non existing isuer in system rules</t>
  </si>
  <si>
    <t>Input text , limit of 32 char 
+ 
lookup</t>
  </si>
  <si>
    <t>Issuers</t>
  </si>
  <si>
    <t>SEC_ISSUER_BOND_ISSUER_TYPE</t>
  </si>
  <si>
    <t>Bond Issuer Types</t>
  </si>
  <si>
    <t>Y ADDED 14/07/2023 R4.2 with SEC-2253</t>
  </si>
  <si>
    <t>Any valid Issuer Type Name:
SOVEREIGN
AGENCY
CORPORATE</t>
  </si>
  <si>
    <t>ISSUER_TYPE</t>
  </si>
  <si>
    <t>N?</t>
  </si>
  <si>
    <t>UNSPECIFIED = NULL</t>
  </si>
  <si>
    <t>SOV/AGY/CORP</t>
  </si>
  <si>
    <t>Issuer Type</t>
  </si>
  <si>
    <r>
      <rPr>
        <b/>
        <u/>
        <sz val="11"/>
        <rFont val="Calibri"/>
        <family val="2"/>
      </rPr>
      <t>REF_ISS_TYP_CD.SHT_NM</t>
    </r>
    <r>
      <rPr>
        <sz val="11"/>
        <rFont val="Calibri"/>
        <family val="2"/>
      </rPr>
      <t xml:space="preserve">
"CORPORATE"
"AGENCY"
"SOVEREIGN"
</t>
    </r>
  </si>
  <si>
    <t>Note the bond issuer type can be used independently of the category-group for example to isolate "agency structured" from "coprporate structured"</t>
  </si>
  <si>
    <t>SEC_ISSUER_ISSUER_GROUP</t>
  </si>
  <si>
    <t>Issuer Group</t>
  </si>
  <si>
    <t>Any valid Issuer Group</t>
  </si>
  <si>
    <t>Group1</t>
  </si>
  <si>
    <r>
      <rPr>
        <b/>
        <u/>
        <sz val="11"/>
        <rFont val="Calibri"/>
        <family val="2"/>
        <scheme val="minor"/>
      </rPr>
      <t>INST_GRP.SHT_NM</t>
    </r>
    <r>
      <rPr>
        <sz val="11"/>
        <rFont val="Calibri"/>
        <family val="2"/>
        <scheme val="minor"/>
      </rPr>
      <t xml:space="preserve">
"SCBHKazm"
"MITSUBIS"
"BOS"
"BcoPOPit"
"ABCBAH"
"UWCBTWTP"
…</t>
    </r>
  </si>
  <si>
    <t>min text size=0</t>
  </si>
  <si>
    <t xml:space="preserve">            "CLN"), CLO("CLO"), CMBS("CMBS"), CMO("CMO"), CVAT("CVAT"), CVB("CVB"), CVBE("CVBE"), CVCH("CVCH"), CVCZ(</t>
  </si>
  <si>
    <t>SEC_ISSUER_ISSUER_COUNTRY</t>
  </si>
  <si>
    <t>Issuer Country</t>
  </si>
  <si>
    <t>Any valid issuer country code</t>
  </si>
  <si>
    <t>COUNTRY_TYPE</t>
  </si>
  <si>
    <t>Belgium</t>
  </si>
  <si>
    <t>Country</t>
  </si>
  <si>
    <r>
      <rPr>
        <b/>
        <u/>
        <sz val="11"/>
        <rFont val="Calibri"/>
        <family val="2"/>
        <scheme val="minor"/>
      </rPr>
      <t xml:space="preserve">COUNTRY. CODE
</t>
    </r>
    <r>
      <rPr>
        <sz val="11"/>
        <rFont val="Calibri"/>
        <family val="2"/>
        <scheme val="minor"/>
      </rPr>
      <t>"AD"
"AG"</t>
    </r>
    <r>
      <rPr>
        <b/>
        <u/>
        <sz val="11"/>
        <rFont val="Calibri"/>
        <family val="2"/>
        <scheme val="minor"/>
      </rPr>
      <t xml:space="preserve">
</t>
    </r>
    <r>
      <rPr>
        <sz val="11"/>
        <rFont val="Calibri"/>
        <family val="2"/>
        <scheme val="minor"/>
      </rPr>
      <t xml:space="preserve">
</t>
    </r>
  </si>
  <si>
    <t>Prod 22,45</t>
  </si>
  <si>
    <t>Excluded Issuer group?, Included Issuer group</t>
  </si>
  <si>
    <t xml:space="preserve">            "CVCZ"), CVDK("CVDK"), CVES("CVES"), CVFI("CVFI"), CVFR("CVFR"), CVGR("CVGR"), CVHU("CVHU"), CVIE("CVIE"), CVIT(</t>
  </si>
  <si>
    <t>SEC_ISSUER_ISSUER_COUNTRY_GROUP</t>
  </si>
  <si>
    <t>Issuer Country Group</t>
  </si>
  <si>
    <t>Any valid Issuer
Country Group</t>
  </si>
  <si>
    <t>G7</t>
  </si>
  <si>
    <t>Country group</t>
  </si>
  <si>
    <r>
      <rPr>
        <b/>
        <u/>
        <sz val="11"/>
        <rFont val="Calibri"/>
        <family val="2"/>
        <scheme val="minor"/>
      </rPr>
      <t>COUNTRY_GROUP</t>
    </r>
    <r>
      <rPr>
        <sz val="11"/>
        <rFont val="Calibri"/>
        <family val="2"/>
        <scheme val="minor"/>
      </rPr>
      <t xml:space="preserve">
(ID)
"G7"", "OECD" etc</t>
    </r>
  </si>
  <si>
    <t xml:space="preserve">            "CVIT"), CVLU("CVLU"), CVLV("CVLV"), CVPL("CVPL"), CVPT("CVPT"), CVSE("CVSE"), CVUK("CVUK"), JUPF("JUPF"), MBS(</t>
  </si>
  <si>
    <t>SEC_ISSUE_COUNTRY_FUNDS</t>
  </si>
  <si>
    <t>Issue Country Funds</t>
  </si>
  <si>
    <t>Any valid ISO country code</t>
  </si>
  <si>
    <t>SEC
FUNDS</t>
  </si>
  <si>
    <t xml:space="preserve">            "MBS"), OBFO("OBFO"), PFBR("PFBR"), RMBS("RMBS"), SCVB("SCVB")</t>
  </si>
  <si>
    <t>Exposure</t>
  </si>
  <si>
    <t>EXP_EXPOSURE_CURRENCY</t>
  </si>
  <si>
    <t>Exposure Currency</t>
  </si>
  <si>
    <t>"1 (ELIGIBILITY)",
"2 (HAIRCUT)"</t>
  </si>
  <si>
    <t>USD</t>
  </si>
  <si>
    <t>Currency 2</t>
  </si>
  <si>
    <t>Prod Margins</t>
  </si>
  <si>
    <t>ISO Code
Exposure based eligibility TBC</t>
  </si>
  <si>
    <t xml:space="preserve"> Drop down list, multiple selection allowed</t>
  </si>
  <si>
    <t>Exposures</t>
  </si>
  <si>
    <t>Contract</t>
  </si>
  <si>
    <t>CONTRACT_CONTRACT_SUB_TYPE</t>
  </si>
  <si>
    <t>Contract Sub Type</t>
  </si>
  <si>
    <t>Any valid Contract sub type code
1 - EGCP_RESERVATION
2 - EGCP_CCP
3 - EGCP_SEGREGATION
4 - COLLATERAL_POOL</t>
  </si>
  <si>
    <t>EGCP_RESERVATION
EGCP_CCP
EGCP_SEGREGATION
COLLATERAL_POOL</t>
  </si>
  <si>
    <t>EXP_EXPOSURE_DURATION</t>
  </si>
  <si>
    <t>Exposure Duration</t>
  </si>
  <si>
    <t>Integer, UNIT</t>
  </si>
  <si>
    <t>1 D = 1 Calendar Day; 1 M = 30 Calendar Days; 1 Y = 365 Calendar Days; When closing date is not set field returns 100 years</t>
  </si>
  <si>
    <t>precision = 20, scale =0, min val = 0, max val = not set, denom = not set</t>
  </si>
  <si>
    <t>SEC_COUNTERPARTY_OWN_ISSUE</t>
  </si>
  <si>
    <t>Counterparty Own Issue</t>
  </si>
  <si>
    <t xml:space="preserve">Expected to be </t>
  </si>
  <si>
    <t>SEC_EUREX_COUNTERPARTY_OWN_ISSUE</t>
  </si>
  <si>
    <t>Eurex Counterparty Own Issues</t>
  </si>
  <si>
    <t>SEC BOND, EQUITY</t>
  </si>
  <si>
    <t>SEC_FLOATING_RATE_NOTE</t>
  </si>
  <si>
    <t>Floating Rate Note</t>
  </si>
  <si>
    <t>SEC,
BOND,</t>
  </si>
  <si>
    <t>Accept State guaranteed (Is instrument state guaranteed Y/N?), Exclude State guaratneed</t>
  </si>
  <si>
    <t>Y in case of Y
N in case of NULL, N</t>
  </si>
  <si>
    <t>SEC_NAV_VOLATILITY_30D</t>
  </si>
  <si>
    <t>NAV Volatility   (30 Days)</t>
  </si>
  <si>
    <t>any numeric value</t>
  </si>
  <si>
    <t>"5 (GREATER_THAN) : &gt;",
"6 (SMALLER_THAN) : &lt;",
"9 (GREATER_THAN_OR_EQUAL_TO) : =",
"10 (SMALLER_THAN_OR_EQUAL_TO) : ="
IS_SET
IS_NOT_SET</t>
  </si>
  <si>
    <t xml:space="preserve">        "numberFormat": {
            "minVal": 0,
            "precision": 7,
            "scale": 3
        },</t>
  </si>
  <si>
    <t>precision = 7, scale =3, min val = 0, denom = not set</t>
  </si>
  <si>
    <t>SEC_NAV_VOLATILITY_60D</t>
  </si>
  <si>
    <t>NAV Volatility   (60 Days)</t>
  </si>
  <si>
    <t>SEC_ASSET_TYPE_EQUITY</t>
  </si>
  <si>
    <t>Equity Subtypes</t>
  </si>
  <si>
    <t>Any instrument asset type code that corresponds to:
ADC - Austrian Depository Certificate
ADR - American Depository Receipt
BDR - Bearer Depository Receipt
BZDR - Brazilian Depository Receipt
CDI - Chess Depository Receipt
CDR - Continental Depository Receipt / Choice Dividend Right
Choice Dividend Right
EDR - European Depository Receipt
FGDR - Frankfurt Global Depository Receipt
GDR - Global Depository Receipt
IDR - International Depository Receipt
NYRS - New York Registered Shares
NVDR - Non-Voting Depository Receipt
Other / OTH - Others
SDR - Swedish Depository Receipt
Bonus Right
Subscription Right
Technical Right
Call / Put Warrant
Call Warrant
Put Warrant</t>
  </si>
  <si>
    <t>Asset type equity</t>
  </si>
  <si>
    <t>'REF_INSTR_ASSET_TYP_CD.DSCP"</t>
  </si>
  <si>
    <t>SEC_ASSET_TYPE_FUNDS</t>
  </si>
  <si>
    <t>Fund Subtypes</t>
  </si>
  <si>
    <t>Any instrument asset type code that corresponds to:
Balanced Fund (BLF)
Bond Fund (BF)
Equity Funds (EF)
Convertible Sec. Fund (CS)
Government Securities Fund (GS)
Index Tracker Fund (IT)
Sector Fund (SE)
Hedge Fund (HF)
Cash Fund (CF)
Currency Fund (CU)
Money Market Fund (MMF)
Fund of Funds (FOF)
Pension Fund (PF)
Property/ Real Estate Fund (PR)</t>
  </si>
  <si>
    <t>ASSET_TYPE</t>
  </si>
  <si>
    <t>Asset type fund</t>
  </si>
  <si>
    <t>SEC_NAV_FREQUENCY</t>
  </si>
  <si>
    <t>NAV Frequency</t>
  </si>
  <si>
    <t xml:space="preserve">"CD_VAL","SHT_NM","DSCP"
8,"TWICE_A_WEEK","TWICE A WEEK"
1,"ANNUALLY","ANNUALLY"
2,"DAILY","DAILY"
3,"FORTNIGHTLY","FORTNIGHTLY"
4,"MONTHLY","MONTHLY"
5,"QUARTERLY","QUARTERLY"
6,"WEEKLY","WEEKLY"
7,"TWICE_A_YEAR","TWICE A YEAR"
</t>
  </si>
  <si>
    <t>NAV_FREQUENCY_TYPE</t>
  </si>
  <si>
    <t>Frequency</t>
  </si>
  <si>
    <r>
      <rPr>
        <b/>
        <u/>
        <sz val="11"/>
        <rFont val="Calibri"/>
        <family val="2"/>
        <scheme val="minor"/>
      </rPr>
      <t>REF_NAV_FREQ_SPAN_TYP_CD.SHT_NM</t>
    </r>
    <r>
      <rPr>
        <sz val="11"/>
        <rFont val="Calibri"/>
        <family val="2"/>
        <scheme val="minor"/>
      </rPr>
      <t xml:space="preserve">
8,"TWICE_A_WEEK","TWICE A WEEK"
1,"ANNUALLY","ANNUALLY"
2,"DAILY","DAILY"
3,"FORTNIGHTLY","FORTNIGHTLY"
4,"MONTHLY","MONTHLY"
5,"QUARTERLY","QUARTERLY"
6,"WEEKLY","WEEKLY"
7,"TWICE_A_YEAR","TWICE A YEAR"
</t>
    </r>
  </si>
  <si>
    <t>oscar_multi_concept</t>
  </si>
  <si>
    <t>Multi Concept</t>
  </si>
  <si>
    <t>Y (SPECIAL FIELD)</t>
  </si>
  <si>
    <t>Special field to hold definitions</t>
  </si>
  <si>
    <t>SEC_ATV_1D</t>
  </si>
  <si>
    <t>Average Traded Volume (1 Day)</t>
  </si>
  <si>
    <t>No record in table or null in quantity</t>
  </si>
  <si>
    <t>null=0</t>
  </si>
  <si>
    <t>Numeric Input text , limit of xx char</t>
  </si>
  <si>
    <t>SEC_ATV_2D</t>
  </si>
  <si>
    <t>Average Traded Volume (2 Days)</t>
  </si>
  <si>
    <t>Standard Numeric Input textmust be &gt;=0 
Related error : INCORRECT_FORMAT_ATV</t>
  </si>
  <si>
    <t>SEC_ATV_3D</t>
  </si>
  <si>
    <t>Average Traded Volume (3 Days)</t>
  </si>
  <si>
    <t>SEC_ATV_5D</t>
  </si>
  <si>
    <t>Average Traded Volume (5 Days)</t>
  </si>
  <si>
    <t>SEC_ATV_30D</t>
  </si>
  <si>
    <t>Average Traded Volume (30 Days)</t>
  </si>
  <si>
    <t>SEC_ATV_2M</t>
  </si>
  <si>
    <t>Average Traded Volume (2 Months)</t>
  </si>
  <si>
    <t>SEC_ATV_3M</t>
  </si>
  <si>
    <t>Average Traded Volume (3 Months)</t>
  </si>
  <si>
    <t>New</t>
  </si>
  <si>
    <t>SEC_RATING_TERM</t>
  </si>
  <si>
    <t>Security Rating Term</t>
  </si>
  <si>
    <t>1 - Short Term
2  - Long Term</t>
  </si>
  <si>
    <t>Long/ Short</t>
  </si>
  <si>
    <r>
      <rPr>
        <b/>
        <u/>
        <sz val="11"/>
        <rFont val="Calibri"/>
        <family val="2"/>
        <scheme val="minor"/>
      </rPr>
      <t>REF_RATING_TERM_TYP_CD.CD_VAL</t>
    </r>
    <r>
      <rPr>
        <sz val="11"/>
        <rFont val="Calibri"/>
        <family val="2"/>
        <scheme val="minor"/>
      </rPr>
      <t xml:space="preserve">
LONG, SHORT</t>
    </r>
  </si>
  <si>
    <t>Radio button with values Short/Long</t>
  </si>
  <si>
    <t>SEC_TAX_COUNTRY</t>
  </si>
  <si>
    <t>Tax Country</t>
  </si>
  <si>
    <t>System, Tpa</t>
  </si>
  <si>
    <t>SRC_ACCOUNT_TYPE</t>
  </si>
  <si>
    <t>Source Account Type</t>
  </si>
  <si>
    <t>REF_COLL_ACCT_TYP_CD
1 - Trading Account
2 - Collateral Account</t>
  </si>
  <si>
    <t>Trading Account</t>
  </si>
  <si>
    <r>
      <rPr>
        <b/>
        <u/>
        <sz val="11"/>
        <rFont val="Calibri"/>
        <family val="2"/>
        <scheme val="minor"/>
      </rPr>
      <t xml:space="preserve">REF_COLL_ACCT_TYP_CD.DSCP
</t>
    </r>
    <r>
      <rPr>
        <sz val="11"/>
        <rFont val="Calibri"/>
        <family val="2"/>
        <scheme val="minor"/>
      </rPr>
      <t>"Trading Account"
"Collateral Account"</t>
    </r>
    <r>
      <rPr>
        <sz val="11"/>
        <rFont val="Calibri"/>
        <family val="2"/>
        <scheme val="minor"/>
      </rPr>
      <t xml:space="preserve">
</t>
    </r>
  </si>
  <si>
    <t>SRC_ACCOUNT_NAME</t>
  </si>
  <si>
    <t>Source Account</t>
  </si>
  <si>
    <t>Any valid SOURCE account name according to the COL restriction of 5 characters</t>
  </si>
  <si>
    <t xml:space="preserve">ACCT_STRC.ACCT_STRC_NM
</t>
  </si>
  <si>
    <t>Validation on valid account name,
min text size=0 max text size = 5
Related error : INCORRECT_ACCOUNT</t>
  </si>
  <si>
    <t xml:space="preserve">Input text , limit of 5 char </t>
  </si>
  <si>
    <t>SEC_POOL_FACTOR</t>
  </si>
  <si>
    <t>Pool Factor</t>
  </si>
  <si>
    <t>SEC_ASSET_REF_DATA.SEC_POOL_FACT</t>
  </si>
  <si>
    <t>precision = 11, scale =9, min val = 0, max val =not set, denom = not set</t>
  </si>
  <si>
    <t xml:space="preserve">Standard Numeric Input text </t>
  </si>
  <si>
    <t>SEC_RESIDUAL_FACTOR</t>
  </si>
  <si>
    <t>Residual/Inflation Factor</t>
  </si>
  <si>
    <t>SEC_VAL.SEC_RESIDUAL_FACT</t>
  </si>
  <si>
    <t>precision = 12, scale =9, min val = 0, max val =not set, denom = not set</t>
  </si>
  <si>
    <t>COLL_GIVER</t>
  </si>
  <si>
    <t>Collateral Giver</t>
  </si>
  <si>
    <t>any valid participant short name
BNP - BNP PARIBAS</t>
  </si>
  <si>
    <t>BNP</t>
  </si>
  <si>
    <t>PARTICIPANT.PART_SHT_NM</t>
  </si>
  <si>
    <t>GUI to use the PART_SHT_NM</t>
  </si>
  <si>
    <t>Validation on valid particpant short code
min text size=0 max text size = 8
Related error : INCORRECT_PARTICIPANT</t>
  </si>
  <si>
    <t>COLL_RECEIVER</t>
  </si>
  <si>
    <t>Collateral Receiver</t>
  </si>
  <si>
    <t>any valid participant short name
BDL - Banque De Luxembourg</t>
  </si>
  <si>
    <t>BDL</t>
  </si>
  <si>
    <t>COLL_GIVER_EXP_REF</t>
  </si>
  <si>
    <t>Collateral Giver Exposure Reference</t>
  </si>
  <si>
    <t>any string up to 16 characters</t>
  </si>
  <si>
    <t>PLEDGE 20150428</t>
  </si>
  <si>
    <t>EXP.COLL_PROVID_REF</t>
  </si>
  <si>
    <t>Validation on valid particpant exp ref
Related error : INCORRECT_EXP_REF</t>
  </si>
  <si>
    <t>COLL_RECEIVER_EXP_REF</t>
  </si>
  <si>
    <t>Collateral Receiver Exposure Reference</t>
  </si>
  <si>
    <t>EXP.COLL_TAK_REF</t>
  </si>
  <si>
    <t>CONTRACT_ID</t>
  </si>
  <si>
    <t>Contract Id</t>
  </si>
  <si>
    <t xml:space="preserve">any valid contract id
</t>
  </si>
  <si>
    <t>CONTRACT_STRC.CONTRACT_STRC_ID</t>
  </si>
  <si>
    <t>Validation on valid contract id
min text size=0 max text size = 18
Related error : INCORRECT_CONTRACT_ID</t>
  </si>
  <si>
    <t>EXP_OPENING_DT</t>
  </si>
  <si>
    <t>Exposure Opening Date</t>
  </si>
  <si>
    <t>Any valid date</t>
  </si>
  <si>
    <t>EXP.EXP_OPENG_DT</t>
  </si>
  <si>
    <t>Standard Date Input text</t>
  </si>
  <si>
    <t>EXP_CLOSING_DT</t>
  </si>
  <si>
    <t>Exposure Closing Date</t>
  </si>
  <si>
    <t>Any valid date or NULL.</t>
  </si>
  <si>
    <t>EXP.EXP_CLSG_DT</t>
  </si>
  <si>
    <t>EXP_EXPOSURE_REMAINING_DURATION</t>
  </si>
  <si>
    <t>Exposure Remaining Duration</t>
  </si>
  <si>
    <t>Clearer-group</t>
  </si>
  <si>
    <t>TIME</t>
  </si>
  <si>
    <t>Time</t>
  </si>
  <si>
    <t>Positive integer expressed as minutes from midnight
00:01 = 1
11:55 = 715
14:05 = 845
23:59 = 1439</t>
  </si>
  <si>
    <t>Time Zone (EG GMT, CET)</t>
  </si>
  <si>
    <t>"HH:MI"</t>
  </si>
  <si>
    <t>Compares time specified to time of the clearer group calculated by the offset from Luxembourg to the City associated with the clearer group</t>
  </si>
  <si>
    <t>precision = 4, scale =0, min val = 0, max val =1439, denom = not set</t>
  </si>
  <si>
    <t xml:space="preserve">Standard Time Input text + drop down list  for the time zone </t>
  </si>
  <si>
    <t>SEC_DIST_DT_TO_BUS_DT</t>
  </si>
  <si>
    <t>Time From Distribution Date To Business Date</t>
  </si>
  <si>
    <t>Days are expressed as calendar days</t>
  </si>
  <si>
    <t>Standard Numeric Input text(20 digit, 2 decimal) , Validation on positive integer 
Related error : INCORRECT_FORMAT_POSITIVE_INTEGER
+
Output text to precise the unit "Month(s)"</t>
  </si>
  <si>
    <t>SEC_DIST_DT_TO_MATURITY_DT</t>
  </si>
  <si>
    <t>Time From Distribution Date To Maturity</t>
  </si>
  <si>
    <t>30 (years)</t>
  </si>
  <si>
    <t>Days are expressed as calendar days. Open-ended bonds do not have a redemption date so will be considered as 1000 years.</t>
  </si>
  <si>
    <t>SEC_DELIVERY_CODE</t>
  </si>
  <si>
    <t>Delivery Code</t>
  </si>
  <si>
    <t>Valid Delivery codes</t>
  </si>
  <si>
    <t>SEC BONDS</t>
  </si>
  <si>
    <t>Invalid CC
Inactive CC
Dlv code is NULL</t>
  </si>
  <si>
    <r>
      <rPr>
        <b/>
        <u/>
        <sz val="11"/>
        <rFont val="Calibri"/>
        <family val="2"/>
        <scheme val="minor"/>
      </rPr>
      <t>SECURITY.DLV_CD</t>
    </r>
    <r>
      <rPr>
        <sz val="11"/>
        <rFont val="Calibri"/>
        <family val="2"/>
        <scheme val="minor"/>
      </rPr>
      <t xml:space="preserve">
"0"
"1"
"5"
…</t>
    </r>
  </si>
  <si>
    <t>min val = 0; max val = 9</t>
  </si>
  <si>
    <t xml:space="preserve">
Input text, String format  values separated by ";", limit of 1 char. No validation on each valueRelated error : LENGTH_LIMIT_REACHED</t>
  </si>
  <si>
    <t>Not Visible</t>
  </si>
  <si>
    <t>SEC_TRANCHE_TYPE</t>
  </si>
  <si>
    <t>US Regulation Identifier</t>
  </si>
  <si>
    <t>Valid Tranche type code</t>
  </si>
  <si>
    <t>null = UNKNOWN</t>
  </si>
  <si>
    <t>ref_sec_trnch_typ_cd
"0", "UNKNOWN"
"1", "REGS"
"2", "144A"
"3", "3C7"
"4", "3C7/144A"</t>
  </si>
  <si>
    <t>SEC_CALLABLE</t>
  </si>
  <si>
    <t>Callable Bond</t>
  </si>
  <si>
    <t>Y ADDED 14/07/2023 R4.2 with SEC-2125</t>
  </si>
  <si>
    <t xml:space="preserve">SEC
BOND
</t>
  </si>
  <si>
    <t>CR_0010</t>
  </si>
  <si>
    <t>SEC_PUTTABLE</t>
  </si>
  <si>
    <t>Puttable Bond</t>
  </si>
  <si>
    <t>SEC_SINKABLE</t>
  </si>
  <si>
    <t>Sinkable Bond</t>
  </si>
  <si>
    <t>SEC_UK_SDRT_REPORT</t>
  </si>
  <si>
    <t>UK SDRT Reporting</t>
  </si>
  <si>
    <t xml:space="preserve">SEC
EQUITY
</t>
  </si>
  <si>
    <t>Default = 'N'. 
IF Depository code = 07 AND the Delivery code = 0 then 'Y'</t>
  </si>
  <si>
    <t>CR_0095</t>
  </si>
  <si>
    <t>Checkbox</t>
  </si>
  <si>
    <t>SEC_FUND_STRUCTURE</t>
  </si>
  <si>
    <t>Fund Structure</t>
  </si>
  <si>
    <t>EXCHANGE TRADED FUND (ETF) / OTHER / UNKNOWN</t>
  </si>
  <si>
    <t>FUND_STRUCTURE_TYPE</t>
  </si>
  <si>
    <t>SEC FUND</t>
  </si>
  <si>
    <t>EXCHANGE TRADED FUND (ETF) / OTHER
NULL = UNKNOWN</t>
  </si>
  <si>
    <t>CR_0109</t>
  </si>
  <si>
    <t>FIELDS - 15.50 POST RELEASE</t>
  </si>
  <si>
    <t>15.5 POST</t>
  </si>
  <si>
    <t>EXP_AMOUNT</t>
  </si>
  <si>
    <t>Exposure Amount</t>
  </si>
  <si>
    <t>positive numeric value or zero</t>
  </si>
  <si>
    <t>AED,ARS,ATS,AUD,BEF,BGN,BHD,BRL,BWP,BYR,CAD,CHF,CLF,CLP,CNY,COP,CRC,CYP,CZK,DEM,DKK,DOP,EEK,EGP,ESP,EUR,FIM,FRF,GBP,GEL,GHC,GHS,GRD,GTQ,HKD,HRK,HUF,IDR,IEP,ILS,INR,ISK,ITL,JMD,JOD,JPY,KES,KRW,KWD,KZT,LBP,LKR,LTL,LUF,LVL,MAD,MNT,MOP,MUR,MXN,MXV,MYR,NAD,NGN</t>
  </si>
  <si>
    <t>100000 EUR</t>
  </si>
  <si>
    <t>new</t>
  </si>
  <si>
    <t>Post 15.5. Currency conversion will apply so if a rule is expressed as greater than 100000 EUR then any exposure r with an amount greater than this (after currency conversion) will match the rule</t>
  </si>
  <si>
    <t>precision = 22, scale =0, min val = 0, max val = not set, denom = not set</t>
  </si>
  <si>
    <t xml:space="preserve">Numeric Input text , limit of 22 char. Validation on positive integer 
Related error : INCORRECT_FORMAT_POSITIVE_INTEGER
</t>
  </si>
  <si>
    <t>SEC_PERCENT_PRICE</t>
  </si>
  <si>
    <t>Percentage Price</t>
  </si>
  <si>
    <t>positive numeric value</t>
  </si>
  <si>
    <t>Price basis type must be 2 - Percent</t>
  </si>
  <si>
    <t>The price field to be compared is the ORIGINAL price</t>
  </si>
  <si>
    <t>SEC_AMOUNT_PRICE</t>
  </si>
  <si>
    <t>Amount Price</t>
  </si>
  <si>
    <t>Price Basis type must be 1 - Amount</t>
  </si>
  <si>
    <t>35.45 EUR</t>
  </si>
  <si>
    <t>The price field to be compared is the ORIGINAL price.
Currency conversion will apply so if the rule is expressed in EUR then all securities with prices different from EUR will be converted and compared.</t>
  </si>
  <si>
    <t>SEC_PRICE_BASIS_TYPE</t>
  </si>
  <si>
    <t>Price Basis Type</t>
  </si>
  <si>
    <t>1 - Amount
2 - Percent</t>
  </si>
  <si>
    <t xml:space="preserve">Percent,
Amount </t>
  </si>
  <si>
    <t>Amount
Percent</t>
  </si>
  <si>
    <t>FIELDS - 16.10</t>
  </si>
  <si>
    <t>SEC_ECB_MFI_COUNTERPARTY_OWN_ISSUE</t>
  </si>
  <si>
    <t>ECB MFI Counterparty Own Issue</t>
  </si>
  <si>
    <t>FIELDS - 16.20</t>
  </si>
  <si>
    <t>CLEARER_GRP_DAY_OF_WEEK</t>
  </si>
  <si>
    <t>Weekday</t>
  </si>
  <si>
    <t>1-Monday to 5-Friday</t>
  </si>
  <si>
    <r>
      <rPr>
        <b/>
        <u/>
        <sz val="10"/>
        <rFont val="Calibri"/>
        <family val="2"/>
        <scheme val="minor"/>
      </rPr>
      <t>Business Day precision</t>
    </r>
    <r>
      <rPr>
        <sz val="10"/>
        <rFont val="Calibri"/>
        <family val="2"/>
        <scheme val="minor"/>
      </rPr>
      <t xml:space="preserve">
1 - Exact
2 - Nearest (Previous)
3- Nearest (Next)</t>
    </r>
  </si>
  <si>
    <t>Thursday</t>
  </si>
  <si>
    <t>The units will determine how the system will match the specified day. Exact will mean that if the day is not a business day then it will not match. Nearest (previous) will match to the closest previous business day&gt; Nearest (next) will match to the closest following business day.</t>
  </si>
  <si>
    <t>CLEARER_GRP_DAY_OF_MONTH</t>
  </si>
  <si>
    <t>1-1st to 31-31st</t>
  </si>
  <si>
    <t>28th</t>
  </si>
  <si>
    <t>CLEARER_GRP_MONTH</t>
  </si>
  <si>
    <t>Month</t>
  </si>
  <si>
    <t>1-Jan to 12-Dec</t>
  </si>
  <si>
    <t>February</t>
  </si>
  <si>
    <t>SEC_ECB_HAIRCUT_CAT</t>
  </si>
  <si>
    <t>ECB Haircut Category</t>
  </si>
  <si>
    <t>Y ADDED 14/07/2023 R4.2 with SEC-2127 - N - REMOVED 17/12/2020 - Y (INITIALLY_REQUESTED)</t>
  </si>
  <si>
    <t>String</t>
  </si>
  <si>
    <t>ECB_HAIRCUT_CATEGORY_TYPE</t>
  </si>
  <si>
    <t>ECB</t>
  </si>
  <si>
    <t>SEC_ECB_ASSET_TYPE</t>
  </si>
  <si>
    <t xml:space="preserve"> ECB Asset Type</t>
  </si>
  <si>
    <t>ECB_ASSET_TYPE</t>
  </si>
  <si>
    <t>SEC_ECB_REFERENCE_MARKET</t>
  </si>
  <si>
    <t>ECB Reference Market</t>
  </si>
  <si>
    <t>ECB_ISSUER_REFERENCE_MARKET_TYPE</t>
  </si>
  <si>
    <t>SEC_ECB_DENOMINATION</t>
  </si>
  <si>
    <t>ECB Denomination</t>
  </si>
  <si>
    <t>ECB_DENOMINATION_TYPE</t>
  </si>
  <si>
    <t>SEC_ECB_ISSUANCE_DATE</t>
  </si>
  <si>
    <t>ECB Issuance Date</t>
  </si>
  <si>
    <t>N - REMOVED 17/12/2020 - Y (INITIALLY_REQUESTED)</t>
  </si>
  <si>
    <t>"""1 (IN) : ="",
""2 (NOT_IN) : ?"",
""5 (GREATER_THAN) : &gt;"",
""6 (SMALLER_THAN) : &lt;"",
 ""9 (GREATER_THAN_OR_EQUAL_TO) : ="",
""10 (SMALLER_THAN_OR_EQUAL_TO) : ="""</t>
  </si>
  <si>
    <t>date</t>
  </si>
  <si>
    <t>Standard  date input text</t>
  </si>
  <si>
    <t>SEC_ECB_MATURITY_DATE</t>
  </si>
  <si>
    <t>ECB Maturity Date</t>
  </si>
  <si>
    <t>SEC_ECB_ISSR_CSD</t>
  </si>
  <si>
    <t>ECB Country Of Location</t>
  </si>
  <si>
    <t>ECB_ISSUER_CSD_TYPE</t>
  </si>
  <si>
    <t>SEC_ECB_COUPON_RATE</t>
  </si>
  <si>
    <t>ECB Coupon Rate</t>
  </si>
  <si>
    <t>Number</t>
  </si>
  <si>
    <t xml:space="preserve">    "numberFormat": {
        "minVal": 0,
        "precision": 9,
        "scale": 6
    },</t>
  </si>
  <si>
    <t>precision = 9  scale =6, min val = 0, denom = not set</t>
  </si>
  <si>
    <t>Numeric Input text , limit of 3 integers, 6 decimals, must be &lt;100 
Related error : INCORRECT_FORMAT_HAIRCUT</t>
  </si>
  <si>
    <t>SEC_ECB_ISSUER_NAME</t>
  </si>
  <si>
    <t>ECB Issuer Name</t>
  </si>
  <si>
    <t>N - (removed 3/11 2020)</t>
  </si>
  <si>
    <t>Any alphanumeric value</t>
  </si>
  <si>
    <t>OSCAR_LIST_ISSUER_NAME</t>
  </si>
  <si>
    <t xml:space="preserve">    "textFormat": {
        "textMaxSize": 255,
        "textMinSize": 0
    },</t>
  </si>
  <si>
    <t>min text size=0, max text size = 255</t>
  </si>
  <si>
    <t xml:space="preserve">Input text , limit of 255 char 
</t>
  </si>
  <si>
    <t>SEC_ECB_ISSUER_GROUP</t>
  </si>
  <si>
    <t>ECB Issuer Group</t>
  </si>
  <si>
    <t>ECB_ISSUER_GROUP_TYPE</t>
  </si>
  <si>
    <t>SEC_ECB_ISSUER_OTHER_NAME</t>
  </si>
  <si>
    <t>ECB Issuer Other Name</t>
  </si>
  <si>
    <t>SEC_ECB_ISSUER_RESIDENCE</t>
  </si>
  <si>
    <t>ECB Issuer Residence</t>
  </si>
  <si>
    <t>Y ADDED 14/07/2023 R4.2 with SEC-2127 - N - REMOVED 17/12/2020 -Y (INITIALLY_REQUESTED)</t>
  </si>
  <si>
    <t>ECB_ISSUER_RESIDENCE_TYPE</t>
  </si>
  <si>
    <t>SEC_ECB_GUARANTOR_NAME</t>
  </si>
  <si>
    <t>ECB Guarantor Name</t>
  </si>
  <si>
    <t xml:space="preserve">    "textFormat": {
        "textMaxSize": 255,
        "textMinSize": 0
    }</t>
  </si>
  <si>
    <t>SEC_ECB_GUARANTOR_OTHER_NAME</t>
  </si>
  <si>
    <t>ECB Guarantor Other Name</t>
  </si>
  <si>
    <t>SEC_ECB_GUARANTOR_RESIDENCE</t>
  </si>
  <si>
    <t>ECB Gurantor Residence</t>
  </si>
  <si>
    <t>ECB_GUARANTOR_RESIDENCE_TYPE</t>
  </si>
  <si>
    <t>SEC_ECB_GUARANTOR_GROUP</t>
  </si>
  <si>
    <t>ECB Guarantor Group</t>
  </si>
  <si>
    <t>ECB_GUARANTOR_GROUP_TYPE</t>
  </si>
  <si>
    <t>SEC_ECB_COUPON_DEFINITION</t>
  </si>
  <si>
    <t>ECB Coupon Definition</t>
  </si>
  <si>
    <t>ECB_COUPON_DEFINITION_TYPE</t>
  </si>
  <si>
    <t>SEC_ECB_VALUATION_HAIRCUT</t>
  </si>
  <si>
    <t>ECB Valuation Haircut</t>
  </si>
  <si>
    <t xml:space="preserve">    "numberFormat": {
        "minVal": 0,
        "precision": 9,
        "scale": 6
    }</t>
  </si>
  <si>
    <t>SEC_ECB_OWN_USE_COVERD_BOND_FLG</t>
  </si>
  <si>
    <t>ECB Own Use Covered Bond Flag</t>
  </si>
  <si>
    <t>SEC_ECB_VALUATION_OWN_ISSUE_HAIRCUT</t>
  </si>
  <si>
    <t>ECB Own Use Haircut</t>
  </si>
  <si>
    <t>SEC_ISSUER_ISSUER_DESC</t>
  </si>
  <si>
    <t>Issuer Name Description</t>
  </si>
  <si>
    <t>Issuer Name Description (any string)</t>
  </si>
  <si>
    <t xml:space="preserve"> "textFormat": {
            "textMaxSize": 255,
            "textMinSize": 0
        },</t>
  </si>
  <si>
    <t>Barclays Bank PLC</t>
  </si>
  <si>
    <t>min text size=0, max text size = 254</t>
  </si>
  <si>
    <t>Input text , limit of 254 char 
+ 
lookup</t>
  </si>
  <si>
    <t>SEC_ISSUER_ISSUER_GROUP_DESC</t>
  </si>
  <si>
    <t>Issuer Group Name Description</t>
  </si>
  <si>
    <t>Issuer Group Name Description (any string)</t>
  </si>
  <si>
    <t>European Union and Norway and Switzerland</t>
  </si>
  <si>
    <t>FIELDS - 16.20 POST</t>
  </si>
  <si>
    <t>16.2 POST</t>
  </si>
  <si>
    <t>SEC_REDEMPTION_DATE</t>
  </si>
  <si>
    <t>Security Redemption Date</t>
  </si>
  <si>
    <t>The redemption date will be retrieved from the data provider of the contract.</t>
  </si>
  <si>
    <t>FIELDS - ATR 2 (Sire 344016)</t>
  </si>
  <si>
    <t>ATR2</t>
  </si>
  <si>
    <t>SEC_PLACEMENT_TYPE</t>
  </si>
  <si>
    <t xml:space="preserve"> Placement Type </t>
  </si>
  <si>
    <t>Y ADDED 14/07/2023 R4.2 with SEC-2128</t>
  </si>
  <si>
    <t>Enumerated :
Private,Public,Unknown</t>
  </si>
  <si>
    <t>PLACEMENT_TYPE</t>
  </si>
  <si>
    <t>NULL = Unknown
None =Unknown
Private/Public=Unknown</t>
  </si>
  <si>
    <t>FIELDS - 16.3.1</t>
  </si>
  <si>
    <t>16.3IM</t>
  </si>
  <si>
    <t>SEC_ELIGI_COLL_TYP_EU</t>
  </si>
  <si>
    <t>IM SEG Asset Classification EU</t>
  </si>
  <si>
    <t>Enumerated :
A to O, P-NFI, P-FI, Q-NFI, Q-FI, R-NFI, R-FI, NE, NR</t>
  </si>
  <si>
    <t>ASSET_CLASSIFICATION_TYPE__SEC_ELIGI_COLL_TYP_EU</t>
  </si>
  <si>
    <t xml:space="preserve">NULL = 'NE'
EMPTY = 'NE'
</t>
  </si>
  <si>
    <t>IM Seg</t>
  </si>
  <si>
    <t>SEC_ELIGI_COLL_TYP_US</t>
  </si>
  <si>
    <t>IM SEG Asset Classification US</t>
  </si>
  <si>
    <t>Enumerated :
1, 2, 3, 4, 5-a, 5-b, 6, 7, 8-a, 8-b, 8-c, 8-d, 9, NE, NR</t>
  </si>
  <si>
    <t>ASSET_CLASSIFICATION_TYPE__SEC_ELIGI_COLL_TYP_US</t>
  </si>
  <si>
    <t>SEC_ELIGI_COLL_TYP_CA</t>
  </si>
  <si>
    <t>IM SEG Asset Classification CA</t>
  </si>
  <si>
    <t>Enumerated:
A, B. C-1, C-2 , C-3 ,D,E,F, G, NE</t>
  </si>
  <si>
    <t>ASSET_CLASSIFICATION_TYPE__SEC_ELIGI_COLL_TYP_CA</t>
  </si>
  <si>
    <t>SEC_ELIGI_COLL_TYP_JP</t>
  </si>
  <si>
    <t>IM SEG Asset Classification JP</t>
  </si>
  <si>
    <t>Enumerated 
1, 2, 3, 4, 5, NE</t>
  </si>
  <si>
    <t>ASSET_CLASSIFICATION_TYPE__SEC_ELIGI_COLL_TYP_JP</t>
  </si>
  <si>
    <t>SEC_ELIGI_COLL_TYP_CH</t>
  </si>
  <si>
    <t>IM SEG Asset Classification CH</t>
  </si>
  <si>
    <t>Enumerated :
A, B, C, D, E, NE, NR</t>
  </si>
  <si>
    <t>ASSET_CLASSIFICATION_TYPE__SEC_ELIGI_COLL_TYP_CH</t>
  </si>
  <si>
    <t>SEC_LEI</t>
  </si>
  <si>
    <t>LEI</t>
  </si>
  <si>
    <t>Any alphanumeric value up to 30 char</t>
  </si>
  <si>
    <t>IN
NOT IN
IS SET
IS NOT SET</t>
  </si>
  <si>
    <t xml:space="preserve">    "textFormat": {
        "textMaxSize": 30,
        "textMinSize": 0
    },</t>
  </si>
  <si>
    <t xml:space="preserve">blank=null
</t>
  </si>
  <si>
    <t>min text size=0, max text size = 20</t>
  </si>
  <si>
    <t>SEC_UPI</t>
  </si>
  <si>
    <t>UPI</t>
  </si>
  <si>
    <t xml:space="preserve">    "textFormat": {
        "textMaxSize": 30,
        "textMinSize": 0
    }</t>
  </si>
  <si>
    <t>Nuno 1/11/2020 - To ask Steve how does he sees the input
Nuno 04/12/2021 - Removed from sandbox as it seems that was forgotten in the June of 2020</t>
  </si>
  <si>
    <t>blank=null</t>
  </si>
  <si>
    <t>min text size=0, max text size = 30</t>
  </si>
  <si>
    <t>SEC_CNTRY_OF_RISK</t>
  </si>
  <si>
    <t>Country Of Risk</t>
  </si>
  <si>
    <t>Enumerated:: Any valid ISO country code</t>
  </si>
  <si>
    <t>SEC_ESMA_MAIN_IDX</t>
  </si>
  <si>
    <t>ESMA Index Indicator</t>
  </si>
  <si>
    <t>SEC_EXCH_CODE</t>
  </si>
  <si>
    <t>Exchange Code</t>
  </si>
  <si>
    <t>FIELDS - 1CMS</t>
  </si>
  <si>
    <t>1CMS</t>
  </si>
  <si>
    <t>T2S_COMPLIENT</t>
  </si>
  <si>
    <t>T2S Complient</t>
  </si>
  <si>
    <t>CENTRAL_ACC_NOT_AVAILABLE</t>
  </si>
  <si>
    <t>SOURCE_ACC_NOT_AVAILABLE</t>
  </si>
  <si>
    <t>ECB BASKET LOAD FIELDS</t>
  </si>
  <si>
    <t>BASKET LOAD</t>
  </si>
  <si>
    <t>B</t>
  </si>
  <si>
    <t>ECB_ISIN</t>
  </si>
  <si>
    <t>N - (removed on 23/10/2020)</t>
  </si>
  <si>
    <t>Validation on valid ISIN code.
min text size=12, max text size = 12
Related error : INCORRECT_ISIN</t>
  </si>
  <si>
    <t>ECB_OTHER_REG_NUMBER</t>
  </si>
  <si>
    <t>Other Reg Number</t>
  </si>
  <si>
    <t xml:space="preserve">Input text , limit of 32 char </t>
  </si>
  <si>
    <t>ECB_HAIRCUT_CAT</t>
  </si>
  <si>
    <t>Haircut Category</t>
  </si>
  <si>
    <t>ECB_REFERENCE_MARKET</t>
  </si>
  <si>
    <t>Reference Market</t>
  </si>
  <si>
    <t>ECB_DENOMINATION</t>
  </si>
  <si>
    <t>Denomination</t>
  </si>
  <si>
    <t>ECB_ISSUANCE_DATE</t>
  </si>
  <si>
    <t>Issuance Date</t>
  </si>
  <si>
    <t>Standatrd  date input text</t>
  </si>
  <si>
    <t>ECB_MATURITY_DATE</t>
  </si>
  <si>
    <t>Maturity Date</t>
  </si>
  <si>
    <t>ECB_ISSR_CSD</t>
  </si>
  <si>
    <t>Country Of Location</t>
  </si>
  <si>
    <t>ECB_COUPON_RATE</t>
  </si>
  <si>
    <t>Coupon Rate</t>
  </si>
  <si>
    <t>ECB_ISSUER_GROUP</t>
  </si>
  <si>
    <t>ECB_ISSUER_NAME</t>
  </si>
  <si>
    <t>ECB_ISSUER_OTHER_NAME</t>
  </si>
  <si>
    <t>Issuer Other Name</t>
  </si>
  <si>
    <t>ECB_ISSUER_RESIDENCE</t>
  </si>
  <si>
    <t>Issuer Residence</t>
  </si>
  <si>
    <t>ECB_GUARANTOR_NAME</t>
  </si>
  <si>
    <t>Guarantor Name</t>
  </si>
  <si>
    <t>ECB_GUARANTOR_OTHER_NAME</t>
  </si>
  <si>
    <t>Guarantor Other Name</t>
  </si>
  <si>
    <t>ECB_GUARANTOR_RESIDENCE</t>
  </si>
  <si>
    <t>Gurantor Residence</t>
  </si>
  <si>
    <t>ECB_GUARANTOR_GROUP</t>
  </si>
  <si>
    <t>Guarantor Group</t>
  </si>
  <si>
    <t>ECB_COUPON_DEFINITION</t>
  </si>
  <si>
    <t>Coupon Definition</t>
  </si>
  <si>
    <t>ECB_VALUATION_HAIRCUT</t>
  </si>
  <si>
    <t>Valuation Haircut</t>
  </si>
  <si>
    <t>ECB_OWN_USE_COVERD_BOND_FLG</t>
  </si>
  <si>
    <t>Own Use Covered Bond Flag</t>
  </si>
  <si>
    <t>ECB_VALUATION_OWN_ISSUE_HAIRCUT</t>
  </si>
  <si>
    <t>Own Use Haircut</t>
  </si>
  <si>
    <t>FIELDS - ATR 5</t>
  </si>
  <si>
    <t>ATR5</t>
  </si>
  <si>
    <t>SEC_TIME_TO_ENTITLEMENT_DATE</t>
  </si>
  <si>
    <t>Time to Entitlement Date</t>
  </si>
  <si>
    <t>CD, BD</t>
  </si>
  <si>
    <t>30 BD</t>
  </si>
  <si>
    <t>Standard Numeric Input text(20 digit, 0 decimal) , Validation on positive integer 
Related error : INCORRECT_FORMAT_POSITIVE_INTEGER
+
Output text to precise the unit "Business dayDs)"</t>
  </si>
  <si>
    <t>FIELDS - 1709</t>
  </si>
  <si>
    <t>EXP_AMOUNT_TOTAL</t>
  </si>
  <si>
    <t>Exposure Amount Total</t>
  </si>
  <si>
    <t xml:space="preserve"> "3 (CONCENTRATION)"</t>
  </si>
  <si>
    <t>SEC_ELIGI_COLL_TYP_AU</t>
  </si>
  <si>
    <t>IM SEG Asset Classification AU</t>
  </si>
  <si>
    <t>Enumerated :
A, B, C, D, E, F, G, H, NE, NR</t>
  </si>
  <si>
    <t>ASSET_CLASSIFICATION_TYPE__SEC_ELIGI_COLL_TYP_AU</t>
  </si>
  <si>
    <t>SEC_ELIGI_COLL_TYP_HK</t>
  </si>
  <si>
    <t>IM SEG Asset Classification HK</t>
  </si>
  <si>
    <t>Enumerated :
1, 2, 3, 4, 5, 6, 7, NE, NR</t>
  </si>
  <si>
    <t>ASSET_CLASSIFICATION_TYPE__SEC_ELIGI_COLL_TYP_HK</t>
  </si>
  <si>
    <t>SEC_ELIGI_COLL_TYP_SG</t>
  </si>
  <si>
    <t>IM SEG Asset Classification SG</t>
  </si>
  <si>
    <t>Enumerated:
A, B, C - 1, C -2, C - FI, NE, NR</t>
  </si>
  <si>
    <t>ASSET_CLASSIFICATION_TYPE__SEC_ELIGI_COLL_TYP_SG</t>
  </si>
  <si>
    <t>SEC_PRIM_MKT</t>
  </si>
  <si>
    <t>Primary Market flag</t>
  </si>
  <si>
    <t>SEC_BB_IDX_NAME</t>
  </si>
  <si>
    <t>IM SEG Index</t>
  </si>
  <si>
    <t>Enumerated:
AEX,AS25,AS51,ASE,ASX,ATX,ATXPRIME,BEL,BEL20,BSE100,CAC,CCMP,CETOP20,CM100,CN20,CNX100,CRTX,CZH,DAX,DJI,DUAED,E300,EB1X,FBMKLCI,FREM,FSTC,FTASE,FTAW01,FTSEMIB,HDAX,HEX,HEX25,HSCI,HSI,HSML100,IBEX,IBOV,INDI25,INDU,ISEQ,ISEQ20P,JCI,KFX,KOSPI,KOSPI100,LUXXX,MCIX,MDAX,MEXBOL,MXEF50,MXEU,MXRU,MXUM,MXWD,NDX,NEY,NIFTY,NKY,NMX,NZSE,NZSX15,OBX,OMX,OMXS60,OSEBX,PCOMP,PSI20,PX,RAY,RTY,SAX,SBBCFRU,SBF120,SBF250,SENSEX,SET,SHSZ300,SMI,SMIEXP,SPLAC,SPR,SPTSX,SPTSX60,SPTSXC,SPX,STI,SX5E,SXP1E,SXXP,TOP40,TOPIX,TPX,TPX100,TPXM400,TW50,TWSE,UKX,WIG20</t>
  </si>
  <si>
    <t>IM_SEG_INDEX_TYPE</t>
  </si>
  <si>
    <t>NULL, empty or not listed  = null</t>
  </si>
  <si>
    <t>FIELDS - 1805</t>
  </si>
  <si>
    <t>Release 18.05</t>
  </si>
  <si>
    <t>SEC_INTERNAL_LIQUIDITY_GRADE</t>
  </si>
  <si>
    <t>Liquidity Score</t>
  </si>
  <si>
    <t>Enumerated:
INELIGIBLE,
VERY_LOW,
LOW,
MEDIUM,
HIGH,
VERY_HIGH</t>
  </si>
  <si>
    <t>X</t>
  </si>
  <si>
    <t>SEC_SETTLEMENT_CURRENCY</t>
  </si>
  <si>
    <t>Security Settlement Currency</t>
  </si>
  <si>
    <t>SEC_ISSUER_COUNTRY_RATING</t>
  </si>
  <si>
    <t>Issuer Country Rating</t>
  </si>
  <si>
    <t>SEC BOND EQUITY</t>
  </si>
  <si>
    <t>SEC_ISSUER_COUNTRY_SAME_AS_GIVER</t>
  </si>
  <si>
    <t>Collateral Giver Country (wrong way risk)</t>
  </si>
  <si>
    <t>SEC_LOAN_PARTICIPANT_NOTE</t>
  </si>
  <si>
    <t>Loan Participation Notes</t>
  </si>
  <si>
    <t>BOND</t>
  </si>
  <si>
    <t>SEC_ISSUER_LEI</t>
  </si>
  <si>
    <t>Issuer LEI</t>
  </si>
  <si>
    <t>Alphanumeric value</t>
  </si>
  <si>
    <t>54930084UKLVMY22DS16</t>
  </si>
  <si>
    <t>EXTERNAL DATA FEED</t>
  </si>
  <si>
    <t>SEC_ISSUER_COUNTRY_OF_DOMICILE</t>
  </si>
  <si>
    <t>Country of Domicile</t>
  </si>
  <si>
    <t>ISO country code</t>
  </si>
  <si>
    <t>FR</t>
  </si>
  <si>
    <t>SEC_ISSUER_COUNTRY_OF_INCORPORATION</t>
  </si>
  <si>
    <t>Country of Incorporation</t>
  </si>
  <si>
    <t>SEC_ISSUER_COUNTRY_OF_RISK</t>
  </si>
  <si>
    <t>Country of Risk ISO code</t>
  </si>
  <si>
    <t>NL</t>
  </si>
  <si>
    <t>SEC_ISSUER_ULT_PARENT_COUNTRY_OF_RISK</t>
  </si>
  <si>
    <t>Ultimate Parent Country of Risk</t>
  </si>
  <si>
    <t>PT</t>
  </si>
  <si>
    <t>SEC_ISSUER_ULT_PARENT_LEI</t>
  </si>
  <si>
    <t>Ultimate Parent LEI</t>
  </si>
  <si>
    <t>213800WSGIIZCXF1P572</t>
  </si>
  <si>
    <t>SEC_INFLATION_LINKED_NOTES_FLAG</t>
  </si>
  <si>
    <t>Inflation Linked Notes</t>
  </si>
  <si>
    <t>FIELDS - 1807</t>
  </si>
  <si>
    <t>Release 18.07</t>
  </si>
  <si>
    <t>CONTRACT_ACCEPT_SEC_IN_DEFAULT</t>
  </si>
  <si>
    <t>Accept Sec In Default</t>
  </si>
  <si>
    <t xml:space="preserve">Not for FE </t>
  </si>
  <si>
    <t>FIELDS - 1809</t>
  </si>
  <si>
    <t>Release 18.09</t>
  </si>
  <si>
    <t>SEC_PRICE_VOLATILITY_BOND</t>
  </si>
  <si>
    <t>Internal Price Volatility Bond</t>
  </si>
  <si>
    <t>VERY_LOW</t>
  </si>
  <si>
    <t>SEC_PRICE_VOLATILITY_EQUITY</t>
  </si>
  <si>
    <t>Internal Price Volatility Equity</t>
  </si>
  <si>
    <t>Enumerated;
INELIGIBLE,
VERY_LOW,
LOW,
MEDIUM,
HIGH,
VERY_HIGH</t>
  </si>
  <si>
    <t>FIELDS - 1812</t>
  </si>
  <si>
    <t>Release 18.12</t>
  </si>
  <si>
    <t>SEC_LEGAL_FORM</t>
  </si>
  <si>
    <t>Legal Form</t>
  </si>
  <si>
    <t>Enumerated:
UNKNOWN, BEARER, BEARER_REGISTERED, REGISTERED</t>
  </si>
  <si>
    <t>NULL, empty or not listed  = unknown</t>
  </si>
  <si>
    <t>BEARER</t>
  </si>
  <si>
    <t>FIELDS - 1903</t>
  </si>
  <si>
    <t>Release 19.03</t>
  </si>
  <si>
    <t>SEC_ELIGI_COLL_TYP_UK</t>
  </si>
  <si>
    <t>IM SEG Asset Classification UK</t>
  </si>
  <si>
    <t>Enumerated:
A, B, C, D, E, F, G, H, I, J, K, L, M, N, O, P-NFI, P-FI, Q-NFI, Q-FI, R-NFI, R-FI, X, NE, NR</t>
  </si>
  <si>
    <t>ASSET_CLASSIFICATION_TYPE__SEC_ELIGI_COLL_TYP_UK</t>
  </si>
  <si>
    <t>FIELDS - 2007</t>
  </si>
  <si>
    <t>SEC_PRICE_FROM_PRIMARY_PRICE_PROVIDER</t>
  </si>
  <si>
    <t>Price from primary price provider</t>
  </si>
  <si>
    <t>Added with SEC1692 02/11/2022</t>
  </si>
  <si>
    <t>SEC_ELIGI_COLL_TYP_KR</t>
  </si>
  <si>
    <t>IM SEG Asset Classification KR</t>
  </si>
  <si>
    <t>Y (REQUESTED WITH SEC 1692)</t>
  </si>
  <si>
    <t>Enumerated:
NE, NR, 1,2,3, 4</t>
  </si>
  <si>
    <t>ASSET_CLASSIFICATION_TYPE__SEC_ELIGI_COLL_TYP_KR</t>
  </si>
  <si>
    <t>SEC_ELIGI_COLL_TYP_BR</t>
  </si>
  <si>
    <t>IM SEG Asset Classification BR</t>
  </si>
  <si>
    <t>Enumerated:
NE, NR, III, IV, V, VI, VIII</t>
  </si>
  <si>
    <t>ASSET_CLASSIFICATION_TYPE__SEC_ELIGI_COLL_TYP_BR</t>
  </si>
  <si>
    <t>SEC_ELIGI_COLL_TYP_ZA</t>
  </si>
  <si>
    <t>IM SEG Asset Classification ZA</t>
  </si>
  <si>
    <t>Enumerated:
NE, NR</t>
  </si>
  <si>
    <t>ASSET_CLASSIFICATION_TYPE__SEC_ELIGI_COLL_TYP_ZA</t>
  </si>
  <si>
    <t>SEC_ELIGI_COLL_TYP_PT_UK</t>
  </si>
  <si>
    <t>IM SEG Asset Classification PT UK</t>
  </si>
  <si>
    <t>ASSET_CLASSIFICATION_TYPE__SEC_ELIGI_COLL_TYP_PT_UK</t>
  </si>
  <si>
    <t>FIELDS - Added after json_schema_CLB_V12.json</t>
  </si>
  <si>
    <t>SHARIAH_FLG</t>
  </si>
  <si>
    <t>Shariah Flag</t>
  </si>
  <si>
    <t>Y (Added on 25/11/2011 OO-82)</t>
  </si>
  <si>
    <t>GREEN_FLG</t>
  </si>
  <si>
    <t>Green Flag</t>
  </si>
  <si>
    <t>ESG_FLG</t>
  </si>
  <si>
    <t>ESG Flag</t>
  </si>
  <si>
    <t>ESG_TYP</t>
  </si>
  <si>
    <t>ESG Type</t>
  </si>
  <si>
    <t>Enumerated: NONE, BLUE, CBGB, EQUB, FRSB, IMPB, PANM, PPGB, PROJECT, SCLB, SLCB, SLGB, STLB, STNB, TRAN, VACB, WATER, UNKNOWN</t>
  </si>
  <si>
    <t>ESG_TYPE</t>
  </si>
  <si>
    <t>COUP_CLASS_TYP</t>
  </si>
  <si>
    <t>Coupon Class Type</t>
  </si>
  <si>
    <t>Enumerated: ZERO_COUPON, STRIPPED_COUPON</t>
  </si>
  <si>
    <t>CE</t>
  </si>
  <si>
    <t>CONTRACT_LOAN_PRODUCT_TYPE</t>
  </si>
  <si>
    <t>Contract Loan Product Type</t>
  </si>
  <si>
    <t>Enumerated: UNDEFINED, ASLPLUS, SSL_AGENCY, SSL_CCP, ASLPLUS_LENDER, FL_PRINCIPAL_BORROWER, FL_PRINCIPAL_LENDER</t>
  </si>
  <si>
    <t>IN
NOT IN
EQUAL
NOT EQUAL</t>
  </si>
  <si>
    <t>CONTRACT_LOAN_EQUITY_FLAG</t>
  </si>
  <si>
    <t>Contract Loan Equity Flag</t>
  </si>
  <si>
    <t>FIELDS - Oscar virtual fields that only exist in Oscar (not in Cmax)</t>
  </si>
  <si>
    <t>concentration_percentage</t>
  </si>
  <si>
    <t>Concentration Percentage</t>
  </si>
  <si>
    <t>Y (26/11/2020)</t>
  </si>
  <si>
    <t>concentration_amount</t>
  </si>
  <si>
    <t>Concentration Value</t>
  </si>
  <si>
    <t>haircut_value</t>
  </si>
  <si>
    <t>Haircut Value</t>
  </si>
  <si>
    <t>"2 (HAIRCUT)</t>
  </si>
  <si>
    <t>additional_haircut_value</t>
  </si>
  <si>
    <t>Additional Haircut Value</t>
  </si>
  <si>
    <t>concentration_limit_type</t>
  </si>
  <si>
    <t>Concentration Limit Type</t>
  </si>
  <si>
    <t>OSCAR_CONC_LIMIT_TYPE</t>
  </si>
  <si>
    <t>concentration_granularity_type</t>
  </si>
  <si>
    <t>Concentration Granularity Type</t>
  </si>
  <si>
    <t>OSCAR_CONC_GRANULARITY</t>
  </si>
  <si>
    <t>concentration_contribution_type</t>
  </si>
  <si>
    <t>Concentration Contribution Type</t>
  </si>
  <si>
    <t>OSCAR_CONC_CONTRIBUTION</t>
  </si>
  <si>
    <t>concentration_basis_type</t>
  </si>
  <si>
    <t>Concentration Basis Type</t>
  </si>
  <si>
    <t>OSCAR_CONC_BASIS</t>
  </si>
  <si>
    <t>special_haircut_termination</t>
  </si>
  <si>
    <t>Haircut CCY termination</t>
  </si>
  <si>
    <t>Y (30/11/2022)</t>
  </si>
  <si>
    <t>special_haircut_exposure</t>
  </si>
  <si>
    <t>Haircut CCY exposure</t>
  </si>
  <si>
    <t>price</t>
  </si>
  <si>
    <t>Asset Price</t>
  </si>
  <si>
    <t>Y (3/12/2022)</t>
  </si>
  <si>
    <t>search_group</t>
  </si>
  <si>
    <t>Search Group</t>
  </si>
  <si>
    <t>DEFAULT/EXPOSE_CCY/TERMINATION_CCY</t>
  </si>
  <si>
    <t>OSCAR_SEARCH_GROUP</t>
  </si>
  <si>
    <t>position</t>
  </si>
  <si>
    <t>haircut_table_1d_placeholder</t>
  </si>
  <si>
    <t>Haircut Table 1D</t>
  </si>
  <si>
    <t>""</t>
  </si>
  <si>
    <t>OSCAR_1D</t>
  </si>
  <si>
    <t>to be done later:</t>
  </si>
  <si>
    <t>IS_ELIGIBLE</t>
  </si>
  <si>
    <t>IS_INVENTORY</t>
  </si>
  <si>
    <t>Y ADDED 14/07/2023 R4.2 with SEC-2124</t>
  </si>
  <si>
    <t>FIELDS - Added after json_schema_CLB_V17.json</t>
  </si>
  <si>
    <t>CONTRACT_RISK_CURRENCY</t>
  </si>
  <si>
    <t>Contract Risk Currency</t>
  </si>
  <si>
    <t>Y - Release 4.3 12/2023</t>
  </si>
  <si>
    <t>"2 (HAIRCUT)"</t>
  </si>
  <si>
    <t>Id</t>
  </si>
  <si>
    <t>name</t>
  </si>
  <si>
    <t>tech name</t>
  </si>
  <si>
    <t>concentration</t>
  </si>
  <si>
    <t>eligibility</t>
  </si>
  <si>
    <t>haircut</t>
  </si>
  <si>
    <t>Type</t>
  </si>
  <si>
    <t>enum_id</t>
  </si>
  <si>
    <t>enum_list</t>
  </si>
  <si>
    <t>OP_IN</t>
  </si>
  <si>
    <t>OP_NOT_IN</t>
  </si>
  <si>
    <t>OP_GREATER_THAN</t>
  </si>
  <si>
    <t>OP_SMALLER_THAN</t>
  </si>
  <si>
    <t>OP_GT_EQ_TO</t>
  </si>
  <si>
    <t>OP_ST_OR_EQ_TO</t>
  </si>
  <si>
    <t>UNIT</t>
  </si>
  <si>
    <t>STRING_MAX_SIZE</t>
  </si>
  <si>
    <t>STRING_MIN_SIZE</t>
  </si>
  <si>
    <t>NUMBER_MIN_VAL</t>
  </si>
  <si>
    <t>NUMBER_MAX_VAL</t>
  </si>
  <si>
    <t>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t>
  </si>
  <si>
    <t>Clearer group day of month</t>
  </si>
  <si>
    <t>DAY_OF_MONTH_TYPE</t>
  </si>
  <si>
    <t>Clearer group day of week</t>
  </si>
  <si>
    <t>DAY_OF_WEEK_TYPE</t>
  </si>
  <si>
    <t>Clearer group month</t>
  </si>
  <si>
    <t>MONTH_TYPE</t>
  </si>
  <si>
    <t>Collateral giver</t>
  </si>
  <si>
    <t xml:space="preserve">    "textFormat": {
        "textMaxSize": 8,
        "textMinSize": 0
    },</t>
  </si>
  <si>
    <t>Coll Giver exp ref</t>
  </si>
  <si>
    <t xml:space="preserve">    "textFormat": {
        "textMaxSize": 16,
        "textMinSize": 0
    },</t>
  </si>
  <si>
    <t>Collateral receiver</t>
  </si>
  <si>
    <t>Coll Receiver exp ref</t>
  </si>
  <si>
    <t>Contract accepts security in default</t>
  </si>
  <si>
    <t>CONTRACT_SUB_TYPE</t>
  </si>
  <si>
    <t>Contract ID</t>
  </si>
  <si>
    <t xml:space="preserve">    "numberFormat": {
        "minVal": 0,
        "maxVal": 9999999999999999
    },</t>
  </si>
  <si>
    <t xml:space="preserve">    "numberFormat": {
        "minVal": 0
    },</t>
  </si>
  <si>
    <t>Source account clearer</t>
  </si>
  <si>
    <t>CLEARER_STRC_TYPE</t>
  </si>
  <si>
    <t>Price in Amount</t>
  </si>
  <si>
    <t>Callable</t>
  </si>
  <si>
    <t>Collateral tier</t>
  </si>
  <si>
    <t>SEC_COLL_TIER</t>
  </si>
  <si>
    <t>SEC_COLL_TIER_TYPE</t>
  </si>
  <si>
    <t xml:space="preserve">    "textFormat": {
        "textMaxSize": 2,
        "textMinSize": 2
    },</t>
  </si>
  <si>
    <t>"    ""numberFormat"": {
        ""minVal"": 0
    },"</t>
  </si>
  <si>
    <t>ESMA main index</t>
  </si>
  <si>
    <t>Exchange code</t>
  </si>
  <si>
    <t>LIQUIDITY_SCORE_RNG_TYPE</t>
  </si>
  <si>
    <t>Issuer Country Of Domicile</t>
  </si>
  <si>
    <t>Issuer Country Of Incorporation</t>
  </si>
  <si>
    <t>COUNTRY_RATING_TYPE</t>
  </si>
  <si>
    <t>Issuer Country Same as  Coll. Giver</t>
  </si>
  <si>
    <t>Issuer Industry Sector</t>
  </si>
  <si>
    <t>SEC_ISSUER_INDUSTRY_SECTOR</t>
  </si>
  <si>
    <t>ISSUER_INDUSTRY_SECTOR_TYPE</t>
  </si>
  <si>
    <t xml:space="preserve">    "textFormat": {
        "textMaxSize": 32,
        "textMinSize": 0
    },</t>
  </si>
  <si>
    <t>Issuer group</t>
  </si>
  <si>
    <t>LEGAL_FORM_TYPE</t>
  </si>
  <si>
    <t>Loan Participation Note</t>
  </si>
  <si>
    <t>Price in Percentage</t>
  </si>
  <si>
    <t>Security placement type</t>
  </si>
  <si>
    <t>Pool factor</t>
  </si>
  <si>
    <t>PRICE_BASIS_TYPE</t>
  </si>
  <si>
    <t>Sec price from primary price prov</t>
  </si>
  <si>
    <t>PRICE_VOLATILITY_BOND_RNG_TYPE</t>
  </si>
  <si>
    <t>PRICE_VOLATILITY_EQUITY_RNG_TYPE</t>
  </si>
  <si>
    <t>Puttable</t>
  </si>
  <si>
    <t>Security Rating - Long Term</t>
  </si>
  <si>
    <t>Security Rating - Short Term</t>
  </si>
  <si>
    <t>RATING_TERM_TYPE</t>
  </si>
  <si>
    <t>Redemption date</t>
  </si>
  <si>
    <t>Residual/Inflation factor</t>
  </si>
  <si>
    <t>Sinkable</t>
  </si>
  <si>
    <t>Time to entitlement date</t>
  </si>
  <si>
    <t>Security tranche type</t>
  </si>
  <si>
    <t>SECURITY_TRANCHE_TYPE</t>
  </si>
  <si>
    <t>UK Sdrt report</t>
  </si>
  <si>
    <t>Source account name</t>
  </si>
  <si>
    <t xml:space="preserve">    "textFormat": {
        "textMaxSize": 7,
        "textMinSize": 0
    },</t>
  </si>
  <si>
    <t>Source account type</t>
  </si>
  <si>
    <t>ACCOUNT_COLLATERAL_TYPE</t>
  </si>
  <si>
    <t xml:space="preserve">    "numberFormat": {
        "minVal": 0,
        "maxVal": 1439
    },</t>
  </si>
  <si>
    <t>Collateral account clearer</t>
  </si>
  <si>
    <t>id</t>
  </si>
  <si>
    <t>tekst</t>
  </si>
  <si>
    <t>min val</t>
  </si>
  <si>
    <t>precision
num digits</t>
  </si>
  <si>
    <t>scale
decimal places</t>
  </si>
  <si>
    <t>denom</t>
  </si>
  <si>
    <t>percentage</t>
  </si>
  <si>
    <t>age</t>
  </si>
  <si>
    <t>amount</t>
  </si>
  <si>
    <t>issue size</t>
  </si>
  <si>
    <t>time to maturity</t>
  </si>
  <si>
    <t>market capitalization</t>
  </si>
  <si>
    <t>%</t>
  </si>
  <si>
    <t>yes</t>
  </si>
  <si>
    <t>isin</t>
  </si>
  <si>
    <t>LOV</t>
  </si>
  <si>
    <t>ext_id</t>
  </si>
  <si>
    <t>comment</t>
  </si>
  <si>
    <t>ASSET_CLASSIFICATION_TYPE</t>
  </si>
  <si>
    <t>OSCAR_SEC_NAV_AGE_UNITS</t>
  </si>
  <si>
    <t>special enumeration for different IM segs</t>
  </si>
  <si>
    <t>INSTRUMENT_GROUP_TYPE__SEC_GROUP_BOND</t>
  </si>
  <si>
    <t>INSTRUMENT_GROUP_TYPE__SEC_GROUP_EQUITY</t>
  </si>
  <si>
    <t>INSTRUMENT_GROUP_TYPE__SEC_GROUP_FUND</t>
  </si>
  <si>
    <t>ASSET_TYPE__SEC_ASSET_TYPE_FUNDS</t>
  </si>
  <si>
    <t>OSCAR_TPA_LIST</t>
  </si>
  <si>
    <t>29730390-342f-4042-b4a7-70d5e0957506</t>
  </si>
  <si>
    <t>528e6b48-7b6c-4025-9eb9-a8622a8b2644</t>
  </si>
  <si>
    <t>9e5b51fd-a178-4e44-a23e-b080a649511d</t>
  </si>
  <si>
    <t>eefa4444-c893-48b2-9939-5f96adf0809a</t>
  </si>
  <si>
    <t>9b705b1c-e497-43a2-84eb-0cec2e5fc1fb</t>
  </si>
  <si>
    <t>f9a00c14-679f-4280-b2cb-1e16d8e4e1b5</t>
  </si>
  <si>
    <t>3a02e68c-1a05-45eb-a4f7-678372aaacbf</t>
  </si>
  <si>
    <t>100dcdc7-b445-4879-a716-155ec046eec2</t>
  </si>
  <si>
    <t>452a3e4b-a715-46f7-a182-5aaf0b7ede6e</t>
  </si>
  <si>
    <t>de95567d-7105-467a-9d28-622cbca521ff</t>
  </si>
  <si>
    <t>c9a0c0a2-9836-43f2-87d5-be2bfdc29417</t>
  </si>
  <si>
    <t>dbd8acee-737e-4761-86c4-04470309bf4b</t>
  </si>
  <si>
    <t>9c10c752-fb7c-4f89-9e6a-e720130b1616</t>
  </si>
  <si>
    <t>214239df-e162-4fe1-ba53-ce531d1060b2</t>
  </si>
  <si>
    <t>2efac0b2-4e45-4ba0-8866-975044bbbef2</t>
  </si>
  <si>
    <t>dd1c6b79-e85c-433c-b8b3-4651a2b61a87</t>
  </si>
  <si>
    <t>35adfb64-4d22-42ef-b0db-cb88ba5c1764</t>
  </si>
  <si>
    <t>aa8e5bee-2f8f-4504-be37-f1f7c9f7a8bd</t>
  </si>
  <si>
    <t>Unit</t>
  </si>
  <si>
    <t>DATE_PRECISION</t>
  </si>
  <si>
    <t>9affd44c-e7f6-4a18-983f-bc41dc83802e</t>
  </si>
  <si>
    <t>12a89c59-6d4e-416b-a5bb-7af83e40d8f5</t>
  </si>
  <si>
    <t>COUP_CLASS_TYPE</t>
  </si>
  <si>
    <t>115c5f5e-93e2-4d29-8f94-e9a073f2236a</t>
  </si>
  <si>
    <t>85383fbd-1c04-4c06-ba0d-320584a592f3</t>
  </si>
  <si>
    <t>lov_id_internal</t>
  </si>
  <si>
    <t>lov_id_cbl</t>
  </si>
  <si>
    <t>received from cmax</t>
  </si>
  <si>
    <t>cbl_value</t>
  </si>
  <si>
    <t>oscar_display_text</t>
  </si>
  <si>
    <t>order</t>
  </si>
  <si>
    <t>most_wanted_value (true = yes)</t>
  </si>
  <si>
    <t>synonyms</t>
  </si>
  <si>
    <t>json pt 1</t>
  </si>
  <si>
    <t>json pt 22</t>
  </si>
  <si>
    <t>json</t>
  </si>
  <si>
    <t>1 (TYPE_1) : 1</t>
  </si>
  <si>
    <t>2 (TYPE_2) : 2</t>
  </si>
  <si>
    <t>3 (TYPE_3) : 3</t>
  </si>
  <si>
    <t>4 (TYPE_4) : 4</t>
  </si>
  <si>
    <t>5 (TYPE_5) : 5</t>
  </si>
  <si>
    <t>5-a (TYPE_5_A) : 5-a</t>
  </si>
  <si>
    <t>5-b (TYPE_5_B) : 5-b</t>
  </si>
  <si>
    <t>6 (TYPE_6) : 6</t>
  </si>
  <si>
    <t>7 (TYPE_7) : 7</t>
  </si>
  <si>
    <t>8-a (TYPE_8_A) : 8-a</t>
  </si>
  <si>
    <t>8-b (TYPE_8_B) : 8-b</t>
  </si>
  <si>
    <t>8-c (TYPE_8_C) : 8-c</t>
  </si>
  <si>
    <t>8-d (TYPE_8_D) : 8-d</t>
  </si>
  <si>
    <t>9 (TYPE_9) : 9</t>
  </si>
  <si>
    <t>9-g (TYPE_9_G) : 9-g</t>
  </si>
  <si>
    <t>A (TYPE_A) : A</t>
  </si>
  <si>
    <t>B (TYPE_B) : B</t>
  </si>
  <si>
    <t>C (TYPE_C) : C</t>
  </si>
  <si>
    <t>C-1 (TYPE_C1) : C-1</t>
  </si>
  <si>
    <t>C-2 (TYPE_C2) : C-2</t>
  </si>
  <si>
    <t>C-3 (TYPE_C3) : C-3</t>
  </si>
  <si>
    <t>C-FI (TYPE_CFI) : C-FI</t>
  </si>
  <si>
    <t>D (TYPE_D) : D</t>
  </si>
  <si>
    <t>D-FI (TYPE_D_FI) : D-FI</t>
  </si>
  <si>
    <t>D-NFI (TYPE_D_NFI) : D-NFI</t>
  </si>
  <si>
    <t>E (TYPE_E) : E</t>
  </si>
  <si>
    <t>F (TYPE_F) : F</t>
  </si>
  <si>
    <t>G (TYPE_G) : G</t>
  </si>
  <si>
    <t>H (TYPE_H) : H</t>
  </si>
  <si>
    <t>I (TYPE_I) : I</t>
  </si>
  <si>
    <t>J (TYPE_J) : J</t>
  </si>
  <si>
    <t>K (TYPE_K) : K</t>
  </si>
  <si>
    <t>L (TYPE_L) : L</t>
  </si>
  <si>
    <t>M (TYPE_M) : M</t>
  </si>
  <si>
    <t>N (TYPE_N) : N</t>
  </si>
  <si>
    <t>NE (TYPE_NE) : NE</t>
  </si>
  <si>
    <t>NR (TYPE_NR) : NR</t>
  </si>
  <si>
    <t>O (TYPE_O) : O</t>
  </si>
  <si>
    <t>P-FI (TYPE_P_FI) : P-FI</t>
  </si>
  <si>
    <t>P-NFI (TYPE_P_NFI) : P-NFI</t>
  </si>
  <si>
    <t>Q-FI (TYPE_Q_FI) : Q-FI</t>
  </si>
  <si>
    <t>Q-NFI (TYPE_Q_NFI) : Q-NFI</t>
  </si>
  <si>
    <t>R-FI (TYPE_R_FI) : R-FI</t>
  </si>
  <si>
    <t>R-G (TYPE_R_G) : R-G</t>
  </si>
  <si>
    <t>R-NFI (TYPE_R_NFI) : R-NFI</t>
  </si>
  <si>
    <t>X (TYPE_X) : X</t>
  </si>
  <si>
    <t>U (UNKNOWN) : Unknown</t>
  </si>
  <si>
    <t>UNKNOWN</t>
  </si>
  <si>
    <t>Y (YES) : Yes</t>
  </si>
  <si>
    <t>YES</t>
  </si>
  <si>
    <t>ok;y;approved;accepted;allowed;permitted;qualified;suitable;desirable;considered</t>
  </si>
  <si>
    <t>N (NO) : No</t>
  </si>
  <si>
    <t>NO</t>
  </si>
  <si>
    <t>not;none</t>
  </si>
  <si>
    <t>true (Y) : Yes</t>
  </si>
  <si>
    <t>false (N) : No</t>
  </si>
  <si>
    <t>7 : AAA</t>
  </si>
  <si>
    <t>11 : AA+</t>
  </si>
  <si>
    <t>17 : AA</t>
  </si>
  <si>
    <t>22 : A-1+</t>
  </si>
  <si>
    <t>27 : AA-</t>
  </si>
  <si>
    <t>33 : A+</t>
  </si>
  <si>
    <t>38 : A</t>
  </si>
  <si>
    <t>43 : A-</t>
  </si>
  <si>
    <t>48 : A-1</t>
  </si>
  <si>
    <t>58 : BBB+</t>
  </si>
  <si>
    <t>64 : BBB</t>
  </si>
  <si>
    <t>67 : A-2</t>
  </si>
  <si>
    <t>77 : BBB-</t>
  </si>
  <si>
    <t>80 : A-3</t>
  </si>
  <si>
    <t>90 : BB+</t>
  </si>
  <si>
    <t>96 : BB</t>
  </si>
  <si>
    <t>103 : BB-</t>
  </si>
  <si>
    <t>107 : B ST</t>
  </si>
  <si>
    <t>118 : B+</t>
  </si>
  <si>
    <t>123 : B</t>
  </si>
  <si>
    <t>128 : B-</t>
  </si>
  <si>
    <t>140 : CCC</t>
  </si>
  <si>
    <t>152 : CC</t>
  </si>
  <si>
    <t>157 : C</t>
  </si>
  <si>
    <t>161 : C ST</t>
  </si>
  <si>
    <t>162 : D</t>
  </si>
  <si>
    <t>169 : D ST</t>
  </si>
  <si>
    <t>357 : NR</t>
  </si>
  <si>
    <t>449 : NR ST</t>
  </si>
  <si>
    <t>AF : AF - Afghanistan</t>
  </si>
  <si>
    <t>AX : AX - Aland Is.</t>
  </si>
  <si>
    <t>AL : AL - Albania</t>
  </si>
  <si>
    <t>DZ : DZ - Algeria</t>
  </si>
  <si>
    <t>AS : AS - American Samoa</t>
  </si>
  <si>
    <t>AD : AD - Andora</t>
  </si>
  <si>
    <t>AO : AO - Angola</t>
  </si>
  <si>
    <t>AI : AI - Anguilla</t>
  </si>
  <si>
    <t>AQ : AQ - Antarctica</t>
  </si>
  <si>
    <t>AG : AG - Antigua and Barbuda</t>
  </si>
  <si>
    <t>AR : AR - Argentina</t>
  </si>
  <si>
    <t>AR;Buenos Aires</t>
  </si>
  <si>
    <t>AM : AM - Armenia</t>
  </si>
  <si>
    <t>AW : AW - Aruba</t>
  </si>
  <si>
    <t>AU : AU - Australia</t>
  </si>
  <si>
    <t>AU;Canberra</t>
  </si>
  <si>
    <t>AT : AT - Austria</t>
  </si>
  <si>
    <t>Vienna; AT; Zurich</t>
  </si>
  <si>
    <t>AZ : AZ - Azerbaijan</t>
  </si>
  <si>
    <t>BS : BS - Bahamas</t>
  </si>
  <si>
    <t>BS;Nassau</t>
  </si>
  <si>
    <t>BH : BH - Bahrain</t>
  </si>
  <si>
    <t>BD : BD - Bangladesh</t>
  </si>
  <si>
    <t>BB : BB - Barbados</t>
  </si>
  <si>
    <t>BB;Bridgetown</t>
  </si>
  <si>
    <t>BY : BY - Belarus</t>
  </si>
  <si>
    <t>BE : BE - Belgium</t>
  </si>
  <si>
    <t>BE;Brussels;BEL</t>
  </si>
  <si>
    <t>BZ : BZ - Belize</t>
  </si>
  <si>
    <t>BJ : BJ - Benin</t>
  </si>
  <si>
    <t>BM : BM - Bermuda</t>
  </si>
  <si>
    <t>BM</t>
  </si>
  <si>
    <t>BT : BT - Bhutan</t>
  </si>
  <si>
    <t>BO : BO - Bolivia</t>
  </si>
  <si>
    <t>BQ : BQ - Bonaire NL</t>
  </si>
  <si>
    <t>BA : BA - Bosnia-Herzegovina</t>
  </si>
  <si>
    <t>BW : BW - Botswana</t>
  </si>
  <si>
    <t>BV : BV - Bouvet Is.</t>
  </si>
  <si>
    <t>BR : BR - Brazil</t>
  </si>
  <si>
    <t>BR;Brasilia</t>
  </si>
  <si>
    <t>IO : IO - British Ind. Ocean</t>
  </si>
  <si>
    <t>VG : VG - British Virgin Is.</t>
  </si>
  <si>
    <t>VG;British Virgin Islands</t>
  </si>
  <si>
    <t>BN : BN - Brunei Darussalam</t>
  </si>
  <si>
    <t>BG : BG - Bulgaria</t>
  </si>
  <si>
    <t>BG;Sofia</t>
  </si>
  <si>
    <t>BF : BF - Burkina Faso</t>
  </si>
  <si>
    <t>BI : BI - Burundi</t>
  </si>
  <si>
    <t>GG : GG - C. I. Guernsey</t>
  </si>
  <si>
    <t>GG;Guernsey</t>
  </si>
  <si>
    <t>KH : KH - Cambodia</t>
  </si>
  <si>
    <t>CM : CM - Cameroon</t>
  </si>
  <si>
    <t>CA : CA - Canada</t>
  </si>
  <si>
    <t>CA;Ottawa</t>
  </si>
  <si>
    <t>CV : CV - Cape Verde</t>
  </si>
  <si>
    <t>KY : KY - Cayman Is.</t>
  </si>
  <si>
    <t>KY;Cayman;Cayman Islands</t>
  </si>
  <si>
    <t>CF : CF - Central Africa Rep.</t>
  </si>
  <si>
    <t>TD : TD - Chad</t>
  </si>
  <si>
    <t>CL : CL - Chile</t>
  </si>
  <si>
    <t>CL;Santiago</t>
  </si>
  <si>
    <t>CN : CN - China</t>
  </si>
  <si>
    <t>CN;Peking;PRC</t>
  </si>
  <si>
    <t>CX : CX - Christmas Is.</t>
  </si>
  <si>
    <t>CC : CC - Cocos Is.</t>
  </si>
  <si>
    <t>CO : CO - Colombia</t>
  </si>
  <si>
    <t>KM : KM - Comoros</t>
  </si>
  <si>
    <t>CG : CG - Congo</t>
  </si>
  <si>
    <t>CK : CK - Cook Is.</t>
  </si>
  <si>
    <t>CR : CR - Costa Rica</t>
  </si>
  <si>
    <t>CI : CI - Cote D Ivoire</t>
  </si>
  <si>
    <t>HR : HR - Croatia</t>
  </si>
  <si>
    <t>HR;Zagreb</t>
  </si>
  <si>
    <t>CU : CU - Cuba</t>
  </si>
  <si>
    <t>CW : CW - Curacao</t>
  </si>
  <si>
    <t>CY : CY - Cyprus</t>
  </si>
  <si>
    <t>CY;Nicosia</t>
  </si>
  <si>
    <t>CZ : CZ - Czech Rep.</t>
  </si>
  <si>
    <t>CZ;Prague</t>
  </si>
  <si>
    <t>CD : CD - Dem. Rep of Congo</t>
  </si>
  <si>
    <t>KP : KP - Democ. Rep. of Korea</t>
  </si>
  <si>
    <t>YD : YD - Democratic Yemen</t>
  </si>
  <si>
    <t>DK : DK - Denmark</t>
  </si>
  <si>
    <t>DK;Copenhagen</t>
  </si>
  <si>
    <t>DJ : DJ - Djibouti</t>
  </si>
  <si>
    <t>DM : DM - Dominica</t>
  </si>
  <si>
    <t>DO : DO - Dominican Rep.</t>
  </si>
  <si>
    <t>TP : TP - East Timor</t>
  </si>
  <si>
    <t>XA : XA - ECB Frankfurt</t>
  </si>
  <si>
    <t>EC : EC - Ecuador</t>
  </si>
  <si>
    <t>EG : EG - Egypt</t>
  </si>
  <si>
    <t>SV : SV - El Salvador</t>
  </si>
  <si>
    <t>GQ : GQ - Equatorial Guinea</t>
  </si>
  <si>
    <t>ER : ER - Eritrea</t>
  </si>
  <si>
    <t>EE : EE - Estonia</t>
  </si>
  <si>
    <t>EE;Tallinn</t>
  </si>
  <si>
    <t>ET : ET - Ethiopia</t>
  </si>
  <si>
    <t>XS : XS - Euromarket</t>
  </si>
  <si>
    <t>XE : XE - Europe</t>
  </si>
  <si>
    <t>XI : XI - European Stability Mech</t>
  </si>
  <si>
    <t>EU : EU - European Union</t>
  </si>
  <si>
    <t>FO : FO - Faeroe Is.</t>
  </si>
  <si>
    <t>FK : FK - Falkland Is.</t>
  </si>
  <si>
    <t>FJ : FJ - Fiji</t>
  </si>
  <si>
    <t>FI : FI - Finland</t>
  </si>
  <si>
    <t>FI;Helsinki</t>
  </si>
  <si>
    <t>FR : FR - France</t>
  </si>
  <si>
    <t>FR;Paris</t>
  </si>
  <si>
    <t>GF : GF - French Guiana</t>
  </si>
  <si>
    <t>PF : PF - French Polynesia</t>
  </si>
  <si>
    <t>TF : TF - French Southern Terr.</t>
  </si>
  <si>
    <t>GA : GA - Gabon</t>
  </si>
  <si>
    <t>GM : GM - Gambia</t>
  </si>
  <si>
    <t>GE : GE - Georgia</t>
  </si>
  <si>
    <t>GS : GS - Georgia Sandwich Is.</t>
  </si>
  <si>
    <t>DE : DE - Germany</t>
  </si>
  <si>
    <t>DE;Berlin;Bonn;Munich</t>
  </si>
  <si>
    <t>GH : GH - Ghana</t>
  </si>
  <si>
    <t>GI : GI - Gibraltar</t>
  </si>
  <si>
    <t>VV : VV - Grandbigard</t>
  </si>
  <si>
    <t>GR : GR - Greece</t>
  </si>
  <si>
    <t>GR;Athens</t>
  </si>
  <si>
    <t>GL : GL - Greenland</t>
  </si>
  <si>
    <t>GD : GD - Grenada</t>
  </si>
  <si>
    <t>GP : GP - Guadeloupe</t>
  </si>
  <si>
    <t>GU : GU - Guam</t>
  </si>
  <si>
    <t>GT : GT - Guatemala</t>
  </si>
  <si>
    <t>GN : GN - Guinea</t>
  </si>
  <si>
    <t>GW : GW - Guinea-Bissau</t>
  </si>
  <si>
    <t>GY : GY - Guyana</t>
  </si>
  <si>
    <t>HT : HT - Haiti</t>
  </si>
  <si>
    <t>HM : HM - Heard + McDonald Is.</t>
  </si>
  <si>
    <t>HN : HN - Honduras</t>
  </si>
  <si>
    <t>HK : HK - Hong Kong</t>
  </si>
  <si>
    <t>HK;Central</t>
  </si>
  <si>
    <t>HU : HU - Hungary</t>
  </si>
  <si>
    <t>HU;Budapest</t>
  </si>
  <si>
    <t>IS : IS - Iceland</t>
  </si>
  <si>
    <t>IS;Reykjavik</t>
  </si>
  <si>
    <t>IN : IN - India</t>
  </si>
  <si>
    <t>IN;New Delhi</t>
  </si>
  <si>
    <t>ID : ID - Indonesia</t>
  </si>
  <si>
    <t>ID;Jakarta</t>
  </si>
  <si>
    <t>XD : XD - Inst. Europ.</t>
  </si>
  <si>
    <t>XG : XG - Inst. Europ. out Lux</t>
  </si>
  <si>
    <t>IR : IR - Iran</t>
  </si>
  <si>
    <t>IQ : IQ - Iraq</t>
  </si>
  <si>
    <t>IE : IE - Ireland</t>
  </si>
  <si>
    <t>IE;Dublin</t>
  </si>
  <si>
    <t>IM : IM - Isle Of Man</t>
  </si>
  <si>
    <t>IL : IL - Israel</t>
  </si>
  <si>
    <t>IL;Jerusalem;Tel Aviv</t>
  </si>
  <si>
    <t>IT : IT - Italy</t>
  </si>
  <si>
    <t>IT;Rome</t>
  </si>
  <si>
    <t>JM : JM - Jamaica</t>
  </si>
  <si>
    <t>JP : JP - Japan</t>
  </si>
  <si>
    <t>JP;Tokyo</t>
  </si>
  <si>
    <t>JE : JE - Jersey</t>
  </si>
  <si>
    <t>JE;Saint Helier</t>
  </si>
  <si>
    <t>JO : JO - Jordan</t>
  </si>
  <si>
    <t>KZ : KZ - Kazakhstan</t>
  </si>
  <si>
    <t>KE : KE - Kenya</t>
  </si>
  <si>
    <t>KI : KI - Kiribati</t>
  </si>
  <si>
    <t>KW : KW - Kuwait</t>
  </si>
  <si>
    <t>KW;Kuwait City</t>
  </si>
  <si>
    <t>KG : KG - Kyrgyzstan</t>
  </si>
  <si>
    <t>LA : LA - Lao</t>
  </si>
  <si>
    <t>LV : LV - Latvia</t>
  </si>
  <si>
    <t>LV;Riga</t>
  </si>
  <si>
    <t>LB : LB - Lebanon</t>
  </si>
  <si>
    <t>LS : LS - Lesotho</t>
  </si>
  <si>
    <t>LR : LR - Liberia</t>
  </si>
  <si>
    <t>LY : LY - Libyan Arab. Jamah.</t>
  </si>
  <si>
    <t>LI : LI - Liechtenstein</t>
  </si>
  <si>
    <t>LT : LT - Lithuania</t>
  </si>
  <si>
    <t>LT;Vilnius</t>
  </si>
  <si>
    <t>LU : LU - Luxembourg</t>
  </si>
  <si>
    <t>LU;Luxembourg</t>
  </si>
  <si>
    <t>MO : MO - Macau</t>
  </si>
  <si>
    <t>MK : MK - Macedonia</t>
  </si>
  <si>
    <t>MG : MG - Madagascar</t>
  </si>
  <si>
    <t>MW : MW - Malawi</t>
  </si>
  <si>
    <t>MY : MY - Malaysia</t>
  </si>
  <si>
    <t>MY;Kuala Lumpur</t>
  </si>
  <si>
    <t>MV : MV - Maldives</t>
  </si>
  <si>
    <t>ML : ML - Mali</t>
  </si>
  <si>
    <t>MT : MT - Malta</t>
  </si>
  <si>
    <t>MT; Valletta</t>
  </si>
  <si>
    <t>MH : MH - Marshall Is.</t>
  </si>
  <si>
    <t>MQ : MQ - Martinique</t>
  </si>
  <si>
    <t>MR : MR - Mauritania</t>
  </si>
  <si>
    <t>MU : MU - Mauritius</t>
  </si>
  <si>
    <t>YT : YT - Mayotte</t>
  </si>
  <si>
    <t>MX : MX - Mexico</t>
  </si>
  <si>
    <t>MX;Mexico City</t>
  </si>
  <si>
    <t>FM : FM - Micronesia</t>
  </si>
  <si>
    <t>MD : MD - Moldava</t>
  </si>
  <si>
    <t>MC : MC - Monaco</t>
  </si>
  <si>
    <t>MN : MN - Mongolia</t>
  </si>
  <si>
    <t>MS : MS - Monserrat</t>
  </si>
  <si>
    <t>ME : ME - Montenegro</t>
  </si>
  <si>
    <t>MA : MA - Morocco</t>
  </si>
  <si>
    <t>MZ : MZ - Mozambique</t>
  </si>
  <si>
    <t>XM : XM - Multinational</t>
  </si>
  <si>
    <t>MM : MM - Myanmar</t>
  </si>
  <si>
    <t>NA : NA - Namibia</t>
  </si>
  <si>
    <t>NR : NR - Nauru</t>
  </si>
  <si>
    <t>NP : NP - Nepal</t>
  </si>
  <si>
    <t>NL : NL - Netherlands</t>
  </si>
  <si>
    <t>NL;Amsterdam</t>
  </si>
  <si>
    <t>NT : NT - Neutral Zone</t>
  </si>
  <si>
    <t>NC : NC - New Caledonia</t>
  </si>
  <si>
    <t>NZ : NZ - New Zealand</t>
  </si>
  <si>
    <t>NZ;Wellington</t>
  </si>
  <si>
    <t>NI : NI - Nicaragua</t>
  </si>
  <si>
    <t>NE : NE - Niger</t>
  </si>
  <si>
    <t>NG : NG - Nigeria</t>
  </si>
  <si>
    <t>NU : NU - Niue</t>
  </si>
  <si>
    <t>NF : NF - Norfolk Is.</t>
  </si>
  <si>
    <t>MP : MP - Northern Mariana Is.</t>
  </si>
  <si>
    <t>NO : NO - Norway</t>
  </si>
  <si>
    <t>NO;Oslo</t>
  </si>
  <si>
    <t>PS : PS - Occupd. Palstn. Terr.</t>
  </si>
  <si>
    <t>OM : OM - Oman</t>
  </si>
  <si>
    <t>XB : XB - Org. Inter</t>
  </si>
  <si>
    <t>XC : XC - Otan</t>
  </si>
  <si>
    <t>PK : PK - Pakistan</t>
  </si>
  <si>
    <t>PW : PW - Palau</t>
  </si>
  <si>
    <t>PA : PA - Panama</t>
  </si>
  <si>
    <t>PZ : PZ - Panama Canal Zone</t>
  </si>
  <si>
    <t>PG : PG - Papua New Guinea</t>
  </si>
  <si>
    <t>PY : PY - Paraguay</t>
  </si>
  <si>
    <t>PE : PE - Peru</t>
  </si>
  <si>
    <t>PH : PH - Philippines</t>
  </si>
  <si>
    <t>PH;Manila</t>
  </si>
  <si>
    <t>PN : PN - Pitcairn</t>
  </si>
  <si>
    <t>PL : PL - Poland</t>
  </si>
  <si>
    <t>PL;Warsaw</t>
  </si>
  <si>
    <t>PT : PT - Portugal</t>
  </si>
  <si>
    <t>PT;Lisbon</t>
  </si>
  <si>
    <t>PR : PR - Puerto Rico</t>
  </si>
  <si>
    <t>QA : QA - Qatar</t>
  </si>
  <si>
    <t>KR : KR - Rep. of Korea</t>
  </si>
  <si>
    <t>KR;South Korea;Seoul</t>
  </si>
  <si>
    <t>SS : SS - Rep. of South Sudan</t>
  </si>
  <si>
    <t>XK : XK - Republic of Kosovo</t>
  </si>
  <si>
    <t>YE : YE - Republic of Yemen</t>
  </si>
  <si>
    <t>RE : RE - Reunion</t>
  </si>
  <si>
    <t>RO : RO - Romania</t>
  </si>
  <si>
    <t>RO;Bucharest</t>
  </si>
  <si>
    <t>RU : RU - Russia</t>
  </si>
  <si>
    <t>RU;Moscow</t>
  </si>
  <si>
    <t>RW : RW - Rwanda</t>
  </si>
  <si>
    <t>BL : BL - Saint Barthelemy</t>
  </si>
  <si>
    <t>KN : KN - Saint Kitts + Nevis</t>
  </si>
  <si>
    <t>LC : LC - Saint Lucia</t>
  </si>
  <si>
    <t>MF : MF - Saint Martin FR</t>
  </si>
  <si>
    <t>WS : WS - Samoa</t>
  </si>
  <si>
    <t>SM : SM - San Marino</t>
  </si>
  <si>
    <t>ST : ST - Sao Tome + Principe</t>
  </si>
  <si>
    <t>SA : SA - Saudi Arabia</t>
  </si>
  <si>
    <t>SN : SN - Senegal</t>
  </si>
  <si>
    <t>RS : RS - Serbia</t>
  </si>
  <si>
    <t>CS : CS - Serbia + Montenegro</t>
  </si>
  <si>
    <t>SC : SC - Seychelles</t>
  </si>
  <si>
    <t>SL : SL - Sierra Leone</t>
  </si>
  <si>
    <t>SG : SG - Singapore</t>
  </si>
  <si>
    <t>SG;Singapore</t>
  </si>
  <si>
    <t>SK : SK - Slovakia</t>
  </si>
  <si>
    <t>SK;Bratislava</t>
  </si>
  <si>
    <t>SI : SI - Slovenia</t>
  </si>
  <si>
    <t>SL;Ljubljana</t>
  </si>
  <si>
    <t>SB : SB - Solomon Is.</t>
  </si>
  <si>
    <t>SO : SO - Somalia</t>
  </si>
  <si>
    <t>ZA : ZA - South Africa</t>
  </si>
  <si>
    <t>ZA;Pretoria;Cape Town;Bloemfontein</t>
  </si>
  <si>
    <t>ES : ES - Spain</t>
  </si>
  <si>
    <t>ES;Madrid</t>
  </si>
  <si>
    <t>LK : LK - Sri Lanka</t>
  </si>
  <si>
    <t>SH : SH - St. Helena</t>
  </si>
  <si>
    <t>SX : SX - St. Martin NL</t>
  </si>
  <si>
    <t>PM : PM - St. Pierre + Miquel.</t>
  </si>
  <si>
    <t>VC : VC - St. Vincent + Gren.</t>
  </si>
  <si>
    <t>SD : SD - Sudan</t>
  </si>
  <si>
    <t>SP : SP - Supra-national</t>
  </si>
  <si>
    <t>SR : SR - Suriname</t>
  </si>
  <si>
    <t>SJ : SJ - Svalbard + Jan M.</t>
  </si>
  <si>
    <t>SZ : SZ - Swaziland</t>
  </si>
  <si>
    <t>SE : SE - Sweden</t>
  </si>
  <si>
    <t>SE;Stockholm</t>
  </si>
  <si>
    <t>CH : CH - Switzerland</t>
  </si>
  <si>
    <t>CH;Bern</t>
  </si>
  <si>
    <t>SY : SY - Syrian Arab. Rep.</t>
  </si>
  <si>
    <t>TW : TW - Taiwan</t>
  </si>
  <si>
    <t>TW;Taipei</t>
  </si>
  <si>
    <t>TJ : TJ - Tajikistan</t>
  </si>
  <si>
    <t>TH : TH - Thailand</t>
  </si>
  <si>
    <t>TH;Bangkok</t>
  </si>
  <si>
    <t>TL : TL - Timor-Leste</t>
  </si>
  <si>
    <t>TG : TG - Togo</t>
  </si>
  <si>
    <t>TK : TK - Tokelo</t>
  </si>
  <si>
    <t>TO : TO - Tonga</t>
  </si>
  <si>
    <t>TT : TT - Trinidad + Tobago</t>
  </si>
  <si>
    <t>TN : TN - Tunisia</t>
  </si>
  <si>
    <t>TR : TR - Turkey</t>
  </si>
  <si>
    <t>TR;Ankara;Istanbul</t>
  </si>
  <si>
    <t>TM : TM - Turkmenistan</t>
  </si>
  <si>
    <t>TC : TC - Turks + Caicos Is.</t>
  </si>
  <si>
    <t>TV : TV - Tuvalu</t>
  </si>
  <si>
    <t>UM : UM - U.S. Minor Outl. Is.</t>
  </si>
  <si>
    <t>UG : UG - Uganda</t>
  </si>
  <si>
    <t>UA : UA - Ukraine</t>
  </si>
  <si>
    <t>AE : AE - United Arab Emirates</t>
  </si>
  <si>
    <t>AE;UAE;Abu Dhabi;Dubai;Arab Emirates</t>
  </si>
  <si>
    <t>GB : GB - United Kingdom</t>
  </si>
  <si>
    <t>GB;UK;Great Britain;London</t>
  </si>
  <si>
    <t>TZ : TZ - United Rep. Tanzania</t>
  </si>
  <si>
    <t>US : US - United States</t>
  </si>
  <si>
    <t>US;USA;America;united states of america;states of america;Washington DC</t>
  </si>
  <si>
    <t>XX : XX - Unknown</t>
  </si>
  <si>
    <t>ZZ : ZZ - Unknown</t>
  </si>
  <si>
    <t>UY : UY - Uruguay</t>
  </si>
  <si>
    <t>UZ : UZ - Uzbekistan</t>
  </si>
  <si>
    <t>VU : VU - Vanuata</t>
  </si>
  <si>
    <t>VA : VA - Vatican City State</t>
  </si>
  <si>
    <t>VE : VE - Venezuela</t>
  </si>
  <si>
    <t>VE;Caracas</t>
  </si>
  <si>
    <t>VN : VN - Vietnam</t>
  </si>
  <si>
    <t>VI : VI - Virgin Is. U.S.</t>
  </si>
  <si>
    <t>WF : WF - Wallis + Futuna Is.</t>
  </si>
  <si>
    <t>EH : EH - Western Sahara</t>
  </si>
  <si>
    <t>YU : YU - Yugoslavia</t>
  </si>
  <si>
    <t>ZR : ZR - Zaire</t>
  </si>
  <si>
    <t>ZM : ZM - Zambia</t>
  </si>
  <si>
    <t>ZW : ZW - Zimbabwe</t>
  </si>
  <si>
    <t>AED : AED</t>
  </si>
  <si>
    <t>UAE dirham</t>
  </si>
  <si>
    <t>AMD : AMD</t>
  </si>
  <si>
    <t>armenian dram</t>
  </si>
  <si>
    <t>AOA : AOA</t>
  </si>
  <si>
    <t>ARS : ARS</t>
  </si>
  <si>
    <t>argentine peso;ar peso</t>
  </si>
  <si>
    <t>ATS : ATS</t>
  </si>
  <si>
    <t>AUD : AUD</t>
  </si>
  <si>
    <t>australian dollar;au dollar</t>
  </si>
  <si>
    <t>iTof currency</t>
  </si>
  <si>
    <t>AZN : AZN</t>
  </si>
  <si>
    <t>BDT : BDT</t>
  </si>
  <si>
    <t>BEF : BEF</t>
  </si>
  <si>
    <t>BGN : BGN</t>
  </si>
  <si>
    <t>bulgaria lev;bg lev</t>
  </si>
  <si>
    <t>BHD : BHD</t>
  </si>
  <si>
    <t>bahraini dinar; bh dinar</t>
  </si>
  <si>
    <t>BOB : BOB</t>
  </si>
  <si>
    <t>BRL : BRL</t>
  </si>
  <si>
    <t>BWP : BWP</t>
  </si>
  <si>
    <t>botswana pula</t>
  </si>
  <si>
    <t>BYN : BYN</t>
  </si>
  <si>
    <t>BYR : BYR</t>
  </si>
  <si>
    <t>CAD : CAD</t>
  </si>
  <si>
    <t>canadian dollar; ca dollar</t>
  </si>
  <si>
    <t>CHF : CHF</t>
  </si>
  <si>
    <t>swiss franc;swiss</t>
  </si>
  <si>
    <t>CLF : CLF</t>
  </si>
  <si>
    <t>CLP : CLP</t>
  </si>
  <si>
    <t>CNY : CNY</t>
  </si>
  <si>
    <t>chinese yuan renminbi;yuan</t>
  </si>
  <si>
    <t>COP : COP</t>
  </si>
  <si>
    <t>colombian peso; co peso</t>
  </si>
  <si>
    <t>CRC : CRC</t>
  </si>
  <si>
    <t>CYP : CYP</t>
  </si>
  <si>
    <t>CZK : CZK</t>
  </si>
  <si>
    <t>czech koruna;cz koruna</t>
  </si>
  <si>
    <t>DEM : DEM</t>
  </si>
  <si>
    <t>DKK : DKK</t>
  </si>
  <si>
    <t>danish krone;dk krone</t>
  </si>
  <si>
    <t>DOP : DOP</t>
  </si>
  <si>
    <t>DZD : DZD</t>
  </si>
  <si>
    <t>EEK : EEK</t>
  </si>
  <si>
    <t>EGP : EGP</t>
  </si>
  <si>
    <t>ESP : ESP</t>
  </si>
  <si>
    <t>EUR : EUR</t>
  </si>
  <si>
    <t>euro;€</t>
  </si>
  <si>
    <t>iTof currency. To be used in LOVs for IM Termination Currency</t>
  </si>
  <si>
    <t>FIM : FIM</t>
  </si>
  <si>
    <t>FRF : FRF</t>
  </si>
  <si>
    <t>GBP : GBP</t>
  </si>
  <si>
    <t>£;pound;british pound;great britain pound</t>
  </si>
  <si>
    <t xml:space="preserve">iTof currency. </t>
  </si>
  <si>
    <t>GEL : GEL</t>
  </si>
  <si>
    <t>georgian lari;ge lari</t>
  </si>
  <si>
    <t>GHC : GHC</t>
  </si>
  <si>
    <t>GHS : GHS</t>
  </si>
  <si>
    <t>GRD : GRD</t>
  </si>
  <si>
    <t>GTQ : GTQ</t>
  </si>
  <si>
    <t>HKD : HKD</t>
  </si>
  <si>
    <t>hong kong dollar; hk dollar</t>
  </si>
  <si>
    <t>HRK : HRK</t>
  </si>
  <si>
    <t>croatian kuna;hr kuna</t>
  </si>
  <si>
    <t>HUF : HUF</t>
  </si>
  <si>
    <t>hungary forint;hf forint</t>
  </si>
  <si>
    <t>IDR : IDR</t>
  </si>
  <si>
    <t>indonesian rupiah;ind rupiah</t>
  </si>
  <si>
    <t>IEP : IEP</t>
  </si>
  <si>
    <t>ILS : ILS</t>
  </si>
  <si>
    <t>israeli new shekel;new shekel;il shekel</t>
  </si>
  <si>
    <t>INR : INR</t>
  </si>
  <si>
    <t>ISK : ISK</t>
  </si>
  <si>
    <t>icelandic krona;is krona</t>
  </si>
  <si>
    <t>ITL : ITL</t>
  </si>
  <si>
    <t>JMD : JMD</t>
  </si>
  <si>
    <t>JOD : JOD</t>
  </si>
  <si>
    <t>JPY : JPY</t>
  </si>
  <si>
    <t>japanese yen;jp yen;yen</t>
  </si>
  <si>
    <t>KES : KES</t>
  </si>
  <si>
    <t>KGS : KGS</t>
  </si>
  <si>
    <t>KHR : KHR</t>
  </si>
  <si>
    <t>KRW : KRW</t>
  </si>
  <si>
    <t>south korean won;kr won;won</t>
  </si>
  <si>
    <t>KWD : KWD</t>
  </si>
  <si>
    <t>kuwait dinar;kw dinar</t>
  </si>
  <si>
    <t>KZT : KZT</t>
  </si>
  <si>
    <t>kazachstani tenge;kz tenge;tenge</t>
  </si>
  <si>
    <t>LBP : LBP</t>
  </si>
  <si>
    <t>LKR : LKR</t>
  </si>
  <si>
    <t>LTL : LTL</t>
  </si>
  <si>
    <t>LUF : LUF</t>
  </si>
  <si>
    <t>LVL : LVL</t>
  </si>
  <si>
    <t>MAD : MAD</t>
  </si>
  <si>
    <t>MNT : MNT</t>
  </si>
  <si>
    <t>MOP : MOP</t>
  </si>
  <si>
    <t>MUR : MUR</t>
  </si>
  <si>
    <t>MXN : MXN</t>
  </si>
  <si>
    <t>mexican peso;mx peso</t>
  </si>
  <si>
    <t>MXV : MXV</t>
  </si>
  <si>
    <t>MYR : MYR</t>
  </si>
  <si>
    <t>malaysian ringgit;ringgit;my ringgit</t>
  </si>
  <si>
    <t>MZN : MZN</t>
  </si>
  <si>
    <t>NAD : NAD</t>
  </si>
  <si>
    <t>NGN : NGN</t>
  </si>
  <si>
    <t>NIO : NIO</t>
  </si>
  <si>
    <t>NLG : NLG</t>
  </si>
  <si>
    <t>NOK : NOK</t>
  </si>
  <si>
    <t>norwegian krone;no krone</t>
  </si>
  <si>
    <t>NPR : NPR</t>
  </si>
  <si>
    <t>NZD : NZD</t>
  </si>
  <si>
    <t>new zealand dollar;nz dollar</t>
  </si>
  <si>
    <t>OMR : OMR</t>
  </si>
  <si>
    <t>oman rial;om rial</t>
  </si>
  <si>
    <t>PEN : PEN</t>
  </si>
  <si>
    <t>peruvian sol;pe sol; sol</t>
  </si>
  <si>
    <t>PGK : PGK</t>
  </si>
  <si>
    <t>PHP : PHP</t>
  </si>
  <si>
    <t>philippine peso;ph peso</t>
  </si>
  <si>
    <t>PKR : PKR</t>
  </si>
  <si>
    <t>PLN : PLN</t>
  </si>
  <si>
    <t>polish zloty;pl zloty;zloty</t>
  </si>
  <si>
    <t>PTE : PTE</t>
  </si>
  <si>
    <t>PYG : PYG</t>
  </si>
  <si>
    <t>QAR : QAR</t>
  </si>
  <si>
    <t>qatari riyal;qa riyal</t>
  </si>
  <si>
    <t>ROL : ROL</t>
  </si>
  <si>
    <t>RON : RON</t>
  </si>
  <si>
    <t>romanian leu;ro leu;leu</t>
  </si>
  <si>
    <t>RSD : RSD</t>
  </si>
  <si>
    <t>RUB : RUB</t>
  </si>
  <si>
    <t>russian ruble;ru ruble;ruble</t>
  </si>
  <si>
    <t>RWF : RWF</t>
  </si>
  <si>
    <t>SAR : SAR</t>
  </si>
  <si>
    <t>saudi arabia riyal;sa riyal</t>
  </si>
  <si>
    <t>SEK : SEK</t>
  </si>
  <si>
    <t>swedish krona;se krona</t>
  </si>
  <si>
    <t>SGD : SGD</t>
  </si>
  <si>
    <t>singapore dollar;sg dollar</t>
  </si>
  <si>
    <t>SIT : SIT</t>
  </si>
  <si>
    <t>SKK : SKK</t>
  </si>
  <si>
    <t>THB : THB</t>
  </si>
  <si>
    <t>thailand baht;th baht;baht</t>
  </si>
  <si>
    <t>TMT : TMT</t>
  </si>
  <si>
    <t>TND : TND</t>
  </si>
  <si>
    <t>TRL : TRL</t>
  </si>
  <si>
    <t>TRY : TRY</t>
  </si>
  <si>
    <t>turkish lira;tr lira</t>
  </si>
  <si>
    <t>TTD : TTD</t>
  </si>
  <si>
    <t>TWD : TWD</t>
  </si>
  <si>
    <t>TZS : TZS</t>
  </si>
  <si>
    <t>UAH : UAH</t>
  </si>
  <si>
    <t>ukrainian hryvnia;ua hryvnia;hryvnia</t>
  </si>
  <si>
    <t>UGX : UGX</t>
  </si>
  <si>
    <t>USD : USD</t>
  </si>
  <si>
    <t>$;US dollar; united states dollar;dollar;american dollar</t>
  </si>
  <si>
    <t>UYU : UYU</t>
  </si>
  <si>
    <t>uruguyan peso;uy peso</t>
  </si>
  <si>
    <t>UZS : UZS</t>
  </si>
  <si>
    <t>VEB : VEB</t>
  </si>
  <si>
    <t>VEF : VEF</t>
  </si>
  <si>
    <t>VND : VND</t>
  </si>
  <si>
    <t>XAF : XAF</t>
  </si>
  <si>
    <t>XAU : XAU</t>
  </si>
  <si>
    <t>XDR : XDR</t>
  </si>
  <si>
    <t>XEU : XEU</t>
  </si>
  <si>
    <t>XOF : XOF</t>
  </si>
  <si>
    <t>ZAR : ZAR</t>
  </si>
  <si>
    <t>south african rand;rand</t>
  </si>
  <si>
    <t>ZMK : ZMK</t>
  </si>
  <si>
    <t>ZMW : ZMW</t>
  </si>
  <si>
    <t>ZWD : ZWD</t>
  </si>
  <si>
    <t>ZWL : ZWL</t>
  </si>
  <si>
    <t>AT01 (AT01) : AT01 Bond</t>
  </si>
  <si>
    <t>AT01;Bond</t>
  </si>
  <si>
    <t>AT02 (AT02) : AT02 Medium-term note</t>
  </si>
  <si>
    <t>AT02;Medium-term note</t>
  </si>
  <si>
    <t>AT03 (AT03) : AT03 (Treasury) bill / commercial paper / certificate of deposit</t>
  </si>
  <si>
    <t>AT03;Bill;Treasury Bill;Commercial Paper; Certificate of deposit</t>
  </si>
  <si>
    <t>AT09 (AT09) : AT09 Jumbo covered bonds</t>
  </si>
  <si>
    <t>AT09;Jumbo covered bonds</t>
  </si>
  <si>
    <t>AT10 (AT10) : AT10 Traditional covered bonds</t>
  </si>
  <si>
    <t>AT10;Traditional covered bonds</t>
  </si>
  <si>
    <t>AT11 (AT11) : AT11 Asset-backed securities (ABS)</t>
  </si>
  <si>
    <t>AT11;ABS;Asset Backed securities</t>
  </si>
  <si>
    <t>AT12 (AT12) : AT12 Multi-c�dulas</t>
  </si>
  <si>
    <t>AT12;multi-cedulas</t>
  </si>
  <si>
    <t>AT13 (AT13) : AT13 Structured covered bonds</t>
  </si>
  <si>
    <t>AT13;structured covered bond</t>
  </si>
  <si>
    <t>CD1 (CD1) : CD1 Zero</t>
  </si>
  <si>
    <t>CD1;zero</t>
  </si>
  <si>
    <t>CD2 (CD2) : CD2 Variable</t>
  </si>
  <si>
    <t>CD2;variable</t>
  </si>
  <si>
    <t>CD4 (CD4) : CD4 Fixed</t>
  </si>
  <si>
    <t>CD4;fixed</t>
  </si>
  <si>
    <t>ATS (ATS) : ATS Austria Schillings</t>
  </si>
  <si>
    <t>ATS;Austria Schillings;Austrian Schillings</t>
  </si>
  <si>
    <t>BEF (BEF) : BEF Belgium Francs</t>
  </si>
  <si>
    <t>BEF;Belgium Francs;Belgian Francs</t>
  </si>
  <si>
    <t>CYP (CYP) : CYP Cyprus Pounds</t>
  </si>
  <si>
    <t>CYP;Cyprus Pounds</t>
  </si>
  <si>
    <t>DEM (DEM) : DEM Germany Deutsche Mark</t>
  </si>
  <si>
    <t>DEM;Deutsche Mark</t>
  </si>
  <si>
    <t>EEK (EEK) : EEK Estonia Kroon</t>
  </si>
  <si>
    <t>EEK;Estonia Kroon;Estonian Kroon</t>
  </si>
  <si>
    <t>ESP (ESP) : ESP Spain Pesetas</t>
  </si>
  <si>
    <t>ESP;Spain Pesetas;Spanish Pesetas</t>
  </si>
  <si>
    <t>EUR (EUR) : EUR European Economic and Monetary Union Euros</t>
  </si>
  <si>
    <t>EUR;EURO</t>
  </si>
  <si>
    <t>FIM (FIM) : FIM Finland Markkaa</t>
  </si>
  <si>
    <t>FIM;Finland Markkaa; Finish Markkaa</t>
  </si>
  <si>
    <t>FRF (FRF) : FRF France Francs</t>
  </si>
  <si>
    <t>FRF;France Francs;French Francs</t>
  </si>
  <si>
    <t>GBP (GBP) : GBP Great Britain Pound Sterling</t>
  </si>
  <si>
    <t>GBP;Pounds;British Pounds</t>
  </si>
  <si>
    <t>GRD (GRD) : GRD Greece Drachmae</t>
  </si>
  <si>
    <t>GRD;Drachmae;Greek Drachmae</t>
  </si>
  <si>
    <t>IEP (IEP) : IEP Ireland(Eire) Punts</t>
  </si>
  <si>
    <t>IEP; Punts;Irish Punts</t>
  </si>
  <si>
    <t>ITL (ITL) : ITL Italy Lire</t>
  </si>
  <si>
    <t>ITL;Italian Lire</t>
  </si>
  <si>
    <t>JPY (JPY) : JPY Japan Yen</t>
  </si>
  <si>
    <t>JPY;Yen;Japanese Yen</t>
  </si>
  <si>
    <t>LTL (LTL) : LTL Lithuania Litas</t>
  </si>
  <si>
    <t>LTL;Litas;Lithuanian Litas</t>
  </si>
  <si>
    <t>LUF (LUF) : LUF Luxembourg Francs</t>
  </si>
  <si>
    <t>LUF;Luxembourg Francs;Luxembourgish Francs</t>
  </si>
  <si>
    <t>LVL (LVL) : LVL Latvia Lats</t>
  </si>
  <si>
    <t>LVL;Lats;Latvian Lats</t>
  </si>
  <si>
    <t>MTL (MTL) : MTL Malta Lira</t>
  </si>
  <si>
    <t>MTL;Maltese Lira</t>
  </si>
  <si>
    <t>NLG (NLG) : NLG Netherlands(Holland) Guilders</t>
  </si>
  <si>
    <t>NLG;Guilders</t>
  </si>
  <si>
    <t>PTE (PTE) : PTE Portugal Escudos</t>
  </si>
  <si>
    <t>PTE;Escudos</t>
  </si>
  <si>
    <t>SIT (SIT) : SIT Slovenia Tolar</t>
  </si>
  <si>
    <t>SIT;Tolar</t>
  </si>
  <si>
    <t>SKK (SKK) : SKK Slovakia Koruna</t>
  </si>
  <si>
    <t>SKK;Slovakian Koruna</t>
  </si>
  <si>
    <t>USD (USD) : USD United States Dollar</t>
  </si>
  <si>
    <t>USD;dollars;American dollars; US dollars;United States Dollars</t>
  </si>
  <si>
    <t>UNDEFINED (UNDEFINED) : Not Defined</t>
  </si>
  <si>
    <t>GG1 (GG1) : GG1 Central Bank</t>
  </si>
  <si>
    <t>GG1;Central Bank</t>
  </si>
  <si>
    <t>GG2 (GG2) : GG2 Central Government</t>
  </si>
  <si>
    <t>GG2;Central Government</t>
  </si>
  <si>
    <t>GG3 (GG3) : GG3 Corporate and other issuers</t>
  </si>
  <si>
    <t>GG3;Corporate and other issuers</t>
  </si>
  <si>
    <t>GG4 (GG4) : GG4 Credit Institution (excluding agencies)</t>
  </si>
  <si>
    <t>GG4;Credit Institution</t>
  </si>
  <si>
    <t>GG5 (GG5) : GG5 Regional/Local government</t>
  </si>
  <si>
    <t>GG5;Regional government;Local government</t>
  </si>
  <si>
    <t>GG6 (GG6) : GG6 Supranational Issuer</t>
  </si>
  <si>
    <t>GG6;Supranational Issuer</t>
  </si>
  <si>
    <t>GG7 (GG7) : GG7 Agency - non credit institution</t>
  </si>
  <si>
    <t>GG7;Agency non credit institution</t>
  </si>
  <si>
    <t>GG8 (GG8) : GG8 Agency - credit institution</t>
  </si>
  <si>
    <t>GG8;Agency credit institution</t>
  </si>
  <si>
    <t>GG9 (GG9) : GG9 Financial corporations other than credit institutions</t>
  </si>
  <si>
    <t>GG9;Financial corporations other than credit institutions</t>
  </si>
  <si>
    <t>GG11 (GG11) : GG11 Public sector corporations</t>
  </si>
  <si>
    <t>GG11;Public sector corporations</t>
  </si>
  <si>
    <t>GRAT (GRAT) : GRAT Austria</t>
  </si>
  <si>
    <t>Austria</t>
  </si>
  <si>
    <t>GRAT;Austria</t>
  </si>
  <si>
    <t>GRBE (GRBE) : GRBE Belgium</t>
  </si>
  <si>
    <t>GRBE;Belgium</t>
  </si>
  <si>
    <t>GRBG (GRBG) : GRBG Bulgaria</t>
  </si>
  <si>
    <t>Bulgaria</t>
  </si>
  <si>
    <t>GRBG;Bulgaria</t>
  </si>
  <si>
    <t>GRCY (GRCY) : GRCY Cyprus</t>
  </si>
  <si>
    <t>Cyprus</t>
  </si>
  <si>
    <t>GRCY;Cyprus</t>
  </si>
  <si>
    <t>GRCZ (GRCZ) : GRCZ Czech Republic</t>
  </si>
  <si>
    <t>Czech Republic</t>
  </si>
  <si>
    <t>GRCZ;Czech Republic</t>
  </si>
  <si>
    <t>GRDE (GRDE) : GRDE Germany</t>
  </si>
  <si>
    <t>Germany</t>
  </si>
  <si>
    <t>GRDE;Germany</t>
  </si>
  <si>
    <t>GRDK (GRDK) : GRDK Denmark</t>
  </si>
  <si>
    <t>Denmark</t>
  </si>
  <si>
    <t>GRDK;Denmark</t>
  </si>
  <si>
    <t>GREE (GREE) : GREE Estonia</t>
  </si>
  <si>
    <t>Estonia</t>
  </si>
  <si>
    <t>GREE;Estonia</t>
  </si>
  <si>
    <t>GRES (GRES) : GRES Spain</t>
  </si>
  <si>
    <t>Spain</t>
  </si>
  <si>
    <t>GRES;Spain</t>
  </si>
  <si>
    <t>GRFI (GRFI) : GRFI Finland</t>
  </si>
  <si>
    <t>Finland</t>
  </si>
  <si>
    <t>GRFI;Finland</t>
  </si>
  <si>
    <t>GRFR (GRFR) : GRFR France</t>
  </si>
  <si>
    <t>France</t>
  </si>
  <si>
    <t>GRFR;France</t>
  </si>
  <si>
    <t>GRGB (GRGB) : GRGB United Kingdom</t>
  </si>
  <si>
    <t>United Kingdom</t>
  </si>
  <si>
    <t>GRGB;United Kingdom;UK</t>
  </si>
  <si>
    <t>GRGR (GRGR) : GRGR Greece</t>
  </si>
  <si>
    <t>Greece</t>
  </si>
  <si>
    <t>GRGR;Greece</t>
  </si>
  <si>
    <t>GRHR (GRHR) : GRHR Croatia</t>
  </si>
  <si>
    <t>Croatia</t>
  </si>
  <si>
    <t>GRHR;Croatia</t>
  </si>
  <si>
    <t>GRHU (GRHU) : GRHU Hungary</t>
  </si>
  <si>
    <t>Hungary</t>
  </si>
  <si>
    <t>GRHU;Hungary</t>
  </si>
  <si>
    <t>GRIE (GRIE) : GRIE Ireland</t>
  </si>
  <si>
    <t>Ireland</t>
  </si>
  <si>
    <t>GRIE;Ireland</t>
  </si>
  <si>
    <t>GRIS (GRIS) : GRIS Iceland</t>
  </si>
  <si>
    <t>Iceland</t>
  </si>
  <si>
    <t>GRIS;Iceland</t>
  </si>
  <si>
    <t>GRIT (GRIT) : GRIT Italy</t>
  </si>
  <si>
    <t>Italy</t>
  </si>
  <si>
    <t>GRIT;Italy</t>
  </si>
  <si>
    <t>GRLI (GRLI) : GRLI Liechtenstein</t>
  </si>
  <si>
    <t>Liechtenstein</t>
  </si>
  <si>
    <t>GRLI;Liechtenstein</t>
  </si>
  <si>
    <t>GRLT (GRLT) : GRLT Lithuania</t>
  </si>
  <si>
    <t>Lithuania</t>
  </si>
  <si>
    <t>GRLT;Lithuania</t>
  </si>
  <si>
    <t>GRLU (GRLU) : GRLU Luxembourg</t>
  </si>
  <si>
    <t>Luxembourg</t>
  </si>
  <si>
    <t>GRLU;Luxembourg</t>
  </si>
  <si>
    <t>GRLV (GRLV) : GRLV Latvia</t>
  </si>
  <si>
    <t>Latvia</t>
  </si>
  <si>
    <t>GRLV;Latvia</t>
  </si>
  <si>
    <t>GRMT (GRMT) : GRMT Malta</t>
  </si>
  <si>
    <t>Malta</t>
  </si>
  <si>
    <t>GRMT;Malta</t>
  </si>
  <si>
    <t>GRNL (GRNL) : GRNL Netherlands</t>
  </si>
  <si>
    <t>Netherlands</t>
  </si>
  <si>
    <t>GRNL;Netherlands</t>
  </si>
  <si>
    <t>GRNO (GRNO) : GRNO Norway</t>
  </si>
  <si>
    <t>Norway</t>
  </si>
  <si>
    <t>GRNO;Norway</t>
  </si>
  <si>
    <t>GRPL (GRPL) : GRPL Poland</t>
  </si>
  <si>
    <t>Poland</t>
  </si>
  <si>
    <t>GRPL;Poland</t>
  </si>
  <si>
    <t>GRPT (GRPT) : GRPT Portugal</t>
  </si>
  <si>
    <t>Portugal</t>
  </si>
  <si>
    <t>GRPT;Portugal</t>
  </si>
  <si>
    <t>GRRO (GRRO) : GRRO Romania</t>
  </si>
  <si>
    <t>Romenia</t>
  </si>
  <si>
    <t>GRRO;Romania</t>
  </si>
  <si>
    <t>GRSE (GRSE) : GRSE Sweden</t>
  </si>
  <si>
    <t>Sweden</t>
  </si>
  <si>
    <t>GRSE;Sweden</t>
  </si>
  <si>
    <t>GRSI (GRSI) : GRSI Slovenia</t>
  </si>
  <si>
    <t>Slovenia</t>
  </si>
  <si>
    <t>GRSI;Slovenia</t>
  </si>
  <si>
    <t>GRSK (GRSK) : GRSK Slovakia</t>
  </si>
  <si>
    <t>GRSK Slovakia</t>
  </si>
  <si>
    <t>GRSK;Slovakia</t>
  </si>
  <si>
    <t>ECB fields have low priority.  Codes are used.</t>
  </si>
  <si>
    <t>GRXX (GRXX) : GRXX Non-eea</t>
  </si>
  <si>
    <t>Non-eea</t>
  </si>
  <si>
    <t>GRXX;Non-EEA</t>
  </si>
  <si>
    <t>L1A (L1A) : L1A Central government and Debt securities issued by central banks</t>
  </si>
  <si>
    <t>L1A;central government and debt securities issued by central banks</t>
  </si>
  <si>
    <t>L1B (L1B) : L1B Local and regional government Jumbo-style Supranational/Agencies</t>
  </si>
  <si>
    <t>L1B;local and regional jumbo style supra</t>
  </si>
  <si>
    <t>L1C (L1C) : L1C Non-Jumbo Credit institution Corporate/other issuer securities</t>
  </si>
  <si>
    <t>L1C;non-jumbo credit</t>
  </si>
  <si>
    <t>L1D (L1D) : L1D Credit institution securities (unsecured)</t>
  </si>
  <si>
    <t>L1D;credit institution securities</t>
  </si>
  <si>
    <t>L1E (L1E) : L1E Asset-backed securities</t>
  </si>
  <si>
    <t>L1E;asset backed securities;ABS</t>
  </si>
  <si>
    <t>CLAT01 (CLAT01) : CLAT01 OeKB (Austria)</t>
  </si>
  <si>
    <t>CLAT01;OeKB;Austria</t>
  </si>
  <si>
    <t>CLBE01 (CLBE01) : CLBE01 NBB SSS (Belgium)</t>
  </si>
  <si>
    <t>CLBE01; NBB SSS</t>
  </si>
  <si>
    <t>CLBE02 (CLBE02) : CLBE02 Euroclear Bank (Belgium)</t>
  </si>
  <si>
    <t>CLBE02;Euroclear;Euroclear Bank</t>
  </si>
  <si>
    <t>CLBL01 (CLBL01) : CLBL01 Euroclear Bank / Clearstream Banking Luxembourg (Belgium / Luxembourg)</t>
  </si>
  <si>
    <t>CLBL01;Euroclear Clearstream;Clearstream Euroclear</t>
  </si>
  <si>
    <t>CLCY01 (CLCY01) : CLCY01 CDCR (Cyprus)</t>
  </si>
  <si>
    <t>CLCY01;CDCR;Cyprus</t>
  </si>
  <si>
    <t>CLDE01 (CLDE01) : CLDE01 Clearstream Banking Frankfurt (Germany)</t>
  </si>
  <si>
    <t>CLDE01;Clearstream Frankfurt;Clearstream Germany</t>
  </si>
  <si>
    <t>CLDK01 (CLDK01) : CLDK01 VP Securities Services (Denmark)</t>
  </si>
  <si>
    <t>CLDK01;VP Securities Services</t>
  </si>
  <si>
    <t>CLEE01 (CLEE01) : CLEE01 ECSD (Estonian CSD)</t>
  </si>
  <si>
    <t>CLEE01;ECSD;Estonian CSD</t>
  </si>
  <si>
    <t>CLES01 (CLES01) : CLES01 Iberclear (CADE) (Spain)</t>
  </si>
  <si>
    <t>CLES01;Iberclear;CADE</t>
  </si>
  <si>
    <t>CLES02 (CLES02) : CLES02 SCL Barcelona (Spain)</t>
  </si>
  <si>
    <t>CLES02;SCL Barcelona</t>
  </si>
  <si>
    <t>CLES03 (CLES03) : CLES03 SCL Bilbao (Spain)</t>
  </si>
  <si>
    <t>CLES03;SCL Bilbao</t>
  </si>
  <si>
    <t>CLES04 (CLES04) : CLES04 SCL Valencia (Spain)</t>
  </si>
  <si>
    <t>CLES04;SCL Valencia</t>
  </si>
  <si>
    <t>CLFI01 (CLFI01) : CLFI01 Euroclear Finland Infinity System</t>
  </si>
  <si>
    <t>CLFI01;Euroclear Finland Infinity System</t>
  </si>
  <si>
    <t>CLFR01 (CLFR01) : CLFR01 Euroclear France</t>
  </si>
  <si>
    <t>CLFR01;Euroclear France</t>
  </si>
  <si>
    <t>CLGB01 (CLGB01) : CLGB01 Euroclear UK and Ireland (United Kingdom)</t>
  </si>
  <si>
    <t>CLGB01;Euroclear UK;Euroclear Ireland</t>
  </si>
  <si>
    <t>CLGR01 (CLGR01) : CLGR01 BOGS (Greece)</t>
  </si>
  <si>
    <t>CLGR01;BOGS;Greece</t>
  </si>
  <si>
    <t>CLIT01 (CLIT01) : CLIT01 Monte Titoli (Italy)</t>
  </si>
  <si>
    <t>CLIT01;Monte Titoli</t>
  </si>
  <si>
    <t>CLLT01 (CLLT01) : CLLT01 Central Securities Depository of Lithuania (Lithuania)</t>
  </si>
  <si>
    <t>CLLT01;CSD of Lithuania</t>
  </si>
  <si>
    <t>CLLU01 (CLLU01) : CLLU01 Clearstream Banking Luxembourg</t>
  </si>
  <si>
    <t>CLLU01;Clearstream Banking Luxembourg</t>
  </si>
  <si>
    <t>CLLU02 (CLLU02) : CLLU02 VP Lux S.a r.l. (Luxembourg)</t>
  </si>
  <si>
    <t>CLLU02; VP Lux SARL</t>
  </si>
  <si>
    <t>CLLU03 (CLLU03) : CLLU03 LUX CSD (Luxembourg)</t>
  </si>
  <si>
    <t>CLLU03;Lux</t>
  </si>
  <si>
    <t>CLLV01 (CLLV01) : CLLV01 LCD (Latvia)</t>
  </si>
  <si>
    <t>CLLV01;LCD;Latvia</t>
  </si>
  <si>
    <t>CLMT01 (CLMT01) : CLMT01 MaltaClear (Malta)</t>
  </si>
  <si>
    <t>CLMT01;MaltaClear</t>
  </si>
  <si>
    <t>CLNL01 (CLNL01) : CLNL01 Euroclear Nederland (Netherlands)</t>
  </si>
  <si>
    <t>CLNL01;Euroclear Nederland;Euroclear Netherlands</t>
  </si>
  <si>
    <t>CLPT02 (CLPT02) : CLPT02 Interbolsa (Portugal)</t>
  </si>
  <si>
    <t>CLPT02;Interbolsa</t>
  </si>
  <si>
    <t>CLSE01 (CLSE01) : CLSE01 Euroclear Sweden VPC system (Sweden)</t>
  </si>
  <si>
    <t>CLSE01;Euroclear Sweden VPC System</t>
  </si>
  <si>
    <t>CLSI01 (CLSI01) : CLSI01 KDD (Slovenia)</t>
  </si>
  <si>
    <t>CLSI01;KDD;slovenia</t>
  </si>
  <si>
    <t>CLSK01 (CLSK01) : CLSK01 CDCP (Slovakia)</t>
  </si>
  <si>
    <t>CLSK01;CDCP;slovakia</t>
  </si>
  <si>
    <t>IG1 (IG1) : IG1 Central Bank</t>
  </si>
  <si>
    <t>IG1;Central Bank</t>
  </si>
  <si>
    <t>IG2 (IG2) : IG2 Central Government</t>
  </si>
  <si>
    <t>IG2;Central Government</t>
  </si>
  <si>
    <t>IG3 (IG3) : IG3 Corporate and other issuers</t>
  </si>
  <si>
    <t>IG3;Corporate issuers;Other issuers;Corporate and other issuers</t>
  </si>
  <si>
    <t>IG4 (IG4) : IG4 Credit Institution (excluding agencies)</t>
  </si>
  <si>
    <t>IG4;Credit Institution</t>
  </si>
  <si>
    <t>IG5 (IG5) : IG5 Regional/Local government</t>
  </si>
  <si>
    <t>IG5;Local Government;Regional Government</t>
  </si>
  <si>
    <t>IG6 (IG6) : IG6 Supranational Issuer</t>
  </si>
  <si>
    <t>IG6;Supranational Issuer;supra issuer</t>
  </si>
  <si>
    <t>IG7 (IG7) : IG7 Agency - non credit institution</t>
  </si>
  <si>
    <t>IG7; agency non-credit</t>
  </si>
  <si>
    <t>IG8 (IG8) : IG8 Agency - credit institution</t>
  </si>
  <si>
    <t xml:space="preserve">IG8; agency credit </t>
  </si>
  <si>
    <t>IG9 (IG9) : IG9 Financial corporations other than credit institutions</t>
  </si>
  <si>
    <t>IG9;financial corporations other than credit institutions</t>
  </si>
  <si>
    <t>IG11 (IG11) : IG11 Public sector corporations</t>
  </si>
  <si>
    <t>IG11;Public Sector Corporations</t>
  </si>
  <si>
    <t>RMAT01 (RMAT01) : RMAT01 Amtlicher Wertpapierhandel-Wiener Boerse</t>
  </si>
  <si>
    <t>RMAT01;Amtlicher Wertpapierhandel;Wiener Boerse;Amtlicher Wertpapierhandel Wiener Boerse</t>
  </si>
  <si>
    <t>RMAT03 (RMAT03) : RMAT03 Third market (\"Dritter Markt\")</t>
  </si>
  <si>
    <t>RMAT03;Third Market;Dritter Markt</t>
  </si>
  <si>
    <t>RMAT04 (RMAT04) : RMAT04 Geregelter Freiverkehr - Wiener Boerse</t>
  </si>
  <si>
    <t>RMAT04; Geregelter Freiverkehr; Geregelter Freiverkehr Wiener Boerse</t>
  </si>
  <si>
    <t>RMBE01 (RMBE01) : RMBE01 Bourse de valeurs mobilieres d'Euronext Brussels: Le premier et le second march�</t>
  </si>
  <si>
    <t>RMBE01;Euronext</t>
  </si>
  <si>
    <t>RMBE03 (RMBE03) : RMBE03 Le marche secondaire reglement hors bourse des obligations lineaires des titres scindes et des certificats de tresorerie</t>
  </si>
  <si>
    <t>RMBE03;hors bourse;titres scindes;</t>
  </si>
  <si>
    <t>RMBE05 (RMBE05) : RMBE05 The OTC market for Belgian Treasury Bills (BTB)</t>
  </si>
  <si>
    <t>RMBE05;OTC belgian treasury bills;OTC BTB;BTB</t>
  </si>
  <si>
    <t>RMBE06 (RMBE06) : RMBE06 The OTC market for Belgian commercial paper</t>
  </si>
  <si>
    <t>RMBE06;OTC belgian commercial paper</t>
  </si>
  <si>
    <t>RMBE07 (RMBE07) : RMBE07 The OTC market for Belgian Strips</t>
  </si>
  <si>
    <t>RMBE07;OTC belgian strips</t>
  </si>
  <si>
    <t>RMBE10 (RMBE10) : RMBE10 Alternext Brussels market</t>
  </si>
  <si>
    <t>RMBE10;alternext brussels market</t>
  </si>
  <si>
    <t>RMBG02 (RMBG02) : RMBG02 Bulgarian Stock Exchange - Sofia JSC</t>
  </si>
  <si>
    <t>RMBG02;bulgarian stock exchange; sofia JSC; JSC</t>
  </si>
  <si>
    <t>RMCY01 (RMCY01) : RMCY01 Cyprus Stock Exchange</t>
  </si>
  <si>
    <t>RMCY01;cyprus stock exchange</t>
  </si>
  <si>
    <t>RMCZ01 (RMCZ01) : RMCZ01 Prague Stock Exchange</t>
  </si>
  <si>
    <t>RMCZ01;prague stock exchange</t>
  </si>
  <si>
    <t>RMCZ02 (RMCZ02) : RMCZ02 RM System Official Market</t>
  </si>
  <si>
    <t>RMCZ02; RM system official market</t>
  </si>
  <si>
    <t>RMDE01 (RMDE01) : RMDE01 Borse Berlin (Regulierter Markt)</t>
  </si>
  <si>
    <t>RMDE01;borse berlin</t>
  </si>
  <si>
    <t>RMDE03 (RMDE03) : RMDE03 Borse Dusseldorf (Regulierter Markt)</t>
  </si>
  <si>
    <t>RMDE03;borse dusseldorf</t>
  </si>
  <si>
    <t>RMDE04 (RMDE04) : RMDE04 Frankfurter Wertpapierborse (Regulierter Markt)</t>
  </si>
  <si>
    <t>RMDE04;frankfurter wertpapierborse;frankfurter borse</t>
  </si>
  <si>
    <t>RMDE06 (RMDE06) : RMDE06 Hanseatische Wertpapierborse Hamburg (Regulierter Markt)</t>
  </si>
  <si>
    <t>RMDE06;hanseatische wertpapierborse hamburg; borse hamburg;hamburg borse</t>
  </si>
  <si>
    <t>RMDE07 (RMDE07) : RMDE07 Niedersachsische Borse zu Hannover(Regulierter Markt)</t>
  </si>
  <si>
    <t>RMDE07;niedersachsische borse hannover;borse hannover</t>
  </si>
  <si>
    <t>RMDE08 (RMDE08) : RMDE08 Borse Munchen(Regulierter Markt)</t>
  </si>
  <si>
    <t>RMDE08;borse munchen;munchen</t>
  </si>
  <si>
    <t>RMDE09 (RMDE09) : RMDE09 Baden-Wurttembergische Wertpapierborse (Regulierter Markt)</t>
  </si>
  <si>
    <t>RMDE09;baden-wurttemberg wertpapierborse; baden-wurttemberg borse</t>
  </si>
  <si>
    <t>RMDE11 (RMDE11) : RMDE11 The unofficial market (\"Freiverkehr\") of a German exchange</t>
  </si>
  <si>
    <t>RMDE11;unofficial market german;freiverkehr german exchange</t>
  </si>
  <si>
    <t>RMDE13 (RMDE13) : RMDE13 Tradegate Exchange</t>
  </si>
  <si>
    <t>RMDE13;tradegate exchange</t>
  </si>
  <si>
    <t>RMDK01 (RMDK01) : RMDK01 Kobenhavn Fondsbors</t>
  </si>
  <si>
    <t>RMDK01;kobenhavn bors</t>
  </si>
  <si>
    <t>RMEE01 (RMEE01) : RMEE01 Nasdaq OMX Tallinn</t>
  </si>
  <si>
    <t>RMEE01;nasdaq omx tallinn</t>
  </si>
  <si>
    <t>RMES01 (RMES01) : RMES01 Bolsa de Valores de Barcelona</t>
  </si>
  <si>
    <t>RMES01;bolsa barcelona;bolsa de valores barcelona;</t>
  </si>
  <si>
    <t>RMES02 (RMES02) : RMES02 Bolsa de Valores de Bilbao</t>
  </si>
  <si>
    <t>RMES02;bolsa bilbao;bolsa de valores bilbao</t>
  </si>
  <si>
    <t>RMES03 (RMES03) : RMES03 Bolsa de Valores de Madrid</t>
  </si>
  <si>
    <t>RMES03;bolsa madrid;bolsa de valores madrid</t>
  </si>
  <si>
    <t>RMES04 (RMES04) : RMES04 Bolsa de Valores de Valencia</t>
  </si>
  <si>
    <t>RMES04;bolsa valencia;bolsa de valores valencia</t>
  </si>
  <si>
    <t>RMES05 (RMES05) : RMES05 AIAF Mercado de Renta Fija</t>
  </si>
  <si>
    <t>RMES05;AIAF;mercado de renta fija;fija</t>
  </si>
  <si>
    <t>RMES06 (RMES06) : RMES06 Mercado de Deuda Publica en Anotaciones</t>
  </si>
  <si>
    <t>RMES06;mercado deuda  publica</t>
  </si>
  <si>
    <t>RMEU01 (RMEU01) : RMEU01 STEP market</t>
  </si>
  <si>
    <t>RMEU01;step</t>
  </si>
  <si>
    <t>RMFI01 (RMFI01) : RMFI01 NASDAQ OMX Helsinki Oy</t>
  </si>
  <si>
    <t>RMFI01;nasdaq omx Helsini;nasdaq helsinki</t>
  </si>
  <si>
    <t>RMFI04 (RMFI04) : RMFI04 The money market for treasury bills (Finnish Treasury Bill Programme)</t>
  </si>
  <si>
    <t>RMFI04;money market treasury bills;finnish treasury bill</t>
  </si>
  <si>
    <t>RMFI05 (RMFI05) : RMFI05 MTS Finland</t>
  </si>
  <si>
    <t>RMFI05;MTS Finland</t>
  </si>
  <si>
    <t>RMFI08 (RMFI08) : RMFI08 First North Bond Market Finland</t>
  </si>
  <si>
    <t>RMFI08; First North Bond Market Finland</t>
  </si>
  <si>
    <t>RMFR01 (RMFR01) : RMFR01 Bourse de Paris: le premier et le second marche</t>
  </si>
  <si>
    <t>RMFR01;bourse de paris;premier et second marche</t>
  </si>
  <si>
    <t>RMFR02 (RMFR02) : RMFR02 Nouveau marche</t>
  </si>
  <si>
    <t>RMFR02;nouveau marche</t>
  </si>
  <si>
    <t>RMFR03 (RMFR03) : RMFR03 Government securities (Bons du Tresor. BTF/BTAN) markets</t>
  </si>
  <si>
    <t>RMFR03;government securities;bons du tresor;btf/btan</t>
  </si>
  <si>
    <t>RMFR04 (RMFR04) : RMFR04 French commercial paper (Billets de Tresorerie) market</t>
  </si>
  <si>
    <t>RMFR04;french commercial paper;billet de tresorie</t>
  </si>
  <si>
    <t>RMFR05 (RMFR05) : RMFR05 French Medium-Term Notes (BMTN) market</t>
  </si>
  <si>
    <t>RMFR05;BMTN market;french medium term notes</t>
  </si>
  <si>
    <t>RMFR06 (RMFR06) : RMFR06 Alternext Paris</t>
  </si>
  <si>
    <t>RMFR06;Alternext Paris</t>
  </si>
  <si>
    <t>RMGB01 (RMGB01) : RMGB01 The London Stock Exchange Limited</t>
  </si>
  <si>
    <t>RMGB01; London Stock Exchange</t>
  </si>
  <si>
    <t>RMGR01 (RMGR01) : RMGR01 Athens Stock Exchange</t>
  </si>
  <si>
    <t>RMGR01;Athens Stock Exchange</t>
  </si>
  <si>
    <t>RMGR03 (RMGR03) : RMGR03 Electronic Secondary Securities Market (HDAT)</t>
  </si>
  <si>
    <t>RMGR03;HDAT;electronic secondary</t>
  </si>
  <si>
    <t>RMHU01 (RMHU01) : RMHU01 Budapest Stock Exchange</t>
  </si>
  <si>
    <t>RMHU01;Budapest Stock Exchange</t>
  </si>
  <si>
    <t>RMIE01 (RMIE01) : RMIE01 Irish Stock Exchange</t>
  </si>
  <si>
    <t>RMIE01;Irish Stock Exchange</t>
  </si>
  <si>
    <t>RMIE02 (RMIE02) : RMIE02 Global Exchange Market (GEM)</t>
  </si>
  <si>
    <t>RMIE02;Global Exchange Market;GEM</t>
  </si>
  <si>
    <t>RMIS01 (RMIS01) : RMIS01 Iceland Stock Exchange-offical market</t>
  </si>
  <si>
    <t>RMIS01;Iceland Stock Exchange</t>
  </si>
  <si>
    <t>RMIT01 (RMIT01) : RMIT01 Stock Exchange (Borsa Italiana) - electronic bond and government securities market (MOT)</t>
  </si>
  <si>
    <t>RMIT01;borsa italiana electonic and government;stock exchange electonic and government</t>
  </si>
  <si>
    <t>RMIT02 (RMIT02) : RMIT02 MTS - wholesale market for government securities</t>
  </si>
  <si>
    <t>RMIT02;wholesale government sec</t>
  </si>
  <si>
    <t>RMIT04 (RMIT04) : RMIT04 Stock Exchange (Borsa Italiana) - electronic market for Eurobonds and asset-backed securities (EuroMOT)</t>
  </si>
  <si>
    <t>RMIT04;borsa italiana eurobonds and asset backed securities</t>
  </si>
  <si>
    <t>RMIT05 (RMIT05) : RMIT05 MTS/Corporate - wholesale market for corporate and international organisations' bonds</t>
  </si>
  <si>
    <t>RMIT05;wholesale corporate and international;wholesale corp and internat</t>
  </si>
  <si>
    <t>RMIT07 (RMIT07) : RMIT07 Bondvision - Market for the wholesale trading via internet of government securities</t>
  </si>
  <si>
    <t>RMIT07;wholesale government</t>
  </si>
  <si>
    <t>RMIT08 (RMIT08) : RMIT08 Euro TLX</t>
  </si>
  <si>
    <t>RMIT08;Euro LTX</t>
  </si>
  <si>
    <t>RMIT09 (RMIT09) : RMIT09 SSO Bond vision</t>
  </si>
  <si>
    <t>RMIT09;SSO Bond Vision</t>
  </si>
  <si>
    <t>RMIT10 (RMIT10) : RMIT10 ExtraMOT</t>
  </si>
  <si>
    <t>RMIT10;ExtraMOT</t>
  </si>
  <si>
    <t>RMIT11 (RMIT11) : RMIT11 Hi-MTF</t>
  </si>
  <si>
    <t>RMIT11;Hi-MTF</t>
  </si>
  <si>
    <t>RMLT01 (RMLT01) : RMLT01 National Stock Exchange of Lithuania</t>
  </si>
  <si>
    <t>RMLT01;Lithuania Stock Exchange;National Stock Exchange of Lithuania</t>
  </si>
  <si>
    <t>RMLU01 (RMLU01) : RMLU01 Bourse de Luxembourg - main and international bond market</t>
  </si>
  <si>
    <t>RMLU01;bourse de luxembourg;bourse de lux</t>
  </si>
  <si>
    <t>RMLU02 (RMLU02) : RMLU02 EuroMTF</t>
  </si>
  <si>
    <t>RMLU02;EuroMTF</t>
  </si>
  <si>
    <t>RMLV01 (RMLV01) : RMLV01 NASDAQ OMX Riga</t>
  </si>
  <si>
    <t>RMLV01;NASDAQ OMX Riga</t>
  </si>
  <si>
    <t>RMMT01 (RMMT01) : RMMT01 Malta Stock Exchange</t>
  </si>
  <si>
    <t>RMMT01;Malta Stock Exchange</t>
  </si>
  <si>
    <t>RMMT02 (RMMT02) : RMMT02 European Wholesale Securities Market (EWSM)</t>
  </si>
  <si>
    <t>RMMT02;EWSM; European Wholesale Securities Market</t>
  </si>
  <si>
    <t>RMNL01 (RMNL01) : RMNL01 Euronext Amsterdam Stock Exchange (AEX)</t>
  </si>
  <si>
    <t>RMNL01;AEX;Amsterdam Stock Exchange; Euronext Amsterdam Stock Exchange</t>
  </si>
  <si>
    <t>RMNL04 (RMNL04) : RMNL04 MTS Netherlands</t>
  </si>
  <si>
    <t>RMNL04;MTS Netherlands</t>
  </si>
  <si>
    <t>RMNO01 (RMNO01) : RMNO01 Oslo Stock Exchange</t>
  </si>
  <si>
    <t>RMNO01;Oslo Stock Exchange</t>
  </si>
  <si>
    <t>RMPL01 (RMPL01) : RMPL01 Warsaw Stock Exchange</t>
  </si>
  <si>
    <t>RMPL01;Warsaw Stock Exchange</t>
  </si>
  <si>
    <t>RMPL02 (RMPL02) : RMPL02 Bondspot S.A.(OTC market for Treasury Securities)</t>
  </si>
  <si>
    <t>RMPL02;Bondspot SA</t>
  </si>
  <si>
    <t>RMPT01 (RMPT01) : RMPT01 Mercado de Cotacoes Oficiais (official quotation market)</t>
  </si>
  <si>
    <t>RMPT01;official quotation;mercado de cotacoes</t>
  </si>
  <si>
    <t>RMPT07 (RMPT07) : RMPT07 MEDIP-Mercado Especial de Divida Publica (special market for public debt)</t>
  </si>
  <si>
    <t>RMPT07;special market public debt;divida  publica</t>
  </si>
  <si>
    <t>RMPT08 (RMPT08) : RMPT08 Alternext Lisbon</t>
  </si>
  <si>
    <t>RMPT08;Alternext Lisbon</t>
  </si>
  <si>
    <t>RMSE01 (RMSE01) : RMSE01 OM Stockholmsborsen</t>
  </si>
  <si>
    <t>RMSE01;OM stockholm</t>
  </si>
  <si>
    <t>RMSI01 (RMSI01) : RMSI01 Borzni trg (Ljubljana Stock Exchange)</t>
  </si>
  <si>
    <t>RMSI01;Ljubliana Stock Exchange</t>
  </si>
  <si>
    <t>RMSI02 (RMSI02) : RMSI02 MTS Slovenia</t>
  </si>
  <si>
    <t>RMSI02;MTS Slovenia</t>
  </si>
  <si>
    <t>RMSK01 (RMSK01) : RMSK01 Bratislava Stock Exchange</t>
  </si>
  <si>
    <t>RMSK01;Bratistlava Stock Exchange</t>
  </si>
  <si>
    <t>IRAT (IRAT) : IRAT Austria</t>
  </si>
  <si>
    <t>IRAT;austria;at</t>
  </si>
  <si>
    <t>IRBE (IRBE) : IRBE Belgium</t>
  </si>
  <si>
    <t>IRBE;belgium;be;BEL</t>
  </si>
  <si>
    <t>IRBG (IRBG) : IRBG Bulgaria</t>
  </si>
  <si>
    <t>IRBG;bulgaria;bg</t>
  </si>
  <si>
    <t>IRCA (IRCA) : IRCA Canada</t>
  </si>
  <si>
    <t xml:space="preserve">IRCA;canada;ca </t>
  </si>
  <si>
    <t>IRHR (IRHR) : IRHR Croatia</t>
  </si>
  <si>
    <t xml:space="preserve">IRHR;croatia;hr </t>
  </si>
  <si>
    <t>IRCY (IRCY) : IRCY Cyprus</t>
  </si>
  <si>
    <t xml:space="preserve">IRCY;cyprus;cy </t>
  </si>
  <si>
    <t>IRCZ (IRCZ) : IRCZ Czech Republic</t>
  </si>
  <si>
    <t xml:space="preserve">IRCZ;czech;cz </t>
  </si>
  <si>
    <t>IRDK (IRDK) : IRDK Denmark</t>
  </si>
  <si>
    <t xml:space="preserve">IRDK;denmark;dk </t>
  </si>
  <si>
    <t>IREE (IREE) : IREE Estonia</t>
  </si>
  <si>
    <t>IREE;estonia;ee</t>
  </si>
  <si>
    <t>IRFI (IRFI) : IRFI Finland</t>
  </si>
  <si>
    <t>IRFI;finland;fi</t>
  </si>
  <si>
    <t>IRFR (IRFR) : IRFR France</t>
  </si>
  <si>
    <t>IRFR;france;fr</t>
  </si>
  <si>
    <t>IRDE (IRDE) : IRDE Germany</t>
  </si>
  <si>
    <t xml:space="preserve">IRDE;germany;ge </t>
  </si>
  <si>
    <t>IRGR (IRGR) : IRGR Greece</t>
  </si>
  <si>
    <t>IRGR;greece;gr</t>
  </si>
  <si>
    <t>IRHU (IRHU) : IRHU Hungary</t>
  </si>
  <si>
    <t>IRHU;hungary;hu</t>
  </si>
  <si>
    <t>IRIS (IRIS) : IRIS Iceland</t>
  </si>
  <si>
    <t>IRIS;iceland;is</t>
  </si>
  <si>
    <t>IRIE (IRIE) : IRIE Ireland</t>
  </si>
  <si>
    <t>IRIE;ireland;ie</t>
  </si>
  <si>
    <t>IRIT (IRIT) : IRIT Italy</t>
  </si>
  <si>
    <t>IRIT;italy;it</t>
  </si>
  <si>
    <t>IRJP (IRJP) : IRJP Japan</t>
  </si>
  <si>
    <t>IRJP;japan;jp</t>
  </si>
  <si>
    <t>IRLV (IRLV) : IRLV Latvia</t>
  </si>
  <si>
    <t>IRLV;latvia;lv</t>
  </si>
  <si>
    <t>IRLI (IRLI) : IRLI Liechtenstein</t>
  </si>
  <si>
    <t xml:space="preserve">IRLI;liechtenstein;li </t>
  </si>
  <si>
    <t>IRLT (IRLT) : IRLT Lithuania</t>
  </si>
  <si>
    <t>IRLT;lithuania;lt</t>
  </si>
  <si>
    <t>IRLU (IRLU) : IRLU Luxembourg</t>
  </si>
  <si>
    <t>IRLU;luxembourg;luxemburg;lu</t>
  </si>
  <si>
    <t>IRMT (IRMT) : IRMT Malta</t>
  </si>
  <si>
    <t>IRMT;malta;mt</t>
  </si>
  <si>
    <t>IRNL (IRNL) : IRNL Netherlands</t>
  </si>
  <si>
    <t>IRNL;netherlands;nl</t>
  </si>
  <si>
    <t>IRXX (IRXX) : IRXX Non-eea</t>
  </si>
  <si>
    <t>IRXX;non eea</t>
  </si>
  <si>
    <t>IRNO (IRNO) : IRNO Norway</t>
  </si>
  <si>
    <t>IRNO;norway;no</t>
  </si>
  <si>
    <t>IRPL (IRPL) : IRPL Poland</t>
  </si>
  <si>
    <t xml:space="preserve">IRPL;poland;pl </t>
  </si>
  <si>
    <t>IRPT (IRPT) : IRPT Portugal</t>
  </si>
  <si>
    <t>IRPT;portugal;pt</t>
  </si>
  <si>
    <t>IRRO (IRRO) : IRRO Romania</t>
  </si>
  <si>
    <t>IRRO;romenia;ro</t>
  </si>
  <si>
    <t>IRSK (IRSK) : IRSK Slovakia</t>
  </si>
  <si>
    <t>IRSK;slovakia;sk</t>
  </si>
  <si>
    <t>IRSI (IRSI) : IRSI Slovenia</t>
  </si>
  <si>
    <t>IRSI;slovenia;sl</t>
  </si>
  <si>
    <t>IRES (IRES) : IRES Spain</t>
  </si>
  <si>
    <t>IRES;spain;espagna;es</t>
  </si>
  <si>
    <t>IRSE (IRSE) : IRSE Sweden</t>
  </si>
  <si>
    <t>IRSE;sweden;se</t>
  </si>
  <si>
    <t>IRCH (IRCH) : IRCH Switzerland</t>
  </si>
  <si>
    <t>IRCH;switzerland;ch</t>
  </si>
  <si>
    <t>IRGB (IRGB) : IRGB United Kingdom</t>
  </si>
  <si>
    <t>IRGB;united kingdom;great britain;gb</t>
  </si>
  <si>
    <t>IRUS (IRUS) : IRUS United States</t>
  </si>
  <si>
    <t>IRUS;usa;us</t>
  </si>
  <si>
    <t>unknown;not known;undefined</t>
  </si>
  <si>
    <t>AEX (AEX) : AEX</t>
  </si>
  <si>
    <t>AS25 (AS25) : AS25</t>
  </si>
  <si>
    <t>AS51 (AS51) : AS51</t>
  </si>
  <si>
    <t>ASE (ASE) : ASE</t>
  </si>
  <si>
    <t>ASX (ASX) : ASX</t>
  </si>
  <si>
    <t>ATX (ATX) : ATX</t>
  </si>
  <si>
    <t>ATXPRIME (ATXPRIME) : ATXPRIME</t>
  </si>
  <si>
    <t>BEL20 (BEL20) : BEL20</t>
  </si>
  <si>
    <t>BSE100 (BSE100) : BSE100</t>
  </si>
  <si>
    <t>CAC (CAC) : CAC</t>
  </si>
  <si>
    <t>CCMP (CCMP) : CCMP</t>
  </si>
  <si>
    <t>CETOP20 (CETOP20) : CETOP20</t>
  </si>
  <si>
    <t>CM100 (CM100) : CM100</t>
  </si>
  <si>
    <t>CN20 (CN20) : CN20</t>
  </si>
  <si>
    <t>CNX100 (CNX100) : CNX100</t>
  </si>
  <si>
    <t>CRTX (CRTX) : CRTX</t>
  </si>
  <si>
    <t>CZH (CZH) : CZH</t>
  </si>
  <si>
    <t>DAX (DAX) : DAX</t>
  </si>
  <si>
    <t>DJI (DJI) : DJI</t>
  </si>
  <si>
    <t>DUAED (DUAED) : DUAED</t>
  </si>
  <si>
    <t>E300 (E300) : E300</t>
  </si>
  <si>
    <t>EB1X (EB1X) : EB1X</t>
  </si>
  <si>
    <t>FBMKLCI (FBMKLCI) : FBMKLCI</t>
  </si>
  <si>
    <t>FREM (FREM) : FREM</t>
  </si>
  <si>
    <t>FSTC (FSTC) : FSTC</t>
  </si>
  <si>
    <t>FTASE (FTASE) : FTASE</t>
  </si>
  <si>
    <t>FTAW01 (FTAW01) : FTAW01</t>
  </si>
  <si>
    <t>FTSEMIB (FTSEMIB) : FTSEMIB</t>
  </si>
  <si>
    <t>HDAX (HDAX) : HDAX</t>
  </si>
  <si>
    <t>HEX (HEX) : HEX</t>
  </si>
  <si>
    <t>HEX25 (HEX25) : HEX25</t>
  </si>
  <si>
    <t>HSCI (HSCI) : HSCI</t>
  </si>
  <si>
    <t>HSI (HSI) : HSI</t>
  </si>
  <si>
    <t>HSML100 (HSML100) : HSML100</t>
  </si>
  <si>
    <t>IBEX (IBEX) : IBEX</t>
  </si>
  <si>
    <t>IBOV (IBOV) : IBOV</t>
  </si>
  <si>
    <t>INDI25 (INDI25) : INDI25</t>
  </si>
  <si>
    <t>INDU (INDU) : INDU</t>
  </si>
  <si>
    <t>ISEQ (ISEQ) : ISEQ</t>
  </si>
  <si>
    <t>ISEQ20P (ISEQ20P) : ISEQ20P</t>
  </si>
  <si>
    <t>JCI (JCI) : JCI</t>
  </si>
  <si>
    <t>KFX (KFX) : KFX</t>
  </si>
  <si>
    <t>KOSPI (KOSPI) : KOSPI</t>
  </si>
  <si>
    <t>KOSPI100 (KOSPI100) : KOSPI100</t>
  </si>
  <si>
    <t>LUXXX (LUXXX) : LUXXX</t>
  </si>
  <si>
    <t>MCIX (MCIX) : MCIX</t>
  </si>
  <si>
    <t>MDAX (MDAX) : MDAX</t>
  </si>
  <si>
    <t>MEXBOL (MEXBOL) : MEXBOL</t>
  </si>
  <si>
    <t>MXEF50 (MXEF50) : MXEF50</t>
  </si>
  <si>
    <t>MXEU (MXEU) : MXEU</t>
  </si>
  <si>
    <t>MXRU (MXRU) : MXRU</t>
  </si>
  <si>
    <t>MXUM (MXUM) : MXUM</t>
  </si>
  <si>
    <t>MXWD (MXWD) : MXWD</t>
  </si>
  <si>
    <t>NDX (NDX) : NDX</t>
  </si>
  <si>
    <t>NEY (NEY) : NEY</t>
  </si>
  <si>
    <t>NIFTY (NIFTY) : NIFTY</t>
  </si>
  <si>
    <t>NKY (NKY) : NKY</t>
  </si>
  <si>
    <t>NMX (NMX) : NMX</t>
  </si>
  <si>
    <t>NZSE (NZSE) : NZSE</t>
  </si>
  <si>
    <t>NZSX15 (NZSX15) : NZSX15</t>
  </si>
  <si>
    <t>OBX (OBX) : OBX</t>
  </si>
  <si>
    <t>OMXS60 (OMXS60) : OMXS60</t>
  </si>
  <si>
    <t>OSEBX (OSEBX) : OSEBX</t>
  </si>
  <si>
    <t>PCOMP (PCOMP) : PCOMP</t>
  </si>
  <si>
    <t>PSI20 (PSI20) : PSI20</t>
  </si>
  <si>
    <t>PX (PX) : PX</t>
  </si>
  <si>
    <t>RAY (RAY) : RAY</t>
  </si>
  <si>
    <t>RTY (RTY) : RTY</t>
  </si>
  <si>
    <t>SAX (SAX) : SAX</t>
  </si>
  <si>
    <t>SBBCFRU (SBBCFRU) : SBBCFRU</t>
  </si>
  <si>
    <t>SBF120 (SBF120) : SBF120</t>
  </si>
  <si>
    <t>SBF250 (SBF250) : SBF250</t>
  </si>
  <si>
    <t>SBX (SBX) : SBX</t>
  </si>
  <si>
    <t>SENSEX (SENSEX) : SENSEX</t>
  </si>
  <si>
    <t>SET (SET) : SET</t>
  </si>
  <si>
    <t>SHSZ300 (SHSZ300) : SHSZ300</t>
  </si>
  <si>
    <t>SMI (SMI) : SMI</t>
  </si>
  <si>
    <t>SMIEXP (SMIEXP) : SMIEXP</t>
  </si>
  <si>
    <t>SPLAC (SPLAC) : SPLAC</t>
  </si>
  <si>
    <t>SPR (SPR) : SPR</t>
  </si>
  <si>
    <t>SPTSX (SPTSX) : SPTSX</t>
  </si>
  <si>
    <t>SPTSX60 (SPTSX60) : SPTSX60</t>
  </si>
  <si>
    <t>SPTSXC (SPTSXC) : SPTSXC</t>
  </si>
  <si>
    <t>SPX (SPX) : SPX</t>
  </si>
  <si>
    <t>STI (STI) : STI</t>
  </si>
  <si>
    <t>SX5E (SX5E) : SX5E</t>
  </si>
  <si>
    <t>SXP1E (SXP1E) : SXP1E</t>
  </si>
  <si>
    <t>SXXP (SXXP) : SXXP</t>
  </si>
  <si>
    <t>TOP40 (TOP40) : TOP40</t>
  </si>
  <si>
    <t>TPX (TPX) : TPX</t>
  </si>
  <si>
    <t>TPX100 (TPX100) : TPX100</t>
  </si>
  <si>
    <t>TPXM400 (TPXM400) : TPXM400</t>
  </si>
  <si>
    <t>TW50 (TW50) : TW50</t>
  </si>
  <si>
    <t>TWSE (TWSE) : TWSE</t>
  </si>
  <si>
    <t>UKX (UKX) : UKX</t>
  </si>
  <si>
    <t>WIG20 (WIG20) : WIG20</t>
  </si>
  <si>
    <t>0 (UNDEFINED) : Undefined</t>
  </si>
  <si>
    <t>1 (SOVEREIGN) : Sovereign</t>
  </si>
  <si>
    <t>SOVEREIGN</t>
  </si>
  <si>
    <t>bonds of type sovereign;government bonds;government issued bonds;governmental debt;governmental debt security;bonds issued by governments;national government bonds;national government issued securities;governmental fixed income;governmental FI;municipal bonds;municipals;municipal issued bonds;municipal debt;municipal FI;sovereigns</t>
  </si>
  <si>
    <t>2 (AGENCY) : Agency</t>
  </si>
  <si>
    <t>AGENCY</t>
  </si>
  <si>
    <t>bonds of type agency;supra; supras;supranationals;supranational debt; agency debt;agency FI; agency fixed income;agencies</t>
  </si>
  <si>
    <t>3 (STRUCTURED) : Structured</t>
  </si>
  <si>
    <t>STRUCTURED</t>
  </si>
  <si>
    <t>bonds of type structured;structured debt;structured fixed income;structured FI;financial security bonds;financial security debt;structureds</t>
  </si>
  <si>
    <t>4 (CORPORATE) : Corporate</t>
  </si>
  <si>
    <t>CORPORATE</t>
  </si>
  <si>
    <t>bonds of type corporate;corporate fixed income bonds;corporate FI bonds;corporate debt;debt security issued by a corporation;debt security issued by a firm;corporates</t>
  </si>
  <si>
    <t>5 (CONVERTIBLE_BOND) : Convertible bond</t>
  </si>
  <si>
    <t>CONVERTIBLE_BOND</t>
  </si>
  <si>
    <t>convertible fixed-income corporate debt security;convertible stock;convertible shares;bonds of type convertible;convertibles</t>
  </si>
  <si>
    <t>unknown;not known;not defined</t>
  </si>
  <si>
    <t>1 (BOND) : Bond</t>
  </si>
  <si>
    <t>bonds;fixed income debt;fixed income investments;fixed income investment;obligation;guarantee;guaranty;contract;FI</t>
  </si>
  <si>
    <t>2 (EQUITY) : Equity</t>
  </si>
  <si>
    <t>EQUITY</t>
  </si>
  <si>
    <t>equities;stock;common stock;common shares;shares;ordinary shares;value;proprietorship;ownership</t>
  </si>
  <si>
    <t>3 (FUND) : Fund</t>
  </si>
  <si>
    <t>FUND</t>
  </si>
  <si>
    <t>Funds;investment fund;investment funds;mutual funds;mutual fund;hedge funds;hedge fund;private equity funds;private equity;private equity fund</t>
  </si>
  <si>
    <t>1 (MEDTERMNTE) : Medium Term Notes</t>
  </si>
  <si>
    <t>MEDTERMNTE</t>
  </si>
  <si>
    <t>2 (SHRTTERMNTE) : Short Term Notes</t>
  </si>
  <si>
    <t>SHRTTERMNTE</t>
  </si>
  <si>
    <t>3 (BILL) : Bills</t>
  </si>
  <si>
    <t>BILL</t>
  </si>
  <si>
    <t>4 (CERTOFDEP) : Certificates of Deposit</t>
  </si>
  <si>
    <t>CERTOFDEP</t>
  </si>
  <si>
    <t>5 (COMMPAPER) : Commercial Papers</t>
  </si>
  <si>
    <t>COMMPAPER</t>
  </si>
  <si>
    <t>6 (CONVBOND) : Convertible Bonds</t>
  </si>
  <si>
    <t>CONVBOND</t>
  </si>
  <si>
    <t>7 (STRGHTBOND) : Straight Bonds</t>
  </si>
  <si>
    <t>STRGHTBOND</t>
  </si>
  <si>
    <t>8 (CONVSHR) : Convertible Shares</t>
  </si>
  <si>
    <t>CONVSHR</t>
  </si>
  <si>
    <t>9 (PREFEDSHR) : Preferred Shares</t>
  </si>
  <si>
    <t>PREFEDSHR</t>
  </si>
  <si>
    <t>10 (DEPRECPT) : Depository Receipts</t>
  </si>
  <si>
    <t>DEPRECPT</t>
  </si>
  <si>
    <t>11 (RIGHT) : Rights</t>
  </si>
  <si>
    <t>RIGHT</t>
  </si>
  <si>
    <t>12 (ORDSHR) : Ordinary Shares</t>
  </si>
  <si>
    <t>ORDSHR</t>
  </si>
  <si>
    <t>13 (WARRANT) : Warrants</t>
  </si>
  <si>
    <t>WARRANT</t>
  </si>
  <si>
    <t>14 (UNIT) : Units</t>
  </si>
  <si>
    <t>15 (BALFUND) : Balanced Funds</t>
  </si>
  <si>
    <t>BALFUND</t>
  </si>
  <si>
    <t>16 (BOND) : Bond Funds</t>
  </si>
  <si>
    <t>17 (INVESFUND) : Equity Funds</t>
  </si>
  <si>
    <t>INVESFUND</t>
  </si>
  <si>
    <t>19 (MMFUND) : Money Market Funds</t>
  </si>
  <si>
    <t>MMFUND</t>
  </si>
  <si>
    <t>20 (OTHER) : Other Funds</t>
  </si>
  <si>
    <t>OTHERFUND</t>
  </si>
  <si>
    <t>23 (PREFEDCONVSHR) : Preferred convertible share</t>
  </si>
  <si>
    <t>PREFEDCONVSHR</t>
  </si>
  <si>
    <t>24 (LETROFCR) : Letters of Credit</t>
  </si>
  <si>
    <t>LETROFCR</t>
  </si>
  <si>
    <t>25 (BILLSOFXCHG) : Bills of Exchange</t>
  </si>
  <si>
    <t>BILLSOFXCHG</t>
  </si>
  <si>
    <t>26 (PROMSSRYNOTE) : Promissory Notes</t>
  </si>
  <si>
    <t>PROMSSRYNOTE</t>
  </si>
  <si>
    <t>28 (CO) : Commodities</t>
  </si>
  <si>
    <t>CO</t>
  </si>
  <si>
    <t>29 (DE) : Derivatives</t>
  </si>
  <si>
    <t>30 (RI) : Ref. Instruments Excl Commodities</t>
  </si>
  <si>
    <t>RI</t>
  </si>
  <si>
    <t>31 (CR) : Credits</t>
  </si>
  <si>
    <t>CR</t>
  </si>
  <si>
    <t>1 (CASH) : Cash</t>
  </si>
  <si>
    <t>money;coin;currency;chips;change;cash fund;deposit</t>
  </si>
  <si>
    <t>2 (SECURITY) : Security</t>
  </si>
  <si>
    <t>SECURITY</t>
  </si>
  <si>
    <t>securities;everything;investments;every security;all securities</t>
  </si>
  <si>
    <t>UNKNOWN (UNKNOWN) : Undefined</t>
  </si>
  <si>
    <t>unknown;not known</t>
  </si>
  <si>
    <t>ABSA (ABSA) : Asset Backed Securities (Auto)</t>
  </si>
  <si>
    <t>ABSA; ABS Auto</t>
  </si>
  <si>
    <t>ABSC (ABSC) : Asset Backed Securities (Credit Cards)</t>
  </si>
  <si>
    <t>ABSC; ABS Credit Cards</t>
  </si>
  <si>
    <t>ABSH (ABSH) : Asset Backed Securities (Home)</t>
  </si>
  <si>
    <t>ABSH; ABS Home</t>
  </si>
  <si>
    <t>ABSO (ABSO) : Asset Backed Securities (Other)</t>
  </si>
  <si>
    <t>ABSO; ABS Other</t>
  </si>
  <si>
    <t>CDO (CDO) : Collateralised Debt Obligations</t>
  </si>
  <si>
    <t>CDO</t>
  </si>
  <si>
    <t>CLN (CLN) : Credit Linked Notes</t>
  </si>
  <si>
    <t>CLN</t>
  </si>
  <si>
    <t>CLO (CLO) : Collateralised Loan Obligations</t>
  </si>
  <si>
    <t>CLO</t>
  </si>
  <si>
    <t>CMBS (CMBS) : Commercial Mortgage Backed Securities</t>
  </si>
  <si>
    <t>CMBS</t>
  </si>
  <si>
    <t>CMO (CMO) : Collateralised Mortgage Obligations</t>
  </si>
  <si>
    <t>CMO</t>
  </si>
  <si>
    <t>CVB (CVB) : Covered Bonds</t>
  </si>
  <si>
    <t>CVB</t>
  </si>
  <si>
    <t>JUPF (JUPF) : Jumbo Pfandbriefe</t>
  </si>
  <si>
    <t>JUPF</t>
  </si>
  <si>
    <t>MBS (MBS) : Mortgage Backed Securities</t>
  </si>
  <si>
    <t>MBS</t>
  </si>
  <si>
    <t>PFBR (PFBR) : Pfandbriefe</t>
  </si>
  <si>
    <t>PFBR</t>
  </si>
  <si>
    <t>LN (LN) : Linked Notes</t>
  </si>
  <si>
    <t>LN</t>
  </si>
  <si>
    <t>ELN (ELN) : Equity Linked Notes</t>
  </si>
  <si>
    <t>ELN</t>
  </si>
  <si>
    <t>COCO (COCO) : Contingent Convertible</t>
  </si>
  <si>
    <t>COCO</t>
  </si>
  <si>
    <t>1 (AUTOMOTIVE) : Automotive</t>
  </si>
  <si>
    <t>AUTOMOTIVE</t>
  </si>
  <si>
    <t>2 (BANKING) : Banking</t>
  </si>
  <si>
    <t>BANKING</t>
  </si>
  <si>
    <t>banks</t>
  </si>
  <si>
    <t>3 (CHEMICALS) : Chemicals</t>
  </si>
  <si>
    <t>CHEMICALS</t>
  </si>
  <si>
    <t>chemics</t>
  </si>
  <si>
    <t>4 (COMMERCIAL_SERVICES) : Commercial services</t>
  </si>
  <si>
    <t>COMMERCIAL_SERVICES</t>
  </si>
  <si>
    <t>5 (CONSTRUCTING_ENGINEERING) : Construction/Engineering</t>
  </si>
  <si>
    <t>CONSTRUCTING_ENGINEERING</t>
  </si>
  <si>
    <t>6 (CONSUMER_GOODS_SERVICES) : Consumer goods/services</t>
  </si>
  <si>
    <t>CONSUMER_GOODS_SERVICES</t>
  </si>
  <si>
    <t>fmcg</t>
  </si>
  <si>
    <t>7 (EDUCATION) : Education</t>
  </si>
  <si>
    <t>EDUCATION</t>
  </si>
  <si>
    <t>8 (ENERGY) : Energy</t>
  </si>
  <si>
    <t>ENERGY</t>
  </si>
  <si>
    <t>9 (ENVIRONMENTAL) : Environmental</t>
  </si>
  <si>
    <t>ENVIRONMENTAL</t>
  </si>
  <si>
    <t>environment</t>
  </si>
  <si>
    <t>10 (FINANCIAL_SERVICES) : Financial services</t>
  </si>
  <si>
    <t>FINANCIAL_SERVICES</t>
  </si>
  <si>
    <t>finance</t>
  </si>
  <si>
    <t>11 (FOOD_BEVERAGE) : Food &amp; beverage</t>
  </si>
  <si>
    <t>FOOD_BEVERAGE</t>
  </si>
  <si>
    <t>12 (HEALTHCARE) : Healthcare</t>
  </si>
  <si>
    <t>HEALTHCARE</t>
  </si>
  <si>
    <t>health</t>
  </si>
  <si>
    <t>13 (INDUSTRIAL) : Industrial</t>
  </si>
  <si>
    <t>INDUSTRIAL</t>
  </si>
  <si>
    <t>indu</t>
  </si>
  <si>
    <t>14 (INSURANCE) : Insurance</t>
  </si>
  <si>
    <t>INSURANCE</t>
  </si>
  <si>
    <t>15 (PHARMACEUTICALS) : Pharmaceuticals</t>
  </si>
  <si>
    <t>PHARMACEUTICALS</t>
  </si>
  <si>
    <t>pharma</t>
  </si>
  <si>
    <t>16 (COMMODITIES_RAW_MATERIALS) : Commodities/Raw materials</t>
  </si>
  <si>
    <t>COMMODITIES_RAW_MATERIALS</t>
  </si>
  <si>
    <t>17 (REAL_ESTATE) : Real estate</t>
  </si>
  <si>
    <t>REAL_ESTATE</t>
  </si>
  <si>
    <t>immo</t>
  </si>
  <si>
    <t>18 (TECHNOLOGY) : Technology</t>
  </si>
  <si>
    <t>TECHNOLOGY</t>
  </si>
  <si>
    <t>techno</t>
  </si>
  <si>
    <t>19 (TELECOM) : Telecommunications</t>
  </si>
  <si>
    <t>TELECOM</t>
  </si>
  <si>
    <t>telecom;telco</t>
  </si>
  <si>
    <t>20 (UTILITIES) : Utilities</t>
  </si>
  <si>
    <t>UTILITIES</t>
  </si>
  <si>
    <t>21 (UNKNOWN) : Unknown</t>
  </si>
  <si>
    <t>22 (SUPRANATIONAL) : Supranational</t>
  </si>
  <si>
    <t>SUPRANATIONAL</t>
  </si>
  <si>
    <t>supra</t>
  </si>
  <si>
    <t>23 (CENTRAL_BANK) : Central Bank</t>
  </si>
  <si>
    <t>CENTRAL_BANK</t>
  </si>
  <si>
    <t>CB</t>
  </si>
  <si>
    <t>24 (MULTILATERAL_DEV_BANKS) : Multilateral Dev. Banks</t>
  </si>
  <si>
    <t>MULTILATERAL_DEV_BANKS</t>
  </si>
  <si>
    <t>25 (MUNICIPALITY) : Municipal</t>
  </si>
  <si>
    <t>MUNICIPALITY</t>
  </si>
  <si>
    <t>26 (BIOTECHNOLOGY) : Biotechnology</t>
  </si>
  <si>
    <t>BIOTECHNOLOGY</t>
  </si>
  <si>
    <t>biotech;bio</t>
  </si>
  <si>
    <t>27 (SOCIALLY_RESPONSIBLE) : Socially Responsible Funds</t>
  </si>
  <si>
    <t>SOCIALLY_RESPONSIBLE</t>
  </si>
  <si>
    <t>28 (STATE) : State</t>
  </si>
  <si>
    <t>STATE</t>
  </si>
  <si>
    <t>29 (PROVINCE) : Province</t>
  </si>
  <si>
    <t>PROVINCE</t>
  </si>
  <si>
    <t>0 (NONE) : Undefined</t>
  </si>
  <si>
    <t>1 (ABS) : Asset Backed Securities</t>
  </si>
  <si>
    <t>ABS</t>
  </si>
  <si>
    <t>2 (CDO) : Collateralised Debt Obligations</t>
  </si>
  <si>
    <t>3 (CB) : Covered Bonds</t>
  </si>
  <si>
    <t>4 (CLN) : Linked Notes</t>
  </si>
  <si>
    <t>5 (MBS) : Mortgage Backed Securities</t>
  </si>
  <si>
    <t>not defined;unknowm;not known</t>
  </si>
  <si>
    <t>2 (ADR) : American Depository Receipts</t>
  </si>
  <si>
    <t>9 (GDR) : Global Depository Receipts</t>
  </si>
  <si>
    <t>13 (OTH) : Other / OTH - Others</t>
  </si>
  <si>
    <t>other</t>
  </si>
  <si>
    <t>15 (BR) : Bonus Rights</t>
  </si>
  <si>
    <t>16 (SR) : Subscription Rights</t>
  </si>
  <si>
    <t>17 (TR) : Technical Rights</t>
  </si>
  <si>
    <t>18 (CPW) : Call / Put Warrants</t>
  </si>
  <si>
    <t>19 (CW) : Call Warrants</t>
  </si>
  <si>
    <t>20 (PW) : Put Warrants</t>
  </si>
  <si>
    <t>21 (BLF) : Balanced Funds</t>
  </si>
  <si>
    <t>22 (BF) : Bond Funds</t>
  </si>
  <si>
    <t>23 (EF) : Equity Funds</t>
  </si>
  <si>
    <t>24 (CS) : Convertible Securities Funds</t>
  </si>
  <si>
    <t>25 (GS) : Government Securities Funds</t>
  </si>
  <si>
    <t>26 (IT) : Index Tracker Funds</t>
  </si>
  <si>
    <t>27 (SE) : Sector Funds</t>
  </si>
  <si>
    <t>29 (CF) : Cash Funds</t>
  </si>
  <si>
    <t>30 (CU) : Currency Funds</t>
  </si>
  <si>
    <t>31 (MMF) : Money Market Funds</t>
  </si>
  <si>
    <t>34 (PR) : Property/ Real Estate Funds</t>
  </si>
  <si>
    <t>35 (CDIVR) : Choice Dividend Rights</t>
  </si>
  <si>
    <t>39 (CO) : Commodities</t>
  </si>
  <si>
    <t>40 (DE) : Derivatives</t>
  </si>
  <si>
    <t>41 (RI) : Ref.Instruments Excl.Commodities</t>
  </si>
  <si>
    <t>42 (CR) : Credits</t>
  </si>
  <si>
    <t>43 (GDN) : Global Depository Notes</t>
  </si>
  <si>
    <t>2 (DAILY) : Daily</t>
  </si>
  <si>
    <t>DAILY</t>
  </si>
  <si>
    <t>each day;per day</t>
  </si>
  <si>
    <t>8 (TWICE_A_WEEK) : Twice a week</t>
  </si>
  <si>
    <t>TWICE_A_WEEK</t>
  </si>
  <si>
    <t>twice per week;2x per week; two times per week; 2 times per week</t>
  </si>
  <si>
    <t>6 (WEEKLY) : Weekly</t>
  </si>
  <si>
    <t>WEEKLY</t>
  </si>
  <si>
    <t>per week;each week;every week</t>
  </si>
  <si>
    <t>3 (FORTNIGHTLY) : Fortnightly</t>
  </si>
  <si>
    <t>FORTNIGHTLY</t>
  </si>
  <si>
    <t>per two weeks;per 2 weeks;each2 weeks;each two weeks;every 2 weeks;every two weeks</t>
  </si>
  <si>
    <t>4 (MONTHLY) : Monthly</t>
  </si>
  <si>
    <t>MONTHLY</t>
  </si>
  <si>
    <t>per month;each month;every month</t>
  </si>
  <si>
    <t>5 (QUARTERLY) : Quarterly</t>
  </si>
  <si>
    <t>QUARTERLY</t>
  </si>
  <si>
    <t>per quarter;each quarter;every quarter</t>
  </si>
  <si>
    <t>7 (TWICE_A_YEAR) : Twice a year</t>
  </si>
  <si>
    <t>TWICE_A_YEAR</t>
  </si>
  <si>
    <t>bi-yearly;every semester;each semester</t>
  </si>
  <si>
    <t>1 (ANNUALLY) : Annually</t>
  </si>
  <si>
    <t>ANNUALLY</t>
  </si>
  <si>
    <t>per year;each year;every year</t>
  </si>
  <si>
    <t>9 (UNKNOWN) : Unknown</t>
  </si>
  <si>
    <t>not known</t>
  </si>
  <si>
    <t xml:space="preserve">UNDEFINED </t>
  </si>
  <si>
    <t>not defined</t>
  </si>
  <si>
    <t>0 (UNKNOWN) : Unknown</t>
  </si>
  <si>
    <t>unknown fund</t>
  </si>
  <si>
    <t>1 (ETF) : Exchange traded fund</t>
  </si>
  <si>
    <t>ETF</t>
  </si>
  <si>
    <t>etf</t>
  </si>
  <si>
    <t>2 (OTHER) : Other</t>
  </si>
  <si>
    <t>OTHER</t>
  </si>
  <si>
    <t>other fund</t>
  </si>
  <si>
    <t>3 (STD_INVESTMENT_FUNDS) : STD investment funds</t>
  </si>
  <si>
    <t>STD_INVESTMENT_FUNDS</t>
  </si>
  <si>
    <t>std fund</t>
  </si>
  <si>
    <t>4 (HEDGE_FUNDS) : Hedge funds</t>
  </si>
  <si>
    <t>HEDGE_FUNDS</t>
  </si>
  <si>
    <t>close ended funds</t>
  </si>
  <si>
    <t>5 (REAL_ESTATE_INV_FUNDS) : Real estate investment funds</t>
  </si>
  <si>
    <t>REAL_ESTATE_INV_FUNDS</t>
  </si>
  <si>
    <t>real estate fund;fund in real estate;reit fund;reit;real estate mutual funds</t>
  </si>
  <si>
    <t>6 (PENSION_FUNDS) : Pensions funds</t>
  </si>
  <si>
    <t>PENSION_FUNDS</t>
  </si>
  <si>
    <t>pension funds;retirement funds;funds for pension</t>
  </si>
  <si>
    <t>7 (FUND_OF_FUNDS) : Fund of funds</t>
  </si>
  <si>
    <t>FUND_OF_FUNDS</t>
  </si>
  <si>
    <t>8 (PRIVATE_EQUITY_FUNDS) : Private equity funds</t>
  </si>
  <si>
    <t>PRIVATE_EQUITY_FUNDS</t>
  </si>
  <si>
    <t>9 (ETF_ICSD_CBF) : ETF ICSD CBF</t>
  </si>
  <si>
    <t>ETF_ICSD_CBF</t>
  </si>
  <si>
    <t>10 (ETF_ICSD_CBL) : ETF ICSD CBL</t>
  </si>
  <si>
    <t>ETF_ICSD_CBL</t>
  </si>
  <si>
    <t>null</t>
  </si>
  <si>
    <t>FICO STRIPS CPN</t>
  </si>
  <si>
    <t>Requested by Sophie "RE: OSCAR - Issuers MVP" - It should be used for IM SEG 28/10/2020</t>
  </si>
  <si>
    <t>OVERSEAS PRIVATE I</t>
  </si>
  <si>
    <t>overseas private issuers</t>
  </si>
  <si>
    <t>Requested by Sophie "RE: OSCAR - Issuers MVP" - It should be used for IM SEG 28/10/2021</t>
  </si>
  <si>
    <t>PUBLIC BUILDING</t>
  </si>
  <si>
    <t>Requested by Sophie "RE: OSCAR - Issuers MVP" - It should be used for IM SEG 28/10/2022</t>
  </si>
  <si>
    <t>RESOLUTION FUNDING</t>
  </si>
  <si>
    <t>Requested by Sophie "RE: OSCAR - Issuers MVP" - It should be used for IM SEG 28/10/2023</t>
  </si>
  <si>
    <t>SMALL BUSINESS</t>
  </si>
  <si>
    <t>smb</t>
  </si>
  <si>
    <t>Requested by Sophie "RE: OSCAR - Issuers MVP" - It should be used for IM SEG 28/10/2024</t>
  </si>
  <si>
    <t>CANADA HOUSING TRU</t>
  </si>
  <si>
    <t>Requested by Sophie "RE: OSCAR - Issuers MVP" - It should be used for IM SEG 28/10/2025</t>
  </si>
  <si>
    <t>FICO STRIPS CNP</t>
  </si>
  <si>
    <t>Requested by Sophie "RE: OSCAR - Issuers MVP" - It should be used for IM SEG 28/10/2026</t>
  </si>
  <si>
    <t>FICO STRIPS CPN12</t>
  </si>
  <si>
    <t>Requested by Sophie "RE: OSCAR - Issuers MVP" - It should be used for IM SEG 28/10/2027</t>
  </si>
  <si>
    <t>FICO STRIPS CPN4</t>
  </si>
  <si>
    <t>Requested by Sophie "RE: OSCAR - Issuers MVP" - It should be used for IM SEG 28/10/2028</t>
  </si>
  <si>
    <t>FICO STRIPS CPN6</t>
  </si>
  <si>
    <t>Requested by Sophie "RE: OSCAR - Issuers MVP" - It should be used for IM SEG 28/10/2029</t>
  </si>
  <si>
    <t>ABRUZZO REGION OF</t>
  </si>
  <si>
    <t>abruzzo</t>
  </si>
  <si>
    <t>Requested by Steve "RE: OSCAR - Issuers MVP" - it should contain the LESS important issuers for IM SEG 27/10/2020</t>
  </si>
  <si>
    <t>AFRICAN DEV.BK</t>
  </si>
  <si>
    <t>african development bank</t>
  </si>
  <si>
    <t>Requested by Steve "RE: OSCAR - Issuers MVP" - it should contain the most important issuers for IM SEG 27/10/2020</t>
  </si>
  <si>
    <t>AGENCE FRANCE LOCA</t>
  </si>
  <si>
    <t>agence france</t>
  </si>
  <si>
    <t>Requested by Steve "RE: OSCAR - Issuers MVP" - it should contain the LESS important issuers for IM SEG 27/10/2021</t>
  </si>
  <si>
    <t>ALPES COTE D AZUR</t>
  </si>
  <si>
    <t>Requested by Steve "RE: OSCAR - Issuers MVP" - it should contain the LESS important issuers for IM SEG 27/10/2022</t>
  </si>
  <si>
    <t>ASIAN DEV.BK</t>
  </si>
  <si>
    <t>asian development bank</t>
  </si>
  <si>
    <t>Requested by Steve "RE: OSCAR - Issuers MVP" - it should contain the most important issuers for IM SEG 27/10/2021</t>
  </si>
  <si>
    <t>BADEN-WUERTTEMBERG</t>
  </si>
  <si>
    <t>baden;wuerttemberg</t>
  </si>
  <si>
    <t>Requested by Steve "RE: OSCAR - Issuers MVP" - it should contain the LESS important issuers for IM SEG 27/10/2023</t>
  </si>
  <si>
    <t>BASQUE COUNTRY</t>
  </si>
  <si>
    <t>basque</t>
  </si>
  <si>
    <t>Requested by Steve "RE: OSCAR - Issuers MVP" - it should contain the LESS important issuers for IM SEG 27/10/2024</t>
  </si>
  <si>
    <t>BAYERN FREISTAAT</t>
  </si>
  <si>
    <t>bayern</t>
  </si>
  <si>
    <t>Requested by Steve "RE: OSCAR - Issuers MVP" - it should contain the LESS important issuers for IM SEG 27/10/2025</t>
  </si>
  <si>
    <t>BK OF INTL SETT</t>
  </si>
  <si>
    <t>Requested by Steve "RE: OSCAR - Issuers MVP" - it should contain the most important issuers for IM SEG 27/10/2022</t>
  </si>
  <si>
    <t>CARIBBEAN DEV.BK</t>
  </si>
  <si>
    <t>caribbean</t>
  </si>
  <si>
    <t>Requested by Steve "RE: OSCAR - Issuers MVP" - it should contain the most important issuers for IM SEG 27/10/2023</t>
  </si>
  <si>
    <t>CASSA DEL TRENTINO</t>
  </si>
  <si>
    <t>cassa;trentino</t>
  </si>
  <si>
    <t>Requested by Steve "RE: OSCAR - Issuers MVP" - it should contain the LESS important issuers for IM SEG 27/10/2026</t>
  </si>
  <si>
    <t>CASTILLA Y LEON</t>
  </si>
  <si>
    <t>castilla;leon</t>
  </si>
  <si>
    <t>Requested by Steve "RE: OSCAR - Issuers MVP" - it should contain the LESS important issuers for IM SEG 27/10/2027</t>
  </si>
  <si>
    <t>CNCL.EU DEV.BK</t>
  </si>
  <si>
    <t>cncl;CEB; Council of Europe Development Bank</t>
  </si>
  <si>
    <t>Requested by Steve "RE: OSCAR - Issuers MVP" - it should contain the most important issuers for IM SEG 27/10/2024</t>
  </si>
  <si>
    <t>COLLECTIVITES TERR</t>
  </si>
  <si>
    <t>collectivites</t>
  </si>
  <si>
    <t>Requested by Steve "RE: OSCAR - Issuers MVP" - it should contain the LESS important issuers for IM SEG 27/10/2028</t>
  </si>
  <si>
    <t>COMMUNAUT FRANCAIS</t>
  </si>
  <si>
    <t>communaut</t>
  </si>
  <si>
    <t>Requested by Steve "RE: OSCAR - Issuers MVP" - it should contain the LESS important issuers for IM SEG 27/10/2029</t>
  </si>
  <si>
    <t>COMUNIDAD ARAGON</t>
  </si>
  <si>
    <t>comunidad</t>
  </si>
  <si>
    <t>Requested by Steve "RE: OSCAR - Issuers MVP" - it should contain the LESS important issuers for IM SEG 27/10/2030</t>
  </si>
  <si>
    <t>EBRD</t>
  </si>
  <si>
    <t>Requested by Steve "RE: OSCAR - Issuers MVP" - it should contain the most important issuers for IM SEG 27/10/2025</t>
  </si>
  <si>
    <t>EFSF</t>
  </si>
  <si>
    <t>Requested by Steve "RE: OSCAR - Issuers MVP" - it should contain the most important issuers for IM SEG 27/10/2026</t>
  </si>
  <si>
    <t>ESM</t>
  </si>
  <si>
    <t>Requested by Steve "RE: OSCAR - Issuers MVP" - it should contain the most important issuers for IM SEG 27/10/2027</t>
  </si>
  <si>
    <t>EUROP.CENTRAL BANK</t>
  </si>
  <si>
    <t>ecb;europe central bank;european central bank</t>
  </si>
  <si>
    <t>Requested by Steve "RE: OSCAR - Issuers MVP" - it should contain the most important issuers for IM SEG 27/10/2028</t>
  </si>
  <si>
    <t>EUROP.INVEST.BK</t>
  </si>
  <si>
    <t>european investment bank;europ inv bk;EIB</t>
  </si>
  <si>
    <t>Requested by Steve "RE: OSCAR - Issuers MVP" - it should contain the most important issuers for IM SEG 27/10/2029</t>
  </si>
  <si>
    <t>EUROPEAN INV.FUND</t>
  </si>
  <si>
    <t>european investment fund;EIF;European Fund</t>
  </si>
  <si>
    <t>Requested by Steve "RE: OSCAR - Issuers MVP" - it should contain the most important issuers for IM SEG 27/10/2030</t>
  </si>
  <si>
    <t>EUROPEAN UNION</t>
  </si>
  <si>
    <t>EU;Europe</t>
  </si>
  <si>
    <t>Requested by Steve "RE: OSCAR - Issuers MVP" - it should contain the most important issuers for IM SEG 27/10/2031</t>
  </si>
  <si>
    <t>FANNIE MAE</t>
  </si>
  <si>
    <t xml:space="preserve">federal national mortgage association </t>
  </si>
  <si>
    <t>Requested by Steve "RE: OSCAR - Issuers MVP" - it should contain the most important issuers for IM SEG 27/10/2032</t>
  </si>
  <si>
    <t>FANNIE MAE 2011</t>
  </si>
  <si>
    <t>Requested by Steve "RE: OSCAR - Issuers MVP" - it should contain the most important issuers for IM SEG 27/10/2033</t>
  </si>
  <si>
    <t>FED.FARM CRED.BKS</t>
  </si>
  <si>
    <t>Federal Farm Credit Banks;FFCB</t>
  </si>
  <si>
    <t>Requested by Steve "RE: OSCAR - Issuers MVP" - it should contain the most important issuers for IM SEG 27/10/2034</t>
  </si>
  <si>
    <t>FED.HOME LOAN BK</t>
  </si>
  <si>
    <t>federal home Loan bank; FHLB</t>
  </si>
  <si>
    <t>Requested by Steve "RE: OSCAR - Issuers MVP" - it should contain the most important issuers for IM SEG 27/10/2035</t>
  </si>
  <si>
    <t>FEDERAL HOME LOAN</t>
  </si>
  <si>
    <t>federal home Loan</t>
  </si>
  <si>
    <t>Requested by Steve "RE: OSCAR - Issuers MVP" - it should contain the most important issuers for IM SEG 27/10/2036</t>
  </si>
  <si>
    <t>FREDDIE MAC</t>
  </si>
  <si>
    <t>freddie</t>
  </si>
  <si>
    <t>Requested by Steve "RE: OSCAR - Issuers MVP" - it should contain the most important issuers for IM SEG 27/10/2037</t>
  </si>
  <si>
    <t>FREE STATE OF THUR</t>
  </si>
  <si>
    <t>Thur</t>
  </si>
  <si>
    <t>Requested by Steve "RE: OSCAR - Issuers MVP" - it should contain the LESS important issuers for IM SEG 27/10/2031</t>
  </si>
  <si>
    <t>GALICIA XUNTA DE</t>
  </si>
  <si>
    <t>galicia</t>
  </si>
  <si>
    <t>Requested by Steve "RE: OSCAR - Issuers MVP" - it should contain the LESS important issuers for IM SEG 27/10/2032</t>
  </si>
  <si>
    <t>GEMEINSAME BUNDESL</t>
  </si>
  <si>
    <t>gemeinsame</t>
  </si>
  <si>
    <t>Requested by Steve "RE: OSCAR - Issuers MVP" - it should contain the LESS important issuers for IM SEG 27/10/2033</t>
  </si>
  <si>
    <t>GENERALITAT CATAL.</t>
  </si>
  <si>
    <t>generalitat</t>
  </si>
  <si>
    <t>Requested by Steve "RE: OSCAR - Issuers MVP" - it should contain the LESS important issuers for IM SEG 27/10/2034</t>
  </si>
  <si>
    <t>GINNIE MAE</t>
  </si>
  <si>
    <t>government national mortgage association;ginnie mae</t>
  </si>
  <si>
    <t>Requested by Steve "RE: OSCAR - Issuers MVP" - it should contain the most important issuers for IM SEG 27/10/2038</t>
  </si>
  <si>
    <t>HESSEN LAND</t>
  </si>
  <si>
    <t>hessen</t>
  </si>
  <si>
    <t>Requested by Steve "RE: OSCAR - Issuers MVP" - it should contain the LESS important issuers for IM SEG 27/10/2035</t>
  </si>
  <si>
    <t>IBRD-WORLD BANK</t>
  </si>
  <si>
    <t>ibrd;world bank</t>
  </si>
  <si>
    <t>Requested by Steve "RE: OSCAR - Issuers MVP" - it should contain the most important issuers for IM SEG 27/10/2039</t>
  </si>
  <si>
    <t>INTER-AMER.DEV.BK</t>
  </si>
  <si>
    <t>Inter-American Development Bank;IADB</t>
  </si>
  <si>
    <t>Requested by Steve "RE: OSCAR - Issuers MVP" - it should contain the most important issuers for IM SEG 27/10/2040</t>
  </si>
  <si>
    <t>INTERNATIONAL FINA</t>
  </si>
  <si>
    <t>international finance</t>
  </si>
  <si>
    <t>Requested by Steve "RE: OSCAR - Issuers MVP" - it should contain the most important issuers for IM SEG 27/10/2041</t>
  </si>
  <si>
    <t>INTL MONET.FUND</t>
  </si>
  <si>
    <t>IMF;international monetary fund</t>
  </si>
  <si>
    <t>Requested by Steve "RE: OSCAR - Issuers MVP" - it should contain the most important issuers for IM SEG 27/10/2042</t>
  </si>
  <si>
    <t>INTL.FIN.CORP.</t>
  </si>
  <si>
    <t>international financial corporation;IFC</t>
  </si>
  <si>
    <t>Requested by Steve "RE: OSCAR - Issuers MVP" - it should contain the most important issuers for IM SEG 27/10/2043</t>
  </si>
  <si>
    <t>ISLAMIC DEV.BK</t>
  </si>
  <si>
    <t>islamic development bank;IsDB</t>
  </si>
  <si>
    <t>Requested by Steve "RE: OSCAR - Issuers MVP" - it should contain the most important issuers for IM SEG 27/10/2044</t>
  </si>
  <si>
    <t>JC.CASTILLA-MANCHA</t>
  </si>
  <si>
    <t>castilla</t>
  </si>
  <si>
    <t>Requested by Steve "RE: OSCAR - Issuers MVP" - it should contain the LESS important issuers for IM SEG 27/10/2036</t>
  </si>
  <si>
    <t>KOMM.INV.I SVERIG</t>
  </si>
  <si>
    <t>komm inv sverige</t>
  </si>
  <si>
    <t>Requested by Steve "RE: OSCAR - Issuers MVP" - it should contain the LESS important issuers for IM SEG 27/10/2037</t>
  </si>
  <si>
    <t>KOMMUNEKREDIT</t>
  </si>
  <si>
    <t>kommunekredit</t>
  </si>
  <si>
    <t>Requested by Steve "RE: OSCAR - Issuers MVP" - it should contain the LESS important issuers for IM SEG 27/10/2038</t>
  </si>
  <si>
    <t>LAND BRANDENBURG</t>
  </si>
  <si>
    <t>brandenburg</t>
  </si>
  <si>
    <t>Requested by Steve "RE: OSCAR - Issuers MVP" - it should contain the LESS important issuers for IM SEG 27/10/2040</t>
  </si>
  <si>
    <t>LAND SACHSEN ANH.</t>
  </si>
  <si>
    <t>sachsen</t>
  </si>
  <si>
    <t>Requested by Steve "RE: OSCAR - Issuers MVP" - it should contain the LESS important issuers for IM SEG 27/10/2039</t>
  </si>
  <si>
    <t>MECKLENBURG-VORP</t>
  </si>
  <si>
    <t>mecklenburg</t>
  </si>
  <si>
    <t>Requested by Steve "RE: OSCAR - Issuers MVP" - it should contain the LESS important issuers for IM SEG 27/10/2041</t>
  </si>
  <si>
    <t>MULTILATERAL INV</t>
  </si>
  <si>
    <t>Multilateral Investment Guarantee Agency; Mulitlateral Investment;MIGA</t>
  </si>
  <si>
    <t>Requested by Steve "RE: OSCAR - Issuers MVP" - it should contain the most important issuers for IM SEG 27/10/2045</t>
  </si>
  <si>
    <t>MUNICIPALITY FIN</t>
  </si>
  <si>
    <t>municipalitymunicipality fin;munfin</t>
  </si>
  <si>
    <t>Requested by Steve "RE: OSCAR - Issuers MVP" - it should contain the LESS important issuers for IM SEG 27/10/2042</t>
  </si>
  <si>
    <t>NIEDEROESTERREICH</t>
  </si>
  <si>
    <t>niederoesterreich</t>
  </si>
  <si>
    <t>Requested by Steve "RE: OSCAR - Issuers MVP" - it should contain the LESS important issuers for IM SEG 27/10/2043</t>
  </si>
  <si>
    <t>NIEDERSACHSEN LAND</t>
  </si>
  <si>
    <t>niedersachsen</t>
  </si>
  <si>
    <t>Requested by Steve "RE: OSCAR - Issuers MVP" - it should contain the LESS important issuers for IM SEG 27/10/2044</t>
  </si>
  <si>
    <t>NORDIC INVEST.BK</t>
  </si>
  <si>
    <t>nordic invest bank</t>
  </si>
  <si>
    <t>Requested by Steve "RE: OSCAR - Issuers MVP" - it should contain the most important issuers for IM SEG 27/10/2046</t>
  </si>
  <si>
    <t>NORDRHEIN-WESTFAL.</t>
  </si>
  <si>
    <t>nordrhein</t>
  </si>
  <si>
    <t>Requested by Steve "RE: OSCAR - Issuers MVP" - it should contain the LESS important issuers for IM SEG 27/10/2045</t>
  </si>
  <si>
    <t>REG. ILE DE FRANCE</t>
  </si>
  <si>
    <t>ile de france;paris</t>
  </si>
  <si>
    <t>Requested by Steve "RE: OSCAR - Issuers MVP" - it should contain the LESS important issuers for IM SEG 27/10/2046</t>
  </si>
  <si>
    <t>REGION AUVERGNE</t>
  </si>
  <si>
    <t>auvergne</t>
  </si>
  <si>
    <t>Requested by Steve "RE: OSCAR - Issuers MVP" - it should contain the LESS important issuers for IM SEG 27/10/2047</t>
  </si>
  <si>
    <t>REGION OF PIEMONTE</t>
  </si>
  <si>
    <t>piemonte</t>
  </si>
  <si>
    <t>Requested by Steve "RE: OSCAR - Issuers MVP" - it should contain the LESS important issuers for IM SEG 27/10/2048</t>
  </si>
  <si>
    <t>REGION OF SARDINIA</t>
  </si>
  <si>
    <t>sardinia</t>
  </si>
  <si>
    <t>Requested by Steve "RE: OSCAR - Issuers MVP" - it should contain the LESS important issuers for IM SEG 27/10/2049</t>
  </si>
  <si>
    <t>REGIONE DEL VENETO</t>
  </si>
  <si>
    <t>venice;veneto</t>
  </si>
  <si>
    <t>Requested by Steve "RE: OSCAR - Issuers MVP" - it should contain the LESS important issuers for IM SEG 27/10/2050</t>
  </si>
  <si>
    <t>RHEINLAND-PFALZ</t>
  </si>
  <si>
    <t>rheinland</t>
  </si>
  <si>
    <t>Requested by Steve "RE: OSCAR - Issuers MVP" - it should contain the LESS important issuers for IM SEG 27/10/2051</t>
  </si>
  <si>
    <t>SAARLAND</t>
  </si>
  <si>
    <t>saarland</t>
  </si>
  <si>
    <t>Requested by Steve "RE: OSCAR - Issuers MVP" - it should contain the LESS important issuers for IM SEG 27/10/2052</t>
  </si>
  <si>
    <t>SCHLESWIG-HOLSTEIN</t>
  </si>
  <si>
    <t>schleswig</t>
  </si>
  <si>
    <t>Requested by Steve "RE: OSCAR - Issuers MVP" - it should contain the LESS important issuers for IM SEG 27/10/2053</t>
  </si>
  <si>
    <t>THUERINGEN FREIST</t>
  </si>
  <si>
    <t>thueringen</t>
  </si>
  <si>
    <t>Requested by Steve "RE: OSCAR - Issuers MVP" - it should contain the LESS important issuers for IM SEG 27/10/2054</t>
  </si>
  <si>
    <t>UMBRIA REGION OF</t>
  </si>
  <si>
    <t>umbria</t>
  </si>
  <si>
    <t>Requested by Steve "RE: OSCAR - Issuers MVP" - it should contain the LESS important issuers for IM SEG 27/10/2055</t>
  </si>
  <si>
    <t>VILLE DE BRUXELLES</t>
  </si>
  <si>
    <t>brussels</t>
  </si>
  <si>
    <t>Requested by Steve "RE: OSCAR - Issuers MVP" - it should contain the LESS important issuers for IM SEG 27/10/2056</t>
  </si>
  <si>
    <t>VLAAMS GEMEENSCHAP</t>
  </si>
  <si>
    <t>flanders</t>
  </si>
  <si>
    <t>Requested by Steve "RE: OSCAR - Issuers MVP" - it should contain the LESS important issuers for IM SEG 27/10/2057</t>
  </si>
  <si>
    <t>WALLONE REGION</t>
  </si>
  <si>
    <t>wallonia</t>
  </si>
  <si>
    <t>Requested by Steve "RE: OSCAR - Issuers MVP" - it should contain the LESS important issuers for IM SEG 27/10/2058</t>
  </si>
  <si>
    <t>BUS_DAYS</t>
  </si>
  <si>
    <t>Business days</t>
  </si>
  <si>
    <t>bus days</t>
  </si>
  <si>
    <t>Nuno 1/11/2020 Added</t>
  </si>
  <si>
    <t>CAL_DAYS</t>
  </si>
  <si>
    <t>Calendar days</t>
  </si>
  <si>
    <t>cal days;days;day</t>
  </si>
  <si>
    <t>HALF_WEEKS</t>
  </si>
  <si>
    <t>Half Weeks</t>
  </si>
  <si>
    <t>1/2 week</t>
  </si>
  <si>
    <t>WEEKS</t>
  </si>
  <si>
    <t>Weeks</t>
  </si>
  <si>
    <t>wks;w;week</t>
  </si>
  <si>
    <t>TWO_WEEKS</t>
  </si>
  <si>
    <t>Two weeks</t>
  </si>
  <si>
    <t>2 weeks;fortnight;fortnightly</t>
  </si>
  <si>
    <t>MONTHS</t>
  </si>
  <si>
    <t>Months</t>
  </si>
  <si>
    <t>mo;m;month</t>
  </si>
  <si>
    <t>QUARTERS</t>
  </si>
  <si>
    <t>Quarters</t>
  </si>
  <si>
    <t>Q</t>
  </si>
  <si>
    <t>HALF_YEARS</t>
  </si>
  <si>
    <t>Half years</t>
  </si>
  <si>
    <t>6 months;quarter</t>
  </si>
  <si>
    <t>YEARS</t>
  </si>
  <si>
    <t>Years</t>
  </si>
  <si>
    <t>yrs; yr;y;year</t>
  </si>
  <si>
    <t>AED</t>
  </si>
  <si>
    <t>AMD</t>
  </si>
  <si>
    <t>AOA</t>
  </si>
  <si>
    <t>ARS</t>
  </si>
  <si>
    <t>ATS</t>
  </si>
  <si>
    <t>AUD</t>
  </si>
  <si>
    <t>Nuno 1/11/2020 Added.  iTof currency</t>
  </si>
  <si>
    <t>AZN</t>
  </si>
  <si>
    <t>BDT</t>
  </si>
  <si>
    <t>BEF</t>
  </si>
  <si>
    <t>BGN</t>
  </si>
  <si>
    <t>BHD</t>
  </si>
  <si>
    <t>BOB</t>
  </si>
  <si>
    <t>BRL</t>
  </si>
  <si>
    <t>BWP</t>
  </si>
  <si>
    <t>BYN</t>
  </si>
  <si>
    <t>BYR</t>
  </si>
  <si>
    <t>CAD</t>
  </si>
  <si>
    <t>CHF</t>
  </si>
  <si>
    <t>CLF</t>
  </si>
  <si>
    <t>CLP</t>
  </si>
  <si>
    <t>CNY</t>
  </si>
  <si>
    <t>COP</t>
  </si>
  <si>
    <t>CRC</t>
  </si>
  <si>
    <t>CYP</t>
  </si>
  <si>
    <t>CZK</t>
  </si>
  <si>
    <t>DEM</t>
  </si>
  <si>
    <t>DKK</t>
  </si>
  <si>
    <t>DOP</t>
  </si>
  <si>
    <t>DZD</t>
  </si>
  <si>
    <t>EEK</t>
  </si>
  <si>
    <t>EGP</t>
  </si>
  <si>
    <t>ESP</t>
  </si>
  <si>
    <t>EUR</t>
  </si>
  <si>
    <t>Nuno 1/11/2020 Added.  iTof currency. To be used in LOVs for IM Termination Currency</t>
  </si>
  <si>
    <t>FIM</t>
  </si>
  <si>
    <t>FRF</t>
  </si>
  <si>
    <t>GEL</t>
  </si>
  <si>
    <t>GHC</t>
  </si>
  <si>
    <t>GHS</t>
  </si>
  <si>
    <t>GRD</t>
  </si>
  <si>
    <t>GTQ</t>
  </si>
  <si>
    <t>HKD</t>
  </si>
  <si>
    <t>HRK</t>
  </si>
  <si>
    <t>HUF</t>
  </si>
  <si>
    <t>IDR</t>
  </si>
  <si>
    <t>IEP</t>
  </si>
  <si>
    <t>ILS</t>
  </si>
  <si>
    <t>INR</t>
  </si>
  <si>
    <t>ISK</t>
  </si>
  <si>
    <t>ITL</t>
  </si>
  <si>
    <t>JMD</t>
  </si>
  <si>
    <t>JOD</t>
  </si>
  <si>
    <t>JPY</t>
  </si>
  <si>
    <t>KES</t>
  </si>
  <si>
    <t>KGS</t>
  </si>
  <si>
    <t>KHR</t>
  </si>
  <si>
    <t>KRW</t>
  </si>
  <si>
    <t>KWD</t>
  </si>
  <si>
    <t>KZT</t>
  </si>
  <si>
    <t>LBP</t>
  </si>
  <si>
    <t>LKR</t>
  </si>
  <si>
    <t>LTL</t>
  </si>
  <si>
    <t>LUF</t>
  </si>
  <si>
    <t>LVL</t>
  </si>
  <si>
    <t>MAD</t>
  </si>
  <si>
    <t>MNT</t>
  </si>
  <si>
    <t>MOP</t>
  </si>
  <si>
    <t>MUR</t>
  </si>
  <si>
    <t>MXN</t>
  </si>
  <si>
    <t>MXV</t>
  </si>
  <si>
    <t>MYR</t>
  </si>
  <si>
    <t>MZN</t>
  </si>
  <si>
    <t>NAD</t>
  </si>
  <si>
    <t>NGN</t>
  </si>
  <si>
    <t>NIO</t>
  </si>
  <si>
    <t>NLG</t>
  </si>
  <si>
    <t>NOK</t>
  </si>
  <si>
    <t>NPR</t>
  </si>
  <si>
    <t>NZD</t>
  </si>
  <si>
    <t>OMR</t>
  </si>
  <si>
    <t>PEN</t>
  </si>
  <si>
    <t>PGK</t>
  </si>
  <si>
    <t>PHP</t>
  </si>
  <si>
    <t>PKR</t>
  </si>
  <si>
    <t>PLN</t>
  </si>
  <si>
    <t>PTE</t>
  </si>
  <si>
    <t>PYG</t>
  </si>
  <si>
    <t>QAR</t>
  </si>
  <si>
    <t>ROL</t>
  </si>
  <si>
    <t>RON</t>
  </si>
  <si>
    <t>RSD</t>
  </si>
  <si>
    <t>RUB</t>
  </si>
  <si>
    <t>RWF</t>
  </si>
  <si>
    <t>SAR</t>
  </si>
  <si>
    <t>SEK</t>
  </si>
  <si>
    <t>SGD</t>
  </si>
  <si>
    <t>SIT</t>
  </si>
  <si>
    <t>SKK</t>
  </si>
  <si>
    <t>THB</t>
  </si>
  <si>
    <t>TMT</t>
  </si>
  <si>
    <t>TND</t>
  </si>
  <si>
    <t>TRL</t>
  </si>
  <si>
    <t>TRY</t>
  </si>
  <si>
    <t>TTD</t>
  </si>
  <si>
    <t>TWD</t>
  </si>
  <si>
    <t>TZS</t>
  </si>
  <si>
    <t>UAH</t>
  </si>
  <si>
    <t>UGX</t>
  </si>
  <si>
    <t>$;US dollar; united states dollar;dollar</t>
  </si>
  <si>
    <t>UYU</t>
  </si>
  <si>
    <t>UZS</t>
  </si>
  <si>
    <t>VEB</t>
  </si>
  <si>
    <t>VEF</t>
  </si>
  <si>
    <t>VND</t>
  </si>
  <si>
    <t>XAF</t>
  </si>
  <si>
    <t>XAU</t>
  </si>
  <si>
    <t>XDR</t>
  </si>
  <si>
    <t>XEU</t>
  </si>
  <si>
    <t>XOF</t>
  </si>
  <si>
    <t>ZAR</t>
  </si>
  <si>
    <t>ZMK</t>
  </si>
  <si>
    <t>ZMW</t>
  </si>
  <si>
    <t>ZWD</t>
  </si>
  <si>
    <t>ZWL</t>
  </si>
  <si>
    <t>days;d;day</t>
  </si>
  <si>
    <t>TYPE_NE</t>
  </si>
  <si>
    <t>NE</t>
  </si>
  <si>
    <t>type NE;NE type;</t>
  </si>
  <si>
    <t>Nuno 28/11/2020 Added</t>
  </si>
  <si>
    <t>TYPE_NR</t>
  </si>
  <si>
    <t>NR</t>
  </si>
  <si>
    <t>type NR;NR type</t>
  </si>
  <si>
    <t>TYPE_1</t>
  </si>
  <si>
    <t>type 1;1 type</t>
  </si>
  <si>
    <t>TYPE_2</t>
  </si>
  <si>
    <t>type 2;2 type</t>
  </si>
  <si>
    <t>TYPE_3</t>
  </si>
  <si>
    <t>type 3;3 type</t>
  </si>
  <si>
    <t xml:space="preserve"> </t>
  </si>
  <si>
    <t>TYPE_4</t>
  </si>
  <si>
    <t>type 4;4 type</t>
  </si>
  <si>
    <t>TYPE_5_A</t>
  </si>
  <si>
    <t>5A</t>
  </si>
  <si>
    <t>type 5A;5A type;5.A</t>
  </si>
  <si>
    <t>TYPE_5_B</t>
  </si>
  <si>
    <t>5B</t>
  </si>
  <si>
    <t>type 5B;5B type;5.B</t>
  </si>
  <si>
    <t>TYPE_6</t>
  </si>
  <si>
    <t>type 6;6 type</t>
  </si>
  <si>
    <t>TYPE_7</t>
  </si>
  <si>
    <t>type 7;7 type</t>
  </si>
  <si>
    <t>TYPE_8_A</t>
  </si>
  <si>
    <t>8A</t>
  </si>
  <si>
    <t>type 8A;8A type;8.A</t>
  </si>
  <si>
    <t>TYPE_8_B</t>
  </si>
  <si>
    <t>8B</t>
  </si>
  <si>
    <t>type 8B;8B type;8.B</t>
  </si>
  <si>
    <t>TYPE_8_C</t>
  </si>
  <si>
    <t>8C</t>
  </si>
  <si>
    <t>type 8C;8C type;8.C</t>
  </si>
  <si>
    <t>TYPE_8_D</t>
  </si>
  <si>
    <t>8D</t>
  </si>
  <si>
    <t>type 8D;8D type;8.D</t>
  </si>
  <si>
    <t>TYPE_9</t>
  </si>
  <si>
    <t>type 9;9 type</t>
  </si>
  <si>
    <t>TYPE_9_G</t>
  </si>
  <si>
    <t>9G</t>
  </si>
  <si>
    <t>type 9G;9G type;9.G</t>
  </si>
  <si>
    <t>TYPE_A</t>
  </si>
  <si>
    <t>A</t>
  </si>
  <si>
    <t>type A;A type</t>
  </si>
  <si>
    <t>TYPE_B</t>
  </si>
  <si>
    <t>type B;B type</t>
  </si>
  <si>
    <t>TYPE_C1</t>
  </si>
  <si>
    <t>C1</t>
  </si>
  <si>
    <t>type C1;C1 type;C.1</t>
  </si>
  <si>
    <t>TYPE_C2</t>
  </si>
  <si>
    <t>C2</t>
  </si>
  <si>
    <t>type C2;C2 type;C.2</t>
  </si>
  <si>
    <t>TYPE_C3</t>
  </si>
  <si>
    <t>C3</t>
  </si>
  <si>
    <t>type C3;C3 type;C.3</t>
  </si>
  <si>
    <t>TYPE_D</t>
  </si>
  <si>
    <t>D</t>
  </si>
  <si>
    <t>type D;D type</t>
  </si>
  <si>
    <t>TYPE_E</t>
  </si>
  <si>
    <t>type E;E type</t>
  </si>
  <si>
    <t>TYPE_F</t>
  </si>
  <si>
    <t>F</t>
  </si>
  <si>
    <t>type F;F type</t>
  </si>
  <si>
    <t>TYPE_G</t>
  </si>
  <si>
    <t>G</t>
  </si>
  <si>
    <t>type G;G type</t>
  </si>
  <si>
    <t>type NE;NE type</t>
  </si>
  <si>
    <t>2</t>
  </si>
  <si>
    <t>3</t>
  </si>
  <si>
    <t>4</t>
  </si>
  <si>
    <t>TYPE_5</t>
  </si>
  <si>
    <t>5</t>
  </si>
  <si>
    <t>type 5;5 type</t>
  </si>
  <si>
    <t>TYPE_C</t>
  </si>
  <si>
    <t>type C;C type</t>
  </si>
  <si>
    <t>TYPE_H</t>
  </si>
  <si>
    <t>type H;H type</t>
  </si>
  <si>
    <t>TYPE_I</t>
  </si>
  <si>
    <t>I</t>
  </si>
  <si>
    <t>type I;I type</t>
  </si>
  <si>
    <t>TYPE_J</t>
  </si>
  <si>
    <t>J</t>
  </si>
  <si>
    <t>type J;J type</t>
  </si>
  <si>
    <t>TYPE_K</t>
  </si>
  <si>
    <t>K</t>
  </si>
  <si>
    <t>type K;K type</t>
  </si>
  <si>
    <t>TYPE_L</t>
  </si>
  <si>
    <t>L</t>
  </si>
  <si>
    <t>type L;L type</t>
  </si>
  <si>
    <t>TYPE_M</t>
  </si>
  <si>
    <t>type M;M type</t>
  </si>
  <si>
    <t>TYPE_N</t>
  </si>
  <si>
    <t>type N;N type</t>
  </si>
  <si>
    <t>TYPE_O</t>
  </si>
  <si>
    <t>O</t>
  </si>
  <si>
    <t>type O;O type</t>
  </si>
  <si>
    <t>TYPE_P_NFI</t>
  </si>
  <si>
    <t>P NFI</t>
  </si>
  <si>
    <t>type P NFI;P NFI type;REPLACE</t>
  </si>
  <si>
    <t>TYPE_P_FI</t>
  </si>
  <si>
    <t>P FI</t>
  </si>
  <si>
    <t>type P FI;P FI type;PFI</t>
  </si>
  <si>
    <t>TYPE_Q_NFI</t>
  </si>
  <si>
    <t>Q NFI</t>
  </si>
  <si>
    <t>type Q NFI;Q NFI type;QNFI</t>
  </si>
  <si>
    <t>TYPE_Q_FI</t>
  </si>
  <si>
    <t>Q FI</t>
  </si>
  <si>
    <t>type Q FI;Q FI type;QFI</t>
  </si>
  <si>
    <t>TYPE_R_NFI</t>
  </si>
  <si>
    <t>R NFI</t>
  </si>
  <si>
    <t>type R NFI;R NFI type;RNFI</t>
  </si>
  <si>
    <t>TYPE_R_FI</t>
  </si>
  <si>
    <t>R FI</t>
  </si>
  <si>
    <t>type R FI;R FI type;RFI</t>
  </si>
  <si>
    <t>TYPE_R_G</t>
  </si>
  <si>
    <t>R G</t>
  </si>
  <si>
    <t>type R G;R G type;RG</t>
  </si>
  <si>
    <t>TYPE_X</t>
  </si>
  <si>
    <t>type X;X type</t>
  </si>
  <si>
    <t>1</t>
  </si>
  <si>
    <t>6</t>
  </si>
  <si>
    <t>7</t>
  </si>
  <si>
    <t>TYPE_CFI</t>
  </si>
  <si>
    <t>CFI</t>
  </si>
  <si>
    <t>type CFI;CFI type;C.F.I</t>
  </si>
  <si>
    <t>TYPE_D_NFI</t>
  </si>
  <si>
    <t>D NFI</t>
  </si>
  <si>
    <t>type D NFI;D NFI type;DNFI</t>
  </si>
  <si>
    <t>TYPE_D_FI</t>
  </si>
  <si>
    <t>D FI</t>
  </si>
  <si>
    <t>type D FI;D FI type;DFI</t>
  </si>
  <si>
    <t>type P NFI;P NFI type;PNFI</t>
  </si>
  <si>
    <t>MIN</t>
  </si>
  <si>
    <t>Min</t>
  </si>
  <si>
    <t>Nuno 09/12/2020 Added</t>
  </si>
  <si>
    <t>MAX</t>
  </si>
  <si>
    <t>Max</t>
  </si>
  <si>
    <t>SEC_ID</t>
  </si>
  <si>
    <t>Per Common Code</t>
  </si>
  <si>
    <t>SEC_ISIN</t>
  </si>
  <si>
    <t>Per ISIN</t>
  </si>
  <si>
    <t>ISSUE_ID</t>
  </si>
  <si>
    <t>Per Issue</t>
  </si>
  <si>
    <t>ISSUER_COUNTRY</t>
  </si>
  <si>
    <t>Per Issuer Country</t>
  </si>
  <si>
    <t>ISSUER_ID</t>
  </si>
  <si>
    <t>Per Issuer</t>
  </si>
  <si>
    <t>Per UPI</t>
  </si>
  <si>
    <t>UNCONFIRMED_MARKET_VALUE</t>
  </si>
  <si>
    <t>Market value</t>
  </si>
  <si>
    <t>UNCONFIRMED_QUANTITY</t>
  </si>
  <si>
    <t>Unconfirmed quantity</t>
  </si>
  <si>
    <t>UNCONFIRMED_COLL_VALUE</t>
  </si>
  <si>
    <t>Unconfirmed collateral value</t>
  </si>
  <si>
    <t>NONE</t>
  </si>
  <si>
    <t>No Basis</t>
  </si>
  <si>
    <t>CONTRACT_COLLATERAL</t>
  </si>
  <si>
    <t>Contact Collateral Basis</t>
  </si>
  <si>
    <t>SECURITY_OUTSTANDING</t>
  </si>
  <si>
    <t>Security List</t>
  </si>
  <si>
    <t>SECURITY_MARKET_CAP</t>
  </si>
  <si>
    <t>Security Market Capitalization</t>
  </si>
  <si>
    <t>SECURITY_ATV_1D</t>
  </si>
  <si>
    <t>Security ATV 1D</t>
  </si>
  <si>
    <t>SECURITY_ATV_2D</t>
  </si>
  <si>
    <t>Security ATV 2D</t>
  </si>
  <si>
    <t>SECURITY_ATV_3D</t>
  </si>
  <si>
    <t>Security ATV 3D</t>
  </si>
  <si>
    <t>SECURITY_ATV_5D</t>
  </si>
  <si>
    <t>Security ATV 5D</t>
  </si>
  <si>
    <t>SECURITY_ATV_30D</t>
  </si>
  <si>
    <t>Security ATV 30D</t>
  </si>
  <si>
    <t>SECURITY_ATV_2M</t>
  </si>
  <si>
    <t>Security ATV 2M</t>
  </si>
  <si>
    <t>SECURITY_ATV_3M</t>
  </si>
  <si>
    <t>Security ATV 3M</t>
  </si>
  <si>
    <t>SECURITY_REF_VAL</t>
  </si>
  <si>
    <t>Security Reference Value</t>
  </si>
  <si>
    <t>Bills</t>
  </si>
  <si>
    <t>Bills of Exchange</t>
  </si>
  <si>
    <t>Certificates of Deposit</t>
  </si>
  <si>
    <t>Commercial Papers</t>
  </si>
  <si>
    <t>Letters of Credit</t>
  </si>
  <si>
    <t>Medium Term Notes</t>
  </si>
  <si>
    <t>Promissory Notes</t>
  </si>
  <si>
    <t>Short Term Notes</t>
  </si>
  <si>
    <t>Straight Bonds</t>
  </si>
  <si>
    <t>Convertible Bonds</t>
  </si>
  <si>
    <t>Depository Receipts</t>
  </si>
  <si>
    <t>Ordinary Shares</t>
  </si>
  <si>
    <t>Preferred convertible share</t>
  </si>
  <si>
    <t>Preferred Shares</t>
  </si>
  <si>
    <t>Rights</t>
  </si>
  <si>
    <t>Units</t>
  </si>
  <si>
    <t>Warrants</t>
  </si>
  <si>
    <t>Balanced Funds</t>
  </si>
  <si>
    <t>Bond Funds</t>
  </si>
  <si>
    <t>Commodities</t>
  </si>
  <si>
    <t>Credits</t>
  </si>
  <si>
    <t>Derivatives</t>
  </si>
  <si>
    <t>Equity Funds</t>
  </si>
  <si>
    <t>Money Market Funds</t>
  </si>
  <si>
    <t>Other Funds</t>
  </si>
  <si>
    <t>Ref. Instruments Excl Commodities</t>
  </si>
  <si>
    <t>BLF</t>
  </si>
  <si>
    <t>BF</t>
  </si>
  <si>
    <t>CF</t>
  </si>
  <si>
    <t>Cash Funds</t>
  </si>
  <si>
    <t>CS</t>
  </si>
  <si>
    <t>Convertible Securities Funds</t>
  </si>
  <si>
    <t>CU</t>
  </si>
  <si>
    <t>Currency Funds</t>
  </si>
  <si>
    <t>EF</t>
  </si>
  <si>
    <t>GS</t>
  </si>
  <si>
    <t>Government Securities Funds</t>
  </si>
  <si>
    <t>Index Tracker Funds</t>
  </si>
  <si>
    <t>MMF</t>
  </si>
  <si>
    <t>PR</t>
  </si>
  <si>
    <t>Property/ Real Estate Funds</t>
  </si>
  <si>
    <t>Ref.Instruments Excl.Commodities</t>
  </si>
  <si>
    <t>SE</t>
  </si>
  <si>
    <t>Sector Funds</t>
  </si>
  <si>
    <t>Clearstream</t>
  </si>
  <si>
    <t>DAY_1</t>
  </si>
  <si>
    <t>Day 1</t>
  </si>
  <si>
    <t>b62f28a7-7727-43d1-b5a9-e52267066a3a</t>
  </si>
  <si>
    <t>DAY_2</t>
  </si>
  <si>
    <t>Day 2</t>
  </si>
  <si>
    <t>6829426a-23c6-482f-aa24-aabcb925cbb3</t>
  </si>
  <si>
    <t>DAY_3</t>
  </si>
  <si>
    <t>Day 3</t>
  </si>
  <si>
    <t>407f9404-c013-4b3e-9fea-d6404fbb085c</t>
  </si>
  <si>
    <t>DAY_4</t>
  </si>
  <si>
    <t>Day 4</t>
  </si>
  <si>
    <t>ad46b097-f38f-40d2-9065-e4b551536188</t>
  </si>
  <si>
    <t>DAY_5</t>
  </si>
  <si>
    <t>Day 5</t>
  </si>
  <si>
    <t>fab6983d-df42-4ccf-a539-493d10dfc619</t>
  </si>
  <si>
    <t>DAY_6</t>
  </si>
  <si>
    <t>Day 6</t>
  </si>
  <si>
    <t>fa7571d7-5411-4c09-9bb1-d76d80e49c2d</t>
  </si>
  <si>
    <t>DAY_7</t>
  </si>
  <si>
    <t>Day 7</t>
  </si>
  <si>
    <t>7d4eff57-6dfa-4dd1-82bb-f970bdcc170b</t>
  </si>
  <si>
    <t>DAY_8</t>
  </si>
  <si>
    <t>Day 8</t>
  </si>
  <si>
    <t>3c69d1fc-ce05-465e-9a25-2213411749ed</t>
  </si>
  <si>
    <t>DAY_9</t>
  </si>
  <si>
    <t>Day 9</t>
  </si>
  <si>
    <t>92c4e48f-b2d6-4fa6-9185-625c133bf2c2</t>
  </si>
  <si>
    <t>DAY_10</t>
  </si>
  <si>
    <t>Day 10</t>
  </si>
  <si>
    <t>f4d9ef6a-e7a2-4436-aa1a-bf2e45e17f12</t>
  </si>
  <si>
    <t>DAY_11</t>
  </si>
  <si>
    <t>Day 11</t>
  </si>
  <si>
    <t>b1b3dfaf-3fe0-480c-a280-7a53576f2b2b</t>
  </si>
  <si>
    <t>DAY_12</t>
  </si>
  <si>
    <t>Day 12</t>
  </si>
  <si>
    <t>20c52875-c2d1-477d-9348-b8777e856c89</t>
  </si>
  <si>
    <t>DAY_13</t>
  </si>
  <si>
    <t>Day 13</t>
  </si>
  <si>
    <t>bd417339-b79b-4b94-b280-0c048050f633</t>
  </si>
  <si>
    <t>DAY_14</t>
  </si>
  <si>
    <t>Day 14</t>
  </si>
  <si>
    <t>f0c91908-b78b-4362-ac54-cfefa51e199f</t>
  </si>
  <si>
    <t>DAY_15</t>
  </si>
  <si>
    <t>Day 15</t>
  </si>
  <si>
    <t>65f35255-99aa-4490-ab6e-5e620f5003c8</t>
  </si>
  <si>
    <t>DAY_16</t>
  </si>
  <si>
    <t>Day 16</t>
  </si>
  <si>
    <t>2801fd5b-20ca-49d4-990c-a734b321e6b7</t>
  </si>
  <si>
    <t>DAY_17</t>
  </si>
  <si>
    <t>Day 17</t>
  </si>
  <si>
    <t>68bd61b8-9442-44b0-b001-8de26cc2e26e</t>
  </si>
  <si>
    <t>DAY_18</t>
  </si>
  <si>
    <t>Day 18</t>
  </si>
  <si>
    <t>c48b194c-0ac6-4c85-8354-52e10007899d</t>
  </si>
  <si>
    <t>DAY_19</t>
  </si>
  <si>
    <t>Day 19</t>
  </si>
  <si>
    <t>320dc1ae-7d78-490f-a473-91f009c6e959</t>
  </si>
  <si>
    <t>DAY_20</t>
  </si>
  <si>
    <t>Day 20</t>
  </si>
  <si>
    <t>99e4c59b-2a8d-457e-b681-1cbf975a60ef</t>
  </si>
  <si>
    <t>DAY_21</t>
  </si>
  <si>
    <t>Day 21</t>
  </si>
  <si>
    <t>39858804-fade-4d1a-9488-14673ec15257</t>
  </si>
  <si>
    <t>DAY_22</t>
  </si>
  <si>
    <t>Day 22</t>
  </si>
  <si>
    <t>73d0cd68-416d-4a9e-8619-77e3ed15f3c3</t>
  </si>
  <si>
    <t>DAY_23</t>
  </si>
  <si>
    <t>Day 23</t>
  </si>
  <si>
    <t>7eff938f-bd12-4a25-84b4-250830690ab1</t>
  </si>
  <si>
    <t>DAY_24</t>
  </si>
  <si>
    <t>Day 24</t>
  </si>
  <si>
    <t>255984da-6bec-4c28-871f-b4fe38379827</t>
  </si>
  <si>
    <t>DAY_25</t>
  </si>
  <si>
    <t>Day 25</t>
  </si>
  <si>
    <t>bf882eca-f3f7-4f7e-92e8-5d5479fe99bc</t>
  </si>
  <si>
    <t>DAY_26</t>
  </si>
  <si>
    <t>Day 26</t>
  </si>
  <si>
    <t>5177a11b-5400-46f6-9d2a-ead4bcb3cbc1</t>
  </si>
  <si>
    <t>DAY_27</t>
  </si>
  <si>
    <t>Day 27</t>
  </si>
  <si>
    <t>275b1867-11fc-42ad-a497-e08f32589da1</t>
  </si>
  <si>
    <t>DAY_28</t>
  </si>
  <si>
    <t>Day 28</t>
  </si>
  <si>
    <t>ed2a6bb3-d992-4368-a43b-d214a9f729b2</t>
  </si>
  <si>
    <t>DAY_29</t>
  </si>
  <si>
    <t>Day 29</t>
  </si>
  <si>
    <t>487c4ded-07a8-4220-be22-7db919435fb7</t>
  </si>
  <si>
    <t>DAY_30</t>
  </si>
  <si>
    <t>Day 30</t>
  </si>
  <si>
    <t>47916fb4-f45d-424e-83f6-b28479197b1f</t>
  </si>
  <si>
    <t>DAY_31</t>
  </si>
  <si>
    <t>Day 31</t>
  </si>
  <si>
    <t>95b39970-a78e-4b8a-a189-355b49266da8</t>
  </si>
  <si>
    <t>MON</t>
  </si>
  <si>
    <t>Monday</t>
  </si>
  <si>
    <t>89d81eb9-516e-40fd-a99a-6d5b63327d51</t>
  </si>
  <si>
    <t>TUE</t>
  </si>
  <si>
    <t>Tuesday</t>
  </si>
  <si>
    <t>c6b4514a-c6f3-43aa-a348-378ae81c2396</t>
  </si>
  <si>
    <t>WED</t>
  </si>
  <si>
    <t>Wednesday</t>
  </si>
  <si>
    <t>0c44732f-17c5-4e95-8b62-592010cc23ac</t>
  </si>
  <si>
    <t>THU</t>
  </si>
  <si>
    <t>893227f1-4a93-4144-b903-ad7f8a263647</t>
  </si>
  <si>
    <t>FRI</t>
  </si>
  <si>
    <t>Friday</t>
  </si>
  <si>
    <t>014a89bd-12c3-4770-91ef-ee42503a6b7e</t>
  </si>
  <si>
    <t>JAN</t>
  </si>
  <si>
    <t>Jan</t>
  </si>
  <si>
    <t>c5f523ec-8d5b-4167-8c70-294d44efbedc</t>
  </si>
  <si>
    <t>FEB</t>
  </si>
  <si>
    <t>Feb</t>
  </si>
  <si>
    <t>eaa5b63b-8d05-4b45-bef7-9faa11d69538</t>
  </si>
  <si>
    <t>MAR</t>
  </si>
  <si>
    <t>Mar</t>
  </si>
  <si>
    <t>ca4c893b-416d-4ddd-bfe2-48a9ee4065c2</t>
  </si>
  <si>
    <t>APR</t>
  </si>
  <si>
    <t>Apr</t>
  </si>
  <si>
    <t>50ef3ffe-45b0-4f60-b7ea-c945b71fd1e3</t>
  </si>
  <si>
    <t>MAY</t>
  </si>
  <si>
    <t>May</t>
  </si>
  <si>
    <t>6b237af7-f62f-4225-9590-b37798475a80</t>
  </si>
  <si>
    <t>JUN</t>
  </si>
  <si>
    <t>Jun</t>
  </si>
  <si>
    <t>c2a97254-15c4-4011-b4d6-74ee90ce6e40</t>
  </si>
  <si>
    <t>JUL</t>
  </si>
  <si>
    <t>Jul</t>
  </si>
  <si>
    <t>2ce9b12c-d3ac-4c63-b76f-0c78949c3d60</t>
  </si>
  <si>
    <t>AUG</t>
  </si>
  <si>
    <t>Aug</t>
  </si>
  <si>
    <t>9af758c4-976b-40c3-a56e-ec2f385216b3</t>
  </si>
  <si>
    <t>SEP</t>
  </si>
  <si>
    <t>Sep</t>
  </si>
  <si>
    <t>45064577-e29b-4db3-bfd0-907c18546231</t>
  </si>
  <si>
    <t>OCT</t>
  </si>
  <si>
    <t>Oct</t>
  </si>
  <si>
    <t>d8393b87-d3ea-4a5e-91f1-8b5af7db5fdc</t>
  </si>
  <si>
    <t>NOV</t>
  </si>
  <si>
    <t>Nov</t>
  </si>
  <si>
    <t>59c72940-6c70-479d-bcd9-e114562fef96</t>
  </si>
  <si>
    <t>DEC</t>
  </si>
  <si>
    <t>Dec</t>
  </si>
  <si>
    <t>5f2a0504-5e41-412c-bb32-7bced365e629</t>
  </si>
  <si>
    <t>None</t>
  </si>
  <si>
    <t>1621156c-ef9b-443c-93c8-5296d984c315</t>
  </si>
  <si>
    <t>EGCP_RESERVATION</t>
  </si>
  <si>
    <t>GCP reservation"</t>
  </si>
  <si>
    <t>b4560aa8-4de6-4caf-abda-ecf1e476a903</t>
  </si>
  <si>
    <t>EGCP_CCP</t>
  </si>
  <si>
    <t>GCP CCP</t>
  </si>
  <si>
    <t>53be134d-5158-4dfa-b210-aed38470855d</t>
  </si>
  <si>
    <t>EGCP_SEGREGATION</t>
  </si>
  <si>
    <t>GCP segregation</t>
  </si>
  <si>
    <t>5f43ff2b-9e47-4573-beff-c4312fe946f1</t>
  </si>
  <si>
    <t>INTEROP</t>
  </si>
  <si>
    <t>Interoperability</t>
  </si>
  <si>
    <t>1d35098e-5f13-4765-9153-c09ad7d58707</t>
  </si>
  <si>
    <t>DLT_COLL_AGENT</t>
  </si>
  <si>
    <t>HQLAx - Collateral Agent</t>
  </si>
  <si>
    <t>b497102b-bd64-4a07-8eee-30627c900c1d</t>
  </si>
  <si>
    <t>GCP_RECEIVER</t>
  </si>
  <si>
    <t>GCP receiver</t>
  </si>
  <si>
    <t>373b0800-67ca-4645-9b44-78c884e0eec7</t>
  </si>
  <si>
    <t>GCP_GIVER</t>
  </si>
  <si>
    <t>GCP giver</t>
  </si>
  <si>
    <t>cb5cab91-4d42-47a0-a909-b4ffd8d81c26</t>
  </si>
  <si>
    <t>GCP_SOURCING</t>
  </si>
  <si>
    <t>GCP sourcing</t>
  </si>
  <si>
    <t>f7da4fc0-b776-42ea-bcfa-a02dab7ce86f</t>
  </si>
  <si>
    <t>GCP_REUSE</t>
  </si>
  <si>
    <t>GCP reuse</t>
  </si>
  <si>
    <t>235a5264-7cc1-418a-bc21-a45f9284a676</t>
  </si>
  <si>
    <t>TRANSFER</t>
  </si>
  <si>
    <t>Transfer</t>
  </si>
  <si>
    <t>cb95691b-fa03-4ba5-afee-1ac5c421542d</t>
  </si>
  <si>
    <t>CLEARSTREAM</t>
  </si>
  <si>
    <t>CBL</t>
  </si>
  <si>
    <t>32b34882-ef69-455c-a9a0-8a119060d657</t>
  </si>
  <si>
    <t>T2S</t>
  </si>
  <si>
    <t>de67bd23-837b-4806-8c0d-adaa6d240fd8</t>
  </si>
  <si>
    <t>EUROCLEAR</t>
  </si>
  <si>
    <t>EOC</t>
  </si>
  <si>
    <t>3f1a0f5b-2b6c-40e6-befb-90b596336574</t>
  </si>
  <si>
    <t>BP2S_BE</t>
  </si>
  <si>
    <t>BP2S-BE</t>
  </si>
  <si>
    <t>69020c61-1427-4eef-9baf-d69ff8078315</t>
  </si>
  <si>
    <t>BP2S_FR</t>
  </si>
  <si>
    <t>BP2S-FR</t>
  </si>
  <si>
    <t>5fd19d62-c34f-4c09-b8cf-c7468b243eac</t>
  </si>
  <si>
    <t>BP2S_IT</t>
  </si>
  <si>
    <t>BP2S-IT</t>
  </si>
  <si>
    <t>124d2306-32ae-4842-bfc7-d81532942052</t>
  </si>
  <si>
    <t>BP2S_NL</t>
  </si>
  <si>
    <t>BP2S-NL</t>
  </si>
  <si>
    <t>15249a67-d167-441a-bb0d-c21610c0aca5</t>
  </si>
  <si>
    <t>CITI_BE</t>
  </si>
  <si>
    <t>CITI-BE</t>
  </si>
  <si>
    <t>8f0918ac-d6e7-4352-a667-95dd976941e7</t>
  </si>
  <si>
    <t>CITI_DE</t>
  </si>
  <si>
    <t>CITI-DE</t>
  </si>
  <si>
    <t>484f8cb6-eb51-45d7-807d-b2cf8e2d402f</t>
  </si>
  <si>
    <t>CITI_FR</t>
  </si>
  <si>
    <t>CITI-FR</t>
  </si>
  <si>
    <t>2b58f63c-a8ff-4877-a7d7-e74fd53fe362</t>
  </si>
  <si>
    <t>CITI_IT</t>
  </si>
  <si>
    <t>CITI-IT</t>
  </si>
  <si>
    <t>a27172cd-2842-40b2-8f76-952a2815a8d8</t>
  </si>
  <si>
    <t>CITI_NL</t>
  </si>
  <si>
    <t>CITI-NL</t>
  </si>
  <si>
    <t>23620032-b61a-4e7a-adbd-3aeb70e8c1c9</t>
  </si>
  <si>
    <t>SCB_SG</t>
  </si>
  <si>
    <t>SCB-SG</t>
  </si>
  <si>
    <t>5a0c371c-49ea-4273-9c79-a52744e7f525</t>
  </si>
  <si>
    <t>BONY</t>
  </si>
  <si>
    <t>24470798-cd27-4753-98ac-17b10ef45800</t>
  </si>
  <si>
    <t>JPM</t>
  </si>
  <si>
    <t>ee48ca50-4ce8-4edb-927e-4d6ba8e554a2</t>
  </si>
  <si>
    <t>TIER_1A</t>
  </si>
  <si>
    <t>T1A</t>
  </si>
  <si>
    <t>73705d66-cc38-4970-89e7-01e2b1e20163</t>
  </si>
  <si>
    <t>TIER_1B</t>
  </si>
  <si>
    <t>T1B</t>
  </si>
  <si>
    <t>3b0c9f54-3c95-4220-989d-96f97788ca8a</t>
  </si>
  <si>
    <t>TIER_2</t>
  </si>
  <si>
    <t>T2</t>
  </si>
  <si>
    <t>52c452e4-c9ed-4b20-9ebf-43deab4911d0</t>
  </si>
  <si>
    <t>TIER_3</t>
  </si>
  <si>
    <t>T3</t>
  </si>
  <si>
    <t>95b84c7f-3b9d-4e55-ae10-c404f27af367</t>
  </si>
  <si>
    <t>TIER_4</t>
  </si>
  <si>
    <t>T4</t>
  </si>
  <si>
    <t>b25a438c-fccf-41c7-a935-9dd33413f33d</t>
  </si>
  <si>
    <t>INELIGIBLE</t>
  </si>
  <si>
    <t>Ineligible</t>
  </si>
  <si>
    <t>ccb28e35-e730-4498-81cd-2ab9e3ce81d5</t>
  </si>
  <si>
    <t>Very low</t>
  </si>
  <si>
    <t>295c2a8e-25e8-44ac-b2cc-2f376bbe8159</t>
  </si>
  <si>
    <t>LOW</t>
  </si>
  <si>
    <t>Low</t>
  </si>
  <si>
    <t>e43abbd6-a4f8-47d4-977c-f37e2c75021b</t>
  </si>
  <si>
    <t>MEDIUM</t>
  </si>
  <si>
    <t>Medium</t>
  </si>
  <si>
    <t>b9b6392b-e465-4802-bb9b-4e905f8d9fce</t>
  </si>
  <si>
    <t>HIGH</t>
  </si>
  <si>
    <t>High</t>
  </si>
  <si>
    <t>e51a2c80-584f-4181-bee2-209b907bee73</t>
  </si>
  <si>
    <t>VERY_HIGH</t>
  </si>
  <si>
    <t>Very high</t>
  </si>
  <si>
    <t>ffaaf02a-4f73-4d19-aee9-86c25eb865b5</t>
  </si>
  <si>
    <t>AAA</t>
  </si>
  <si>
    <t>fe928aa2-a3c5-44f0-baa7-389d03458f4a</t>
  </si>
  <si>
    <t>AA_PLUS</t>
  </si>
  <si>
    <t>AA+</t>
  </si>
  <si>
    <t>e1fb0618-ccba-4fd5-8ad6-0d89d8505c7f</t>
  </si>
  <si>
    <t>AA</t>
  </si>
  <si>
    <t>3287338f-d906-454a-88db-f89a4af8db3b</t>
  </si>
  <si>
    <t>AA_MINUS</t>
  </si>
  <si>
    <t>AA-</t>
  </si>
  <si>
    <t>bff3096b-68be-46d3-b7e4-5f4d4d541975</t>
  </si>
  <si>
    <t>A_PLUS</t>
  </si>
  <si>
    <t>A+</t>
  </si>
  <si>
    <t>c944cd52-7534-4fc8-ba34-bf3e45ba0da3</t>
  </si>
  <si>
    <t>b98595d5-a216-45c2-a4f4-3b6ccad7a9ba</t>
  </si>
  <si>
    <t>A_MINUS</t>
  </si>
  <si>
    <t>A-</t>
  </si>
  <si>
    <t>78129d69-8e97-4ea8-aeea-fa96b9d8db99</t>
  </si>
  <si>
    <t>BBB_PLUS</t>
  </si>
  <si>
    <t>BBB+</t>
  </si>
  <si>
    <t>e5256c35-b70c-4f4d-88e7-9e17dbac4d9b</t>
  </si>
  <si>
    <t>BBB</t>
  </si>
  <si>
    <t>fa07da68-b454-4ae8-83ba-418b62c9c087</t>
  </si>
  <si>
    <t>BBB_MINUS</t>
  </si>
  <si>
    <t>BBB-</t>
  </si>
  <si>
    <t>11d09d5a-10c5-4bd5-92a2-f988228078d9</t>
  </si>
  <si>
    <t>BB_PLUS</t>
  </si>
  <si>
    <t>BB+</t>
  </si>
  <si>
    <t>28086571-af98-4b88-b142-21f8ea1b2309</t>
  </si>
  <si>
    <t>BB</t>
  </si>
  <si>
    <t>ab42bc57-7fac-4714-a8fd-12b30f9cdc27</t>
  </si>
  <si>
    <t>BB_MINUS</t>
  </si>
  <si>
    <t>BB-</t>
  </si>
  <si>
    <t>3984ed0c-f9aa-4dcc-b46a-e36bd91b476c</t>
  </si>
  <si>
    <t>B_PLUS</t>
  </si>
  <si>
    <t>B+</t>
  </si>
  <si>
    <t>f81447c2-dfe8-43ea-8870-7e334a53861e</t>
  </si>
  <si>
    <t>324c167f-29cd-47fc-a6e1-76f6b5378b97</t>
  </si>
  <si>
    <t>B_MINUS</t>
  </si>
  <si>
    <t>B-</t>
  </si>
  <si>
    <t>3a2cfcf0-920f-4e2f-9c72-89300f4686e0</t>
  </si>
  <si>
    <t>CCC_AND_BELOW</t>
  </si>
  <si>
    <t>CCC and below</t>
  </si>
  <si>
    <t>30996e13-3a83-4d3e-99af-abd49b3c16e1</t>
  </si>
  <si>
    <t>EXCLUSIONS</t>
  </si>
  <si>
    <t>Exclusions</t>
  </si>
  <si>
    <t>63cd6d7c-0bf6-4a8f-9d95-82e95584ddad</t>
  </si>
  <si>
    <t>NOT_RATED</t>
  </si>
  <si>
    <t>7e7e4825-0743-4d5a-9ff0-0eb3d1d1e97f</t>
  </si>
  <si>
    <t>Supranational - non EEC</t>
  </si>
  <si>
    <t>76c63d0e-a2ca-4e37-804a-42bc2d09d4d7</t>
  </si>
  <si>
    <t>AUDIT</t>
  </si>
  <si>
    <t>Audit consultancy h. resources</t>
  </si>
  <si>
    <t>aeeee867-66f1-4153-86eb-facee32d61a5</t>
  </si>
  <si>
    <t>AEROSPACE</t>
  </si>
  <si>
    <t>Aerospace and airlines</t>
  </si>
  <si>
    <t>751364db-af47-44b3-80a3-dd96296f10ac</t>
  </si>
  <si>
    <t>AGRICULTURE</t>
  </si>
  <si>
    <t>Agriculture and fisheries</t>
  </si>
  <si>
    <t>30e44901-2293-4160-b629-30cf80c520a0</t>
  </si>
  <si>
    <t>Commercial banking</t>
  </si>
  <si>
    <t>b0345630-119f-4da8-b2dd-fb02a02fc47b</t>
  </si>
  <si>
    <t>UNKNOWN_1</t>
  </si>
  <si>
    <t>Bond issuer</t>
  </si>
  <si>
    <t>a26be01b-80d7-4bda-a209-83f1ce05b7f9</t>
  </si>
  <si>
    <t>BUILDING</t>
  </si>
  <si>
    <t>Building materials and component</t>
  </si>
  <si>
    <t>3c92a1b3-296f-48ed-8b32-f07cfacbd717</t>
  </si>
  <si>
    <t>Biotechnology</t>
  </si>
  <si>
    <t>c38ecf3b-9216-496b-9355-b0751632090b</t>
  </si>
  <si>
    <t>UNKNOWN_2</t>
  </si>
  <si>
    <t>Various industries</t>
  </si>
  <si>
    <t>470dc8e9-7ec9-4fa4-b275-c16cfee8a9fe</t>
  </si>
  <si>
    <t>CATERING</t>
  </si>
  <si>
    <t>Catering leisure and hotels</t>
  </si>
  <si>
    <t>c8fbe7b8-5721-407e-bed0-328eab37ff37</t>
  </si>
  <si>
    <t>Central bank</t>
  </si>
  <si>
    <t>42280454-3825-428f-b043-cbee0e87c936</t>
  </si>
  <si>
    <t>Chemicals</t>
  </si>
  <si>
    <t>b70e8492-b094-49e5-9cf6-d84398db71ca</t>
  </si>
  <si>
    <t>CLOTHING</t>
  </si>
  <si>
    <t>Clothing Manufacturers</t>
  </si>
  <si>
    <t>0b51e120-9920-4049-8d7c-47cb39941485</t>
  </si>
  <si>
    <t>UNKNOWN_3</t>
  </si>
  <si>
    <t>Conglomerate</t>
  </si>
  <si>
    <t>f8fd579f-3000-48d9-b6c5-476bcbdfa657</t>
  </si>
  <si>
    <t>CONSTRUCTION</t>
  </si>
  <si>
    <t>Construction civil engineering</t>
  </si>
  <si>
    <t>dff2adce-b8c2-4162-88cf-d166a10d596b</t>
  </si>
  <si>
    <t>COMPUTER</t>
  </si>
  <si>
    <t>Computer and software</t>
  </si>
  <si>
    <t>3f78ea61-66b6-4f8b-8bad-99556be7a80d</t>
  </si>
  <si>
    <t>TOBACCO</t>
  </si>
  <si>
    <t>obacco and alcoholic drinks</t>
  </si>
  <si>
    <t>e3d7db37-835b-45a8-aa84-8e9082fbd18f</t>
  </si>
  <si>
    <t>OFFICE_SUPPLIES</t>
  </si>
  <si>
    <t>Office supplies and computing</t>
  </si>
  <si>
    <t>b36a6e24-4454-45f8-a7c8-b4e1cd9e641e</t>
  </si>
  <si>
    <t>Education</t>
  </si>
  <si>
    <t>e923a64a-8033-44a5-97b9-718d190ae650</t>
  </si>
  <si>
    <t>SUPRANATIONAL_EEC</t>
  </si>
  <si>
    <t>Supranational EEC except EIB</t>
  </si>
  <si>
    <t>5eb55e82-c28c-4f71-bdad-4d3df6f46a4f</t>
  </si>
  <si>
    <t>ENVIRONMENT</t>
  </si>
  <si>
    <t>Environment/waste mgt. indust.</t>
  </si>
  <si>
    <t>daaed5f8-c5b2-4bb8-be55-fc089eeb7110</t>
  </si>
  <si>
    <t>ELECTRICAL</t>
  </si>
  <si>
    <t>Electrical and electronics</t>
  </si>
  <si>
    <t>cc5382b6-0803-495a-9c17-14fa5ed14033</t>
  </si>
  <si>
    <t>ENGINEERING</t>
  </si>
  <si>
    <t>Engineering</t>
  </si>
  <si>
    <t>f0108b91-fe33-41c4-b528-30cc0164de42</t>
  </si>
  <si>
    <t>ENVIRONMENTAL_INDUSTRY</t>
  </si>
  <si>
    <t>Environmental industry</t>
  </si>
  <si>
    <t>1d4a56c2-3192-4fcb-afc5-71ae277aaccd</t>
  </si>
  <si>
    <t>FOOD</t>
  </si>
  <si>
    <t>Food stuffs/n. alcoholic drinks</t>
  </si>
  <si>
    <t>4c6d8924-9f16-4212-83b2-05cd6dfed3a0</t>
  </si>
  <si>
    <t>FINANCE</t>
  </si>
  <si>
    <t>Finance (non-banking)</t>
  </si>
  <si>
    <t>f8d40a04-6e82-4332-ad68-4727eca40cce</t>
  </si>
  <si>
    <t>FORESTRY</t>
  </si>
  <si>
    <t>Forestry/paper</t>
  </si>
  <si>
    <t>7f2bd5da-0c72-4038-8a86-31a9311787d7</t>
  </si>
  <si>
    <t>FINANCIAL_VEHICLE</t>
  </si>
  <si>
    <t>Financial vehicle</t>
  </si>
  <si>
    <t>e2a3eb99-631c-4463-bc24-ed8827109178</t>
  </si>
  <si>
    <t>UNKNOWN_4</t>
  </si>
  <si>
    <t>Holding corporation</t>
  </si>
  <si>
    <t>cc682f55-2d39-487b-bd98-a85e25dbcd74</t>
  </si>
  <si>
    <t>HOME_FURNISHING</t>
  </si>
  <si>
    <t>Home furnishing/domestic merch</t>
  </si>
  <si>
    <t>8a948ef0-22f9-4d1e-8eb8-7472e8b7135c</t>
  </si>
  <si>
    <t>FURNISHING</t>
  </si>
  <si>
    <t>Hospitals/healthcare</t>
  </si>
  <si>
    <t>723b9542-e262-480f-a44f-7c9d85c6793f</t>
  </si>
  <si>
    <t>EIB</t>
  </si>
  <si>
    <t>European Investment Bank</t>
  </si>
  <si>
    <t>6a0433dd-12d8-4d6f-aac9-2d93950741c8</t>
  </si>
  <si>
    <t>IMPORT_EXPORT</t>
  </si>
  <si>
    <t>Import/export</t>
  </si>
  <si>
    <t>ed4c40a2-fd36-40f1-8822-5235100f40a2</t>
  </si>
  <si>
    <t>Insurance</t>
  </si>
  <si>
    <t>fb16f61b-623e-4107-af8b-71c1c4a662c3</t>
  </si>
  <si>
    <t>IRON</t>
  </si>
  <si>
    <t>Iron/steel</t>
  </si>
  <si>
    <t>abc14b7a-2bab-42e7-b5b0-c22a62a48120</t>
  </si>
  <si>
    <t>INVESTMENT</t>
  </si>
  <si>
    <t>Investment companies</t>
  </si>
  <si>
    <t>f1f3ed70-21b7-4051-a424-975746f6742b</t>
  </si>
  <si>
    <t>MULTILATERAL</t>
  </si>
  <si>
    <t>Multilateral development banks</t>
  </si>
  <si>
    <t>306f6f5e-43ae-40b3-a06a-0db89e620aca</t>
  </si>
  <si>
    <t>METALS</t>
  </si>
  <si>
    <t>Metals: mining and refining</t>
  </si>
  <si>
    <t>961ffb27-f067-4410-901d-37dd18002d8f</t>
  </si>
  <si>
    <t>MINING</t>
  </si>
  <si>
    <t>Mining/minerals</t>
  </si>
  <si>
    <t>16365e11-301f-40a2-96fd-7d7afa5b1765</t>
  </si>
  <si>
    <t>MULTIMEDIA</t>
  </si>
  <si>
    <t>Multimedia activities</t>
  </si>
  <si>
    <t>105b87c1-e598-4c95-ac6c-d0c6474ac277</t>
  </si>
  <si>
    <t>MOTORS</t>
  </si>
  <si>
    <t>Motors/motors Companies</t>
  </si>
  <si>
    <t>cac70949-2053-44a9-902c-b8fd41de2fd3</t>
  </si>
  <si>
    <t>Municipality</t>
  </si>
  <si>
    <t>f9f73821-567f-4360-8f3f-700bcae4ba0c</t>
  </si>
  <si>
    <t>OIL</t>
  </si>
  <si>
    <t>Oil/energy sources</t>
  </si>
  <si>
    <t>cbf6b7af-1112-4d6b-b25d-5d193b391a3d</t>
  </si>
  <si>
    <t>Pharmaceuticals/cosmetics</t>
  </si>
  <si>
    <t>c426a90c-05eb-4630-a28e-896c20131517</t>
  </si>
  <si>
    <t>PACKAGING</t>
  </si>
  <si>
    <t>Packaging/storing</t>
  </si>
  <si>
    <t>f41dc93b-ab8c-4e58-8dea-896c0fdcab18</t>
  </si>
  <si>
    <t>PRECIOUS_STONES</t>
  </si>
  <si>
    <t>Precious stones/metals</t>
  </si>
  <si>
    <t>58cc76e7-8017-4087-bff3-88501ad8805b</t>
  </si>
  <si>
    <t>PHOTOGRAPHIC</t>
  </si>
  <si>
    <t>Photographic/optical</t>
  </si>
  <si>
    <t>c1b47fbc-8629-4855-94cc-a36958094ca8</t>
  </si>
  <si>
    <t>PROPERTY_REAL_ESTATE</t>
  </si>
  <si>
    <t>Property real estate</t>
  </si>
  <si>
    <t>11e6a726-9f0e-4e9f-bbd6-a564ad55cdb4</t>
  </si>
  <si>
    <t>PUBLISH</t>
  </si>
  <si>
    <t>Publish/broadcast/advert/graph</t>
  </si>
  <si>
    <t>774df969-6db3-43d3-8d14-4b2d03d42f22</t>
  </si>
  <si>
    <t>Province</t>
  </si>
  <si>
    <t>ae85a00e-d2ee-4b55-af71-51968a78f454</t>
  </si>
  <si>
    <t>RAILWAYS</t>
  </si>
  <si>
    <t>Railways/road transportation</t>
  </si>
  <si>
    <t>bda49728-72e5-43dc-aa46-549712e6d264</t>
  </si>
  <si>
    <t>RUBBER</t>
  </si>
  <si>
    <t>Rubber/tyres</t>
  </si>
  <si>
    <t>e222408b-a8d0-456d-8b81-0a6e8eac1f6c</t>
  </si>
  <si>
    <t>RETAIL</t>
  </si>
  <si>
    <t>Retail/wholesale/dept. stores</t>
  </si>
  <si>
    <t>56fee325-152b-4c2a-87bc-b4626b034f45</t>
  </si>
  <si>
    <t>RATINGS</t>
  </si>
  <si>
    <t>Ratings company</t>
  </si>
  <si>
    <t>25f08676-1470-42e6-9eeb-6221bbba3846</t>
  </si>
  <si>
    <t>SERVICES</t>
  </si>
  <si>
    <t>Services/utilities gas/elec</t>
  </si>
  <si>
    <t>39786e20-0969-4364-b940-b1ae10315825</t>
  </si>
  <si>
    <t>SHIPPING</t>
  </si>
  <si>
    <t>Shipping transportation</t>
  </si>
  <si>
    <t>4b040733-d96f-4d66-bec3-d777ec5702da</t>
  </si>
  <si>
    <t>SPORTING</t>
  </si>
  <si>
    <t>Sporting goods</t>
  </si>
  <si>
    <t>156a1c29-1dde-4925-bf9c-4e8563b05078</t>
  </si>
  <si>
    <t>State</t>
  </si>
  <si>
    <t>57286fc9-3b1e-4648-995f-c68fd54d8aeb</t>
  </si>
  <si>
    <t>TELECOMMUNICATIONS</t>
  </si>
  <si>
    <t>Telecommunications</t>
  </si>
  <si>
    <t>8d4a5dd0-57c8-4a83-8178-496f0c7042d6</t>
  </si>
  <si>
    <t>Unknown</t>
  </si>
  <si>
    <t>73ad355d-14f0-442c-b8eb-8b0eed904490</t>
  </si>
  <si>
    <t>5281d9ca-9b59-4f1b-9634-32c69383b36d</t>
  </si>
  <si>
    <t>Bearer</t>
  </si>
  <si>
    <t>d6859e07-00ad-4b6a-9d5c-0a96dce186ce</t>
  </si>
  <si>
    <t>BEARER_REGISTERED</t>
  </si>
  <si>
    <t>Bearer / Registered</t>
  </si>
  <si>
    <t>fad8ddb6-11bb-4d9a-973e-7955ad3b32ac</t>
  </si>
  <si>
    <t>REGISTERED</t>
  </si>
  <si>
    <t>Registered</t>
  </si>
  <si>
    <t>4be594fb-7245-405e-a94c-9ace71d21927</t>
  </si>
  <si>
    <t>PRIVATE</t>
  </si>
  <si>
    <t>Private</t>
  </si>
  <si>
    <t>52392ec3-ea0b-4a47-bce9-4b1b38a27ee3</t>
  </si>
  <si>
    <t>PUBLIC</t>
  </si>
  <si>
    <t>Public</t>
  </si>
  <si>
    <t>1a9bf665-9264-480a-abe1-7a2ad06a3e30</t>
  </si>
  <si>
    <t>Not Set</t>
  </si>
  <si>
    <t>8b396879-6f97-4807-9673-96807c85a0e8</t>
  </si>
  <si>
    <t>AMNT</t>
  </si>
  <si>
    <t>Amount</t>
  </si>
  <si>
    <t>9705f8f1-d360-4236-ac53-e9f4acc77ee9</t>
  </si>
  <si>
    <t>PERC</t>
  </si>
  <si>
    <t>Percent</t>
  </si>
  <si>
    <t>cf941a8b-19a5-4434-890c-ddca60e725fa</t>
  </si>
  <si>
    <t>Stable</t>
  </si>
  <si>
    <t>693820ca-f02a-49bc-9e83-3ed13ef3eb94</t>
  </si>
  <si>
    <t>8c5d2429-f4ee-4068-b2db-6b19f1a90ff9</t>
  </si>
  <si>
    <t>1d61ad3c-61b0-4652-ad80-5a0edb2f97af</t>
  </si>
  <si>
    <t>2b6cae83-52f4-4e17-a5cb-c99040526e82</t>
  </si>
  <si>
    <t>acc5e67a-2ee5-43a0-a9bd-33cebd3bf9ca</t>
  </si>
  <si>
    <t>11ed061d-cb38-4335-b59e-0d45e2bbac03</t>
  </si>
  <si>
    <t>5583ac57-e1b8-4d82-8458-47c07276abc3</t>
  </si>
  <si>
    <t>7395311f-1611-4b0e-8bc1-6123cb1c18e3</t>
  </si>
  <si>
    <t>98dee76c-dadc-42b0-a6fd-86bd4e7d0a30</t>
  </si>
  <si>
    <t>f1891d63-98d6-4f75-be49-58b1483ca50a</t>
  </si>
  <si>
    <t>695c1d0b-7273-4fb2-9b96-877ec5b9d0dc</t>
  </si>
  <si>
    <t>63ee50df-6c62-49e4-9798-a5db9f523f84</t>
  </si>
  <si>
    <t>NOT_SET</t>
  </si>
  <si>
    <t>Undefined</t>
  </si>
  <si>
    <t>7566cb09-4fd5-49bf-8307-02c299b1583e</t>
  </si>
  <si>
    <t>SHORT</t>
  </si>
  <si>
    <t>Short Term</t>
  </si>
  <si>
    <t>f66c70b4-35d7-4694-8ee2-31cdd49cd8c1</t>
  </si>
  <si>
    <t>LONG</t>
  </si>
  <si>
    <t>Long Term</t>
  </si>
  <si>
    <t>8fcadf48-3303-4b79-a870-c53415c40c8d</t>
  </si>
  <si>
    <t>COMPOSITE</t>
  </si>
  <si>
    <t>Composite</t>
  </si>
  <si>
    <t>012cbca5-4e4d-4e77-8748-47add608137b</t>
  </si>
  <si>
    <t>55d81d5d-a3f9-44b6-b445-ebed4dfd6dac</t>
  </si>
  <si>
    <t>TRCH_REGS</t>
  </si>
  <si>
    <t>REGS</t>
  </si>
  <si>
    <t>330b02ca-5acd-46a4-b5b0-49ff55f77a6d</t>
  </si>
  <si>
    <t>TRCH_144A</t>
  </si>
  <si>
    <t>144A</t>
  </si>
  <si>
    <t>cb187a05-db80-4d4e-a410-d7d5c0277ed7</t>
  </si>
  <si>
    <t>TRCH_3C7</t>
  </si>
  <si>
    <t>3C7</t>
  </si>
  <si>
    <t>00006da7-97c0-4879-8fdf-18fe83eb43a1</t>
  </si>
  <si>
    <t>TRCH_3C7_144A</t>
  </si>
  <si>
    <t>3C7-144A</t>
  </si>
  <si>
    <t>9d1d8dd9-aed3-4c45-aca1-956b47b56ce9</t>
  </si>
  <si>
    <t>NOT_APPLICABLE</t>
  </si>
  <si>
    <t>Not applicable</t>
  </si>
  <si>
    <t>625b68a9-dd4d-4257-a704-f9d3e7dab38d</t>
  </si>
  <si>
    <t>TRADING</t>
  </si>
  <si>
    <t>Trading</t>
  </si>
  <si>
    <t>d66f1e5d-36f8-483f-99b0-2f382947da94</t>
  </si>
  <si>
    <t>COLLATERAL</t>
  </si>
  <si>
    <t>Collateral</t>
  </si>
  <si>
    <t>7c19d0ea-3972-46c5-9316-0317bdb44700</t>
  </si>
  <si>
    <t>963a8ebd-4f79-45ef-9fe3-71eec8bd8ef5</t>
  </si>
  <si>
    <t>bf4f07dd-0632-4d37-b6bf-eefb3f460e6a</t>
  </si>
  <si>
    <t>50ccc49b-c9f8-46fc-90c3-25f822649525</t>
  </si>
  <si>
    <t>601aff74-8536-4aa8-b3d8-0e9e54cdf8dc</t>
  </si>
  <si>
    <t>555e32bd-72a8-454e-a4a7-8bfd6d624545</t>
  </si>
  <si>
    <t>db2de9c5-1558-4308-9ec9-36b12fc6f6d8</t>
  </si>
  <si>
    <t>79af42e8-445a-404f-8414-c8e98b40bf27</t>
  </si>
  <si>
    <t>2ba317c8-0d29-4e15-8100-2c5ecb1ea96b</t>
  </si>
  <si>
    <t>e542dc13-6c7b-4c07-85dc-5cc2574af4a9</t>
  </si>
  <si>
    <t>b36176f9-de85-480e-b3cd-11ccb3ec1f3d</t>
  </si>
  <si>
    <t>885f3368-5205-42f5-acfd-091b31a9ccd8</t>
  </si>
  <si>
    <t>42436811-13e6-4fc0-8312-6223ec305ef2</t>
  </si>
  <si>
    <t>9f932656-a2da-43bb-ab33-c6d6aeeb0946</t>
  </si>
  <si>
    <t>ff23253e-cf20-4989-8b37-d596c2bad700</t>
  </si>
  <si>
    <t>728e04ea-ca1b-48d6-adbc-2878c6d943ba</t>
  </si>
  <si>
    <t>EXACT</t>
  </si>
  <si>
    <t>Exact</t>
  </si>
  <si>
    <t>2e94d976-edcc-4916-beb9-71fbd9ff3680</t>
  </si>
  <si>
    <t>NEAREST_PREVIOUS</t>
  </si>
  <si>
    <t>Nearest previous</t>
  </si>
  <si>
    <t>375146f6-8130-4c8c-8cb7-9f08947b6964</t>
  </si>
  <si>
    <t>NEAREST_NEXT</t>
  </si>
  <si>
    <t>Nearest next</t>
  </si>
  <si>
    <t>79f9a6c8-1b3a-4eb1-a014-91d452015829</t>
  </si>
  <si>
    <t>f19a557b-6069-4869-b597-4a204dde365e</t>
  </si>
  <si>
    <t>BLUE</t>
  </si>
  <si>
    <t>Blue Bond</t>
  </si>
  <si>
    <t>0fc9ff23-21f1-46fa-822c-cddb8d576f9d</t>
  </si>
  <si>
    <t>CBGB</t>
  </si>
  <si>
    <t>CBI Certified Green Bond</t>
  </si>
  <si>
    <t>76ec44b5-a574-455e-8e7c-48618d7cf1fe</t>
  </si>
  <si>
    <t>EQUB</t>
  </si>
  <si>
    <t>Equality Bond</t>
  </si>
  <si>
    <t>a75f9b48-3edb-47f1-82c4-93d16ae14d13</t>
  </si>
  <si>
    <t>FRSB</t>
  </si>
  <si>
    <t>Forest Bond</t>
  </si>
  <si>
    <t>76f4607f-13d1-4864-951e-bd88c8693648</t>
  </si>
  <si>
    <t>IMPB</t>
  </si>
  <si>
    <t>Impact Bond</t>
  </si>
  <si>
    <t>45163ead-a118-400b-91bb-ce5eeee10ee8</t>
  </si>
  <si>
    <t>PANM</t>
  </si>
  <si>
    <t>Pandemic Bond</t>
  </si>
  <si>
    <t>d6d486bc-c1a8-463e-be3f-c9a443bec7f1</t>
  </si>
  <si>
    <t>PPGB</t>
  </si>
  <si>
    <t>Pure Play Green Bond</t>
  </si>
  <si>
    <t>dccca7af-f2b4-4d1d-b665-7c6e2e00ecc5</t>
  </si>
  <si>
    <t>PROJECT</t>
  </si>
  <si>
    <t>Project Bond</t>
  </si>
  <si>
    <t>c2a498b0-70cd-4d93-90da-0b45d96c2870</t>
  </si>
  <si>
    <t>SCLB</t>
  </si>
  <si>
    <t>Social Bond</t>
  </si>
  <si>
    <t>1cca89ba-e2a0-4aba-9ee6-9c8cdd05d331</t>
  </si>
  <si>
    <t>SLCB</t>
  </si>
  <si>
    <t>Self-Labeled Green Bond</t>
  </si>
  <si>
    <t>5809e7d6-a9eb-480f-81d7-3e25fc0f87ce</t>
  </si>
  <si>
    <t>SLGB</t>
  </si>
  <si>
    <t>CBI Aligned Green Bond</t>
  </si>
  <si>
    <t>d16a8212-5a37-4330-82fe-f5c64d52f90f</t>
  </si>
  <si>
    <t>STLB</t>
  </si>
  <si>
    <t>Sustainability Linked Bond</t>
  </si>
  <si>
    <t>87d4793e-0918-4b16-b52a-7b28a8b0cee4</t>
  </si>
  <si>
    <t>STNB</t>
  </si>
  <si>
    <t>Sustainability Bond</t>
  </si>
  <si>
    <t>893d6bc0-46ff-4d95-b215-6c1f4a688c66</t>
  </si>
  <si>
    <t>TRAN</t>
  </si>
  <si>
    <t>Transition Bond</t>
  </si>
  <si>
    <t>1f9eb323-d6f7-4a50-87d2-de9862d7ab57</t>
  </si>
  <si>
    <t>VACB</t>
  </si>
  <si>
    <t>Vaccine Bond</t>
  </si>
  <si>
    <t>c29d22ac-1241-40fc-9f85-c2c6d8f85406</t>
  </si>
  <si>
    <t>WATER</t>
  </si>
  <si>
    <t>Water Bond</t>
  </si>
  <si>
    <t>ae4184a1-1a32-42b2-956a-86bf7c367810</t>
  </si>
  <si>
    <t>Unknown / Other</t>
  </si>
  <si>
    <t>e0456fdf-c95b-48cd-9111-07a5e67109a6</t>
  </si>
  <si>
    <t>ZERO_COUPON</t>
  </si>
  <si>
    <t>Zero Coupon</t>
  </si>
  <si>
    <t>77f33157-e916-41ca-97a1-841f18822470</t>
  </si>
  <si>
    <t>STRIPPED_COUPON</t>
  </si>
  <si>
    <t>Stripped Coupon</t>
  </si>
  <si>
    <t>de2601f1-c56a-4736-8d7c-171b65e8a466</t>
  </si>
  <si>
    <t>NE - Not eligible</t>
  </si>
  <si>
    <t>8cd35428-5d74-4357-9329-8f349d80babf</t>
  </si>
  <si>
    <t>1581</t>
  </si>
  <si>
    <t>NR - Not rated</t>
  </si>
  <si>
    <t>41b61327-5b86-4d5d-a488-58ed5375969d</t>
  </si>
  <si>
    <t>1582</t>
  </si>
  <si>
    <t>1 - Cash</t>
  </si>
  <si>
    <t>138036b0-4a00-418b-a11f-1158a7945e9a</t>
  </si>
  <si>
    <t>1583</t>
  </si>
  <si>
    <t>2 - Sov. and Supra.</t>
  </si>
  <si>
    <t>a28e2b71-e946-4bf1-9e33-684c86433ca3</t>
  </si>
  <si>
    <t>1584</t>
  </si>
  <si>
    <t>3 - U.S. Agencies &amp; Munip. and Other Korean Corp. Bonds</t>
  </si>
  <si>
    <t>eaefa072-b3bc-4b6b-b952-4d6250843dfe</t>
  </si>
  <si>
    <t>1585</t>
  </si>
  <si>
    <t>4 - Equities (main index</t>
  </si>
  <si>
    <t>094ca96f-51b3-4228-aca0-c2c4d80083e1</t>
  </si>
  <si>
    <t>1586</t>
  </si>
  <si>
    <t>3cada261-68fd-4bb0-9963-3d7c674e04a8</t>
  </si>
  <si>
    <t>1587</t>
  </si>
  <si>
    <t>5a431fde-205e-4854-8e2d-a509595811fc</t>
  </si>
  <si>
    <t>1588</t>
  </si>
  <si>
    <t>TYPE_III</t>
  </si>
  <si>
    <t>III - Cash</t>
  </si>
  <si>
    <t>e77d2d3b-99af-4e58-a6ba-8d9b50bed8d9</t>
  </si>
  <si>
    <t>1589</t>
  </si>
  <si>
    <t>TYPE_IV</t>
  </si>
  <si>
    <t>IV - Supranationals</t>
  </si>
  <si>
    <t>a388954e-be9c-4d3f-86f7-4c0046ae84e0</t>
  </si>
  <si>
    <t>1590</t>
  </si>
  <si>
    <t>TYPE_V</t>
  </si>
  <si>
    <t>V - Central Bank &amp; Sov. Guaranteed</t>
  </si>
  <si>
    <t>46a17df5-1ff4-424a-bd7f-afc193bcded9</t>
  </si>
  <si>
    <t>1591</t>
  </si>
  <si>
    <t>TYPE_VI</t>
  </si>
  <si>
    <t>VI - Equities (main index</t>
  </si>
  <si>
    <t>e767df6a-d9d1-4b97-9579-895710f2ba8f</t>
  </si>
  <si>
    <t>1592</t>
  </si>
  <si>
    <t>TYPE_VIII</t>
  </si>
  <si>
    <t>VIII - Local and Regional Gov.</t>
  </si>
  <si>
    <t>e9411b55-f589-408e-adc6-b80c492b0c31</t>
  </si>
  <si>
    <t>1593</t>
  </si>
  <si>
    <t>0a665072-cfbf-426c-8c72-db4849edc7ab</t>
  </si>
  <si>
    <t>1594</t>
  </si>
  <si>
    <t>4ba79c88-ed59-4bcf-90ae-cf6e395f6fac</t>
  </si>
  <si>
    <t>1595</t>
  </si>
  <si>
    <t>A - European Central Bank</t>
  </si>
  <si>
    <t>6b9be914-5e23-4248-9204-4d37e9d4d357</t>
  </si>
  <si>
    <t>1596</t>
  </si>
  <si>
    <t>B - Cash</t>
  </si>
  <si>
    <t>abea098a-ed11-451c-b05b-afad4067c51e</t>
  </si>
  <si>
    <t>1597</t>
  </si>
  <si>
    <t>C - UK and EU Gov.,  Central Bk</t>
  </si>
  <si>
    <t>4881a953-e887-4dfe-b40d-0277a5b5e3f7</t>
  </si>
  <si>
    <t>1598</t>
  </si>
  <si>
    <t>D - UK and EU Regional Gov.</t>
  </si>
  <si>
    <t>a0a4ac43-7eea-4ab8-b623-430ad5789a94</t>
  </si>
  <si>
    <t>1599</t>
  </si>
  <si>
    <t>E - UK and EU Publ. Sector</t>
  </si>
  <si>
    <t>cf944cac-f4c8-4069-91ab-3ca7bac000e4</t>
  </si>
  <si>
    <t>1600</t>
  </si>
  <si>
    <t>F - Local Gov. (other</t>
  </si>
  <si>
    <t>eddf68e7-d801-4a0b-a898-9385caeea70b</t>
  </si>
  <si>
    <t>1601</t>
  </si>
  <si>
    <t>G - Public Sector (other</t>
  </si>
  <si>
    <t>fe5bcf84-3cfa-475b-8326-43571811f106</t>
  </si>
  <si>
    <t>1602</t>
  </si>
  <si>
    <t>H - Supra. (MDBs</t>
  </si>
  <si>
    <t>130a2d44-8565-4587-a999-a9dddf910237</t>
  </si>
  <si>
    <t>1603</t>
  </si>
  <si>
    <t>I - Other Supra.</t>
  </si>
  <si>
    <t>da361ec2-a5a0-427a-8232-d35eaa48d1f9</t>
  </si>
  <si>
    <t>1604</t>
  </si>
  <si>
    <t>J - Non EU or UK Gov. or Central Bk</t>
  </si>
  <si>
    <t>c0a363f0-5ad1-4661-9fe5-a03663cd9830</t>
  </si>
  <si>
    <t>1605</t>
  </si>
  <si>
    <t>K - Non EU or UK agencies (State guar.</t>
  </si>
  <si>
    <t>dac7357f-925d-4811-a14a-7b5a739bfdc1</t>
  </si>
  <si>
    <t>1606</t>
  </si>
  <si>
    <t>L - Non EU or UK agencies (other</t>
  </si>
  <si>
    <t>4af23f1d-4959-48d8-90d4-ced3abe3842b</t>
  </si>
  <si>
    <t>1607</t>
  </si>
  <si>
    <t>M - Corp. Bonds (financials,  incl. covered</t>
  </si>
  <si>
    <t>047b50c3-b211-4d97-bcea-47ab10e1449f</t>
  </si>
  <si>
    <t>1608</t>
  </si>
  <si>
    <t>N - Corporate Bonds (non financials</t>
  </si>
  <si>
    <t>a522ea1b-a1f7-418a-a9a2-e32f88077ad6</t>
  </si>
  <si>
    <t>1609</t>
  </si>
  <si>
    <t>O - Securitizations (most senior tranche</t>
  </si>
  <si>
    <t>ac6603eb-0f53-48d7-8d10-e7b5b3552cdd</t>
  </si>
  <si>
    <t>1610</t>
  </si>
  <si>
    <t>P NFI - Convertibles (non financials</t>
  </si>
  <si>
    <t>baa9e375-f828-4fba-9071-2ce1f74c55e4</t>
  </si>
  <si>
    <t>1611</t>
  </si>
  <si>
    <t>P FI - Convertibles (financials</t>
  </si>
  <si>
    <t>40bc4f8b-e5c9-4f26-9934-a1f071e295a4</t>
  </si>
  <si>
    <t>1612</t>
  </si>
  <si>
    <t>Q NFI - Equities (non financials</t>
  </si>
  <si>
    <t>26bec905-6846-4e5e-b7e4-63a07ca9ec8a</t>
  </si>
  <si>
    <t>1613</t>
  </si>
  <si>
    <t>Q FI - Equities (financials</t>
  </si>
  <si>
    <t>597c33ab-3eb4-450b-b3ce-0929e4b5c8ab</t>
  </si>
  <si>
    <t>1614</t>
  </si>
  <si>
    <t>R NFI - Funds (non financials</t>
  </si>
  <si>
    <t>9ab87fc6-12a1-4b04-b033-27f5ae271180</t>
  </si>
  <si>
    <t>1615</t>
  </si>
  <si>
    <t>R FI - Funds (financials</t>
  </si>
  <si>
    <t>13253ac0-43c2-49a2-b5e8-e2638cbd8316</t>
  </si>
  <si>
    <t>1616</t>
  </si>
  <si>
    <t>X - Public Sec. GSE,  Publ. Sector</t>
  </si>
  <si>
    <t>2bab9abe-4c68-43b1-b2a1-9f408bdd0f2c</t>
  </si>
  <si>
    <t>1617</t>
  </si>
  <si>
    <t>3fec6c1b-1c67-4263-9a58-1e8c96075a76</t>
  </si>
  <si>
    <t>1618</t>
  </si>
  <si>
    <t>NR - Not rated;</t>
  </si>
  <si>
    <t>f81bcd53-b343-4365-9d33-1b2e0d74837d</t>
  </si>
  <si>
    <t>1619</t>
  </si>
  <si>
    <t>DEFAULT</t>
  </si>
  <si>
    <t>Default</t>
  </si>
  <si>
    <t>81333960-0deb-4212-87d7-e02d4234f62f</t>
  </si>
  <si>
    <t>EXPOSURE_CCY</t>
  </si>
  <si>
    <t>Exposure CCY</t>
  </si>
  <si>
    <t>cc83e412-5c1c-49d9-8f9a-aeeaffa90e45</t>
  </si>
  <si>
    <t>TERMINATION_CCY</t>
  </si>
  <si>
    <t>Termination CCY</t>
  </si>
  <si>
    <t>1d8c71c2-27ee-4579-bd8e-b7eb953c880c</t>
  </si>
  <si>
    <t>CCC</t>
  </si>
  <si>
    <t>CC</t>
  </si>
  <si>
    <t>A-1+</t>
  </si>
  <si>
    <t>A-1</t>
  </si>
  <si>
    <t>A-2</t>
  </si>
  <si>
    <t>A-3</t>
  </si>
  <si>
    <t>B ST</t>
  </si>
  <si>
    <t>C ST</t>
  </si>
  <si>
    <t>D ST</t>
  </si>
  <si>
    <t>NR ST</t>
  </si>
  <si>
    <t>Agency</t>
  </si>
  <si>
    <t>Corporate</t>
  </si>
  <si>
    <t>Sovereign</t>
  </si>
  <si>
    <t>INTERNATIONAL FINANCE FACILITY FOR IMMUNISATION</t>
  </si>
  <si>
    <t>node</t>
  </si>
  <si>
    <t>synonym</t>
  </si>
  <si>
    <t>AGENCY BONDS</t>
  </si>
  <si>
    <t>AMOUNT</t>
  </si>
  <si>
    <t>volume;quantity</t>
  </si>
  <si>
    <t>ASSET TYPE</t>
  </si>
  <si>
    <t>asset description [value];kind [value];sort [value];class [value];[value];type [value];subtype [value]</t>
  </si>
  <si>
    <t>AUSTRALIA</t>
  </si>
  <si>
    <t>au [value]</t>
  </si>
  <si>
    <t>BASKETS</t>
  </si>
  <si>
    <t>profile [value];case [value];rule [value];basket [value];baskets [value]</t>
  </si>
  <si>
    <t>bonds;fixed income debt;fixed income investment;obligation;guarantee;guaranty;contract;FI</t>
  </si>
  <si>
    <t>CANADA</t>
  </si>
  <si>
    <t>can [value];ca [value]</t>
  </si>
  <si>
    <t>are subject to a concentration limit of;have a concentration limit;have concentration</t>
  </si>
  <si>
    <t>CONVERTIBLE BONDS</t>
  </si>
  <si>
    <t>convertible fixed-income debt security;convertible stock;convertible shares;bonds of type convertible;convertibles</t>
  </si>
  <si>
    <t>CORPORATE BONDS</t>
  </si>
  <si>
    <t>COUNTERPARTY'S ISSUES</t>
  </si>
  <si>
    <t>other party's issues;peer</t>
  </si>
  <si>
    <t>COUNTRY</t>
  </si>
  <si>
    <t>land;region;state;in;from</t>
  </si>
  <si>
    <t>COUNTRY OF ISSUE</t>
  </si>
  <si>
    <t>issuer country [value];country of issue [value];issuer [value];value</t>
  </si>
  <si>
    <t>COUNTRY OF LOCATION</t>
  </si>
  <si>
    <t>securities with country [value];securities from [value];securities in [value];with location [value];[value]</t>
  </si>
  <si>
    <t>COUNTRY OF RISK</t>
  </si>
  <si>
    <t>risk [value]</t>
  </si>
  <si>
    <t>COUPON DEFINITION</t>
  </si>
  <si>
    <t>certificate [value];coupon [value]</t>
  </si>
  <si>
    <t>COUPON RATE</t>
  </si>
  <si>
    <t>certificate [operator] [value]</t>
  </si>
  <si>
    <t>in [value];currency [value];money [value]</t>
  </si>
  <si>
    <t>DENOMINATION</t>
  </si>
  <si>
    <t>name [value];denotation [value];designation  [value];securities denominated in [value]</t>
  </si>
  <si>
    <t>ELIGIBLE</t>
  </si>
  <si>
    <t>eligible;accepted;allowed;permitted;qualified;suitable;desirable;qualified;considered;ok</t>
  </si>
  <si>
    <t>eu [value];europe [value]</t>
  </si>
  <si>
    <t>EVALUATED PRICE</t>
  </si>
  <si>
    <t>EXPOSURE</t>
  </si>
  <si>
    <t>liability;risk</t>
  </si>
  <si>
    <t>GUARANTEED BY THE STATE</t>
  </si>
  <si>
    <t>approved by the state;pledged by the state;endorsed by the state;secured;protected</t>
  </si>
  <si>
    <t>GUARANTOR GROUP</t>
  </si>
  <si>
    <t>guarantor [value]</t>
  </si>
  <si>
    <t>GUARANTOR RESIDENCE</t>
  </si>
  <si>
    <t>guarantor in [value];guarantor from [value]</t>
  </si>
  <si>
    <t>HAIRCUT CATEGORY</t>
  </si>
  <si>
    <t>have a haircut [value];hc [value];[value]</t>
  </si>
  <si>
    <t>HONK KONG</t>
  </si>
  <si>
    <t>HK [value]</t>
  </si>
  <si>
    <t>IM SEG CLASSIFICATION</t>
  </si>
  <si>
    <t>with im class of;of im class;of class;with class;within im class;within class;with the class;of the class;with a class;with a im seg class;within a class;of im seg;with classification;with classification of;of im classification;of classification;with segregation;within im classification;within classification;with the classification;of the classification;with a classification;with a im seg classification;within a classification;classified as;as classified;with im segregation asset classification</t>
  </si>
  <si>
    <t>IM SEG INDEX</t>
  </si>
  <si>
    <t>idx [value]</t>
  </si>
  <si>
    <t>IM SEG UPI</t>
  </si>
  <si>
    <t>Unión para la Infraestructura, infrastructure union </t>
  </si>
  <si>
    <t>INDUSTRY</t>
  </si>
  <si>
    <t>sector [value];branch [value];business [value];trade [value];area [value];business area [value];business sector [value];market [value];industries [value];[value]</t>
  </si>
  <si>
    <t>INFLATION LINKED NOTES</t>
  </si>
  <si>
    <t>[N:not] subject to inflation;[N:not] inflation linked bonds;[N:not] inflation linked bond;[N:not] inflation;[N:not] inflation linked bond</t>
  </si>
  <si>
    <t>ISIN CODE</t>
  </si>
  <si>
    <t>security code [value];ISIN [value]</t>
  </si>
  <si>
    <t>ISSUANCE DATE</t>
  </si>
  <si>
    <t>issued on [operator] [value]</t>
  </si>
  <si>
    <t>ISSUER</t>
  </si>
  <si>
    <t>issued by;issued securities</t>
  </si>
  <si>
    <t>ISSUER COUNTRY</t>
  </si>
  <si>
    <t>issuer region [value];issuer state [value];issued in [value];[value];issued by [value]</t>
  </si>
  <si>
    <t>ISSUER GROUP</t>
  </si>
  <si>
    <t>issuer organisation;issuer organization</t>
  </si>
  <si>
    <t>ISSUER LEGAL ENTITY</t>
  </si>
  <si>
    <t>Issuer LEI [value]</t>
  </si>
  <si>
    <t>ISSUER NAME</t>
  </si>
  <si>
    <t>issued by [value];securities from [value];[value]</t>
  </si>
  <si>
    <t>ISSUER RESIDENCE</t>
  </si>
  <si>
    <t>issuer based in [value];issuer located in [value];issuer from [value]</t>
  </si>
  <si>
    <t>JAPAN</t>
  </si>
  <si>
    <t>jp [value]</t>
  </si>
  <si>
    <t>LEGAL ENTITY</t>
  </si>
  <si>
    <t>LEI [value]</t>
  </si>
  <si>
    <t>MARKET CAPITALISATION</t>
  </si>
  <si>
    <t>market cap</t>
  </si>
  <si>
    <t>MATURITY DATE</t>
  </si>
  <si>
    <t>maturity [operator] [value]</t>
  </si>
  <si>
    <t>NAV AGE</t>
  </si>
  <si>
    <t>net asset value age [operator] [value] [unit];value of the fund age [operator] [value] [unit];fund age [operator] [value] [unit];nav [operator] [value] [unit];age [operator] [value] [unit];net asset value [operator] [value] [unit]</t>
  </si>
  <si>
    <t>NAV FREQUENCY</t>
  </si>
  <si>
    <t>frequency [value];nav frequency [value];regularity [value];frequence [value]</t>
  </si>
  <si>
    <t>NAV Volatility</t>
  </si>
  <si>
    <t>net asset value fluctuation;fluctuation of the fund;NAV fluctuation;changeability of the fund;net asset value changeability;NAV changeability</t>
  </si>
  <si>
    <t>OPEN ENDED</t>
  </si>
  <si>
    <t>not closed</t>
  </si>
  <si>
    <t>OUTSTANDING AMOUNT</t>
  </si>
  <si>
    <t>outstanding volume [operator] [value] [unit];open amount [operator] [value] [unit];with outstanding volume [operator] [value] [unit]</t>
  </si>
  <si>
    <t>OUTSTANDING ISSUE SIZE</t>
  </si>
  <si>
    <t>outstanding size of the issue [operator] [value];open size of the issue [operator] [value];issue size [operator] [value];outstanding [operator] [value]</t>
  </si>
  <si>
    <t>OWN USE COVERED BOND FLAG</t>
  </si>
  <si>
    <t>own bonds [value];own debt [value];own fixed income [value];own FI [value]</t>
  </si>
  <si>
    <t>OWN USE HAIRCUT</t>
  </si>
  <si>
    <t>own haircut;own use hc</t>
  </si>
  <si>
    <t>PERCENTAGE</t>
  </si>
  <si>
    <t>[value]%;[value] perc;[value] percent</t>
  </si>
  <si>
    <t>PRICE AGE</t>
  </si>
  <si>
    <t>pricing age [operator] [value] [unit];[operator] [value] [unit]</t>
  </si>
  <si>
    <t>PRICE DETAILS</t>
  </si>
  <si>
    <t>pricing details;price details</t>
  </si>
  <si>
    <t>RATING</t>
  </si>
  <si>
    <t>short term rating [value];ST rating [value];long term rating [value];LT rating [value];[value];rating [value];grade [value];grading [value]</t>
  </si>
  <si>
    <t>REFERENCE MARKET</t>
  </si>
  <si>
    <t>reference [value];ref market [value];[value]; listed on [value]</t>
  </si>
  <si>
    <t>SECURITYCCY vs CCY</t>
  </si>
  <si>
    <t>security currency versus currency; currency versus security currency</t>
  </si>
  <si>
    <t>SECURITYCY vs EXPOSURECCY</t>
  </si>
  <si>
    <t>security currency versus exposure currency;exposure currency versus security currency</t>
  </si>
  <si>
    <t>SIGNAPORE</t>
  </si>
  <si>
    <t>sg [value]</t>
  </si>
  <si>
    <t>SOVEREIGN BONDS</t>
  </si>
  <si>
    <t>bonds of type sovereign;government bonds;government issued bonds;governmental debt;governmental debt securities;bonds issued by government;national government bonds;national government issued securities;governmental fixed income;governmental FI;municipal bonds;municipals;municipal issued bonds;municipal debt;municipal FI;national government fixed income;sovereigns</t>
  </si>
  <si>
    <t>STATE GUARANTEED</t>
  </si>
  <si>
    <t>state guaranteed</t>
  </si>
  <si>
    <t>STRUCTURE</t>
  </si>
  <si>
    <t>organised</t>
  </si>
  <si>
    <t>STRUCTURED BONDS</t>
  </si>
  <si>
    <t>SUBORDINATED DEBT</t>
  </si>
  <si>
    <t>[N:not] subordinated loan</t>
  </si>
  <si>
    <t>SUBTYPE</t>
  </si>
  <si>
    <t>subfamily; subkind</t>
  </si>
  <si>
    <t>SWITZERLAND</t>
  </si>
  <si>
    <t>Swiss [value];ch [value]</t>
  </si>
  <si>
    <t>TIME TO MATURITY</t>
  </si>
  <si>
    <t>ttm [operator] [value] [unit];[operator] [value] [unit]</t>
  </si>
  <si>
    <t xml:space="preserve">TYPE </t>
  </si>
  <si>
    <t>kind;family;risk profile [value]</t>
  </si>
  <si>
    <t>TYPE (Concentration)</t>
  </si>
  <si>
    <t>risk profile  [value]</t>
  </si>
  <si>
    <t>TYPE (Eligibity and Haircut)</t>
  </si>
  <si>
    <t>eligibility type [value];haircut type [value];hc type [value];eligibility and haircut type [value]</t>
  </si>
  <si>
    <t>UCITS</t>
  </si>
  <si>
    <t>Undertakings for Collective Investment in Transferable Securities;collective investments;collective securities</t>
  </si>
  <si>
    <t>ULTIMATE PARENT COUNTRY OF RISK</t>
  </si>
  <si>
    <t>parent country of risk [value]; parent [value]</t>
  </si>
  <si>
    <t>ULTIMATE PARENT LEI</t>
  </si>
  <si>
    <t>Ultimate parent legal entity identifier [value];parent legal identifier [value];parent LEI [value]</t>
  </si>
  <si>
    <t>UNITED KINGDOM</t>
  </si>
  <si>
    <t>uk [value];gb [value];britain [value];england [value];great britain [value]</t>
  </si>
  <si>
    <t>UNITED STATES OF AMERICA</t>
  </si>
  <si>
    <t>usa [value];us [value];america [value];americas [value]</t>
  </si>
  <si>
    <t>VALUATION HAIRCUT</t>
  </si>
  <si>
    <t>haircut valuation [value];haircut method [value]</t>
  </si>
  <si>
    <t>ZERO COUPON AND STRIPS</t>
  </si>
  <si>
    <t>no coupons;zero coupons;zero strips; no coupon and strips;no coupons and trips;zero coupons and strips</t>
  </si>
  <si>
    <t>IM</t>
  </si>
  <si>
    <t>initial margin</t>
  </si>
  <si>
    <t>European central bank</t>
  </si>
  <si>
    <t>Cmax Json Field</t>
  </si>
  <si>
    <t>Technical field</t>
  </si>
  <si>
    <t>Oscar field</t>
  </si>
  <si>
    <t>attribute</t>
  </si>
  <si>
    <t>attribute length</t>
  </si>
  <si>
    <t>parent obj</t>
  </si>
  <si>
    <t>Name</t>
  </si>
  <si>
    <t>EnumList</t>
  </si>
  <si>
    <t>Table</t>
  </si>
  <si>
    <t>Column</t>
  </si>
  <si>
    <t>Column Type</t>
  </si>
  <si>
    <t>column length</t>
  </si>
  <si>
    <t>eligBasketRef</t>
  </si>
  <si>
    <t>?</t>
  </si>
  <si>
    <t>none</t>
  </si>
  <si>
    <t>eligibility_profile</t>
  </si>
  <si>
    <t>NAME</t>
  </si>
  <si>
    <t>Varchar</t>
  </si>
  <si>
    <t>(it is the basket ref 17/11/2020) question 1 for CMAX</t>
  </si>
  <si>
    <t>margCalcMethod</t>
  </si>
  <si>
    <t>MarginCalculationType</t>
  </si>
  <si>
    <t>VALUATION_METHOD</t>
  </si>
  <si>
    <t>we need to see how is currently being stored to avoid making a map in the backend</t>
  </si>
  <si>
    <t>(it is the basket name + checksum because it needs to be unique17/11/2020) question 1 for CMAX</t>
  </si>
  <si>
    <t>pk</t>
  </si>
  <si>
    <t>? =&gt; precision?</t>
  </si>
  <si>
    <t>not needed - question 2 for CMAX 17/11/2020</t>
  </si>
  <si>
    <t>priceType</t>
  </si>
  <si>
    <t>PriceType</t>
  </si>
  <si>
    <t>PRICE_TYPE</t>
  </si>
  <si>
    <t>collReceiver</t>
  </si>
  <si>
    <t>(not needed from workshop on the 17th November) question 3 for CMAX</t>
  </si>
  <si>
    <t>eligibleCurrencies</t>
  </si>
  <si>
    <t>array &gt; string</t>
  </si>
  <si>
    <t>question 4 for CMAX</t>
  </si>
  <si>
    <t>concentrationRuleGroups</t>
  </si>
  <si>
    <t>array -&gt; object</t>
  </si>
  <si>
    <t>(not needed from workshop on the 17th November) question 2 for CMAX</t>
  </si>
  <si>
    <t>prioOrder</t>
  </si>
  <si>
    <t>concentrationBasisType</t>
  </si>
  <si>
    <t>ConcentrationBasisType</t>
  </si>
  <si>
    <t>concentrationContributionType</t>
  </si>
  <si>
    <t>ConcentrationContributionType</t>
  </si>
  <si>
    <t>concentrationGranularityType</t>
  </si>
  <si>
    <t>ConcentrationGranularityType</t>
  </si>
  <si>
    <t>concentrationLimitType</t>
  </si>
  <si>
    <t>ConcentrationLimitType</t>
  </si>
  <si>
    <t>currency</t>
  </si>
  <si>
    <t>groupName</t>
  </si>
  <si>
    <t>shortName</t>
  </si>
  <si>
    <t>valuePercent</t>
  </si>
  <si>
    <t>rules</t>
  </si>
  <si>
    <t>array</t>
  </si>
  <si>
    <t>value</t>
  </si>
  <si>
    <t>concentrationRuleGroups &gt; rules</t>
  </si>
  <si>
    <t>expressions</t>
  </si>
  <si>
    <t>fieldType</t>
  </si>
  <si>
    <t>concentrationRuleGroups &gt; rules &gt; expressions</t>
  </si>
  <si>
    <t>operator</t>
  </si>
  <si>
    <t>values</t>
  </si>
  <si>
    <t>eligibilityRuleGroup</t>
  </si>
  <si>
    <t>object</t>
  </si>
  <si>
    <t>will be incremented 1 by one (17/11/2020) question 10 CMAX</t>
  </si>
  <si>
    <t>eligibilityOutcome</t>
  </si>
  <si>
    <t>ELIGIBLE question 5 for CMAX</t>
  </si>
  <si>
    <t>eligibilityRuleGroup &gt; rules</t>
  </si>
  <si>
    <t>question 5 for CMAX</t>
  </si>
  <si>
    <t>keepValue</t>
  </si>
  <si>
    <t>boolean</t>
  </si>
  <si>
    <t>BD but probably CMAX will handle it automatically on their side question 6 for CMAX</t>
  </si>
  <si>
    <t>array &gt; object</t>
  </si>
  <si>
    <t>eligibilityRuleGroup &gt; rules &gt; expressions</t>
  </si>
  <si>
    <t>MANY</t>
  </si>
  <si>
    <t>field</t>
  </si>
  <si>
    <t>FIELD_NAME</t>
  </si>
  <si>
    <t>selection/field_input</t>
  </si>
  <si>
    <t>OPERATOR</t>
  </si>
  <si>
    <t>selection/field_input
lov_value</t>
  </si>
  <si>
    <t>VALUE
VALUE</t>
  </si>
  <si>
    <t>Varchar
Varchar</t>
  </si>
  <si>
    <t>250
200</t>
  </si>
  <si>
    <t>unit</t>
  </si>
  <si>
    <t>lov_value</t>
  </si>
  <si>
    <t>VALUE</t>
  </si>
  <si>
    <t>excessMarginTolerance</t>
  </si>
  <si>
    <t>question 7 for CMAX</t>
  </si>
  <si>
    <t>currencyCode</t>
  </si>
  <si>
    <t>expCurrency</t>
  </si>
  <si>
    <t>toleranceType</t>
  </si>
  <si>
    <t>haircutRuleGroups</t>
  </si>
  <si>
    <t>question 2 for CMAX</t>
  </si>
  <si>
    <t>haircutRuleGroups &gt; rules</t>
  </si>
  <si>
    <t>haircutRuleGroups &gt; rules &gt; expressions</t>
  </si>
  <si>
    <t>referencedFieldType</t>
  </si>
  <si>
    <t>prefMinPieceVal</t>
  </si>
  <si>
    <t>question 8 for CMAX</t>
  </si>
  <si>
    <t>deficitMarginTolerance</t>
  </si>
  <si>
    <t>question 9 for CMAX</t>
  </si>
  <si>
    <t>expBasedTolVal</t>
  </si>
  <si>
    <t>ContractToleranceValType</t>
  </si>
  <si>
    <t>SEC_PRICE_CURRENCY_EQUITY</t>
  </si>
  <si>
    <t>SEC_PRICE_VOLATILITY_(30_DAYS)</t>
  </si>
  <si>
    <t>SEC_PRICE_VOLATILITY_(60_DAYS)</t>
  </si>
  <si>
    <t>SEC_NAV_VOLATILITY___(30_DAYS)</t>
  </si>
  <si>
    <t>SEC_NAV_VOLATILITY___(60_DAYS)</t>
  </si>
  <si>
    <t>Ref</t>
  </si>
  <si>
    <t>Changed in version</t>
  </si>
  <si>
    <t>Elig/Haircut/Concentrations</t>
  </si>
  <si>
    <r>
      <t>S</t>
    </r>
    <r>
      <rPr>
        <sz val="14"/>
        <rFont val="Calibri"/>
        <family val="2"/>
      </rPr>
      <t>imple/</t>
    </r>
    <r>
      <rPr>
        <b/>
        <sz val="14"/>
        <rFont val="Calibri"/>
        <family val="2"/>
      </rPr>
      <t>M</t>
    </r>
    <r>
      <rPr>
        <sz val="14"/>
        <rFont val="Calibri"/>
        <family val="2"/>
      </rPr>
      <t>apped</t>
    </r>
    <r>
      <rPr>
        <b/>
        <sz val="14"/>
        <rFont val="Calibri"/>
        <family val="2"/>
      </rPr>
      <t>V</t>
    </r>
    <r>
      <rPr>
        <sz val="14"/>
        <rFont val="Calibri"/>
        <family val="2"/>
      </rPr>
      <t>irtual</t>
    </r>
  </si>
  <si>
    <t>Business Field Name
(TO BE REMOVED</t>
  </si>
  <si>
    <t>Units/Remarks</t>
  </si>
  <si>
    <t>Equals</t>
  </si>
  <si>
    <t>not equals</t>
  </si>
  <si>
    <t>Security Instrument</t>
  </si>
  <si>
    <t>DENOMINATION CURRENCY</t>
  </si>
  <si>
    <t>SECURITY CURRENCY</t>
  </si>
  <si>
    <t>EXPOSURE CURRENCY</t>
  </si>
  <si>
    <t>Cash Instrument</t>
  </si>
  <si>
    <t>CASH AS COLLATERAL</t>
  </si>
  <si>
    <t>ISSUER RATING</t>
  </si>
  <si>
    <t>SECURITY RATING</t>
  </si>
  <si>
    <t>APPLIED RATING</t>
  </si>
  <si>
    <t>SHORT TERM ISSUER RATING</t>
  </si>
  <si>
    <r>
      <t>Any valid</t>
    </r>
    <r>
      <rPr>
        <b/>
        <sz val="11"/>
        <color indexed="8"/>
        <rFont val="Calibri"/>
        <family val="2"/>
      </rPr>
      <t xml:space="preserve"> ST </t>
    </r>
    <r>
      <rPr>
        <sz val="11"/>
        <color theme="1"/>
        <rFont val="Calibri"/>
        <family val="2"/>
        <scheme val="minor"/>
      </rPr>
      <t>IP_RATING_ALLOWED_VAL_ID</t>
    </r>
  </si>
  <si>
    <t>SHORT TERM SECURITY RATING</t>
  </si>
  <si>
    <r>
      <t xml:space="preserve">Any valid </t>
    </r>
    <r>
      <rPr>
        <b/>
        <sz val="11"/>
        <color indexed="8"/>
        <rFont val="Calibri"/>
        <family val="2"/>
      </rPr>
      <t>ST</t>
    </r>
    <r>
      <rPr>
        <sz val="11"/>
        <color theme="1"/>
        <rFont val="Calibri"/>
        <family val="2"/>
        <scheme val="minor"/>
      </rPr>
      <t xml:space="preserve"> IP_RATING_ALLOWED_VAL_ID</t>
    </r>
  </si>
  <si>
    <t>LONG TERM SECURITY RATING</t>
  </si>
  <si>
    <r>
      <t>Any valid L</t>
    </r>
    <r>
      <rPr>
        <b/>
        <sz val="11"/>
        <color indexed="8"/>
        <rFont val="Calibri"/>
        <family val="2"/>
      </rPr>
      <t>T</t>
    </r>
    <r>
      <rPr>
        <sz val="11"/>
        <color theme="1"/>
        <rFont val="Calibri"/>
        <family val="2"/>
        <scheme val="minor"/>
      </rPr>
      <t xml:space="preserve"> IP_RATING_ALLOWED_VAL_ID</t>
    </r>
  </si>
  <si>
    <t>LONG TERM ISSUER RATING</t>
  </si>
  <si>
    <t>Order</t>
  </si>
  <si>
    <t>TYPES</t>
  </si>
  <si>
    <t>INSTRUMENTS</t>
  </si>
  <si>
    <t>ISSUERS</t>
  </si>
  <si>
    <t>CHARACTERISTICS</t>
  </si>
  <si>
    <t xml:space="preserve"> LISTS</t>
  </si>
  <si>
    <t>EQUITIES</t>
  </si>
  <si>
    <t>FUNDS</t>
  </si>
  <si>
    <t>EXPOSURES</t>
  </si>
  <si>
    <t>CONTRACTS</t>
  </si>
  <si>
    <t>DATE/TIME</t>
  </si>
  <si>
    <t>IM Segregation</t>
  </si>
  <si>
    <t>Field Name</t>
  </si>
  <si>
    <t>Rule Field Id</t>
  </si>
  <si>
    <t>ECB_PRICE_SPECIFICATION</t>
  </si>
  <si>
    <t>SEC_INSTRUMENT_SCOPE</t>
  </si>
  <si>
    <t>SEC_ISSUER_GLOB_INELIGIBLE</t>
  </si>
  <si>
    <t>TECH NAME</t>
  </si>
  <si>
    <t>Business Name</t>
  </si>
  <si>
    <t>sec 1</t>
  </si>
  <si>
    <t>sec 2</t>
  </si>
  <si>
    <t>Sec 3</t>
  </si>
  <si>
    <t>Sec 4</t>
  </si>
  <si>
    <t>sec 5</t>
  </si>
  <si>
    <t>sec 6</t>
  </si>
  <si>
    <t>sec 7</t>
  </si>
  <si>
    <t>BE0000000001</t>
  </si>
  <si>
    <t>BE0000000002</t>
  </si>
  <si>
    <t>BE0000000003</t>
  </si>
  <si>
    <t>BE0000000004</t>
  </si>
  <si>
    <t>BE0000000005</t>
  </si>
  <si>
    <t>ABSO</t>
  </si>
  <si>
    <t>30 BUSINESS DAYS</t>
  </si>
  <si>
    <t>1 BUSINESS DAYS</t>
  </si>
  <si>
    <t>5 BUSINESS DAYS</t>
  </si>
  <si>
    <t>10 BUSINESS DAYS</t>
  </si>
  <si>
    <t>15 BUSINESS DAYS</t>
  </si>
  <si>
    <t>1 year</t>
  </si>
  <si>
    <t>2 year</t>
  </si>
  <si>
    <t>3 year</t>
  </si>
  <si>
    <t>4 year</t>
  </si>
  <si>
    <t>5 year</t>
  </si>
  <si>
    <t>BBB +</t>
  </si>
  <si>
    <t>BE</t>
  </si>
  <si>
    <t>LU</t>
  </si>
  <si>
    <t>US</t>
  </si>
  <si>
    <t>GB</t>
  </si>
  <si>
    <t>CN</t>
  </si>
  <si>
    <t>c@1</t>
  </si>
  <si>
    <t>c@2</t>
  </si>
  <si>
    <t>c@3</t>
  </si>
  <si>
    <t>c@4</t>
  </si>
  <si>
    <t>c@5</t>
  </si>
  <si>
    <t>Y (Added on 4/01/2024 after meeting with Cris on 29/12/2023 to increase the baskets migrations)</t>
  </si>
  <si>
    <t>Any valid ISSUER_INDUSTRY_SECTOR_TYPE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</si>
</sst>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
  </numFmts>
  <fonts count="52">
    <font>
      <sz val="11"/>
      <color theme="1"/>
      <name val="Calibri"/>
      <family val="2"/>
      <scheme val="minor"/>
    </font>
    <font>
      <sz val="12"/>
      <color theme="1"/>
      <name val="Calibri"/>
      <family val="2"/>
      <scheme val="minor"/>
    </font>
    <font>
      <sz val="11"/>
      <color theme="1"/>
      <name val="Calibri"/>
      <family val="2"/>
      <scheme val="minor"/>
    </font>
    <font>
      <b/>
      <sz val="11"/>
      <color theme="3"/>
      <name val="Calibri"/>
      <family val="2"/>
      <scheme val="minor"/>
    </font>
    <font>
      <sz val="11"/>
      <color rgb="FFFF0000"/>
      <name val="Calibri"/>
      <family val="2"/>
      <scheme val="minor"/>
    </font>
    <font>
      <b/>
      <sz val="11"/>
      <color theme="1"/>
      <name val="Calibri"/>
      <family val="2"/>
      <scheme val="minor"/>
    </font>
    <font>
      <b/>
      <sz val="16"/>
      <name val="Calibri"/>
      <family val="2"/>
      <scheme val="minor"/>
    </font>
    <font>
      <b/>
      <sz val="16"/>
      <color theme="1"/>
      <name val="Calibri"/>
      <family val="2"/>
      <scheme val="minor"/>
    </font>
    <font>
      <b/>
      <sz val="14"/>
      <name val="Calibri"/>
      <family val="2"/>
      <scheme val="minor"/>
    </font>
    <font>
      <b/>
      <sz val="18"/>
      <name val="Calibri"/>
      <family val="2"/>
      <scheme val="minor"/>
    </font>
    <font>
      <b/>
      <sz val="12"/>
      <name val="Calibri"/>
      <family val="2"/>
      <scheme val="minor"/>
    </font>
    <font>
      <b/>
      <u/>
      <sz val="12"/>
      <name val="Calibri"/>
      <family val="2"/>
      <scheme val="minor"/>
    </font>
    <font>
      <b/>
      <u/>
      <sz val="14"/>
      <name val="Calibri"/>
      <family val="2"/>
      <scheme val="minor"/>
    </font>
    <font>
      <sz val="14"/>
      <name val="Calibri"/>
      <family val="2"/>
      <scheme val="minor"/>
    </font>
    <font>
      <b/>
      <sz val="18"/>
      <color theme="0" tint="-0.14999847407452621"/>
      <name val="Calibri"/>
      <family val="2"/>
      <scheme val="minor"/>
    </font>
    <font>
      <b/>
      <sz val="11"/>
      <name val="Calibri"/>
      <family val="2"/>
      <scheme val="minor"/>
    </font>
    <font>
      <b/>
      <sz val="48"/>
      <color theme="0"/>
      <name val="Calibri"/>
      <family val="2"/>
      <scheme val="minor"/>
    </font>
    <font>
      <sz val="11"/>
      <name val="Calibri"/>
      <family val="2"/>
      <scheme val="minor"/>
    </font>
    <font>
      <b/>
      <sz val="12"/>
      <color theme="1"/>
      <name val="Calibri"/>
      <family val="2"/>
      <scheme val="minor"/>
    </font>
    <font>
      <b/>
      <sz val="12"/>
      <color rgb="FF3333FF"/>
      <name val="Calibri"/>
      <family val="2"/>
      <scheme val="minor"/>
    </font>
    <font>
      <b/>
      <sz val="20"/>
      <name val="Calibri"/>
      <family val="2"/>
      <scheme val="minor"/>
    </font>
    <font>
      <b/>
      <u/>
      <sz val="11"/>
      <name val="Calibri"/>
      <family val="2"/>
      <scheme val="minor"/>
    </font>
    <font>
      <b/>
      <sz val="11"/>
      <color rgb="FFFF0000"/>
      <name val="Calibri"/>
      <family val="2"/>
      <scheme val="minor"/>
    </font>
    <font>
      <u/>
      <sz val="11"/>
      <name val="Calibri"/>
      <family val="2"/>
      <scheme val="minor"/>
    </font>
    <font>
      <sz val="14"/>
      <name val="Calibri"/>
      <family val="2"/>
    </font>
    <font>
      <b/>
      <sz val="14"/>
      <name val="Calibri"/>
      <family val="2"/>
    </font>
    <font>
      <b/>
      <sz val="11"/>
      <color indexed="8"/>
      <name val="Calibri"/>
      <family val="2"/>
    </font>
    <font>
      <sz val="11"/>
      <color rgb="FF9C0006"/>
      <name val="Calibri"/>
      <family val="2"/>
      <scheme val="minor"/>
    </font>
    <font>
      <b/>
      <sz val="11"/>
      <color theme="0"/>
      <name val="Calibri"/>
      <family val="2"/>
      <scheme val="minor"/>
    </font>
    <font>
      <b/>
      <sz val="10"/>
      <color theme="1"/>
      <name val="DIN-Regular"/>
      <family val="2"/>
    </font>
    <font>
      <b/>
      <sz val="10"/>
      <color rgb="FFFF0000"/>
      <name val="DIN-Regular"/>
      <family val="2"/>
    </font>
    <font>
      <b/>
      <sz val="10"/>
      <color theme="1"/>
      <name val="Calibri"/>
      <family val="2"/>
      <scheme val="minor"/>
    </font>
    <font>
      <sz val="10"/>
      <color theme="1"/>
      <name val="DIN-Regular"/>
      <family val="2"/>
    </font>
    <font>
      <b/>
      <u/>
      <sz val="11"/>
      <name val="Calibri"/>
      <family val="2"/>
    </font>
    <font>
      <sz val="11"/>
      <name val="Calibri"/>
      <family val="2"/>
    </font>
    <font>
      <b/>
      <sz val="20"/>
      <color theme="0" tint="-0.499984740745262"/>
      <name val="Calibri"/>
      <family val="2"/>
      <scheme val="minor"/>
    </font>
    <font>
      <sz val="10"/>
      <name val="Calibri"/>
      <family val="2"/>
      <scheme val="minor"/>
    </font>
    <font>
      <b/>
      <u/>
      <sz val="10"/>
      <name val="Calibri"/>
      <family val="2"/>
      <scheme val="minor"/>
    </font>
    <font>
      <sz val="10"/>
      <color indexed="8"/>
      <name val="Arial"/>
      <family val="2"/>
    </font>
    <font>
      <b/>
      <sz val="12"/>
      <color indexed="8"/>
      <name val="Arial"/>
      <family val="2"/>
    </font>
    <font>
      <sz val="8"/>
      <name val="Calibri"/>
      <family val="2"/>
      <scheme val="minor"/>
    </font>
    <font>
      <sz val="11"/>
      <color rgb="FF000000"/>
      <name val="Calibri"/>
      <family val="2"/>
      <scheme val="minor"/>
    </font>
    <font>
      <sz val="11"/>
      <color theme="0"/>
      <name val="Calibri"/>
      <family val="2"/>
      <scheme val="minor"/>
    </font>
    <font>
      <b/>
      <sz val="9"/>
      <color rgb="FF000000"/>
      <name val="Tahoma"/>
      <family val="2"/>
    </font>
    <font>
      <sz val="9"/>
      <color rgb="FF000000"/>
      <name val="Tahoma"/>
      <family val="2"/>
    </font>
    <font>
      <sz val="10"/>
      <color rgb="FF202124"/>
      <name val="Arial"/>
      <family val="2"/>
    </font>
    <font>
      <sz val="9"/>
      <color rgb="FF444444"/>
      <name val="Calibri"/>
      <family val="2"/>
      <scheme val="minor"/>
    </font>
    <font>
      <u/>
      <sz val="11"/>
      <color theme="10"/>
      <name val="Calibri"/>
      <family val="2"/>
      <scheme val="minor"/>
    </font>
    <font>
      <sz val="16"/>
      <color theme="1"/>
      <name val="Calibri"/>
      <family val="2"/>
      <scheme val="minor"/>
    </font>
    <font>
      <sz val="16"/>
      <color theme="0"/>
      <name val="Calibri"/>
      <family val="2"/>
      <scheme val="minor"/>
    </font>
    <font>
      <sz val="11"/>
      <color rgb="FF00B050"/>
      <name val="Calibri"/>
      <family val="2"/>
      <scheme val="minor"/>
    </font>
    <font>
      <sz val="11"/>
      <color rgb="FF7030A0"/>
      <name val="Calibri"/>
      <family val="2"/>
      <scheme val="minor"/>
    </font>
  </fonts>
  <fills count="2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rgb="FFFFC7CE"/>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rgb="FF002060"/>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indexed="64"/>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8">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38" fillId="0" borderId="0"/>
    <xf numFmtId="0" fontId="47" fillId="0" borderId="0" applyNumberFormat="0" applyFill="0" applyBorder="0" applyAlignment="0" applyProtection="0"/>
  </cellStyleXfs>
  <cellXfs count="226">
    <xf numFmtId="0" fontId="0" fillId="0" borderId="0" xfId="0"/>
    <xf numFmtId="0" fontId="0" fillId="0" borderId="1" xfId="0" applyBorder="1" applyAlignment="1">
      <alignment horizontal="center" vertical="center" wrapText="1"/>
    </xf>
    <xf numFmtId="0" fontId="9" fillId="7" borderId="5" xfId="0" applyFont="1" applyFill="1" applyBorder="1" applyAlignment="1">
      <alignment horizontal="center" vertical="center" wrapText="1"/>
    </xf>
    <xf numFmtId="0" fontId="10" fillId="7" borderId="5" xfId="0" applyFont="1" applyFill="1" applyBorder="1" applyAlignment="1">
      <alignment horizontal="center" vertical="center" textRotation="90" wrapText="1"/>
    </xf>
    <xf numFmtId="0" fontId="9" fillId="7" borderId="5" xfId="0" applyFont="1" applyFill="1" applyBorder="1" applyAlignment="1">
      <alignment horizontal="center" vertical="center" textRotation="90" wrapText="1"/>
    </xf>
    <xf numFmtId="0" fontId="8" fillId="7" borderId="5" xfId="0" applyFont="1" applyFill="1" applyBorder="1" applyAlignment="1">
      <alignment horizontal="center" vertical="center" textRotation="90" wrapText="1"/>
    </xf>
    <xf numFmtId="0" fontId="14" fillId="7" borderId="5" xfId="0" applyFont="1" applyFill="1" applyBorder="1" applyAlignment="1">
      <alignment horizontal="center" vertical="center" textRotation="90" wrapText="1"/>
    </xf>
    <xf numFmtId="0" fontId="9" fillId="8" borderId="5" xfId="0" applyFont="1" applyFill="1" applyBorder="1" applyAlignment="1">
      <alignment horizontal="center" vertical="center" textRotation="90" wrapText="1"/>
    </xf>
    <xf numFmtId="0" fontId="9" fillId="8" borderId="5" xfId="0" applyFont="1" applyFill="1" applyBorder="1" applyAlignment="1">
      <alignment horizontal="center" vertical="center" wrapText="1"/>
    </xf>
    <xf numFmtId="0" fontId="9" fillId="7" borderId="5" xfId="0" applyFont="1" applyFill="1" applyBorder="1" applyAlignment="1">
      <alignment vertical="center" textRotation="90" wrapText="1"/>
    </xf>
    <xf numFmtId="0" fontId="8" fillId="8" borderId="5" xfId="0" applyFont="1" applyFill="1" applyBorder="1" applyAlignment="1">
      <alignment horizontal="center" vertical="center" textRotation="90" wrapText="1"/>
    </xf>
    <xf numFmtId="0" fontId="0" fillId="9" borderId="5" xfId="0" applyFill="1" applyBorder="1" applyAlignment="1">
      <alignment horizontal="center" vertical="center" textRotation="90" wrapText="1"/>
    </xf>
    <xf numFmtId="0" fontId="3" fillId="10" borderId="5" xfId="0" applyFont="1" applyFill="1" applyBorder="1" applyAlignment="1">
      <alignment horizontal="center" vertical="center" textRotation="90" wrapText="1"/>
    </xf>
    <xf numFmtId="0" fontId="15" fillId="10" borderId="5" xfId="0" applyFont="1" applyFill="1" applyBorder="1" applyAlignment="1">
      <alignment horizontal="center" vertical="center" textRotation="90" wrapText="1"/>
    </xf>
    <xf numFmtId="0" fontId="0" fillId="0" borderId="0" xfId="0" applyAlignment="1">
      <alignment horizontal="center" vertical="center" wrapText="1"/>
    </xf>
    <xf numFmtId="0" fontId="17" fillId="0" borderId="5" xfId="1" applyFont="1" applyFill="1" applyBorder="1" applyAlignment="1">
      <alignment horizontal="center" vertical="center" wrapText="1"/>
    </xf>
    <xf numFmtId="0" fontId="18" fillId="0" borderId="5" xfId="1" applyFont="1" applyFill="1" applyBorder="1" applyAlignment="1">
      <alignment horizontal="center" vertical="center" wrapText="1"/>
    </xf>
    <xf numFmtId="0" fontId="19" fillId="0" borderId="5" xfId="1" applyFont="1" applyFill="1" applyBorder="1" applyAlignment="1">
      <alignment horizontal="center" vertical="center" wrapText="1"/>
    </xf>
    <xf numFmtId="0" fontId="17" fillId="0" borderId="5" xfId="1" quotePrefix="1" applyFont="1" applyFill="1" applyBorder="1" applyAlignment="1">
      <alignment horizontal="center" vertical="center" wrapText="1"/>
    </xf>
    <xf numFmtId="0" fontId="17" fillId="0" borderId="5" xfId="0" applyFont="1" applyBorder="1" applyAlignment="1">
      <alignment horizontal="center" vertical="center" wrapText="1"/>
    </xf>
    <xf numFmtId="0" fontId="15" fillId="0" borderId="5" xfId="1" quotePrefix="1" applyFont="1" applyFill="1" applyBorder="1" applyAlignment="1">
      <alignment horizontal="center" vertical="center" wrapText="1"/>
    </xf>
    <xf numFmtId="0" fontId="21" fillId="0" borderId="5" xfId="1" quotePrefix="1" applyFont="1" applyFill="1" applyBorder="1" applyAlignment="1">
      <alignment horizontal="center" vertical="center" wrapText="1"/>
    </xf>
    <xf numFmtId="0" fontId="4" fillId="0" borderId="5" xfId="0" applyFont="1" applyBorder="1" applyAlignment="1">
      <alignment horizontal="center" vertical="center" wrapText="1"/>
    </xf>
    <xf numFmtId="0" fontId="23" fillId="0" borderId="5" xfId="1" quotePrefix="1" applyFont="1" applyFill="1" applyBorder="1" applyAlignment="1">
      <alignment horizontal="center" vertical="center" wrapText="1"/>
    </xf>
    <xf numFmtId="0" fontId="17" fillId="0" borderId="5" xfId="5" applyFont="1" applyFill="1" applyBorder="1" applyAlignment="1">
      <alignment horizontal="center" vertical="center" wrapText="1"/>
    </xf>
    <xf numFmtId="0" fontId="17" fillId="12" borderId="5" xfId="1" quotePrefix="1" applyFont="1" applyFill="1" applyBorder="1" applyAlignment="1">
      <alignment horizontal="center" vertical="center" wrapText="1"/>
    </xf>
    <xf numFmtId="0" fontId="17" fillId="0" borderId="5" xfId="3" applyFont="1" applyFill="1" applyBorder="1" applyAlignment="1">
      <alignment horizontal="center" vertical="center" wrapText="1"/>
    </xf>
    <xf numFmtId="0" fontId="17" fillId="0" borderId="5" xfId="2" applyFont="1" applyFill="1" applyBorder="1" applyAlignment="1">
      <alignment horizontal="center" vertical="center" wrapText="1"/>
    </xf>
    <xf numFmtId="0" fontId="21" fillId="0" borderId="5" xfId="5" quotePrefix="1" applyFont="1" applyFill="1" applyBorder="1" applyAlignment="1">
      <alignment horizontal="center" vertical="center" wrapText="1"/>
    </xf>
    <xf numFmtId="0" fontId="17" fillId="0" borderId="0" xfId="0" applyFont="1" applyAlignment="1">
      <alignment horizontal="center" vertical="center" wrapText="1"/>
    </xf>
    <xf numFmtId="0" fontId="0" fillId="0" borderId="5" xfId="0" applyBorder="1" applyAlignment="1">
      <alignment wrapText="1"/>
    </xf>
    <xf numFmtId="0" fontId="0" fillId="0" borderId="1" xfId="0" applyBorder="1" applyAlignment="1">
      <alignment horizontal="center" vertical="center" textRotation="90" wrapText="1"/>
    </xf>
    <xf numFmtId="164" fontId="17" fillId="0" borderId="5" xfId="1" applyNumberFormat="1" applyFont="1" applyFill="1" applyBorder="1" applyAlignment="1">
      <alignment horizontal="center" vertical="center" wrapText="1"/>
    </xf>
    <xf numFmtId="164" fontId="15" fillId="12" borderId="5" xfId="1" applyNumberFormat="1" applyFont="1" applyFill="1" applyBorder="1" applyAlignment="1">
      <alignment horizontal="center" vertical="center" textRotation="90" wrapText="1"/>
    </xf>
    <xf numFmtId="0" fontId="17" fillId="0" borderId="5" xfId="3" quotePrefix="1" applyFont="1" applyFill="1" applyBorder="1" applyAlignment="1">
      <alignment horizontal="center" vertical="center" wrapText="1"/>
    </xf>
    <xf numFmtId="0" fontId="20" fillId="0" borderId="5" xfId="0" applyFont="1" applyBorder="1" applyAlignment="1">
      <alignment horizontal="center" vertical="center" wrapText="1"/>
    </xf>
    <xf numFmtId="164" fontId="17" fillId="0" borderId="5" xfId="1" applyNumberFormat="1" applyFont="1" applyFill="1" applyBorder="1" applyAlignment="1">
      <alignment horizontal="center" vertical="center" textRotation="90" wrapText="1"/>
    </xf>
    <xf numFmtId="0" fontId="15" fillId="0" borderId="5" xfId="1" applyFont="1" applyFill="1" applyBorder="1" applyAlignment="1">
      <alignment horizontal="center" vertical="center" wrapText="1"/>
    </xf>
    <xf numFmtId="0" fontId="22" fillId="0" borderId="0" xfId="0" applyFont="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horizontal="center" vertical="center" wrapText="1"/>
    </xf>
    <xf numFmtId="0" fontId="4" fillId="0" borderId="5" xfId="1" applyFont="1" applyFill="1" applyBorder="1" applyAlignment="1">
      <alignment horizontal="center" vertical="center" wrapText="1"/>
    </xf>
    <xf numFmtId="0" fontId="0" fillId="0" borderId="5" xfId="0" applyBorder="1" applyAlignment="1">
      <alignment horizontal="center" vertical="center" wrapText="1"/>
    </xf>
    <xf numFmtId="0" fontId="15" fillId="0" borderId="5" xfId="0" applyFont="1" applyBorder="1" applyAlignment="1">
      <alignment horizontal="center" vertical="center" wrapText="1"/>
    </xf>
    <xf numFmtId="0" fontId="15" fillId="0" borderId="0" xfId="0" applyFont="1" applyAlignment="1">
      <alignment horizontal="center" vertical="center" wrapText="1"/>
    </xf>
    <xf numFmtId="0" fontId="5" fillId="0" borderId="0" xfId="0" applyFont="1" applyAlignment="1">
      <alignment horizontal="center" vertical="center" wrapText="1"/>
    </xf>
    <xf numFmtId="165" fontId="17" fillId="0" borderId="5" xfId="1" applyNumberFormat="1" applyFont="1" applyFill="1" applyBorder="1" applyAlignment="1">
      <alignment horizontal="center" vertical="center" wrapText="1"/>
    </xf>
    <xf numFmtId="164" fontId="17" fillId="13" borderId="5" xfId="1" applyNumberFormat="1" applyFont="1" applyFill="1" applyBorder="1" applyAlignment="1">
      <alignment horizontal="center" vertical="center" textRotation="90" wrapText="1"/>
    </xf>
    <xf numFmtId="0" fontId="17" fillId="0" borderId="5" xfId="4" applyFont="1" applyFill="1" applyBorder="1" applyAlignment="1">
      <alignment horizontal="center" vertical="center" wrapText="1"/>
    </xf>
    <xf numFmtId="20" fontId="17" fillId="0" borderId="5" xfId="5" applyNumberFormat="1" applyFont="1" applyFill="1" applyBorder="1" applyAlignment="1">
      <alignment horizontal="center" vertical="center" wrapText="1"/>
    </xf>
    <xf numFmtId="0" fontId="0" fillId="0" borderId="0" xfId="0" applyAlignment="1">
      <alignment horizontal="center" vertical="center" textRotation="90" wrapText="1"/>
    </xf>
    <xf numFmtId="0" fontId="18" fillId="0" borderId="5" xfId="0" applyFont="1" applyBorder="1" applyAlignment="1">
      <alignment horizontal="center" vertical="center" wrapText="1"/>
    </xf>
    <xf numFmtId="164" fontId="0" fillId="0" borderId="0" xfId="0" applyNumberFormat="1"/>
    <xf numFmtId="164" fontId="17" fillId="0" borderId="7" xfId="1" applyNumberFormat="1" applyFont="1" applyFill="1" applyBorder="1" applyAlignment="1">
      <alignment horizontal="center" vertical="center" wrapText="1"/>
    </xf>
    <xf numFmtId="164" fontId="17" fillId="0" borderId="7" xfId="1" applyNumberFormat="1" applyFont="1" applyFill="1" applyBorder="1" applyAlignment="1">
      <alignment horizontal="center" vertical="center" textRotation="90" wrapText="1"/>
    </xf>
    <xf numFmtId="0" fontId="17" fillId="0" borderId="7" xfId="1" applyFont="1" applyFill="1" applyBorder="1" applyAlignment="1">
      <alignment horizontal="center" vertical="center" wrapText="1"/>
    </xf>
    <xf numFmtId="0" fontId="15" fillId="0" borderId="7" xfId="1" applyFont="1" applyFill="1" applyBorder="1" applyAlignment="1">
      <alignment horizontal="center" vertical="center" wrapText="1"/>
    </xf>
    <xf numFmtId="0" fontId="18" fillId="0" borderId="7" xfId="1" applyFont="1" applyFill="1" applyBorder="1" applyAlignment="1">
      <alignment horizontal="center" vertical="center" wrapText="1"/>
    </xf>
    <xf numFmtId="0" fontId="19" fillId="0" borderId="7" xfId="1" applyFont="1" applyFill="1" applyBorder="1" applyAlignment="1">
      <alignment horizontal="center" vertical="center" wrapText="1"/>
    </xf>
    <xf numFmtId="0" fontId="17" fillId="0" borderId="7" xfId="1" quotePrefix="1" applyFont="1" applyFill="1" applyBorder="1" applyAlignment="1">
      <alignment horizontal="center" vertical="center" wrapText="1"/>
    </xf>
    <xf numFmtId="164" fontId="17" fillId="0" borderId="1" xfId="1" applyNumberFormat="1" applyFont="1" applyFill="1" applyBorder="1" applyAlignment="1">
      <alignment horizontal="center" vertical="center" wrapText="1"/>
    </xf>
    <xf numFmtId="164" fontId="17" fillId="0" borderId="1" xfId="1" applyNumberFormat="1" applyFont="1" applyFill="1" applyBorder="1" applyAlignment="1">
      <alignment horizontal="center" vertical="center" textRotation="90" wrapText="1"/>
    </xf>
    <xf numFmtId="0" fontId="17" fillId="0" borderId="1" xfId="1" applyFont="1" applyFill="1" applyBorder="1" applyAlignment="1">
      <alignment horizontal="center" vertical="center" wrapText="1"/>
    </xf>
    <xf numFmtId="0" fontId="15" fillId="0" borderId="1" xfId="1" applyFont="1" applyFill="1" applyBorder="1" applyAlignment="1">
      <alignment horizontal="center" vertical="center" wrapText="1"/>
    </xf>
    <xf numFmtId="0" fontId="18" fillId="0" borderId="1" xfId="1" applyFont="1" applyFill="1" applyBorder="1" applyAlignment="1">
      <alignment horizontal="center" vertical="center" wrapText="1"/>
    </xf>
    <xf numFmtId="0" fontId="19" fillId="0" borderId="1" xfId="1" applyFont="1" applyFill="1" applyBorder="1" applyAlignment="1">
      <alignment horizontal="center" vertical="center" wrapText="1"/>
    </xf>
    <xf numFmtId="0" fontId="17" fillId="0" borderId="1" xfId="1" quotePrefix="1" applyFont="1" applyFill="1" applyBorder="1" applyAlignment="1">
      <alignment horizontal="center" vertical="center" wrapText="1"/>
    </xf>
    <xf numFmtId="0" fontId="20" fillId="0" borderId="5" xfId="0" applyFont="1" applyBorder="1" applyAlignment="1">
      <alignment horizontal="center" vertical="center"/>
    </xf>
    <xf numFmtId="0" fontId="0" fillId="0" borderId="5" xfId="0" applyBorder="1"/>
    <xf numFmtId="164" fontId="17" fillId="0" borderId="0" xfId="1" applyNumberFormat="1" applyFont="1" applyFill="1" applyBorder="1" applyAlignment="1">
      <alignment horizontal="center" vertical="center" wrapText="1"/>
    </xf>
    <xf numFmtId="164" fontId="17" fillId="0" borderId="0" xfId="1" applyNumberFormat="1" applyFont="1" applyFill="1" applyBorder="1" applyAlignment="1">
      <alignment horizontal="center" vertical="center" textRotation="90" wrapText="1"/>
    </xf>
    <xf numFmtId="0" fontId="17" fillId="0" borderId="0" xfId="5" applyFont="1" applyFill="1" applyBorder="1" applyAlignment="1">
      <alignment horizontal="center" vertical="center" wrapText="1"/>
    </xf>
    <xf numFmtId="0" fontId="17" fillId="0" borderId="0" xfId="1" applyFont="1" applyFill="1" applyBorder="1" applyAlignment="1">
      <alignment horizontal="center" vertical="center" wrapText="1"/>
    </xf>
    <xf numFmtId="0" fontId="18" fillId="0" borderId="0" xfId="1" applyFont="1" applyFill="1" applyBorder="1" applyAlignment="1">
      <alignment horizontal="center" vertical="center" wrapText="1"/>
    </xf>
    <xf numFmtId="0" fontId="19" fillId="0" borderId="0" xfId="1" applyFont="1" applyFill="1" applyBorder="1" applyAlignment="1">
      <alignment horizontal="center" vertical="center" wrapText="1"/>
    </xf>
    <xf numFmtId="0" fontId="17" fillId="0" borderId="0" xfId="4" applyFont="1" applyFill="1" applyBorder="1" applyAlignment="1">
      <alignment horizontal="center" vertical="center" wrapText="1"/>
    </xf>
    <xf numFmtId="0" fontId="20" fillId="0" borderId="0" xfId="0" applyFont="1" applyAlignment="1">
      <alignment horizontal="center" vertical="center"/>
    </xf>
    <xf numFmtId="164" fontId="17" fillId="0" borderId="7" xfId="1" applyNumberFormat="1" applyFont="1" applyFill="1" applyBorder="1" applyAlignment="1">
      <alignment horizontal="center" vertical="center"/>
    </xf>
    <xf numFmtId="0" fontId="17" fillId="0" borderId="7" xfId="0" applyFont="1" applyBorder="1" applyAlignment="1">
      <alignment horizontal="center" vertical="center"/>
    </xf>
    <xf numFmtId="0" fontId="17" fillId="0" borderId="7" xfId="1" applyFont="1" applyFill="1" applyBorder="1" applyAlignment="1">
      <alignment horizontal="center" vertical="center"/>
    </xf>
    <xf numFmtId="0" fontId="9" fillId="15" borderId="5" xfId="0" applyFont="1" applyFill="1" applyBorder="1" applyAlignment="1">
      <alignment horizontal="center" vertical="center" wrapText="1"/>
    </xf>
    <xf numFmtId="0" fontId="9" fillId="15" borderId="8" xfId="0" applyFont="1" applyFill="1" applyBorder="1" applyAlignment="1">
      <alignment horizontal="center" vertical="center" wrapText="1"/>
    </xf>
    <xf numFmtId="0" fontId="17" fillId="0" borderId="5" xfId="0" quotePrefix="1" applyFont="1" applyBorder="1" applyAlignment="1">
      <alignment horizontal="center" vertical="center" wrapText="1"/>
    </xf>
    <xf numFmtId="0" fontId="17" fillId="16" borderId="5" xfId="0" applyFont="1" applyFill="1" applyBorder="1" applyAlignment="1">
      <alignment horizontal="center" vertical="center" wrapText="1"/>
    </xf>
    <xf numFmtId="0" fontId="17" fillId="14" borderId="5" xfId="0" applyFont="1" applyFill="1" applyBorder="1" applyAlignment="1">
      <alignment horizontal="center" vertical="center" wrapText="1"/>
    </xf>
    <xf numFmtId="0" fontId="17" fillId="16" borderId="5" xfId="1" quotePrefix="1" applyFont="1" applyFill="1" applyBorder="1" applyAlignment="1">
      <alignment horizontal="center" vertical="center" wrapText="1"/>
    </xf>
    <xf numFmtId="0" fontId="17" fillId="16" borderId="5" xfId="0" quotePrefix="1" applyFont="1" applyFill="1" applyBorder="1" applyAlignment="1">
      <alignment horizontal="center" vertical="center" wrapText="1"/>
    </xf>
    <xf numFmtId="0" fontId="18" fillId="0" borderId="5" xfId="1" applyFont="1" applyFill="1" applyBorder="1" applyAlignment="1">
      <alignment horizontal="center" vertical="center"/>
    </xf>
    <xf numFmtId="0" fontId="27" fillId="17" borderId="5" xfId="0" applyFont="1" applyFill="1" applyBorder="1" applyAlignment="1">
      <alignment horizontal="center" vertical="center" wrapText="1"/>
    </xf>
    <xf numFmtId="0" fontId="29" fillId="0" borderId="5" xfId="0" applyFont="1" applyBorder="1" applyAlignment="1">
      <alignment horizontal="center" vertical="center"/>
    </xf>
    <xf numFmtId="0" fontId="29" fillId="0" borderId="5" xfId="0" applyFont="1" applyBorder="1" applyAlignment="1">
      <alignment horizontal="center" vertical="center" wrapText="1"/>
    </xf>
    <xf numFmtId="0" fontId="29" fillId="0" borderId="0" xfId="0" applyFont="1" applyAlignment="1">
      <alignment horizontal="center" vertical="center" wrapText="1"/>
    </xf>
    <xf numFmtId="0" fontId="30" fillId="0" borderId="0" xfId="0" applyFont="1" applyAlignment="1">
      <alignment horizontal="center" vertical="center" wrapText="1"/>
    </xf>
    <xf numFmtId="0" fontId="29" fillId="0" borderId="0" xfId="0" applyFont="1" applyAlignment="1">
      <alignment horizontal="center" vertical="center"/>
    </xf>
    <xf numFmtId="0" fontId="31" fillId="0" borderId="0" xfId="0" applyFont="1" applyAlignment="1">
      <alignment horizontal="center" vertical="center"/>
    </xf>
    <xf numFmtId="0" fontId="28" fillId="18" borderId="5" xfId="0" applyFont="1" applyFill="1" applyBorder="1" applyAlignment="1">
      <alignment horizontal="center"/>
    </xf>
    <xf numFmtId="0" fontId="32" fillId="0" borderId="5" xfId="0" applyFont="1" applyBorder="1" applyAlignment="1">
      <alignment horizontal="center" vertical="center" wrapText="1"/>
    </xf>
    <xf numFmtId="0" fontId="0" fillId="0" borderId="5" xfId="0" applyBorder="1" applyAlignment="1">
      <alignment horizontal="center"/>
    </xf>
    <xf numFmtId="0" fontId="17" fillId="16" borderId="5" xfId="1" applyFont="1" applyFill="1" applyBorder="1" applyAlignment="1">
      <alignment horizontal="center" vertical="center" wrapText="1"/>
    </xf>
    <xf numFmtId="14" fontId="17" fillId="0" borderId="5" xfId="2" applyNumberFormat="1" applyFont="1" applyFill="1" applyBorder="1" applyAlignment="1">
      <alignment horizontal="center" vertical="center" wrapText="1"/>
    </xf>
    <xf numFmtId="0" fontId="17" fillId="0" borderId="0" xfId="1" quotePrefix="1" applyFont="1" applyFill="1" applyBorder="1" applyAlignment="1">
      <alignment horizontal="center" vertical="center" wrapText="1"/>
    </xf>
    <xf numFmtId="9" fontId="17" fillId="0" borderId="5" xfId="5" applyNumberFormat="1" applyFont="1" applyFill="1" applyBorder="1" applyAlignment="1">
      <alignment horizontal="center" vertical="center" wrapText="1"/>
    </xf>
    <xf numFmtId="0" fontId="35" fillId="0" borderId="5" xfId="0" applyFont="1" applyBorder="1" applyAlignment="1">
      <alignment horizontal="center" vertical="center" wrapText="1"/>
    </xf>
    <xf numFmtId="0" fontId="36" fillId="0" borderId="5" xfId="3" applyFont="1" applyFill="1" applyBorder="1" applyAlignment="1">
      <alignment horizontal="center" vertical="center" wrapText="1"/>
    </xf>
    <xf numFmtId="0" fontId="17" fillId="16" borderId="5" xfId="1" applyNumberFormat="1" applyFont="1" applyFill="1" applyBorder="1" applyAlignment="1">
      <alignment horizontal="center" vertical="center" textRotation="90" wrapText="1"/>
    </xf>
    <xf numFmtId="0" fontId="21" fillId="0" borderId="5" xfId="3" applyFont="1" applyFill="1" applyBorder="1" applyAlignment="1">
      <alignment horizontal="center" vertical="center" wrapText="1"/>
    </xf>
    <xf numFmtId="0" fontId="10" fillId="12" borderId="5" xfId="0" applyFont="1" applyFill="1" applyBorder="1" applyAlignment="1">
      <alignment horizontal="center" vertical="center" textRotation="90" wrapText="1"/>
    </xf>
    <xf numFmtId="11" fontId="0" fillId="0" borderId="0" xfId="0" applyNumberFormat="1"/>
    <xf numFmtId="0" fontId="17" fillId="0" borderId="5" xfId="1" applyNumberFormat="1" applyFont="1" applyFill="1" applyBorder="1" applyAlignment="1">
      <alignment horizontal="center" vertical="center" wrapText="1"/>
    </xf>
    <xf numFmtId="0" fontId="17" fillId="12" borderId="5" xfId="1" applyNumberFormat="1" applyFont="1" applyFill="1" applyBorder="1" applyAlignment="1">
      <alignment horizontal="center" vertical="center" wrapText="1"/>
    </xf>
    <xf numFmtId="0" fontId="17" fillId="16" borderId="5" xfId="1" applyNumberFormat="1" applyFont="1" applyFill="1" applyBorder="1" applyAlignment="1">
      <alignment horizontal="center" vertical="center" wrapText="1"/>
    </xf>
    <xf numFmtId="16" fontId="17" fillId="16" borderId="5" xfId="1" applyNumberFormat="1" applyFont="1" applyFill="1" applyBorder="1" applyAlignment="1">
      <alignment horizontal="center" vertical="center" textRotation="90" wrapText="1"/>
    </xf>
    <xf numFmtId="0" fontId="29" fillId="0" borderId="9" xfId="0" applyFont="1" applyBorder="1" applyAlignment="1">
      <alignment horizontal="center" vertical="center"/>
    </xf>
    <xf numFmtId="0" fontId="0" fillId="0" borderId="9" xfId="0" applyBorder="1" applyAlignment="1">
      <alignment horizontal="center"/>
    </xf>
    <xf numFmtId="0" fontId="0" fillId="0" borderId="5" xfId="0" applyBorder="1" applyAlignment="1">
      <alignment horizontal="center" vertical="center" textRotation="90" wrapText="1"/>
    </xf>
    <xf numFmtId="49" fontId="39" fillId="0" borderId="0" xfId="6" applyNumberFormat="1" applyFont="1" applyAlignment="1">
      <alignment horizontal="center"/>
    </xf>
    <xf numFmtId="0" fontId="5" fillId="0" borderId="5" xfId="0" applyFont="1" applyBorder="1" applyAlignment="1">
      <alignment horizontal="center" vertical="center" wrapText="1"/>
    </xf>
    <xf numFmtId="0" fontId="9" fillId="12" borderId="5" xfId="0" applyFont="1" applyFill="1" applyBorder="1" applyAlignment="1">
      <alignment horizontal="center" vertical="center" wrapText="1"/>
    </xf>
    <xf numFmtId="0" fontId="0" fillId="0" borderId="1" xfId="0" applyBorder="1" applyAlignment="1">
      <alignment horizontal="left" vertical="center" wrapText="1"/>
    </xf>
    <xf numFmtId="0" fontId="17" fillId="0" borderId="5" xfId="1" quotePrefix="1" applyFont="1" applyFill="1" applyBorder="1" applyAlignment="1">
      <alignment horizontal="left" vertical="center" wrapText="1"/>
    </xf>
    <xf numFmtId="0" fontId="17" fillId="0" borderId="5" xfId="1" applyFont="1" applyFill="1" applyBorder="1" applyAlignment="1">
      <alignment horizontal="left" vertical="center" wrapText="1"/>
    </xf>
    <xf numFmtId="0" fontId="17" fillId="0" borderId="5" xfId="3" applyFont="1" applyFill="1" applyBorder="1" applyAlignment="1">
      <alignment horizontal="left" vertical="center" wrapText="1"/>
    </xf>
    <xf numFmtId="0" fontId="17" fillId="0" borderId="5" xfId="5" applyFont="1" applyFill="1"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17" fillId="12" borderId="5" xfId="1" applyFont="1" applyFill="1" applyBorder="1" applyAlignment="1">
      <alignment horizontal="center" vertical="center" wrapText="1"/>
    </xf>
    <xf numFmtId="0" fontId="17" fillId="12" borderId="5" xfId="1" applyFont="1" applyFill="1" applyBorder="1" applyAlignment="1">
      <alignment horizontal="left" vertical="center" wrapText="1"/>
    </xf>
    <xf numFmtId="0" fontId="17" fillId="12" borderId="5" xfId="1" quotePrefix="1" applyFont="1" applyFill="1" applyBorder="1" applyAlignment="1">
      <alignment horizontal="left" vertical="center" wrapText="1"/>
    </xf>
    <xf numFmtId="0" fontId="17" fillId="12" borderId="5" xfId="3" applyFont="1" applyFill="1" applyBorder="1" applyAlignment="1">
      <alignment horizontal="center" vertical="center" wrapText="1"/>
    </xf>
    <xf numFmtId="0" fontId="0" fillId="12" borderId="5" xfId="0" applyFill="1" applyBorder="1" applyAlignment="1">
      <alignment horizontal="center" vertical="center" wrapText="1"/>
    </xf>
    <xf numFmtId="0" fontId="17" fillId="19" borderId="5" xfId="1" quotePrefix="1" applyFont="1" applyFill="1" applyBorder="1" applyAlignment="1">
      <alignment horizontal="center" vertical="center" wrapText="1"/>
    </xf>
    <xf numFmtId="0" fontId="0" fillId="12" borderId="5" xfId="0" applyFill="1" applyBorder="1" applyAlignment="1">
      <alignment horizontal="left" vertical="center" wrapText="1"/>
    </xf>
    <xf numFmtId="0" fontId="17" fillId="12" borderId="5" xfId="3" applyFont="1" applyFill="1" applyBorder="1" applyAlignment="1">
      <alignment horizontal="left" vertical="center" wrapText="1"/>
    </xf>
    <xf numFmtId="0" fontId="0" fillId="12" borderId="0" xfId="0" applyFill="1"/>
    <xf numFmtId="0" fontId="5" fillId="0" borderId="0" xfId="0" applyFont="1"/>
    <xf numFmtId="49" fontId="0" fillId="0" borderId="0" xfId="0" applyNumberFormat="1" applyAlignment="1">
      <alignment wrapText="1"/>
    </xf>
    <xf numFmtId="0" fontId="0" fillId="12" borderId="0" xfId="0" applyFill="1" applyAlignment="1">
      <alignment horizontal="center" vertical="center" wrapText="1"/>
    </xf>
    <xf numFmtId="0" fontId="0" fillId="0" borderId="1" xfId="0" applyBorder="1" applyAlignment="1">
      <alignment horizontal="left" vertical="top" wrapText="1"/>
    </xf>
    <xf numFmtId="0" fontId="17" fillId="0" borderId="5" xfId="1" quotePrefix="1" applyFont="1" applyFill="1" applyBorder="1" applyAlignment="1">
      <alignment horizontal="left" vertical="top" wrapText="1"/>
    </xf>
    <xf numFmtId="0" fontId="0" fillId="0" borderId="0" xfId="0" applyAlignment="1">
      <alignment horizontal="left" vertical="top" wrapText="1"/>
    </xf>
    <xf numFmtId="0" fontId="5" fillId="12" borderId="0" xfId="0" applyFont="1" applyFill="1" applyAlignment="1">
      <alignment horizontal="center" vertical="center" wrapText="1"/>
    </xf>
    <xf numFmtId="0" fontId="0" fillId="12" borderId="5" xfId="0" applyFill="1" applyBorder="1"/>
    <xf numFmtId="49" fontId="0" fillId="12" borderId="5" xfId="0" applyNumberFormat="1" applyFill="1" applyBorder="1" applyAlignment="1">
      <alignment wrapText="1"/>
    </xf>
    <xf numFmtId="49" fontId="0" fillId="0" borderId="5" xfId="0" applyNumberFormat="1" applyBorder="1" applyAlignment="1">
      <alignment wrapText="1"/>
    </xf>
    <xf numFmtId="0" fontId="0" fillId="12" borderId="5" xfId="0" applyFill="1" applyBorder="1" applyAlignment="1">
      <alignment horizontal="center" vertical="top"/>
    </xf>
    <xf numFmtId="0" fontId="0" fillId="0" borderId="5" xfId="0" applyBorder="1" applyAlignment="1">
      <alignment horizontal="center" vertical="top"/>
    </xf>
    <xf numFmtId="0" fontId="0" fillId="0" borderId="0" xfId="0" applyAlignment="1">
      <alignment horizontal="center" vertical="top"/>
    </xf>
    <xf numFmtId="0" fontId="0" fillId="12" borderId="5" xfId="0"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41" fillId="0" borderId="5" xfId="0" applyFont="1" applyBorder="1" applyAlignment="1">
      <alignment horizontal="center" vertical="center"/>
    </xf>
    <xf numFmtId="0" fontId="5" fillId="20" borderId="0" xfId="0" applyFont="1" applyFill="1"/>
    <xf numFmtId="0" fontId="0" fillId="21" borderId="0" xfId="0" applyFill="1"/>
    <xf numFmtId="0" fontId="5" fillId="13" borderId="0" xfId="0" applyFont="1" applyFill="1"/>
    <xf numFmtId="0" fontId="42" fillId="22" borderId="0" xfId="0" applyFont="1" applyFill="1"/>
    <xf numFmtId="0" fontId="5" fillId="23" borderId="0" xfId="0" applyFont="1" applyFill="1"/>
    <xf numFmtId="49" fontId="5" fillId="23" borderId="0" xfId="0" applyNumberFormat="1" applyFont="1" applyFill="1" applyAlignment="1">
      <alignment wrapText="1"/>
    </xf>
    <xf numFmtId="49" fontId="0" fillId="12" borderId="0" xfId="0" applyNumberFormat="1" applyFill="1" applyAlignment="1">
      <alignment wrapText="1"/>
    </xf>
    <xf numFmtId="0" fontId="0" fillId="0" borderId="0" xfId="0" applyAlignment="1">
      <alignment wrapText="1"/>
    </xf>
    <xf numFmtId="0" fontId="17" fillId="0" borderId="0" xfId="1" quotePrefix="1" applyFont="1" applyFill="1" applyBorder="1" applyAlignment="1">
      <alignment horizontal="left" vertical="center" wrapText="1"/>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0" fontId="46" fillId="0" borderId="0" xfId="0" applyFont="1"/>
    <xf numFmtId="0" fontId="41" fillId="0" borderId="0" xfId="0" applyFont="1"/>
    <xf numFmtId="0" fontId="45" fillId="0" borderId="0" xfId="0" applyFont="1"/>
    <xf numFmtId="0" fontId="0" fillId="12" borderId="5" xfId="0" applyFill="1" applyBorder="1" applyAlignment="1">
      <alignment wrapText="1"/>
    </xf>
    <xf numFmtId="0" fontId="0" fillId="12" borderId="9" xfId="0" applyFill="1" applyBorder="1"/>
    <xf numFmtId="0" fontId="0" fillId="0" borderId="9" xfId="0" applyBorder="1"/>
    <xf numFmtId="0" fontId="41" fillId="0" borderId="5" xfId="0" applyFont="1" applyBorder="1" applyAlignment="1">
      <alignment wrapText="1"/>
    </xf>
    <xf numFmtId="0" fontId="5" fillId="0" borderId="0" xfId="0" applyFont="1" applyAlignment="1">
      <alignment horizontal="left"/>
    </xf>
    <xf numFmtId="0" fontId="4" fillId="0" borderId="0" xfId="0" applyFont="1"/>
    <xf numFmtId="0" fontId="0" fillId="12" borderId="0" xfId="0" applyFill="1" applyAlignment="1">
      <alignment horizontal="left"/>
    </xf>
    <xf numFmtId="0" fontId="5" fillId="12" borderId="0" xfId="0" applyFont="1" applyFill="1" applyAlignment="1">
      <alignment horizontal="left"/>
    </xf>
    <xf numFmtId="49" fontId="0" fillId="20" borderId="0" xfId="0" applyNumberFormat="1" applyFill="1" applyAlignment="1">
      <alignment wrapText="1"/>
    </xf>
    <xf numFmtId="0" fontId="0" fillId="0" borderId="5" xfId="0" applyBorder="1" applyAlignment="1">
      <alignment horizontal="center" vertical="top" wrapText="1"/>
    </xf>
    <xf numFmtId="0" fontId="0" fillId="0" borderId="5" xfId="0" quotePrefix="1" applyBorder="1"/>
    <xf numFmtId="0" fontId="8" fillId="0" borderId="5" xfId="0" applyFont="1" applyBorder="1" applyAlignment="1">
      <alignment horizontal="center" vertical="center" wrapText="1"/>
    </xf>
    <xf numFmtId="0" fontId="17" fillId="0" borderId="9" xfId="1" applyFont="1" applyFill="1" applyBorder="1" applyAlignment="1">
      <alignment horizontal="center" vertical="center" wrapText="1"/>
    </xf>
    <xf numFmtId="0" fontId="17" fillId="0" borderId="0" xfId="3" applyFont="1" applyFill="1" applyBorder="1" applyAlignment="1">
      <alignment horizontal="center" vertical="center" wrapText="1"/>
    </xf>
    <xf numFmtId="0" fontId="18" fillId="16" borderId="5" xfId="1" applyFont="1" applyFill="1" applyBorder="1" applyAlignment="1">
      <alignment horizontal="center" vertical="center" wrapText="1"/>
    </xf>
    <xf numFmtId="0" fontId="19" fillId="16" borderId="5" xfId="1" applyFont="1" applyFill="1" applyBorder="1" applyAlignment="1">
      <alignment horizontal="center" vertical="center" wrapText="1"/>
    </xf>
    <xf numFmtId="0" fontId="0" fillId="16" borderId="5" xfId="0" applyFill="1" applyBorder="1"/>
    <xf numFmtId="0" fontId="0" fillId="16" borderId="5" xfId="0" applyFill="1" applyBorder="1" applyAlignment="1">
      <alignment horizontal="center" vertical="center"/>
    </xf>
    <xf numFmtId="0" fontId="47" fillId="16" borderId="5" xfId="7" applyFill="1" applyBorder="1" applyAlignment="1"/>
    <xf numFmtId="0" fontId="48" fillId="0" borderId="0" xfId="0" applyFont="1"/>
    <xf numFmtId="0" fontId="49" fillId="24" borderId="0" xfId="0" applyFont="1" applyFill="1" applyAlignment="1">
      <alignment horizontal="center"/>
    </xf>
    <xf numFmtId="0" fontId="0" fillId="0" borderId="0" xfId="0" applyAlignment="1">
      <alignment horizontal="center"/>
    </xf>
    <xf numFmtId="0" fontId="0" fillId="12" borderId="0" xfId="0" applyFill="1" applyAlignment="1">
      <alignment wrapText="1"/>
    </xf>
    <xf numFmtId="0" fontId="50" fillId="0" borderId="0" xfId="0" applyFont="1"/>
    <xf numFmtId="0" fontId="50" fillId="0" borderId="9" xfId="0" applyFont="1" applyBorder="1"/>
    <xf numFmtId="0" fontId="0" fillId="0" borderId="0" xfId="0" quotePrefix="1"/>
    <xf numFmtId="0" fontId="0" fillId="0" borderId="5" xfId="0" applyBorder="1" applyAlignment="1">
      <alignment horizontal="left" vertical="top" wrapText="1"/>
    </xf>
    <xf numFmtId="0" fontId="41" fillId="0" borderId="5" xfId="0" applyFont="1" applyBorder="1" applyAlignment="1">
      <alignment horizontal="center" vertical="center" wrapText="1"/>
    </xf>
    <xf numFmtId="0" fontId="17" fillId="0" borderId="0" xfId="1" applyNumberFormat="1"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0" applyFont="1" applyAlignment="1">
      <alignment horizontal="center" vertical="center" wrapText="1"/>
    </xf>
    <xf numFmtId="0" fontId="35" fillId="0" borderId="0" xfId="0" applyFont="1" applyAlignment="1">
      <alignment horizontal="center" vertical="center" wrapText="1"/>
    </xf>
    <xf numFmtId="0" fontId="17" fillId="0" borderId="0" xfId="0" quotePrefix="1" applyFont="1" applyAlignment="1">
      <alignment horizontal="center" vertical="center" wrapText="1"/>
    </xf>
    <xf numFmtId="0" fontId="51" fillId="0" borderId="0" xfId="0" applyFont="1"/>
    <xf numFmtId="0" fontId="51" fillId="0" borderId="9" xfId="0" applyFont="1" applyBorder="1"/>
    <xf numFmtId="0" fontId="0" fillId="25" borderId="0" xfId="0" applyFill="1" applyAlignment="1">
      <alignment horizontal="center" vertical="center" wrapText="1"/>
    </xf>
    <xf numFmtId="0" fontId="0" fillId="26" borderId="0" xfId="0" applyFill="1" applyAlignment="1">
      <alignment horizontal="center" vertical="center" wrapText="1"/>
    </xf>
    <xf numFmtId="0" fontId="0" fillId="8" borderId="0" xfId="0" applyFill="1" applyAlignment="1">
      <alignment horizontal="center" vertical="center" wrapText="1"/>
    </xf>
    <xf numFmtId="0" fontId="41" fillId="0" borderId="0" xfId="0" applyFont="1" applyAlignment="1">
      <alignment horizontal="center" vertical="center" wrapText="1"/>
    </xf>
    <xf numFmtId="14" fontId="19" fillId="0" borderId="0" xfId="1" applyNumberFormat="1" applyFont="1" applyFill="1" applyBorder="1" applyAlignment="1">
      <alignment horizontal="center" vertical="center" wrapText="1"/>
    </xf>
    <xf numFmtId="0" fontId="17" fillId="16" borderId="5" xfId="1" applyFont="1" applyFill="1" applyBorder="1" applyAlignment="1">
      <alignment horizontal="center" vertical="center" textRotation="90" wrapText="1"/>
    </xf>
    <xf numFmtId="0" fontId="17" fillId="0" borderId="5" xfId="1" applyFont="1" applyFill="1" applyBorder="1" applyAlignment="1">
      <alignment horizontal="left" vertical="top" wrapText="1"/>
    </xf>
    <xf numFmtId="0" fontId="0" fillId="19" borderId="5" xfId="0" applyFill="1" applyBorder="1" applyAlignment="1">
      <alignment horizontal="center" vertical="top"/>
    </xf>
    <xf numFmtId="0" fontId="17" fillId="19" borderId="5" xfId="1" applyFont="1" applyFill="1" applyBorder="1" applyAlignment="1">
      <alignment horizontal="center" vertical="center" wrapText="1"/>
    </xf>
    <xf numFmtId="0" fontId="1" fillId="0" borderId="5" xfId="1" applyFont="1" applyFill="1" applyBorder="1" applyAlignment="1">
      <alignment horizontal="center" vertical="center" wrapText="1"/>
    </xf>
    <xf numFmtId="0" fontId="0" fillId="0" borderId="5" xfId="0" quotePrefix="1" applyBorder="1" applyAlignment="1">
      <alignment horizontal="center" vertical="center" wrapText="1"/>
    </xf>
    <xf numFmtId="0" fontId="16" fillId="11" borderId="6" xfId="0" applyFont="1" applyFill="1" applyBorder="1" applyAlignment="1">
      <alignment horizontal="center" vertical="center" wrapText="1"/>
    </xf>
    <xf numFmtId="0" fontId="16" fillId="11" borderId="0" xfId="0" applyFont="1" applyFill="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8" fillId="0" borderId="5" xfId="0" applyFont="1" applyBorder="1" applyAlignment="1">
      <alignment horizontal="center" vertical="center" wrapText="1"/>
    </xf>
    <xf numFmtId="0" fontId="6" fillId="7" borderId="2"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cellXfs>
  <cellStyles count="8">
    <cellStyle name="20% - Accent1" xfId="1" builtinId="30"/>
    <cellStyle name="20% - Accent2" xfId="2" builtinId="34"/>
    <cellStyle name="20% - Accent3" xfId="3" builtinId="38"/>
    <cellStyle name="20% - Accent5" xfId="4" builtinId="46"/>
    <cellStyle name="20% - Accent6" xfId="5" builtinId="50"/>
    <cellStyle name="Hyperlink" xfId="7" builtinId="8"/>
    <cellStyle name="Normal" xfId="0" builtinId="0"/>
    <cellStyle name="Normal_Fields" xfId="6" xr:uid="{00000000-0005-0000-0000-00000600000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1365C89E-FB74-408E-92BF-00D4EE10EA42}"/>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16B71B97-2878-FB4B-99C4-09A9ED9B410C}"/>
</namedSheetViews>
</file>

<file path=xl/persons/person.xml><?xml version="1.0" encoding="utf-8"?>
<personList xmlns="http://schemas.microsoft.com/office/spreadsheetml/2018/threadedcomments" xmlns:x="http://schemas.openxmlformats.org/spreadsheetml/2006/main">
  <person displayName="Kristel Goijens" id="{D384F6DE-387F-9C4B-8013-7BBBD380C5E6}" userId="Kristel Goijens"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477" dT="2020-11-20T14:23:55.66" personId="{D384F6DE-387F-9C4B-8013-7BBBD380C5E6}" id="{BA0A067C-EBDE-DB40-B54A-75C8E03F5FCE}">
    <text>holding,capital was filled in.  Is this correct for all 8 ECB asset type values?</text>
  </threadedComment>
  <threadedComment ref="L975" dT="2020-11-20T14:43:22.10" personId="{D384F6DE-387F-9C4B-8013-7BBBD380C5E6}" id="{139204F6-9A76-0B4E-B1E6-9869922BBD22}">
    <text>original:europ;bank</text>
  </threadedComment>
  <threadedComment ref="L977" dT="2020-11-20T14:46:03.29" personId="{D384F6DE-387F-9C4B-8013-7BBBD380C5E6}" id="{B87196A6-9895-E646-9FC7-902949D6E57F}">
    <text>original:europ;fund</text>
  </threadedComment>
  <threadedComment ref="L978" dT="2020-11-20T14:46:15.52" personId="{D384F6DE-387F-9C4B-8013-7BBBD380C5E6}" id="{B62D8203-CD1B-9840-BBD7-25B67DAAE0EB}">
    <text>original:european</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omments" Target="../comments1.xml"/><Relationship Id="rId5" Type="http://schemas.openxmlformats.org/officeDocument/2006/relationships/printerSettings" Target="../printerSettings/printerSettings5.bin"/><Relationship Id="rId10"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3.bin"/><Relationship Id="rId7" Type="http://schemas.openxmlformats.org/officeDocument/2006/relationships/printerSettings" Target="../printerSettings/printerSettings17.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6.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3" Type="http://schemas.openxmlformats.org/officeDocument/2006/relationships/hyperlink" Target="mailto:c@3" TargetMode="External"/><Relationship Id="rId2" Type="http://schemas.openxmlformats.org/officeDocument/2006/relationships/hyperlink" Target="mailto:c@2" TargetMode="External"/><Relationship Id="rId1" Type="http://schemas.openxmlformats.org/officeDocument/2006/relationships/hyperlink" Target="mailto:c@1" TargetMode="External"/><Relationship Id="rId5" Type="http://schemas.openxmlformats.org/officeDocument/2006/relationships/hyperlink" Target="mailto:c@5" TargetMode="External"/><Relationship Id="rId4" Type="http://schemas.openxmlformats.org/officeDocument/2006/relationships/hyperlink" Target="mailto:c@4" TargetMode="External"/></Relationships>
</file>

<file path=xl/worksheets/_rels/sheet4.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namedSheetView" Target="../namedSheetViews/namedSheetView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D263"/>
  <sheetViews>
    <sheetView tabSelected="1" zoomScale="120" zoomScaleNormal="120" workbookViewId="0">
      <pane ySplit="3" topLeftCell="A262" activePane="bottomLeft" state="frozen"/>
      <selection activeCell="A7" sqref="A7"/>
      <selection pane="bottomLeft" activeCell="H264" sqref="H264"/>
    </sheetView>
  </sheetViews>
  <sheetFormatPr baseColWidth="10" defaultColWidth="8.83203125" defaultRowHeight="15"/>
  <cols>
    <col min="1" max="1" width="7.33203125" style="14" bestFit="1" customWidth="1"/>
    <col min="2" max="2" width="5.33203125" style="50" customWidth="1"/>
    <col min="3" max="3" width="8.6640625" style="14" customWidth="1"/>
    <col min="4" max="4" width="17.5" style="14" customWidth="1"/>
    <col min="5" max="5" width="6.5" style="14" customWidth="1"/>
    <col min="6" max="6" width="39.83203125" style="14" customWidth="1"/>
    <col min="7" max="7" width="14.1640625" style="14" customWidth="1"/>
    <col min="8" max="8" width="21.5" style="14" customWidth="1"/>
    <col min="9" max="9" width="16.5" style="14" customWidth="1"/>
    <col min="10" max="10" width="10.33203125" style="14" bestFit="1" customWidth="1"/>
    <col min="11" max="14" width="30.83203125" style="14" customWidth="1"/>
    <col min="15" max="15" width="36.1640625" style="14" customWidth="1"/>
    <col min="16" max="20" width="30.83203125" style="14" customWidth="1"/>
    <col min="21" max="22" width="30.83203125" style="124" customWidth="1"/>
    <col min="23" max="25" width="30.83203125" style="14" customWidth="1"/>
    <col min="26" max="26" width="30.83203125" style="139" customWidth="1"/>
    <col min="27" max="27" width="20.83203125" style="14" customWidth="1"/>
    <col min="28" max="28" width="14.33203125" style="14" customWidth="1"/>
    <col min="29" max="29" width="19" style="14" customWidth="1"/>
    <col min="30" max="30" width="10.5" style="14" customWidth="1"/>
    <col min="31" max="31" width="12.33203125" style="14" customWidth="1"/>
    <col min="32" max="32" width="25.33203125" style="14" customWidth="1"/>
    <col min="33" max="33" width="6.5" style="14" customWidth="1"/>
    <col min="34" max="34" width="25.1640625" style="14" customWidth="1"/>
    <col min="35" max="35" width="32.5" style="14" customWidth="1"/>
    <col min="36" max="36" width="8.1640625" style="29" customWidth="1"/>
    <col min="37" max="37" width="7.6640625" style="29" customWidth="1"/>
    <col min="38" max="39" width="4.1640625" style="29" customWidth="1"/>
    <col min="40" max="40" width="4.5" style="29" customWidth="1"/>
    <col min="41" max="42" width="4.1640625" style="29" customWidth="1"/>
    <col min="43" max="43" width="3.83203125" style="29" customWidth="1"/>
    <col min="44" max="44" width="6.6640625" style="14" customWidth="1"/>
    <col min="45" max="45" width="4.33203125" style="14" customWidth="1"/>
    <col min="46" max="46" width="6.6640625" style="14" customWidth="1"/>
    <col min="47" max="47" width="4.33203125" style="14" customWidth="1"/>
    <col min="48" max="48" width="6.6640625" style="14" customWidth="1"/>
    <col min="49" max="51" width="4.33203125" style="14" customWidth="1"/>
    <col min="52" max="52" width="12.1640625" style="14" customWidth="1"/>
    <col min="53" max="53" width="13.5" style="29" customWidth="1"/>
    <col min="54" max="54" width="14.6640625" style="29" customWidth="1"/>
    <col min="55" max="55" width="18" style="29" customWidth="1"/>
    <col min="56" max="57" width="39.83203125" style="14" customWidth="1"/>
    <col min="58" max="58" width="35.5" style="14" customWidth="1"/>
    <col min="59" max="60" width="39.83203125" style="14" customWidth="1"/>
    <col min="61" max="61" width="50.5" style="14" customWidth="1"/>
    <col min="62" max="62" width="42.6640625" style="14" customWidth="1"/>
    <col min="63" max="63" width="49.6640625" style="14" customWidth="1"/>
    <col min="64" max="64" width="81.5" style="14" customWidth="1"/>
    <col min="65" max="69" width="8.83203125" style="14" customWidth="1"/>
    <col min="70" max="70" width="8.83203125" style="149" customWidth="1"/>
    <col min="71" max="72" width="8.83203125" style="14" customWidth="1"/>
    <col min="73" max="81" width="8.83203125" style="14"/>
    <col min="82" max="82" width="75.83203125" style="14" customWidth="1"/>
    <col min="83" max="16384" width="8.83203125" style="14"/>
  </cols>
  <sheetData>
    <row r="1" spans="1:81" ht="21">
      <c r="A1" s="1"/>
      <c r="B1" s="31"/>
      <c r="C1" s="1"/>
      <c r="D1" s="1"/>
      <c r="E1" s="1"/>
      <c r="F1" s="1"/>
      <c r="G1" s="1"/>
      <c r="H1" s="1"/>
      <c r="I1" s="1"/>
      <c r="J1" s="1"/>
      <c r="K1" s="1"/>
      <c r="L1" s="1"/>
      <c r="M1" s="1"/>
      <c r="N1" s="1"/>
      <c r="O1" s="1"/>
      <c r="P1" s="1"/>
      <c r="Q1" s="1"/>
      <c r="R1" s="1"/>
      <c r="S1" s="1"/>
      <c r="T1" s="1"/>
      <c r="U1" s="118"/>
      <c r="V1" s="118"/>
      <c r="W1" s="1"/>
      <c r="X1" s="1"/>
      <c r="Y1" s="1"/>
      <c r="Z1" s="137"/>
      <c r="AA1" s="1"/>
      <c r="AB1" s="1"/>
      <c r="AC1" s="1"/>
      <c r="AD1" s="1"/>
      <c r="AE1" s="1"/>
      <c r="AF1" s="1"/>
      <c r="AG1" s="1"/>
      <c r="AH1" s="1"/>
      <c r="AI1" s="1"/>
      <c r="AJ1" s="214" t="s">
        <v>0</v>
      </c>
      <c r="AK1" s="215"/>
      <c r="AL1" s="215"/>
      <c r="AM1" s="215"/>
      <c r="AN1" s="215"/>
      <c r="AO1" s="215"/>
      <c r="AP1" s="215"/>
      <c r="AQ1" s="216"/>
      <c r="AR1" s="217" t="s">
        <v>1</v>
      </c>
      <c r="AS1" s="218"/>
      <c r="AT1" s="218"/>
      <c r="AU1" s="218"/>
      <c r="AV1" s="218"/>
      <c r="AW1" s="218"/>
      <c r="AX1" s="218"/>
      <c r="AY1" s="218"/>
      <c r="AZ1" s="218"/>
      <c r="BA1" s="219" t="s">
        <v>2</v>
      </c>
      <c r="BB1" s="219"/>
      <c r="BC1" s="219"/>
      <c r="BD1" s="219"/>
      <c r="BG1" s="177" t="s">
        <v>3</v>
      </c>
      <c r="BH1" s="177"/>
    </row>
    <row r="2" spans="1:81" ht="150" customHeight="1">
      <c r="A2" s="4" t="s">
        <v>4</v>
      </c>
      <c r="B2" s="106" t="s">
        <v>5</v>
      </c>
      <c r="C2" s="4" t="s">
        <v>6</v>
      </c>
      <c r="D2" s="3" t="s">
        <v>7</v>
      </c>
      <c r="E2" s="5" t="s">
        <v>8</v>
      </c>
      <c r="F2" s="2" t="s">
        <v>9</v>
      </c>
      <c r="G2" s="2" t="s">
        <v>10</v>
      </c>
      <c r="H2" s="2" t="s">
        <v>11</v>
      </c>
      <c r="I2" s="2" t="s">
        <v>12</v>
      </c>
      <c r="J2" s="4" t="s">
        <v>13</v>
      </c>
      <c r="K2" s="2" t="s">
        <v>14</v>
      </c>
      <c r="L2" s="117" t="s">
        <v>15</v>
      </c>
      <c r="M2" s="117" t="s">
        <v>16</v>
      </c>
      <c r="N2" s="117" t="s">
        <v>17</v>
      </c>
      <c r="O2" s="117" t="s">
        <v>18</v>
      </c>
      <c r="P2" s="117" t="s">
        <v>19</v>
      </c>
      <c r="Q2" s="117" t="s">
        <v>20</v>
      </c>
      <c r="R2" s="117" t="s">
        <v>21</v>
      </c>
      <c r="S2" s="117" t="s">
        <v>22</v>
      </c>
      <c r="T2" s="117" t="s">
        <v>23</v>
      </c>
      <c r="U2" s="117" t="s">
        <v>24</v>
      </c>
      <c r="V2" s="117" t="s">
        <v>25</v>
      </c>
      <c r="W2" s="117" t="s">
        <v>26</v>
      </c>
      <c r="X2" s="117" t="s">
        <v>27</v>
      </c>
      <c r="Y2" s="117" t="s">
        <v>28</v>
      </c>
      <c r="Z2" s="117" t="s">
        <v>29</v>
      </c>
      <c r="AA2" s="7" t="s">
        <v>30</v>
      </c>
      <c r="AB2" s="7" t="s">
        <v>31</v>
      </c>
      <c r="AC2" s="8" t="s">
        <v>32</v>
      </c>
      <c r="AD2" s="7" t="s">
        <v>33</v>
      </c>
      <c r="AE2" s="9" t="s">
        <v>34</v>
      </c>
      <c r="AF2" s="2" t="s">
        <v>35</v>
      </c>
      <c r="AG2" s="10" t="s">
        <v>36</v>
      </c>
      <c r="AH2" s="10" t="s">
        <v>37</v>
      </c>
      <c r="AI2" s="8" t="s">
        <v>38</v>
      </c>
      <c r="AJ2" s="11" t="s">
        <v>39</v>
      </c>
      <c r="AK2" s="11" t="s">
        <v>40</v>
      </c>
      <c r="AL2" s="11" t="s">
        <v>41</v>
      </c>
      <c r="AM2" s="11" t="s">
        <v>42</v>
      </c>
      <c r="AN2" s="11" t="s">
        <v>43</v>
      </c>
      <c r="AO2" s="11" t="s">
        <v>44</v>
      </c>
      <c r="AP2" s="11" t="s">
        <v>45</v>
      </c>
      <c r="AQ2" s="11" t="s">
        <v>46</v>
      </c>
      <c r="AR2" s="12" t="s">
        <v>47</v>
      </c>
      <c r="AS2" s="12" t="s">
        <v>48</v>
      </c>
      <c r="AT2" s="12" t="s">
        <v>49</v>
      </c>
      <c r="AU2" s="12" t="s">
        <v>50</v>
      </c>
      <c r="AV2" s="12" t="s">
        <v>51</v>
      </c>
      <c r="AW2" s="12" t="s">
        <v>52</v>
      </c>
      <c r="AX2" s="12" t="s">
        <v>53</v>
      </c>
      <c r="AY2" s="12" t="s">
        <v>54</v>
      </c>
      <c r="AZ2" s="13" t="s">
        <v>55</v>
      </c>
      <c r="BA2" s="220" t="s">
        <v>56</v>
      </c>
      <c r="BB2" s="221"/>
      <c r="BC2" s="222"/>
      <c r="BD2" s="2" t="s">
        <v>57</v>
      </c>
      <c r="BE2" s="80" t="s">
        <v>58</v>
      </c>
      <c r="BF2" s="80" t="s">
        <v>59</v>
      </c>
      <c r="BG2" s="80" t="s">
        <v>60</v>
      </c>
      <c r="BH2" s="81" t="s">
        <v>61</v>
      </c>
      <c r="BI2" s="136" t="s">
        <v>62</v>
      </c>
      <c r="BJ2" s="136" t="s">
        <v>63</v>
      </c>
      <c r="BK2" s="136" t="s">
        <v>64</v>
      </c>
      <c r="BL2" s="140" t="s">
        <v>65</v>
      </c>
      <c r="BM2" s="14" t="s">
        <v>66</v>
      </c>
      <c r="BN2" s="14" t="s">
        <v>67</v>
      </c>
      <c r="BO2" s="14" t="s">
        <v>68</v>
      </c>
      <c r="BP2" s="14" t="s">
        <v>69</v>
      </c>
      <c r="BR2" s="149" t="s">
        <v>70</v>
      </c>
      <c r="BS2" s="14" t="s">
        <v>71</v>
      </c>
      <c r="BT2" s="14" t="s">
        <v>72</v>
      </c>
      <c r="BU2" s="201" t="s">
        <v>73</v>
      </c>
      <c r="BV2" s="201" t="s">
        <v>74</v>
      </c>
      <c r="BW2" s="201" t="s">
        <v>75</v>
      </c>
      <c r="BX2" s="203" t="s">
        <v>76</v>
      </c>
      <c r="BY2" s="203" t="s">
        <v>77</v>
      </c>
      <c r="BZ2" s="203" t="s">
        <v>78</v>
      </c>
      <c r="CA2" s="202" t="s">
        <v>79</v>
      </c>
      <c r="CB2" s="202" t="s">
        <v>80</v>
      </c>
      <c r="CC2" s="202" t="s">
        <v>81</v>
      </c>
    </row>
    <row r="3" spans="1:81" ht="21" customHeight="1">
      <c r="A3" s="212" t="s">
        <v>82</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c r="AK3" s="213"/>
      <c r="AL3" s="213"/>
      <c r="AM3" s="213"/>
      <c r="AN3" s="213"/>
      <c r="AO3" s="213"/>
      <c r="AP3" s="213"/>
      <c r="AQ3" s="213"/>
      <c r="AR3" s="213"/>
      <c r="AS3" s="213"/>
      <c r="AT3" s="213"/>
      <c r="AU3" s="213"/>
      <c r="AV3" s="213"/>
      <c r="AW3" s="213"/>
      <c r="AX3" s="213"/>
      <c r="AY3" s="213"/>
      <c r="AZ3" s="213"/>
      <c r="BA3" s="213"/>
      <c r="BB3" s="213"/>
      <c r="BC3" s="213"/>
      <c r="BD3" s="213"/>
      <c r="BE3" s="213"/>
      <c r="BF3" s="213"/>
      <c r="BG3" s="213"/>
      <c r="BH3" s="213"/>
      <c r="BR3" s="14"/>
    </row>
    <row r="4" spans="1:81" ht="34">
      <c r="A4" s="108">
        <v>102</v>
      </c>
      <c r="B4" s="104">
        <v>15.5</v>
      </c>
      <c r="C4" s="15" t="s">
        <v>83</v>
      </c>
      <c r="D4" s="15" t="s">
        <v>84</v>
      </c>
      <c r="E4" s="15" t="s">
        <v>85</v>
      </c>
      <c r="F4" s="16" t="s">
        <v>86</v>
      </c>
      <c r="G4" s="17" t="s">
        <v>87</v>
      </c>
      <c r="H4" s="17" t="s">
        <v>88</v>
      </c>
      <c r="I4" s="17" t="s">
        <v>88</v>
      </c>
      <c r="J4" s="15" t="s">
        <v>89</v>
      </c>
      <c r="K4" s="18" t="s">
        <v>90</v>
      </c>
      <c r="L4" s="18"/>
      <c r="M4" s="18"/>
      <c r="N4" s="18"/>
      <c r="O4" s="18"/>
      <c r="P4" s="18"/>
      <c r="Q4" s="18"/>
      <c r="R4" s="18"/>
      <c r="S4" s="18"/>
      <c r="T4" s="18"/>
      <c r="U4" s="18"/>
      <c r="V4" s="18"/>
      <c r="W4" s="18"/>
      <c r="X4" s="18"/>
      <c r="Y4" s="18"/>
      <c r="Z4" s="18"/>
      <c r="AA4" s="18" t="s">
        <v>91</v>
      </c>
      <c r="AB4" s="18" t="s">
        <v>91</v>
      </c>
      <c r="AC4" s="18" t="s">
        <v>91</v>
      </c>
      <c r="AD4" s="18" t="s">
        <v>91</v>
      </c>
      <c r="AE4" s="18" t="s">
        <v>91</v>
      </c>
      <c r="AF4" s="34" t="s">
        <v>92</v>
      </c>
      <c r="AG4" s="15" t="s">
        <v>91</v>
      </c>
      <c r="AH4" s="15" t="s">
        <v>93</v>
      </c>
      <c r="AI4" s="18" t="s">
        <v>94</v>
      </c>
      <c r="AJ4" s="35" t="s">
        <v>95</v>
      </c>
      <c r="AK4" s="35" t="s">
        <v>95</v>
      </c>
      <c r="AL4" s="35"/>
      <c r="AM4" s="35"/>
      <c r="AN4" s="35"/>
      <c r="AO4" s="35"/>
      <c r="AP4" s="35"/>
      <c r="AQ4" s="35"/>
      <c r="AR4" s="19"/>
      <c r="AS4" s="19"/>
      <c r="AT4" s="19"/>
      <c r="AU4" s="19"/>
      <c r="AV4" s="19"/>
      <c r="AW4" s="19"/>
      <c r="AX4" s="19"/>
      <c r="AY4" s="19"/>
      <c r="AZ4" s="19"/>
      <c r="BA4" s="19"/>
      <c r="BB4" s="19" t="s">
        <v>96</v>
      </c>
      <c r="BC4" s="19"/>
      <c r="BD4" s="19" t="s">
        <v>97</v>
      </c>
      <c r="BE4" s="19" t="s">
        <v>83</v>
      </c>
      <c r="BF4" s="19"/>
      <c r="BG4" s="19" t="s">
        <v>98</v>
      </c>
      <c r="BH4" s="19" t="s">
        <v>99</v>
      </c>
      <c r="BR4" s="14"/>
    </row>
    <row r="5" spans="1:81" ht="48">
      <c r="A5" s="108">
        <v>201</v>
      </c>
      <c r="B5" s="104">
        <v>15.5</v>
      </c>
      <c r="C5" s="15" t="s">
        <v>83</v>
      </c>
      <c r="D5" s="15" t="s">
        <v>100</v>
      </c>
      <c r="E5" s="15" t="s">
        <v>101</v>
      </c>
      <c r="F5" s="16" t="s">
        <v>102</v>
      </c>
      <c r="G5" s="17" t="s">
        <v>103</v>
      </c>
      <c r="H5" s="17" t="s">
        <v>88</v>
      </c>
      <c r="I5" s="17" t="s">
        <v>88</v>
      </c>
      <c r="J5" s="15" t="s">
        <v>104</v>
      </c>
      <c r="K5" s="18" t="s">
        <v>105</v>
      </c>
      <c r="L5" s="18"/>
      <c r="M5" s="18"/>
      <c r="N5" s="18"/>
      <c r="O5" s="18"/>
      <c r="P5" s="18"/>
      <c r="Q5" s="18"/>
      <c r="R5" s="18"/>
      <c r="S5" s="18"/>
      <c r="T5" s="18"/>
      <c r="U5" s="18"/>
      <c r="V5" s="18"/>
      <c r="W5" s="18"/>
      <c r="X5" s="18"/>
      <c r="Y5" s="18"/>
      <c r="Z5" s="18"/>
      <c r="AA5" s="18" t="s">
        <v>106</v>
      </c>
      <c r="AB5" s="18" t="s">
        <v>91</v>
      </c>
      <c r="AC5" s="18" t="s">
        <v>91</v>
      </c>
      <c r="AD5" s="18" t="s">
        <v>91</v>
      </c>
      <c r="AE5" s="18" t="s">
        <v>91</v>
      </c>
      <c r="AF5" s="15" t="s">
        <v>105</v>
      </c>
      <c r="AG5" s="15" t="s">
        <v>91</v>
      </c>
      <c r="AH5" s="15" t="s">
        <v>104</v>
      </c>
      <c r="AI5" s="18" t="s">
        <v>94</v>
      </c>
      <c r="AJ5" s="35" t="s">
        <v>95</v>
      </c>
      <c r="AK5" s="35"/>
      <c r="AL5" s="35"/>
      <c r="AM5" s="35"/>
      <c r="AN5" s="35"/>
      <c r="AO5" s="35"/>
      <c r="AP5" s="35"/>
      <c r="AQ5" s="35"/>
      <c r="AR5" s="19"/>
      <c r="AS5" s="19"/>
      <c r="AT5" s="19"/>
      <c r="AU5" s="19"/>
      <c r="AV5" s="19"/>
      <c r="AW5" s="19"/>
      <c r="AX5" s="19"/>
      <c r="AY5" s="19"/>
      <c r="AZ5" s="19"/>
      <c r="BA5" s="19"/>
      <c r="BB5" s="19" t="s">
        <v>96</v>
      </c>
      <c r="BC5" s="19"/>
      <c r="BD5" s="19" t="s">
        <v>107</v>
      </c>
      <c r="BE5" s="19" t="s">
        <v>83</v>
      </c>
      <c r="BF5" s="19"/>
      <c r="BG5" s="19" t="s">
        <v>98</v>
      </c>
      <c r="BH5" s="19" t="s">
        <v>99</v>
      </c>
      <c r="BR5" s="14"/>
    </row>
    <row r="6" spans="1:81" ht="32">
      <c r="A6" s="108">
        <v>501</v>
      </c>
      <c r="B6" s="104">
        <v>15.5</v>
      </c>
      <c r="C6" s="27" t="s">
        <v>108</v>
      </c>
      <c r="D6" s="15" t="s">
        <v>100</v>
      </c>
      <c r="E6" s="15" t="s">
        <v>85</v>
      </c>
      <c r="F6" s="16" t="s">
        <v>109</v>
      </c>
      <c r="G6" s="17" t="s">
        <v>110</v>
      </c>
      <c r="H6" s="17" t="s">
        <v>88</v>
      </c>
      <c r="I6" s="17" t="s">
        <v>88</v>
      </c>
      <c r="J6" s="15" t="s">
        <v>111</v>
      </c>
      <c r="K6" s="18" t="s">
        <v>112</v>
      </c>
      <c r="L6" s="18"/>
      <c r="M6" s="18"/>
      <c r="N6" s="18"/>
      <c r="O6" s="18"/>
      <c r="P6" s="18"/>
      <c r="Q6" s="18"/>
      <c r="R6" s="18"/>
      <c r="S6" s="18"/>
      <c r="T6" s="18"/>
      <c r="U6" s="18"/>
      <c r="V6" s="18"/>
      <c r="W6" s="18"/>
      <c r="X6" s="18"/>
      <c r="Y6" s="18"/>
      <c r="Z6" s="18"/>
      <c r="AA6" s="18"/>
      <c r="AB6" s="18"/>
      <c r="AC6" s="18"/>
      <c r="AD6" s="18"/>
      <c r="AE6" s="18"/>
      <c r="AF6" s="34"/>
      <c r="AG6" s="15" t="s">
        <v>91</v>
      </c>
      <c r="AH6" s="15" t="s">
        <v>113</v>
      </c>
      <c r="AI6" s="18" t="s">
        <v>114</v>
      </c>
      <c r="AJ6" s="35" t="s">
        <v>95</v>
      </c>
      <c r="AK6" s="35" t="s">
        <v>95</v>
      </c>
      <c r="AL6" s="35"/>
      <c r="AM6" s="35"/>
      <c r="AN6" s="35"/>
      <c r="AO6" s="35"/>
      <c r="AP6" s="35"/>
      <c r="AQ6" s="35"/>
      <c r="AR6" s="19"/>
      <c r="AS6" s="19"/>
      <c r="AT6" s="19"/>
      <c r="AU6" s="19"/>
      <c r="AV6" s="19"/>
      <c r="AW6" s="19"/>
      <c r="AX6" s="19"/>
      <c r="AY6" s="19"/>
      <c r="AZ6" s="19"/>
      <c r="BA6" s="19"/>
      <c r="BB6" s="19"/>
      <c r="BC6" s="19"/>
      <c r="BD6" s="19" t="s">
        <v>115</v>
      </c>
      <c r="BE6" s="19" t="s">
        <v>116</v>
      </c>
      <c r="BF6" s="19" t="s">
        <v>117</v>
      </c>
      <c r="BG6" s="19" t="s">
        <v>118</v>
      </c>
      <c r="BH6" s="19" t="s">
        <v>119</v>
      </c>
      <c r="BR6" s="14"/>
    </row>
    <row r="7" spans="1:81" ht="32">
      <c r="A7" s="108">
        <v>502</v>
      </c>
      <c r="B7" s="104">
        <v>15.5</v>
      </c>
      <c r="C7" s="27" t="s">
        <v>108</v>
      </c>
      <c r="D7" s="15" t="s">
        <v>100</v>
      </c>
      <c r="E7" s="15" t="s">
        <v>85</v>
      </c>
      <c r="F7" s="16" t="s">
        <v>120</v>
      </c>
      <c r="G7" s="17" t="s">
        <v>121</v>
      </c>
      <c r="H7" s="17" t="s">
        <v>88</v>
      </c>
      <c r="I7" s="17" t="s">
        <v>88</v>
      </c>
      <c r="J7" s="15" t="s">
        <v>111</v>
      </c>
      <c r="K7" s="18" t="s">
        <v>112</v>
      </c>
      <c r="L7" s="18"/>
      <c r="M7" s="18"/>
      <c r="N7" s="18"/>
      <c r="O7" s="18"/>
      <c r="P7" s="18"/>
      <c r="Q7" s="18"/>
      <c r="R7" s="18"/>
      <c r="S7" s="18"/>
      <c r="T7" s="18"/>
      <c r="U7" s="18"/>
      <c r="V7" s="18"/>
      <c r="W7" s="18"/>
      <c r="X7" s="18"/>
      <c r="Y7" s="18"/>
      <c r="Z7" s="18"/>
      <c r="AA7" s="18"/>
      <c r="AB7" s="18"/>
      <c r="AC7" s="18"/>
      <c r="AD7" s="18"/>
      <c r="AE7" s="18"/>
      <c r="AF7" s="34"/>
      <c r="AG7" s="15" t="s">
        <v>91</v>
      </c>
      <c r="AH7" s="15" t="s">
        <v>113</v>
      </c>
      <c r="AI7" s="18" t="s">
        <v>114</v>
      </c>
      <c r="AJ7" s="35" t="s">
        <v>95</v>
      </c>
      <c r="AK7" s="35" t="s">
        <v>95</v>
      </c>
      <c r="AL7" s="35"/>
      <c r="AM7" s="35"/>
      <c r="AN7" s="35"/>
      <c r="AO7" s="35"/>
      <c r="AP7" s="35"/>
      <c r="AQ7" s="35"/>
      <c r="AR7" s="19"/>
      <c r="AS7" s="19"/>
      <c r="AT7" s="19"/>
      <c r="AU7" s="19"/>
      <c r="AV7" s="19"/>
      <c r="AW7" s="19"/>
      <c r="AX7" s="19"/>
      <c r="AY7" s="19"/>
      <c r="AZ7" s="19"/>
      <c r="BA7" s="19"/>
      <c r="BB7" s="19"/>
      <c r="BC7" s="19"/>
      <c r="BD7" s="19" t="s">
        <v>122</v>
      </c>
      <c r="BE7" s="19" t="s">
        <v>116</v>
      </c>
      <c r="BF7" s="19" t="s">
        <v>117</v>
      </c>
      <c r="BG7" s="19" t="s">
        <v>118</v>
      </c>
      <c r="BH7" s="19" t="s">
        <v>119</v>
      </c>
      <c r="BR7" s="14"/>
    </row>
    <row r="8" spans="1:81" ht="48">
      <c r="A8" s="108">
        <v>503</v>
      </c>
      <c r="B8" s="104">
        <v>15.5</v>
      </c>
      <c r="C8" s="15" t="s">
        <v>83</v>
      </c>
      <c r="D8" s="15" t="s">
        <v>100</v>
      </c>
      <c r="E8" s="15" t="s">
        <v>85</v>
      </c>
      <c r="F8" s="16" t="s">
        <v>123</v>
      </c>
      <c r="G8" s="17" t="s">
        <v>124</v>
      </c>
      <c r="H8" s="17" t="s">
        <v>88</v>
      </c>
      <c r="I8" s="17" t="s">
        <v>88</v>
      </c>
      <c r="J8" s="15" t="s">
        <v>104</v>
      </c>
      <c r="K8" s="18" t="s">
        <v>105</v>
      </c>
      <c r="L8" s="18"/>
      <c r="M8" s="18"/>
      <c r="N8" s="18"/>
      <c r="O8" s="18"/>
      <c r="P8" s="18"/>
      <c r="Q8" s="18"/>
      <c r="R8" s="18"/>
      <c r="S8" s="18"/>
      <c r="T8" s="18"/>
      <c r="U8" s="18"/>
      <c r="V8" s="18"/>
      <c r="W8" s="18"/>
      <c r="X8" s="18"/>
      <c r="Y8" s="18"/>
      <c r="Z8" s="18"/>
      <c r="AA8" s="18"/>
      <c r="AB8" s="18" t="s">
        <v>91</v>
      </c>
      <c r="AC8" s="18" t="s">
        <v>91</v>
      </c>
      <c r="AD8" s="18" t="s">
        <v>91</v>
      </c>
      <c r="AE8" s="18" t="s">
        <v>91</v>
      </c>
      <c r="AF8" s="15" t="s">
        <v>105</v>
      </c>
      <c r="AG8" s="15" t="s">
        <v>91</v>
      </c>
      <c r="AH8" s="15" t="s">
        <v>104</v>
      </c>
      <c r="AI8" s="18" t="s">
        <v>94</v>
      </c>
      <c r="AJ8" s="35" t="s">
        <v>95</v>
      </c>
      <c r="AK8" s="35"/>
      <c r="AL8" s="35"/>
      <c r="AM8" s="35"/>
      <c r="AN8" s="35"/>
      <c r="AO8" s="35"/>
      <c r="AP8" s="35"/>
      <c r="AQ8" s="35"/>
      <c r="AR8" s="19"/>
      <c r="AS8" s="19"/>
      <c r="AT8" s="19"/>
      <c r="AU8" s="19"/>
      <c r="AV8" s="19"/>
      <c r="AW8" s="19"/>
      <c r="AX8" s="19"/>
      <c r="AY8" s="19"/>
      <c r="AZ8" s="19"/>
      <c r="BA8" s="19"/>
      <c r="BB8" s="19"/>
      <c r="BC8" s="19"/>
      <c r="BD8" s="19" t="s">
        <v>125</v>
      </c>
      <c r="BE8" s="19" t="s">
        <v>83</v>
      </c>
      <c r="BF8" s="19"/>
      <c r="BG8" s="19" t="s">
        <v>98</v>
      </c>
      <c r="BH8" s="19" t="s">
        <v>99</v>
      </c>
      <c r="BR8" s="14"/>
    </row>
    <row r="9" spans="1:81" ht="34">
      <c r="A9" s="108">
        <v>504</v>
      </c>
      <c r="B9" s="104">
        <v>15.5</v>
      </c>
      <c r="C9" s="15" t="s">
        <v>83</v>
      </c>
      <c r="D9" s="15" t="s">
        <v>100</v>
      </c>
      <c r="E9" s="15" t="s">
        <v>85</v>
      </c>
      <c r="F9" s="16" t="s">
        <v>126</v>
      </c>
      <c r="G9" s="17" t="s">
        <v>127</v>
      </c>
      <c r="H9" s="17" t="s">
        <v>88</v>
      </c>
      <c r="I9" s="17" t="s">
        <v>88</v>
      </c>
      <c r="J9" s="15" t="s">
        <v>104</v>
      </c>
      <c r="K9" s="18" t="s">
        <v>105</v>
      </c>
      <c r="L9" s="18"/>
      <c r="M9" s="18"/>
      <c r="N9" s="18"/>
      <c r="O9" s="18"/>
      <c r="P9" s="18"/>
      <c r="Q9" s="18"/>
      <c r="R9" s="18"/>
      <c r="S9" s="18"/>
      <c r="T9" s="18"/>
      <c r="U9" s="18"/>
      <c r="V9" s="18"/>
      <c r="W9" s="18"/>
      <c r="X9" s="18"/>
      <c r="Y9" s="18"/>
      <c r="Z9" s="18"/>
      <c r="AA9" s="18"/>
      <c r="AB9" s="18" t="s">
        <v>91</v>
      </c>
      <c r="AC9" s="18" t="s">
        <v>91</v>
      </c>
      <c r="AD9" s="18" t="s">
        <v>91</v>
      </c>
      <c r="AE9" s="18" t="s">
        <v>91</v>
      </c>
      <c r="AF9" s="15" t="s">
        <v>105</v>
      </c>
      <c r="AG9" s="15" t="s">
        <v>91</v>
      </c>
      <c r="AH9" s="15" t="s">
        <v>104</v>
      </c>
      <c r="AI9" s="18" t="s">
        <v>94</v>
      </c>
      <c r="AJ9" s="35" t="s">
        <v>95</v>
      </c>
      <c r="AK9" s="35"/>
      <c r="AL9" s="35"/>
      <c r="AM9" s="35"/>
      <c r="AN9" s="35"/>
      <c r="AO9" s="35"/>
      <c r="AP9" s="35"/>
      <c r="AQ9" s="35"/>
      <c r="AR9" s="19"/>
      <c r="AS9" s="19"/>
      <c r="AT9" s="19"/>
      <c r="AU9" s="19"/>
      <c r="AV9" s="19"/>
      <c r="AW9" s="19"/>
      <c r="AX9" s="19"/>
      <c r="AY9" s="19"/>
      <c r="AZ9" s="19"/>
      <c r="BA9" s="19"/>
      <c r="BB9" s="19"/>
      <c r="BC9" s="19"/>
      <c r="BD9" s="19" t="s">
        <v>128</v>
      </c>
      <c r="BE9" s="19" t="s">
        <v>83</v>
      </c>
      <c r="BF9" s="19"/>
      <c r="BG9" s="19" t="s">
        <v>98</v>
      </c>
      <c r="BH9" s="19" t="s">
        <v>99</v>
      </c>
      <c r="BR9" s="14"/>
    </row>
    <row r="10" spans="1:81" ht="34">
      <c r="A10" s="108">
        <v>701</v>
      </c>
      <c r="B10" s="104">
        <v>15.5</v>
      </c>
      <c r="C10" s="15" t="s">
        <v>83</v>
      </c>
      <c r="D10" s="15" t="s">
        <v>100</v>
      </c>
      <c r="E10" s="15" t="s">
        <v>85</v>
      </c>
      <c r="F10" s="16" t="s">
        <v>129</v>
      </c>
      <c r="G10" s="17" t="s">
        <v>130</v>
      </c>
      <c r="H10" s="17" t="s">
        <v>88</v>
      </c>
      <c r="I10" s="17" t="s">
        <v>88</v>
      </c>
      <c r="J10" s="15" t="s">
        <v>111</v>
      </c>
      <c r="K10" s="18" t="s">
        <v>131</v>
      </c>
      <c r="L10" s="18"/>
      <c r="M10" s="18"/>
      <c r="N10" s="18"/>
      <c r="O10" s="18"/>
      <c r="P10" s="18"/>
      <c r="Q10" s="18"/>
      <c r="R10" s="18"/>
      <c r="S10" s="18"/>
      <c r="T10" s="18"/>
      <c r="U10" s="18"/>
      <c r="V10" s="18"/>
      <c r="W10" s="18"/>
      <c r="X10" s="18"/>
      <c r="Y10" s="18"/>
      <c r="Z10" s="18"/>
      <c r="AA10" s="18"/>
      <c r="AB10" s="18"/>
      <c r="AC10" s="18"/>
      <c r="AD10" s="18"/>
      <c r="AE10" s="18"/>
      <c r="AF10" s="34"/>
      <c r="AG10" s="15" t="s">
        <v>91</v>
      </c>
      <c r="AH10" s="15" t="s">
        <v>132</v>
      </c>
      <c r="AI10" s="18" t="s">
        <v>133</v>
      </c>
      <c r="AJ10" s="35" t="s">
        <v>95</v>
      </c>
      <c r="AK10" s="35" t="s">
        <v>95</v>
      </c>
      <c r="AL10" s="35"/>
      <c r="AM10" s="35"/>
      <c r="AN10" s="35"/>
      <c r="AO10" s="35"/>
      <c r="AP10" s="35"/>
      <c r="AQ10" s="35"/>
      <c r="AR10" s="19"/>
      <c r="AS10" s="19"/>
      <c r="AT10" s="19"/>
      <c r="AU10" s="19"/>
      <c r="AV10" s="19"/>
      <c r="AW10" s="19"/>
      <c r="AX10" s="19"/>
      <c r="AY10" s="19"/>
      <c r="AZ10" s="19"/>
      <c r="BA10" s="19"/>
      <c r="BB10" s="19"/>
      <c r="BC10" s="19"/>
      <c r="BD10" s="19" t="s">
        <v>134</v>
      </c>
      <c r="BE10" s="19" t="s">
        <v>83</v>
      </c>
      <c r="BF10" s="19"/>
      <c r="BG10" s="19" t="s">
        <v>98</v>
      </c>
      <c r="BH10" s="19" t="s">
        <v>99</v>
      </c>
      <c r="BR10" s="14"/>
    </row>
    <row r="11" spans="1:81" ht="34">
      <c r="A11" s="108">
        <v>702</v>
      </c>
      <c r="B11" s="104">
        <v>15.5</v>
      </c>
      <c r="C11" s="15" t="s">
        <v>83</v>
      </c>
      <c r="D11" s="15" t="s">
        <v>100</v>
      </c>
      <c r="E11" s="15" t="s">
        <v>85</v>
      </c>
      <c r="F11" s="16" t="s">
        <v>135</v>
      </c>
      <c r="G11" s="17" t="s">
        <v>136</v>
      </c>
      <c r="H11" s="17" t="s">
        <v>88</v>
      </c>
      <c r="I11" s="17" t="s">
        <v>88</v>
      </c>
      <c r="J11" s="15" t="s">
        <v>111</v>
      </c>
      <c r="K11" s="18" t="s">
        <v>131</v>
      </c>
      <c r="L11" s="18"/>
      <c r="M11" s="18"/>
      <c r="N11" s="18"/>
      <c r="O11" s="18"/>
      <c r="P11" s="18"/>
      <c r="Q11" s="18"/>
      <c r="R11" s="18"/>
      <c r="S11" s="18"/>
      <c r="T11" s="18"/>
      <c r="U11" s="18"/>
      <c r="V11" s="18"/>
      <c r="W11" s="18"/>
      <c r="X11" s="18"/>
      <c r="Y11" s="18"/>
      <c r="Z11" s="18"/>
      <c r="AA11" s="18"/>
      <c r="AB11" s="18"/>
      <c r="AC11" s="18"/>
      <c r="AD11" s="18"/>
      <c r="AE11" s="18"/>
      <c r="AF11" s="34"/>
      <c r="AG11" s="15" t="s">
        <v>91</v>
      </c>
      <c r="AH11" s="15" t="s">
        <v>132</v>
      </c>
      <c r="AI11" s="18" t="s">
        <v>133</v>
      </c>
      <c r="AJ11" s="35" t="s">
        <v>95</v>
      </c>
      <c r="AK11" s="35" t="s">
        <v>95</v>
      </c>
      <c r="AL11" s="35"/>
      <c r="AM11" s="35"/>
      <c r="AN11" s="35"/>
      <c r="AO11" s="35"/>
      <c r="AP11" s="35"/>
      <c r="AQ11" s="35"/>
      <c r="AR11" s="19"/>
      <c r="AS11" s="19"/>
      <c r="AT11" s="19"/>
      <c r="AU11" s="19"/>
      <c r="AV11" s="19"/>
      <c r="AW11" s="19"/>
      <c r="AX11" s="19"/>
      <c r="AY11" s="19"/>
      <c r="AZ11" s="19"/>
      <c r="BA11" s="19"/>
      <c r="BB11" s="19"/>
      <c r="BC11" s="19"/>
      <c r="BD11" s="19" t="s">
        <v>137</v>
      </c>
      <c r="BE11" s="19" t="s">
        <v>83</v>
      </c>
      <c r="BF11" s="19"/>
      <c r="BG11" s="19" t="s">
        <v>98</v>
      </c>
      <c r="BH11" s="19" t="s">
        <v>99</v>
      </c>
      <c r="BR11" s="14"/>
    </row>
    <row r="12" spans="1:81" ht="34">
      <c r="A12" s="108">
        <v>703</v>
      </c>
      <c r="B12" s="104">
        <v>15.5</v>
      </c>
      <c r="C12" s="15" t="s">
        <v>83</v>
      </c>
      <c r="D12" s="15" t="s">
        <v>100</v>
      </c>
      <c r="E12" s="15" t="s">
        <v>85</v>
      </c>
      <c r="F12" s="16" t="s">
        <v>138</v>
      </c>
      <c r="G12" s="17" t="s">
        <v>139</v>
      </c>
      <c r="H12" s="17" t="s">
        <v>88</v>
      </c>
      <c r="I12" s="17" t="s">
        <v>88</v>
      </c>
      <c r="J12" s="15" t="s">
        <v>104</v>
      </c>
      <c r="K12" s="18" t="s">
        <v>105</v>
      </c>
      <c r="L12" s="18"/>
      <c r="M12" s="18"/>
      <c r="N12" s="18"/>
      <c r="O12" s="18"/>
      <c r="P12" s="18"/>
      <c r="Q12" s="18"/>
      <c r="R12" s="18"/>
      <c r="S12" s="18"/>
      <c r="T12" s="18"/>
      <c r="U12" s="18"/>
      <c r="V12" s="18"/>
      <c r="W12" s="18"/>
      <c r="X12" s="18"/>
      <c r="Y12" s="18"/>
      <c r="Z12" s="18"/>
      <c r="AA12" s="18"/>
      <c r="AB12" s="18" t="s">
        <v>91</v>
      </c>
      <c r="AC12" s="18" t="s">
        <v>91</v>
      </c>
      <c r="AD12" s="18" t="s">
        <v>91</v>
      </c>
      <c r="AE12" s="18" t="s">
        <v>91</v>
      </c>
      <c r="AF12" s="15" t="s">
        <v>105</v>
      </c>
      <c r="AG12" s="15" t="s">
        <v>91</v>
      </c>
      <c r="AH12" s="15" t="s">
        <v>104</v>
      </c>
      <c r="AI12" s="18" t="s">
        <v>94</v>
      </c>
      <c r="AJ12" s="35" t="s">
        <v>95</v>
      </c>
      <c r="AK12" s="35"/>
      <c r="AL12" s="35"/>
      <c r="AM12" s="35"/>
      <c r="AN12" s="35"/>
      <c r="AO12" s="35"/>
      <c r="AP12" s="35"/>
      <c r="AQ12" s="35"/>
      <c r="AR12" s="19"/>
      <c r="AS12" s="19"/>
      <c r="AT12" s="19"/>
      <c r="AU12" s="19"/>
      <c r="AV12" s="19"/>
      <c r="AW12" s="19"/>
      <c r="AX12" s="19"/>
      <c r="AY12" s="19"/>
      <c r="AZ12" s="19"/>
      <c r="BA12" s="19"/>
      <c r="BB12" s="19"/>
      <c r="BC12" s="19"/>
      <c r="BD12" s="19" t="s">
        <v>140</v>
      </c>
      <c r="BE12" s="19" t="s">
        <v>83</v>
      </c>
      <c r="BF12" s="19"/>
      <c r="BG12" s="19" t="s">
        <v>98</v>
      </c>
      <c r="BH12" s="19" t="s">
        <v>99</v>
      </c>
      <c r="BR12" s="14"/>
    </row>
    <row r="13" spans="1:81" ht="48">
      <c r="A13" s="108">
        <v>704</v>
      </c>
      <c r="B13" s="104">
        <v>15.5</v>
      </c>
      <c r="C13" s="15" t="s">
        <v>83</v>
      </c>
      <c r="D13" s="15" t="s">
        <v>100</v>
      </c>
      <c r="E13" s="15" t="s">
        <v>85</v>
      </c>
      <c r="F13" s="16" t="s">
        <v>141</v>
      </c>
      <c r="G13" s="17" t="s">
        <v>142</v>
      </c>
      <c r="H13" s="17" t="s">
        <v>88</v>
      </c>
      <c r="I13" s="17" t="s">
        <v>88</v>
      </c>
      <c r="J13" s="15" t="s">
        <v>104</v>
      </c>
      <c r="K13" s="18" t="s">
        <v>105</v>
      </c>
      <c r="L13" s="18"/>
      <c r="M13" s="18"/>
      <c r="N13" s="18"/>
      <c r="O13" s="18"/>
      <c r="P13" s="18"/>
      <c r="Q13" s="18"/>
      <c r="R13" s="18"/>
      <c r="S13" s="18"/>
      <c r="T13" s="18"/>
      <c r="U13" s="18"/>
      <c r="V13" s="18"/>
      <c r="W13" s="18"/>
      <c r="X13" s="18"/>
      <c r="Y13" s="18"/>
      <c r="Z13" s="18"/>
      <c r="AA13" s="18"/>
      <c r="AB13" s="18" t="s">
        <v>91</v>
      </c>
      <c r="AC13" s="18" t="s">
        <v>91</v>
      </c>
      <c r="AD13" s="18" t="s">
        <v>91</v>
      </c>
      <c r="AE13" s="18" t="s">
        <v>91</v>
      </c>
      <c r="AF13" s="15" t="s">
        <v>105</v>
      </c>
      <c r="AG13" s="15" t="s">
        <v>91</v>
      </c>
      <c r="AH13" s="15" t="s">
        <v>104</v>
      </c>
      <c r="AI13" s="18" t="s">
        <v>94</v>
      </c>
      <c r="AJ13" s="35" t="s">
        <v>95</v>
      </c>
      <c r="AK13" s="35"/>
      <c r="AL13" s="35"/>
      <c r="AM13" s="35"/>
      <c r="AN13" s="35"/>
      <c r="AO13" s="35"/>
      <c r="AP13" s="35"/>
      <c r="AQ13" s="35"/>
      <c r="AR13" s="19"/>
      <c r="AS13" s="19"/>
      <c r="AT13" s="19"/>
      <c r="AU13" s="19"/>
      <c r="AV13" s="19"/>
      <c r="AW13" s="19"/>
      <c r="AX13" s="19"/>
      <c r="AY13" s="19"/>
      <c r="AZ13" s="19"/>
      <c r="BA13" s="19"/>
      <c r="BB13" s="19"/>
      <c r="BC13" s="19"/>
      <c r="BD13" s="19" t="s">
        <v>143</v>
      </c>
      <c r="BE13" s="19" t="s">
        <v>83</v>
      </c>
      <c r="BF13" s="19"/>
      <c r="BG13" s="19" t="s">
        <v>98</v>
      </c>
      <c r="BH13" s="19" t="s">
        <v>99</v>
      </c>
      <c r="BR13" s="14"/>
    </row>
    <row r="14" spans="1:81" ht="34">
      <c r="A14" s="108">
        <v>601</v>
      </c>
      <c r="B14" s="104">
        <v>15.5</v>
      </c>
      <c r="C14" s="15" t="s">
        <v>83</v>
      </c>
      <c r="D14" s="15" t="s">
        <v>100</v>
      </c>
      <c r="E14" s="15" t="s">
        <v>85</v>
      </c>
      <c r="F14" s="16" t="s">
        <v>144</v>
      </c>
      <c r="G14" s="17" t="s">
        <v>145</v>
      </c>
      <c r="H14" s="17" t="s">
        <v>88</v>
      </c>
      <c r="I14" s="17" t="s">
        <v>88</v>
      </c>
      <c r="J14" s="15" t="s">
        <v>111</v>
      </c>
      <c r="K14" s="18" t="s">
        <v>146</v>
      </c>
      <c r="L14" s="18"/>
      <c r="M14" s="18"/>
      <c r="N14" s="18"/>
      <c r="O14" s="18"/>
      <c r="P14" s="18"/>
      <c r="Q14" s="18"/>
      <c r="R14" s="18"/>
      <c r="S14" s="18"/>
      <c r="T14" s="18"/>
      <c r="U14" s="18"/>
      <c r="V14" s="18"/>
      <c r="W14" s="18"/>
      <c r="X14" s="18"/>
      <c r="Y14" s="18"/>
      <c r="Z14" s="18"/>
      <c r="AA14" s="18"/>
      <c r="AB14" s="18"/>
      <c r="AC14" s="18"/>
      <c r="AD14" s="18"/>
      <c r="AE14" s="18"/>
      <c r="AF14" s="34"/>
      <c r="AG14" s="15" t="s">
        <v>91</v>
      </c>
      <c r="AH14" s="15" t="s">
        <v>147</v>
      </c>
      <c r="AI14" s="18" t="s">
        <v>114</v>
      </c>
      <c r="AJ14" s="35" t="s">
        <v>95</v>
      </c>
      <c r="AK14" s="35" t="s">
        <v>95</v>
      </c>
      <c r="AL14" s="35"/>
      <c r="AM14" s="35"/>
      <c r="AN14" s="35"/>
      <c r="AO14" s="35"/>
      <c r="AP14" s="35"/>
      <c r="AQ14" s="35"/>
      <c r="AR14" s="19"/>
      <c r="AS14" s="19"/>
      <c r="AT14" s="19"/>
      <c r="AU14" s="19"/>
      <c r="AV14" s="19"/>
      <c r="AW14" s="19"/>
      <c r="AX14" s="19"/>
      <c r="AY14" s="19"/>
      <c r="AZ14" s="19"/>
      <c r="BA14" s="19"/>
      <c r="BB14" s="19"/>
      <c r="BC14" s="19"/>
      <c r="BD14" s="19" t="s">
        <v>148</v>
      </c>
      <c r="BE14" s="19" t="s">
        <v>83</v>
      </c>
      <c r="BF14" s="19"/>
      <c r="BG14" s="19" t="s">
        <v>98</v>
      </c>
      <c r="BH14" s="19" t="s">
        <v>99</v>
      </c>
      <c r="BR14" s="14"/>
    </row>
    <row r="15" spans="1:81" ht="34">
      <c r="A15" s="108">
        <v>602</v>
      </c>
      <c r="B15" s="104">
        <v>15.5</v>
      </c>
      <c r="C15" s="15" t="s">
        <v>83</v>
      </c>
      <c r="D15" s="15" t="s">
        <v>100</v>
      </c>
      <c r="E15" s="15" t="s">
        <v>85</v>
      </c>
      <c r="F15" s="16" t="s">
        <v>149</v>
      </c>
      <c r="G15" s="17" t="s">
        <v>150</v>
      </c>
      <c r="H15" s="17" t="s">
        <v>88</v>
      </c>
      <c r="I15" s="17" t="s">
        <v>88</v>
      </c>
      <c r="J15" s="15" t="s">
        <v>111</v>
      </c>
      <c r="K15" s="18" t="s">
        <v>146</v>
      </c>
      <c r="L15" s="18"/>
      <c r="M15" s="18"/>
      <c r="N15" s="18"/>
      <c r="O15" s="18"/>
      <c r="P15" s="18"/>
      <c r="Q15" s="18"/>
      <c r="R15" s="18"/>
      <c r="S15" s="18"/>
      <c r="T15" s="18"/>
      <c r="U15" s="18"/>
      <c r="V15" s="18"/>
      <c r="W15" s="18"/>
      <c r="X15" s="18"/>
      <c r="Y15" s="18"/>
      <c r="Z15" s="18"/>
      <c r="AA15" s="18"/>
      <c r="AB15" s="18"/>
      <c r="AC15" s="18"/>
      <c r="AD15" s="18"/>
      <c r="AE15" s="18"/>
      <c r="AF15" s="34"/>
      <c r="AG15" s="15" t="s">
        <v>91</v>
      </c>
      <c r="AH15" s="15" t="s">
        <v>147</v>
      </c>
      <c r="AI15" s="18" t="s">
        <v>114</v>
      </c>
      <c r="AJ15" s="35" t="s">
        <v>95</v>
      </c>
      <c r="AK15" s="35" t="s">
        <v>95</v>
      </c>
      <c r="AL15" s="35"/>
      <c r="AM15" s="35"/>
      <c r="AN15" s="35"/>
      <c r="AO15" s="35"/>
      <c r="AP15" s="35"/>
      <c r="AQ15" s="35"/>
      <c r="AR15" s="19"/>
      <c r="AS15" s="19"/>
      <c r="AT15" s="19"/>
      <c r="AU15" s="19"/>
      <c r="AV15" s="19"/>
      <c r="AW15" s="19"/>
      <c r="AX15" s="19"/>
      <c r="AY15" s="19"/>
      <c r="AZ15" s="19"/>
      <c r="BA15" s="19"/>
      <c r="BB15" s="19"/>
      <c r="BC15" s="19"/>
      <c r="BD15" s="19" t="s">
        <v>151</v>
      </c>
      <c r="BE15" s="19" t="s">
        <v>83</v>
      </c>
      <c r="BF15" s="19"/>
      <c r="BG15" s="19" t="s">
        <v>98</v>
      </c>
      <c r="BH15" s="19" t="s">
        <v>99</v>
      </c>
      <c r="BR15" s="14"/>
    </row>
    <row r="16" spans="1:81" ht="48">
      <c r="A16" s="108">
        <v>603</v>
      </c>
      <c r="B16" s="104">
        <v>15.5</v>
      </c>
      <c r="C16" s="15" t="s">
        <v>83</v>
      </c>
      <c r="D16" s="15" t="s">
        <v>100</v>
      </c>
      <c r="E16" s="15" t="s">
        <v>85</v>
      </c>
      <c r="F16" s="16" t="s">
        <v>152</v>
      </c>
      <c r="G16" s="17" t="s">
        <v>153</v>
      </c>
      <c r="H16" s="17" t="s">
        <v>88</v>
      </c>
      <c r="I16" s="17" t="s">
        <v>88</v>
      </c>
      <c r="J16" s="15" t="s">
        <v>104</v>
      </c>
      <c r="K16" s="18" t="s">
        <v>105</v>
      </c>
      <c r="L16" s="18"/>
      <c r="M16" s="18"/>
      <c r="N16" s="18"/>
      <c r="O16" s="18"/>
      <c r="P16" s="18"/>
      <c r="Q16" s="18"/>
      <c r="R16" s="18"/>
      <c r="S16" s="18"/>
      <c r="T16" s="18"/>
      <c r="U16" s="18"/>
      <c r="V16" s="18"/>
      <c r="W16" s="18"/>
      <c r="X16" s="18"/>
      <c r="Y16" s="18"/>
      <c r="Z16" s="18"/>
      <c r="AA16" s="18"/>
      <c r="AB16" s="18" t="s">
        <v>91</v>
      </c>
      <c r="AC16" s="18" t="s">
        <v>91</v>
      </c>
      <c r="AD16" s="18" t="s">
        <v>91</v>
      </c>
      <c r="AE16" s="18" t="s">
        <v>91</v>
      </c>
      <c r="AF16" s="15" t="s">
        <v>105</v>
      </c>
      <c r="AG16" s="15" t="s">
        <v>91</v>
      </c>
      <c r="AH16" s="15" t="s">
        <v>104</v>
      </c>
      <c r="AI16" s="18" t="s">
        <v>94</v>
      </c>
      <c r="AJ16" s="35" t="s">
        <v>95</v>
      </c>
      <c r="AK16" s="35"/>
      <c r="AL16" s="35"/>
      <c r="AM16" s="35"/>
      <c r="AN16" s="35"/>
      <c r="AO16" s="35"/>
      <c r="AP16" s="35"/>
      <c r="AQ16" s="35"/>
      <c r="AR16" s="19"/>
      <c r="AS16" s="19"/>
      <c r="AT16" s="19"/>
      <c r="AU16" s="19"/>
      <c r="AV16" s="19"/>
      <c r="AW16" s="19"/>
      <c r="AX16" s="19"/>
      <c r="AY16" s="19"/>
      <c r="AZ16" s="19"/>
      <c r="BA16" s="19"/>
      <c r="BB16" s="19"/>
      <c r="BC16" s="19"/>
      <c r="BD16" s="19" t="s">
        <v>154</v>
      </c>
      <c r="BE16" s="19" t="s">
        <v>83</v>
      </c>
      <c r="BF16" s="19"/>
      <c r="BG16" s="19" t="s">
        <v>98</v>
      </c>
      <c r="BH16" s="19" t="s">
        <v>99</v>
      </c>
      <c r="BR16" s="14"/>
    </row>
    <row r="17" spans="1:82" ht="34">
      <c r="A17" s="108">
        <v>604</v>
      </c>
      <c r="B17" s="104">
        <v>15.5</v>
      </c>
      <c r="C17" s="15" t="s">
        <v>83</v>
      </c>
      <c r="D17" s="15" t="s">
        <v>100</v>
      </c>
      <c r="E17" s="15" t="s">
        <v>85</v>
      </c>
      <c r="F17" s="16" t="s">
        <v>155</v>
      </c>
      <c r="G17" s="17" t="s">
        <v>156</v>
      </c>
      <c r="H17" s="17" t="s">
        <v>88</v>
      </c>
      <c r="I17" s="17" t="s">
        <v>88</v>
      </c>
      <c r="J17" s="15" t="s">
        <v>104</v>
      </c>
      <c r="K17" s="18" t="s">
        <v>105</v>
      </c>
      <c r="L17" s="18"/>
      <c r="M17" s="18"/>
      <c r="N17" s="18"/>
      <c r="O17" s="18"/>
      <c r="P17" s="18"/>
      <c r="Q17" s="18"/>
      <c r="R17" s="18"/>
      <c r="S17" s="18"/>
      <c r="T17" s="18"/>
      <c r="U17" s="18"/>
      <c r="V17" s="18"/>
      <c r="W17" s="18"/>
      <c r="X17" s="18"/>
      <c r="Y17" s="18"/>
      <c r="Z17" s="18"/>
      <c r="AA17" s="18"/>
      <c r="AB17" s="18" t="s">
        <v>91</v>
      </c>
      <c r="AC17" s="18" t="s">
        <v>91</v>
      </c>
      <c r="AD17" s="18" t="s">
        <v>91</v>
      </c>
      <c r="AE17" s="18" t="s">
        <v>91</v>
      </c>
      <c r="AF17" s="15" t="s">
        <v>105</v>
      </c>
      <c r="AG17" s="15" t="s">
        <v>91</v>
      </c>
      <c r="AH17" s="15" t="s">
        <v>104</v>
      </c>
      <c r="AI17" s="18" t="s">
        <v>94</v>
      </c>
      <c r="AJ17" s="35" t="s">
        <v>95</v>
      </c>
      <c r="AK17" s="35"/>
      <c r="AL17" s="35"/>
      <c r="AM17" s="35"/>
      <c r="AN17" s="35"/>
      <c r="AO17" s="35"/>
      <c r="AP17" s="35"/>
      <c r="AQ17" s="35"/>
      <c r="AR17" s="19"/>
      <c r="AS17" s="19"/>
      <c r="AT17" s="19"/>
      <c r="AU17" s="19"/>
      <c r="AV17" s="19"/>
      <c r="AW17" s="19"/>
      <c r="AX17" s="19"/>
      <c r="AY17" s="19"/>
      <c r="AZ17" s="19"/>
      <c r="BA17" s="19"/>
      <c r="BB17" s="19"/>
      <c r="BC17" s="19"/>
      <c r="BD17" s="19" t="s">
        <v>157</v>
      </c>
      <c r="BE17" s="19" t="s">
        <v>83</v>
      </c>
      <c r="BF17" s="19"/>
      <c r="BG17" s="19" t="s">
        <v>98</v>
      </c>
      <c r="BH17" s="19" t="s">
        <v>99</v>
      </c>
      <c r="BR17" s="14"/>
    </row>
    <row r="18" spans="1:82" ht="51">
      <c r="A18" s="108">
        <v>605</v>
      </c>
      <c r="B18" s="104">
        <v>15.5</v>
      </c>
      <c r="C18" s="15" t="s">
        <v>83</v>
      </c>
      <c r="D18" s="15" t="s">
        <v>100</v>
      </c>
      <c r="E18" s="15" t="s">
        <v>85</v>
      </c>
      <c r="F18" s="16" t="s">
        <v>158</v>
      </c>
      <c r="G18" s="17" t="s">
        <v>159</v>
      </c>
      <c r="H18" s="17" t="s">
        <v>88</v>
      </c>
      <c r="I18" s="17" t="s">
        <v>88</v>
      </c>
      <c r="J18" s="15" t="s">
        <v>104</v>
      </c>
      <c r="K18" s="18" t="s">
        <v>105</v>
      </c>
      <c r="L18" s="18"/>
      <c r="M18" s="18"/>
      <c r="N18" s="18"/>
      <c r="O18" s="18"/>
      <c r="P18" s="18"/>
      <c r="Q18" s="18"/>
      <c r="R18" s="18"/>
      <c r="S18" s="18"/>
      <c r="T18" s="18"/>
      <c r="U18" s="18"/>
      <c r="V18" s="18"/>
      <c r="W18" s="18"/>
      <c r="X18" s="18"/>
      <c r="Y18" s="18"/>
      <c r="Z18" s="18"/>
      <c r="AA18" s="18"/>
      <c r="AB18" s="18" t="s">
        <v>91</v>
      </c>
      <c r="AC18" s="18" t="s">
        <v>91</v>
      </c>
      <c r="AD18" s="18" t="s">
        <v>91</v>
      </c>
      <c r="AE18" s="18" t="s">
        <v>91</v>
      </c>
      <c r="AF18" s="15" t="s">
        <v>105</v>
      </c>
      <c r="AG18" s="15" t="s">
        <v>91</v>
      </c>
      <c r="AH18" s="15" t="s">
        <v>104</v>
      </c>
      <c r="AI18" s="18" t="s">
        <v>94</v>
      </c>
      <c r="AJ18" s="35" t="s">
        <v>95</v>
      </c>
      <c r="AK18" s="35"/>
      <c r="AL18" s="35"/>
      <c r="AM18" s="35"/>
      <c r="AN18" s="35"/>
      <c r="AO18" s="35"/>
      <c r="AP18" s="35"/>
      <c r="AQ18" s="35"/>
      <c r="AR18" s="19"/>
      <c r="AS18" s="19"/>
      <c r="AT18" s="19"/>
      <c r="AU18" s="19"/>
      <c r="AV18" s="19"/>
      <c r="AW18" s="19"/>
      <c r="AX18" s="19"/>
      <c r="AY18" s="19"/>
      <c r="AZ18" s="19"/>
      <c r="BA18" s="19"/>
      <c r="BB18" s="19"/>
      <c r="BC18" s="19"/>
      <c r="BD18" s="19" t="s">
        <v>160</v>
      </c>
      <c r="BE18" s="19" t="s">
        <v>83</v>
      </c>
      <c r="BF18" s="19"/>
      <c r="BG18" s="19" t="s">
        <v>98</v>
      </c>
      <c r="BH18" s="19" t="s">
        <v>99</v>
      </c>
      <c r="BR18" s="14"/>
    </row>
    <row r="19" spans="1:82" ht="51">
      <c r="A19" s="108">
        <v>606</v>
      </c>
      <c r="B19" s="104">
        <v>15.5</v>
      </c>
      <c r="C19" s="15" t="s">
        <v>83</v>
      </c>
      <c r="D19" s="15" t="s">
        <v>100</v>
      </c>
      <c r="E19" s="15" t="s">
        <v>85</v>
      </c>
      <c r="F19" s="16" t="s">
        <v>161</v>
      </c>
      <c r="G19" s="17" t="s">
        <v>162</v>
      </c>
      <c r="H19" s="17" t="s">
        <v>88</v>
      </c>
      <c r="I19" s="17" t="s">
        <v>88</v>
      </c>
      <c r="J19" s="15" t="s">
        <v>104</v>
      </c>
      <c r="K19" s="18" t="s">
        <v>105</v>
      </c>
      <c r="L19" s="18"/>
      <c r="M19" s="18"/>
      <c r="N19" s="18"/>
      <c r="O19" s="18"/>
      <c r="P19" s="18"/>
      <c r="Q19" s="18"/>
      <c r="R19" s="18"/>
      <c r="S19" s="18"/>
      <c r="T19" s="18"/>
      <c r="U19" s="18"/>
      <c r="V19" s="18"/>
      <c r="W19" s="18"/>
      <c r="X19" s="18"/>
      <c r="Y19" s="18"/>
      <c r="Z19" s="18"/>
      <c r="AA19" s="18" t="s">
        <v>163</v>
      </c>
      <c r="AB19" s="18" t="s">
        <v>91</v>
      </c>
      <c r="AC19" s="18" t="s">
        <v>91</v>
      </c>
      <c r="AD19" s="18" t="s">
        <v>91</v>
      </c>
      <c r="AE19" s="18" t="s">
        <v>91</v>
      </c>
      <c r="AF19" s="15" t="s">
        <v>105</v>
      </c>
      <c r="AG19" s="15" t="s">
        <v>91</v>
      </c>
      <c r="AH19" s="15" t="s">
        <v>104</v>
      </c>
      <c r="AI19" s="18" t="s">
        <v>94</v>
      </c>
      <c r="AJ19" s="35" t="s">
        <v>95</v>
      </c>
      <c r="AK19" s="35"/>
      <c r="AL19" s="35"/>
      <c r="AM19" s="35"/>
      <c r="AN19" s="35"/>
      <c r="AO19" s="35"/>
      <c r="AP19" s="35"/>
      <c r="AQ19" s="35"/>
      <c r="AR19" s="19"/>
      <c r="AS19" s="19"/>
      <c r="AT19" s="19"/>
      <c r="AU19" s="19"/>
      <c r="AV19" s="19"/>
      <c r="AW19" s="19"/>
      <c r="AX19" s="19"/>
      <c r="AY19" s="19"/>
      <c r="AZ19" s="19"/>
      <c r="BA19" s="19"/>
      <c r="BB19" s="19"/>
      <c r="BC19" s="19"/>
      <c r="BD19" s="19" t="s">
        <v>164</v>
      </c>
      <c r="BE19" s="19" t="s">
        <v>83</v>
      </c>
      <c r="BF19" s="19"/>
      <c r="BG19" s="19" t="s">
        <v>98</v>
      </c>
      <c r="BH19" s="19" t="s">
        <v>99</v>
      </c>
      <c r="BR19" s="14"/>
    </row>
    <row r="20" spans="1:82" ht="28">
      <c r="A20" s="108">
        <v>608</v>
      </c>
      <c r="B20" s="104">
        <v>15.5</v>
      </c>
      <c r="C20" s="15" t="s">
        <v>83</v>
      </c>
      <c r="D20" s="15" t="s">
        <v>100</v>
      </c>
      <c r="E20" s="15" t="s">
        <v>101</v>
      </c>
      <c r="F20" s="16" t="s">
        <v>165</v>
      </c>
      <c r="G20" s="17" t="s">
        <v>166</v>
      </c>
      <c r="H20" s="17" t="s">
        <v>88</v>
      </c>
      <c r="I20" s="17" t="s">
        <v>88</v>
      </c>
      <c r="J20" s="15" t="s">
        <v>167</v>
      </c>
      <c r="K20" s="18" t="s">
        <v>168</v>
      </c>
      <c r="L20" s="18"/>
      <c r="M20" s="18"/>
      <c r="N20" s="18"/>
      <c r="O20" s="18"/>
      <c r="P20" s="18"/>
      <c r="Q20" s="18"/>
      <c r="R20" s="18"/>
      <c r="S20" s="18"/>
      <c r="T20" s="18"/>
      <c r="U20" s="18"/>
      <c r="V20" s="18"/>
      <c r="W20" s="18"/>
      <c r="X20" s="18"/>
      <c r="Y20" s="18"/>
      <c r="Z20" s="18"/>
      <c r="AA20" s="18"/>
      <c r="AB20" s="18" t="s">
        <v>91</v>
      </c>
      <c r="AC20" s="18" t="s">
        <v>91</v>
      </c>
      <c r="AD20" s="18" t="s">
        <v>91</v>
      </c>
      <c r="AE20" s="18" t="s">
        <v>91</v>
      </c>
      <c r="AF20" s="15">
        <v>20141231</v>
      </c>
      <c r="AG20" s="15" t="s">
        <v>91</v>
      </c>
      <c r="AH20" s="15" t="s">
        <v>167</v>
      </c>
      <c r="AI20" s="18" t="s">
        <v>94</v>
      </c>
      <c r="AJ20" s="35" t="s">
        <v>95</v>
      </c>
      <c r="AK20" s="35" t="s">
        <v>95</v>
      </c>
      <c r="AL20" s="35" t="s">
        <v>95</v>
      </c>
      <c r="AM20" s="35" t="s">
        <v>95</v>
      </c>
      <c r="AN20" s="35" t="s">
        <v>95</v>
      </c>
      <c r="AO20" s="35" t="s">
        <v>95</v>
      </c>
      <c r="AP20" s="35"/>
      <c r="AQ20" s="35"/>
      <c r="AR20" s="19"/>
      <c r="AS20" s="19"/>
      <c r="AT20" s="19"/>
      <c r="AU20" s="19"/>
      <c r="AV20" s="19"/>
      <c r="AW20" s="19"/>
      <c r="AX20" s="19"/>
      <c r="AY20" s="19"/>
      <c r="AZ20" s="19"/>
      <c r="BA20" s="19"/>
      <c r="BB20" s="19"/>
      <c r="BC20" s="19"/>
      <c r="BD20" s="19" t="s">
        <v>169</v>
      </c>
      <c r="BE20" s="19" t="s">
        <v>170</v>
      </c>
      <c r="BF20" s="19"/>
      <c r="BG20" s="19" t="s">
        <v>98</v>
      </c>
      <c r="BH20" s="19" t="s">
        <v>171</v>
      </c>
      <c r="BR20" s="14"/>
    </row>
    <row r="21" spans="1:82" ht="48">
      <c r="A21" s="108">
        <v>204</v>
      </c>
      <c r="B21" s="104">
        <v>15.5</v>
      </c>
      <c r="C21" s="15" t="s">
        <v>172</v>
      </c>
      <c r="D21" s="15" t="s">
        <v>100</v>
      </c>
      <c r="E21" s="15" t="s">
        <v>101</v>
      </c>
      <c r="F21" s="16" t="s">
        <v>173</v>
      </c>
      <c r="G21" s="17" t="s">
        <v>174</v>
      </c>
      <c r="H21" s="17" t="s">
        <v>88</v>
      </c>
      <c r="I21" s="17" t="s">
        <v>88</v>
      </c>
      <c r="J21" s="15" t="s">
        <v>104</v>
      </c>
      <c r="K21" s="18" t="s">
        <v>105</v>
      </c>
      <c r="L21" s="18"/>
      <c r="M21" s="18"/>
      <c r="N21" s="18"/>
      <c r="O21" s="18"/>
      <c r="P21" s="18"/>
      <c r="Q21" s="18"/>
      <c r="R21" s="18"/>
      <c r="S21" s="18"/>
      <c r="T21" s="18"/>
      <c r="U21" s="18"/>
      <c r="V21" s="18"/>
      <c r="W21" s="18"/>
      <c r="X21" s="18"/>
      <c r="Y21" s="18"/>
      <c r="Z21" s="18"/>
      <c r="AA21" s="18" t="s">
        <v>106</v>
      </c>
      <c r="AB21" s="18" t="s">
        <v>91</v>
      </c>
      <c r="AC21" s="18" t="s">
        <v>91</v>
      </c>
      <c r="AD21" s="18" t="s">
        <v>91</v>
      </c>
      <c r="AE21" s="18" t="s">
        <v>91</v>
      </c>
      <c r="AF21" s="15" t="s">
        <v>105</v>
      </c>
      <c r="AG21" s="15" t="s">
        <v>91</v>
      </c>
      <c r="AH21" s="15" t="s">
        <v>104</v>
      </c>
      <c r="AI21" s="18" t="s">
        <v>94</v>
      </c>
      <c r="AJ21" s="35" t="s">
        <v>95</v>
      </c>
      <c r="AK21" s="35"/>
      <c r="AL21" s="35"/>
      <c r="AM21" s="35"/>
      <c r="AN21" s="35"/>
      <c r="AO21" s="35"/>
      <c r="AP21" s="35"/>
      <c r="AQ21" s="35"/>
      <c r="AR21" s="19"/>
      <c r="AS21" s="19"/>
      <c r="AT21" s="19"/>
      <c r="AU21" s="19"/>
      <c r="AV21" s="19"/>
      <c r="AW21" s="19"/>
      <c r="AX21" s="19"/>
      <c r="AY21" s="19"/>
      <c r="AZ21" s="19"/>
      <c r="BA21" s="19"/>
      <c r="BB21" s="19"/>
      <c r="BC21" s="19"/>
      <c r="BD21" s="19" t="s">
        <v>175</v>
      </c>
      <c r="BE21" s="19" t="s">
        <v>83</v>
      </c>
      <c r="BF21" s="82" t="s">
        <v>91</v>
      </c>
      <c r="BG21" s="19" t="s">
        <v>176</v>
      </c>
      <c r="BH21" s="19" t="s">
        <v>99</v>
      </c>
      <c r="BR21" s="14"/>
    </row>
    <row r="22" spans="1:82" ht="48">
      <c r="A22" s="108">
        <v>207</v>
      </c>
      <c r="B22" s="104">
        <v>15.5</v>
      </c>
      <c r="C22" s="15" t="s">
        <v>172</v>
      </c>
      <c r="D22" s="15" t="s">
        <v>177</v>
      </c>
      <c r="E22" s="37" t="s">
        <v>178</v>
      </c>
      <c r="F22" s="16" t="s">
        <v>179</v>
      </c>
      <c r="G22" s="17" t="s">
        <v>180</v>
      </c>
      <c r="H22" s="17" t="s">
        <v>88</v>
      </c>
      <c r="I22" s="17" t="s">
        <v>88</v>
      </c>
      <c r="J22" s="15" t="s">
        <v>104</v>
      </c>
      <c r="K22" s="18" t="s">
        <v>105</v>
      </c>
      <c r="L22" s="18"/>
      <c r="M22" s="18"/>
      <c r="N22" s="18"/>
      <c r="O22" s="18"/>
      <c r="P22" s="18"/>
      <c r="Q22" s="18"/>
      <c r="R22" s="18"/>
      <c r="S22" s="18"/>
      <c r="T22" s="18"/>
      <c r="U22" s="18"/>
      <c r="V22" s="18"/>
      <c r="W22" s="18"/>
      <c r="X22" s="18"/>
      <c r="Y22" s="18"/>
      <c r="Z22" s="18"/>
      <c r="AA22" s="18" t="s">
        <v>181</v>
      </c>
      <c r="AB22" s="18" t="s">
        <v>91</v>
      </c>
      <c r="AC22" s="18" t="s">
        <v>182</v>
      </c>
      <c r="AD22" s="18" t="s">
        <v>91</v>
      </c>
      <c r="AE22" s="15" t="s">
        <v>91</v>
      </c>
      <c r="AF22" s="15" t="s">
        <v>105</v>
      </c>
      <c r="AG22" s="15" t="s">
        <v>91</v>
      </c>
      <c r="AH22" s="15" t="s">
        <v>104</v>
      </c>
      <c r="AI22" s="18" t="s">
        <v>94</v>
      </c>
      <c r="AJ22" s="35" t="s">
        <v>95</v>
      </c>
      <c r="AK22" s="35"/>
      <c r="AL22" s="35"/>
      <c r="AM22" s="35"/>
      <c r="AN22" s="35"/>
      <c r="AO22" s="35"/>
      <c r="AP22" s="35"/>
      <c r="AQ22" s="35"/>
      <c r="AR22" s="19"/>
      <c r="AS22" s="19"/>
      <c r="AT22" s="19"/>
      <c r="AU22" s="19"/>
      <c r="AV22" s="19"/>
      <c r="AW22" s="19"/>
      <c r="AX22" s="19"/>
      <c r="AY22" s="19"/>
      <c r="AZ22" s="19"/>
      <c r="BA22" s="15"/>
      <c r="BB22" s="19" t="s">
        <v>96</v>
      </c>
      <c r="BC22" s="19"/>
      <c r="BD22" s="19"/>
      <c r="BE22" s="19" t="s">
        <v>83</v>
      </c>
      <c r="BF22" s="82" t="s">
        <v>91</v>
      </c>
      <c r="BG22" s="19" t="s">
        <v>176</v>
      </c>
      <c r="BH22" s="19" t="s">
        <v>183</v>
      </c>
      <c r="BR22" s="14"/>
    </row>
    <row r="23" spans="1:82" ht="96">
      <c r="A23" s="108">
        <v>202</v>
      </c>
      <c r="B23" s="104">
        <v>15.5</v>
      </c>
      <c r="C23" s="15" t="s">
        <v>83</v>
      </c>
      <c r="D23" s="15" t="s">
        <v>100</v>
      </c>
      <c r="E23" s="15" t="s">
        <v>101</v>
      </c>
      <c r="F23" s="16" t="s">
        <v>184</v>
      </c>
      <c r="G23" s="17" t="s">
        <v>185</v>
      </c>
      <c r="H23" s="17" t="s">
        <v>88</v>
      </c>
      <c r="I23" s="17" t="s">
        <v>88</v>
      </c>
      <c r="J23" s="15" t="s">
        <v>104</v>
      </c>
      <c r="K23" s="18" t="s">
        <v>105</v>
      </c>
      <c r="L23" s="18"/>
      <c r="M23" s="18"/>
      <c r="N23" s="18"/>
      <c r="O23" s="18"/>
      <c r="P23" s="18"/>
      <c r="Q23" s="18"/>
      <c r="R23" s="18"/>
      <c r="S23" s="18"/>
      <c r="T23" s="18"/>
      <c r="U23" s="18"/>
      <c r="V23" s="18"/>
      <c r="W23" s="18"/>
      <c r="X23" s="18"/>
      <c r="Y23" s="18"/>
      <c r="Z23" s="18"/>
      <c r="AA23" s="18" t="s">
        <v>106</v>
      </c>
      <c r="AB23" s="18" t="s">
        <v>91</v>
      </c>
      <c r="AC23" s="18" t="s">
        <v>91</v>
      </c>
      <c r="AD23" s="18" t="s">
        <v>91</v>
      </c>
      <c r="AE23" s="18" t="s">
        <v>91</v>
      </c>
      <c r="AF23" s="15" t="s">
        <v>105</v>
      </c>
      <c r="AG23" s="15" t="s">
        <v>91</v>
      </c>
      <c r="AH23" s="15" t="s">
        <v>104</v>
      </c>
      <c r="AI23" s="18" t="s">
        <v>94</v>
      </c>
      <c r="AJ23" s="35" t="s">
        <v>95</v>
      </c>
      <c r="AK23" s="35"/>
      <c r="AL23" s="35"/>
      <c r="AM23" s="35"/>
      <c r="AN23" s="35"/>
      <c r="AO23" s="35"/>
      <c r="AP23" s="35"/>
      <c r="AQ23" s="35"/>
      <c r="AR23" s="19"/>
      <c r="AS23" s="19"/>
      <c r="AT23" s="19"/>
      <c r="AU23" s="19"/>
      <c r="AV23" s="19"/>
      <c r="AW23" s="19"/>
      <c r="AX23" s="19"/>
      <c r="AY23" s="19"/>
      <c r="AZ23" s="19"/>
      <c r="BA23" s="19"/>
      <c r="BB23" s="19" t="s">
        <v>96</v>
      </c>
      <c r="BC23" s="19"/>
      <c r="BD23" s="19" t="s">
        <v>186</v>
      </c>
      <c r="BE23" s="19" t="s">
        <v>83</v>
      </c>
      <c r="BF23" s="19"/>
      <c r="BG23" s="19" t="s">
        <v>98</v>
      </c>
      <c r="BH23" s="19" t="s">
        <v>99</v>
      </c>
      <c r="BR23" s="14"/>
    </row>
    <row r="24" spans="1:82" ht="51">
      <c r="A24" s="108">
        <v>101</v>
      </c>
      <c r="B24" s="104">
        <v>15.5</v>
      </c>
      <c r="C24" s="15" t="s">
        <v>172</v>
      </c>
      <c r="D24" s="15" t="s">
        <v>100</v>
      </c>
      <c r="E24" s="15" t="s">
        <v>85</v>
      </c>
      <c r="F24" s="16" t="s">
        <v>187</v>
      </c>
      <c r="G24" s="17" t="s">
        <v>188</v>
      </c>
      <c r="H24" s="17" t="s">
        <v>189</v>
      </c>
      <c r="I24" s="17" t="s">
        <v>88</v>
      </c>
      <c r="J24" s="15" t="s">
        <v>111</v>
      </c>
      <c r="K24" s="18" t="s">
        <v>190</v>
      </c>
      <c r="L24" s="18">
        <v>1</v>
      </c>
      <c r="M24" s="18">
        <f>IF(Q24&lt;&gt;"",INDEX(LOVs!$D$2:$D$50,MATCH(Q24,LOVs!$C$2:$C$50)),"null")</f>
        <v>21</v>
      </c>
      <c r="N24" s="18" t="str">
        <f>IF(S24&lt;&gt;"",INDEX(LOVs!$D$2:$D$50,MATCH(S24,LOVs!$C$2:$C$50)),"null")</f>
        <v>null</v>
      </c>
      <c r="O24" s="18" t="s">
        <v>191</v>
      </c>
      <c r="P24" s="18" t="s">
        <v>192</v>
      </c>
      <c r="Q24" s="18" t="s">
        <v>193</v>
      </c>
      <c r="R24" s="18" t="s">
        <v>89</v>
      </c>
      <c r="S24" s="18"/>
      <c r="T24" s="18"/>
      <c r="U24" s="119"/>
      <c r="V24" s="42" t="b">
        <v>0</v>
      </c>
      <c r="W24" s="25" t="s">
        <v>194</v>
      </c>
      <c r="X24" s="25" t="s">
        <v>195</v>
      </c>
      <c r="Y24" s="25"/>
      <c r="Z24" s="138"/>
      <c r="AA24" s="18" t="s">
        <v>91</v>
      </c>
      <c r="AB24" s="18" t="s">
        <v>91</v>
      </c>
      <c r="AC24" s="18" t="s">
        <v>91</v>
      </c>
      <c r="AD24" s="18" t="s">
        <v>91</v>
      </c>
      <c r="AE24" s="18" t="s">
        <v>91</v>
      </c>
      <c r="AF24" s="34" t="s">
        <v>196</v>
      </c>
      <c r="AG24" s="15" t="s">
        <v>91</v>
      </c>
      <c r="AH24" s="15" t="s">
        <v>197</v>
      </c>
      <c r="AI24" s="18" t="s">
        <v>198</v>
      </c>
      <c r="AJ24" s="35" t="s">
        <v>95</v>
      </c>
      <c r="AK24" s="35" t="s">
        <v>95</v>
      </c>
      <c r="AL24" s="35"/>
      <c r="AM24" s="35"/>
      <c r="AN24" s="35"/>
      <c r="AO24" s="35"/>
      <c r="AP24" s="35"/>
      <c r="AQ24" s="35"/>
      <c r="AR24" s="19"/>
      <c r="AS24" s="19"/>
      <c r="AT24" s="19"/>
      <c r="AU24" s="19"/>
      <c r="AV24" s="19"/>
      <c r="AW24" s="19"/>
      <c r="AX24" s="19"/>
      <c r="AY24" s="19"/>
      <c r="AZ24" s="19"/>
      <c r="BA24" s="19"/>
      <c r="BB24" s="19" t="s">
        <v>96</v>
      </c>
      <c r="BC24" s="19"/>
      <c r="BD24" s="19" t="s">
        <v>97</v>
      </c>
      <c r="BE24" s="19" t="s">
        <v>116</v>
      </c>
      <c r="BF24" s="19" t="s">
        <v>117</v>
      </c>
      <c r="BG24" s="19" t="s">
        <v>118</v>
      </c>
      <c r="BH24" s="19" t="s">
        <v>199</v>
      </c>
      <c r="BM24" s="14" t="s">
        <v>88</v>
      </c>
      <c r="BO24" s="14" t="s">
        <v>88</v>
      </c>
      <c r="BP24" s="14" t="s">
        <v>88</v>
      </c>
      <c r="BR24" s="149">
        <f>IF(LEN(W24)=LEN(SUBSTITUTE(W24,"ELIGIBILI","")),0,1)</f>
        <v>1</v>
      </c>
      <c r="BS24" s="14">
        <f>IF(LEN(W24)=LEN(SUBSTITUTE(W24,"HAIRCUT","")),0,1)</f>
        <v>0</v>
      </c>
      <c r="BT24" s="14">
        <f>IF(LEN(W24)=LEN(SUBSTITUTE(W24,"CONCENTRATION","")),0,1)</f>
        <v>0</v>
      </c>
      <c r="BU24" s="14" t="s">
        <v>200</v>
      </c>
      <c r="BV24" s="14" t="s">
        <v>200</v>
      </c>
      <c r="BW24" s="14" t="s">
        <v>200</v>
      </c>
      <c r="BX24" s="14" t="s">
        <v>200</v>
      </c>
      <c r="CD24" s="14" t="str">
        <f>CONCATENATE("UPDATE field set FIELD_NAME = '",G24,"' WHERE ID = ",L24, ";")</f>
        <v>UPDATE field set FIELD_NAME = 'Asset Types' WHERE ID = 1;</v>
      </c>
    </row>
    <row r="25" spans="1:82" ht="80">
      <c r="A25" s="108">
        <v>226</v>
      </c>
      <c r="B25" s="104">
        <v>15.5</v>
      </c>
      <c r="C25" s="15" t="s">
        <v>172</v>
      </c>
      <c r="D25" s="15" t="s">
        <v>177</v>
      </c>
      <c r="E25" s="15" t="s">
        <v>85</v>
      </c>
      <c r="F25" s="16" t="s">
        <v>201</v>
      </c>
      <c r="G25" s="17" t="s">
        <v>202</v>
      </c>
      <c r="H25" s="17" t="s">
        <v>88</v>
      </c>
      <c r="I25" s="17" t="s">
        <v>88</v>
      </c>
      <c r="J25" s="15" t="s">
        <v>89</v>
      </c>
      <c r="K25" s="18" t="s">
        <v>203</v>
      </c>
      <c r="L25" s="18"/>
      <c r="M25" s="18"/>
      <c r="N25" s="18"/>
      <c r="O25" s="18"/>
      <c r="P25" s="18"/>
      <c r="Q25" s="18"/>
      <c r="R25" s="18"/>
      <c r="S25" s="18"/>
      <c r="T25" s="18"/>
      <c r="U25" s="18"/>
      <c r="V25" s="18"/>
      <c r="W25" s="18"/>
      <c r="X25" s="18"/>
      <c r="Y25" s="18"/>
      <c r="Z25" s="18"/>
      <c r="AA25" s="18" t="s">
        <v>106</v>
      </c>
      <c r="AB25" s="18" t="s">
        <v>204</v>
      </c>
      <c r="AC25" s="18" t="s">
        <v>91</v>
      </c>
      <c r="AD25" s="20" t="s">
        <v>91</v>
      </c>
      <c r="AE25" s="18" t="s">
        <v>91</v>
      </c>
      <c r="AF25" s="34"/>
      <c r="AG25" s="15" t="s">
        <v>205</v>
      </c>
      <c r="AH25" s="15" t="s">
        <v>206</v>
      </c>
      <c r="AI25" s="18" t="s">
        <v>207</v>
      </c>
      <c r="AJ25" s="35" t="s">
        <v>95</v>
      </c>
      <c r="AK25" s="35" t="s">
        <v>95</v>
      </c>
      <c r="AL25" s="35"/>
      <c r="AM25" s="35"/>
      <c r="AN25" s="35"/>
      <c r="AO25" s="35"/>
      <c r="AP25" s="35"/>
      <c r="AQ25" s="35"/>
      <c r="AR25" s="19"/>
      <c r="AS25" s="19"/>
      <c r="AT25" s="19"/>
      <c r="AU25" s="19"/>
      <c r="AV25" s="19"/>
      <c r="AW25" s="19"/>
      <c r="AX25" s="19"/>
      <c r="AY25" s="19"/>
      <c r="AZ25" s="19"/>
      <c r="BA25" s="19" t="s">
        <v>208</v>
      </c>
      <c r="BB25" s="19" t="s">
        <v>96</v>
      </c>
      <c r="BC25" s="19" t="s">
        <v>209</v>
      </c>
      <c r="BD25" s="19" t="s">
        <v>210</v>
      </c>
      <c r="BE25" s="19" t="s">
        <v>116</v>
      </c>
      <c r="BF25" s="83" t="s">
        <v>211</v>
      </c>
      <c r="BG25" s="83" t="s">
        <v>212</v>
      </c>
      <c r="BH25" s="19" t="s">
        <v>213</v>
      </c>
      <c r="BR25" s="14"/>
    </row>
    <row r="26" spans="1:82" ht="85">
      <c r="A26" s="108">
        <v>227</v>
      </c>
      <c r="B26" s="104">
        <v>15.5</v>
      </c>
      <c r="C26" s="15" t="s">
        <v>172</v>
      </c>
      <c r="D26" s="15" t="s">
        <v>177</v>
      </c>
      <c r="E26" s="15" t="s">
        <v>85</v>
      </c>
      <c r="F26" s="16" t="s">
        <v>214</v>
      </c>
      <c r="G26" s="17" t="s">
        <v>215</v>
      </c>
      <c r="H26" s="17" t="s">
        <v>4516</v>
      </c>
      <c r="I26" s="17" t="s">
        <v>88</v>
      </c>
      <c r="J26" s="15" t="s">
        <v>89</v>
      </c>
      <c r="K26" s="18" t="s">
        <v>216</v>
      </c>
      <c r="L26" s="18">
        <v>1038</v>
      </c>
      <c r="M26" s="18"/>
      <c r="N26" s="18"/>
      <c r="O26" s="18"/>
      <c r="P26" s="18" t="s">
        <v>226</v>
      </c>
      <c r="Q26" s="18"/>
      <c r="R26" s="18" t="s">
        <v>89</v>
      </c>
      <c r="S26" s="18"/>
      <c r="T26" s="18"/>
      <c r="U26" s="18"/>
      <c r="V26" s="18"/>
      <c r="W26" s="18"/>
      <c r="X26" s="18"/>
      <c r="Y26" s="18"/>
      <c r="Z26" s="18"/>
      <c r="AA26" s="18" t="s">
        <v>106</v>
      </c>
      <c r="AB26" s="18" t="s">
        <v>217</v>
      </c>
      <c r="AC26" s="18" t="s">
        <v>91</v>
      </c>
      <c r="AD26" s="20" t="s">
        <v>91</v>
      </c>
      <c r="AE26" s="18" t="s">
        <v>91</v>
      </c>
      <c r="AF26" s="34" t="s">
        <v>218</v>
      </c>
      <c r="AG26" s="15" t="s">
        <v>91</v>
      </c>
      <c r="AH26" s="15" t="s">
        <v>219</v>
      </c>
      <c r="AI26" s="18" t="s">
        <v>220</v>
      </c>
      <c r="AJ26" s="35" t="s">
        <v>95</v>
      </c>
      <c r="AK26" s="35" t="s">
        <v>95</v>
      </c>
      <c r="AL26" s="35"/>
      <c r="AM26" s="35"/>
      <c r="AN26" s="35"/>
      <c r="AO26" s="35"/>
      <c r="AP26" s="35"/>
      <c r="AQ26" s="35"/>
      <c r="AR26" s="19"/>
      <c r="AS26" s="19"/>
      <c r="AT26" s="19"/>
      <c r="AU26" s="19"/>
      <c r="AV26" s="19"/>
      <c r="AW26" s="19"/>
      <c r="AX26" s="19"/>
      <c r="AY26" s="19"/>
      <c r="AZ26" s="19"/>
      <c r="BA26" s="19" t="s">
        <v>208</v>
      </c>
      <c r="BB26" s="19" t="s">
        <v>96</v>
      </c>
      <c r="BC26" s="19" t="s">
        <v>209</v>
      </c>
      <c r="BD26" s="19" t="s">
        <v>210</v>
      </c>
      <c r="BE26" s="19" t="s">
        <v>116</v>
      </c>
      <c r="BF26" s="86" t="s">
        <v>221</v>
      </c>
      <c r="BG26" s="83" t="s">
        <v>222</v>
      </c>
      <c r="BH26" s="19" t="s">
        <v>213</v>
      </c>
      <c r="BR26" s="14"/>
    </row>
    <row r="27" spans="1:82" ht="128">
      <c r="A27" s="108">
        <v>228</v>
      </c>
      <c r="B27" s="104">
        <v>15.5</v>
      </c>
      <c r="C27" s="15" t="s">
        <v>172</v>
      </c>
      <c r="D27" s="15" t="s">
        <v>177</v>
      </c>
      <c r="E27" s="15" t="s">
        <v>85</v>
      </c>
      <c r="F27" s="16" t="s">
        <v>223</v>
      </c>
      <c r="G27" s="17" t="s">
        <v>224</v>
      </c>
      <c r="H27" s="17" t="s">
        <v>189</v>
      </c>
      <c r="I27" s="17" t="s">
        <v>88</v>
      </c>
      <c r="J27" s="15" t="s">
        <v>89</v>
      </c>
      <c r="K27" s="18" t="s">
        <v>225</v>
      </c>
      <c r="L27" s="18">
        <v>2</v>
      </c>
      <c r="M27" s="18" t="str">
        <f>IF(Q27&lt;&gt;"",INDEX(LOVs!$D$2:$D$50,MATCH(Q27,LOVs!$C$2:$C$50)),"null")</f>
        <v>null</v>
      </c>
      <c r="N27" s="18" t="str">
        <f>IF(S27&lt;&gt;"",INDEX(LOVs!$D$2:$D$50,MATCH(S27,LOVs!$C$2:$C$50)),"null")</f>
        <v>null</v>
      </c>
      <c r="O27" s="18" t="s">
        <v>191</v>
      </c>
      <c r="P27" s="25" t="s">
        <v>226</v>
      </c>
      <c r="Q27" s="18"/>
      <c r="R27" s="18" t="s">
        <v>89</v>
      </c>
      <c r="S27" s="18"/>
      <c r="T27" s="18"/>
      <c r="U27" s="127" t="s">
        <v>227</v>
      </c>
      <c r="V27" s="42" t="b">
        <v>0</v>
      </c>
      <c r="W27" s="18" t="s">
        <v>228</v>
      </c>
      <c r="X27" s="18" t="s">
        <v>229</v>
      </c>
      <c r="Y27" s="18"/>
      <c r="Z27" s="138" t="s">
        <v>230</v>
      </c>
      <c r="AA27" s="18" t="s">
        <v>106</v>
      </c>
      <c r="AB27" s="18" t="s">
        <v>204</v>
      </c>
      <c r="AC27" s="18" t="s">
        <v>231</v>
      </c>
      <c r="AD27" s="20" t="s">
        <v>91</v>
      </c>
      <c r="AE27" s="18" t="s">
        <v>91</v>
      </c>
      <c r="AF27" s="34" t="s">
        <v>232</v>
      </c>
      <c r="AG27" s="15" t="s">
        <v>205</v>
      </c>
      <c r="AH27" s="15" t="s">
        <v>206</v>
      </c>
      <c r="AI27" s="18" t="s">
        <v>233</v>
      </c>
      <c r="AJ27" s="35" t="s">
        <v>95</v>
      </c>
      <c r="AK27" s="35" t="s">
        <v>95</v>
      </c>
      <c r="AL27" s="35"/>
      <c r="AM27" s="35"/>
      <c r="AN27" s="35"/>
      <c r="AO27" s="35"/>
      <c r="AP27" s="35"/>
      <c r="AQ27" s="35"/>
      <c r="AR27" s="19"/>
      <c r="AS27" s="19"/>
      <c r="AT27" s="19"/>
      <c r="AU27" s="19"/>
      <c r="AV27" s="19"/>
      <c r="AW27" s="19"/>
      <c r="AX27" s="19"/>
      <c r="AY27" s="19"/>
      <c r="AZ27" s="19"/>
      <c r="BA27" s="19" t="s">
        <v>208</v>
      </c>
      <c r="BB27" s="19" t="s">
        <v>96</v>
      </c>
      <c r="BC27" s="19" t="s">
        <v>209</v>
      </c>
      <c r="BD27" s="19" t="s">
        <v>234</v>
      </c>
      <c r="BE27" s="19" t="s">
        <v>116</v>
      </c>
      <c r="BF27" s="83" t="s">
        <v>235</v>
      </c>
      <c r="BG27" s="83" t="s">
        <v>212</v>
      </c>
      <c r="BH27" s="19" t="s">
        <v>213</v>
      </c>
      <c r="BI27" s="45" t="str">
        <f>CONCATENATE("{ ""id"":",L27,", ""lov_id"": ",M27,", ""unit_id"":",N27,", ""domain_b"": true, ""domain_c"": true, ""domain_e"": true, ""domain_h"": true, ""tech_name"": """,F27,""", ""input_type"":""",LOWER(SUBSTITUTE(P27," ","_")),""", ""operator_in"": true, ""input_format"": """,R27,""",")</f>
        <v>{ "id":2, "lov_id": null, "unit_id":null, "domain_b": true, "domain_c": true, "domain_e": true, "domain_h": true, "tech_name": "SEC_ISIN_CODE", "input_type":"free_value", "operator_in": true, "input_format": "string",</v>
      </c>
      <c r="BJ27" s="45" t="str">
        <f t="shared" ref="BJ27:BJ28" si="0">"""selection_max"":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27" s="45" t="str">
        <f t="shared" ref="BK27:BK28" si="1">"""validation_string_max_size"":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27" s="45" t="str">
        <f t="shared" ref="BL27:BL28" si="2">CONCATENATE(BI27,BJ27,BK27)</f>
        <v>{ "id":2, "lov_id": null, "unit_id":null, "domain_b": true, "domain_c": true, "domain_e": true, "domain_h": true, "tech_name": "SEC_ISIN_CODE", "input_type":"free_value",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27" s="14" t="s">
        <v>88</v>
      </c>
      <c r="BO27" s="14" t="s">
        <v>88</v>
      </c>
      <c r="BP27" s="14" t="s">
        <v>88</v>
      </c>
      <c r="BR27" s="149">
        <f>IF(LEN(W27)=LEN(SUBSTITUTE(W27,"ELIGIBILI","")),0,1)</f>
        <v>1</v>
      </c>
      <c r="BS27" s="14">
        <f>IF(LEN(W27)=LEN(SUBSTITUTE(W27,"HAIRCUT","")),0,1)</f>
        <v>1</v>
      </c>
      <c r="BT27" s="14">
        <f>IF(LEN(W27)=LEN(SUBSTITUTE(W27,"CONCENTRATION","")),0,1)</f>
        <v>1</v>
      </c>
      <c r="BU27" s="14" t="s">
        <v>200</v>
      </c>
      <c r="BV27" s="14" t="s">
        <v>200</v>
      </c>
      <c r="BW27" s="14" t="s">
        <v>200</v>
      </c>
      <c r="BX27" s="14" t="s">
        <v>200</v>
      </c>
      <c r="CD27" s="14" t="str">
        <f>CONCATENATE("UPDATE field set FIELD_NAME = '",G27,"' WHERE ID = ",L27, ";")</f>
        <v>UPDATE field set FIELD_NAME = 'ISIN Code' WHERE ID = 2;</v>
      </c>
    </row>
    <row r="28" spans="1:82" ht="128">
      <c r="A28" s="108">
        <v>215</v>
      </c>
      <c r="B28" s="104">
        <v>15.5</v>
      </c>
      <c r="C28" s="15" t="s">
        <v>172</v>
      </c>
      <c r="D28" s="15" t="s">
        <v>177</v>
      </c>
      <c r="E28" s="15" t="s">
        <v>101</v>
      </c>
      <c r="F28" s="16" t="s">
        <v>236</v>
      </c>
      <c r="G28" s="17" t="s">
        <v>237</v>
      </c>
      <c r="H28" s="17" t="s">
        <v>189</v>
      </c>
      <c r="I28" s="17" t="s">
        <v>88</v>
      </c>
      <c r="J28" s="15" t="s">
        <v>89</v>
      </c>
      <c r="K28" s="18" t="s">
        <v>238</v>
      </c>
      <c r="L28" s="18">
        <v>3</v>
      </c>
      <c r="M28" s="18" t="str">
        <f>IF(Q28&lt;&gt;"",INDEX(LOVs!$D$2:$D$50,MATCH(Q28,LOVs!$C$2:$C$50)),"null")</f>
        <v>null</v>
      </c>
      <c r="N28" s="18" t="str">
        <f>IF(S28&lt;&gt;"",INDEX(LOVs!$D$2:$D$50,MATCH(S28,LOVs!$C$2:$C$50)),"null")</f>
        <v>null</v>
      </c>
      <c r="O28" s="18" t="s">
        <v>191</v>
      </c>
      <c r="P28" s="25" t="s">
        <v>226</v>
      </c>
      <c r="Q28" s="18"/>
      <c r="R28" s="18" t="s">
        <v>89</v>
      </c>
      <c r="S28" s="18"/>
      <c r="T28" s="18"/>
      <c r="U28" s="127" t="s">
        <v>239</v>
      </c>
      <c r="V28" s="18" t="b">
        <v>1</v>
      </c>
      <c r="W28" s="18" t="s">
        <v>228</v>
      </c>
      <c r="X28" s="18" t="s">
        <v>229</v>
      </c>
      <c r="Y28" s="18"/>
      <c r="Z28" s="138" t="s">
        <v>230</v>
      </c>
      <c r="AA28" s="18" t="s">
        <v>106</v>
      </c>
      <c r="AB28" s="18" t="s">
        <v>91</v>
      </c>
      <c r="AC28" s="18" t="s">
        <v>240</v>
      </c>
      <c r="AD28" s="20" t="s">
        <v>91</v>
      </c>
      <c r="AE28" s="18" t="s">
        <v>91</v>
      </c>
      <c r="AF28" s="34" t="s">
        <v>241</v>
      </c>
      <c r="AG28" s="15" t="s">
        <v>205</v>
      </c>
      <c r="AH28" s="15" t="s">
        <v>242</v>
      </c>
      <c r="AI28" s="18" t="s">
        <v>243</v>
      </c>
      <c r="AJ28" s="35" t="s">
        <v>95</v>
      </c>
      <c r="AK28" s="35" t="s">
        <v>95</v>
      </c>
      <c r="AL28" s="35"/>
      <c r="AM28" s="35"/>
      <c r="AN28" s="35"/>
      <c r="AO28" s="35"/>
      <c r="AP28" s="35"/>
      <c r="AQ28" s="35"/>
      <c r="AR28" s="19"/>
      <c r="AS28" s="19"/>
      <c r="AT28" s="19"/>
      <c r="AU28" s="19"/>
      <c r="AV28" s="19"/>
      <c r="AW28" s="19"/>
      <c r="AX28" s="19"/>
      <c r="AY28" s="19"/>
      <c r="AZ28" s="19"/>
      <c r="BA28" s="19" t="s">
        <v>208</v>
      </c>
      <c r="BB28" s="19" t="s">
        <v>96</v>
      </c>
      <c r="BC28" s="19" t="s">
        <v>209</v>
      </c>
      <c r="BD28" s="19" t="s">
        <v>244</v>
      </c>
      <c r="BE28" s="19" t="s">
        <v>116</v>
      </c>
      <c r="BF28" s="83" t="s">
        <v>245</v>
      </c>
      <c r="BG28" s="83" t="s">
        <v>212</v>
      </c>
      <c r="BH28" s="19" t="s">
        <v>246</v>
      </c>
      <c r="BI28" s="45" t="str">
        <f>CONCATENATE("{ ""id"":",L28,", ""lov_id"": ",M28,", ""unit_id"":",N28,", ""domain_b"": true, ""domain_c"": true, ""domain_e"": true, ""domain_h"": true, ""tech_name"": """,F28,""", ""input_type"":""",LOWER(SUBSTITUTE(P28," ","_")),""", ""operator_in"": true, ""input_format"": """,R28,""",")</f>
        <v>{ "id":3, "lov_id": null, "unit_id":null, "domain_b": true, "domain_c": true, "domain_e": true, "domain_h": true, "tech_name": "SEC_IN_BASKET", "input_type":"free_value", "operator_in": true, "input_format": "string",</v>
      </c>
      <c r="BJ28" s="45" t="str">
        <f t="shared" si="0"/>
        <v>"selection_max": null,"selection_min": 1,"operator_not_in": true,"operator_greater_than": true,"operator_smaller_than": true,"validation_number_denom": null,"validation_number_scale": null,"validation_number_min_val": null,</v>
      </c>
      <c r="BK28" s="45" t="str">
        <f t="shared" si="1"/>
        <v>"validation_string_max_size": null,"validation_string_min_size": null,"validation_number_precision": null,"operator_greater_than_or_equal": true,"operator_smaller_than_or_equal": true },</v>
      </c>
      <c r="BL28" s="45" t="str">
        <f t="shared" si="2"/>
        <v>{ "id":3, "lov_id": null, "unit_id":null, "domain_b": true, "domain_c": true, "domain_e": true, "domain_h": true, "tech_name": "SEC_IN_BASKET", "input_type":"free_value",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28" s="14" t="s">
        <v>88</v>
      </c>
      <c r="BO28" s="14" t="s">
        <v>88</v>
      </c>
      <c r="BP28" s="14" t="s">
        <v>88</v>
      </c>
      <c r="BR28" s="149">
        <f>IF(LEN(W28)=LEN(SUBSTITUTE(W28,"ELIGIBILI","")),0,1)</f>
        <v>1</v>
      </c>
      <c r="BS28" s="14">
        <f>IF(LEN(W28)=LEN(SUBSTITUTE(W28,"HAIRCUT","")),0,1)</f>
        <v>1</v>
      </c>
      <c r="BT28" s="14">
        <f>IF(LEN(W28)=LEN(SUBSTITUTE(W28,"CONCENTRATION","")),0,1)</f>
        <v>1</v>
      </c>
      <c r="BX28" s="14" t="s">
        <v>88</v>
      </c>
      <c r="CD28" s="14" t="str">
        <f>CONCATENATE("UPDATE field set FIELD_NAME = '",G28,"' WHERE ID = ",L28, ";")</f>
        <v>UPDATE field set FIELD_NAME = 'Security In Security List' WHERE ID = 3;</v>
      </c>
    </row>
    <row r="29" spans="1:82" s="38" customFormat="1" ht="80">
      <c r="A29" s="108">
        <v>231</v>
      </c>
      <c r="B29" s="104">
        <v>15.5</v>
      </c>
      <c r="C29" s="15" t="s">
        <v>172</v>
      </c>
      <c r="D29" s="15" t="s">
        <v>177</v>
      </c>
      <c r="E29" s="15" t="s">
        <v>85</v>
      </c>
      <c r="F29" s="16" t="s">
        <v>247</v>
      </c>
      <c r="G29" s="17" t="s">
        <v>248</v>
      </c>
      <c r="H29" s="17" t="s">
        <v>88</v>
      </c>
      <c r="I29" s="17" t="s">
        <v>88</v>
      </c>
      <c r="J29" s="15" t="s">
        <v>89</v>
      </c>
      <c r="K29" s="18" t="s">
        <v>225</v>
      </c>
      <c r="L29" s="18"/>
      <c r="M29" s="18"/>
      <c r="N29" s="18"/>
      <c r="O29" s="18"/>
      <c r="P29" s="18"/>
      <c r="Q29" s="18"/>
      <c r="R29" s="18"/>
      <c r="S29" s="18"/>
      <c r="T29" s="18"/>
      <c r="U29" s="18"/>
      <c r="V29" s="18"/>
      <c r="W29" s="18"/>
      <c r="X29" s="18"/>
      <c r="Y29" s="18"/>
      <c r="Z29" s="18"/>
      <c r="AA29" s="18" t="s">
        <v>106</v>
      </c>
      <c r="AB29" s="18" t="s">
        <v>91</v>
      </c>
      <c r="AC29" s="18" t="s">
        <v>231</v>
      </c>
      <c r="AD29" s="18" t="s">
        <v>200</v>
      </c>
      <c r="AE29" s="18" t="s">
        <v>91</v>
      </c>
      <c r="AF29" s="15" t="s">
        <v>249</v>
      </c>
      <c r="AG29" s="15" t="s">
        <v>91</v>
      </c>
      <c r="AH29" s="15" t="s">
        <v>250</v>
      </c>
      <c r="AI29" s="21" t="s">
        <v>251</v>
      </c>
      <c r="AJ29" s="35" t="s">
        <v>95</v>
      </c>
      <c r="AK29" s="35" t="s">
        <v>95</v>
      </c>
      <c r="AL29" s="35"/>
      <c r="AM29" s="35"/>
      <c r="AN29" s="35"/>
      <c r="AO29" s="35"/>
      <c r="AP29" s="35" t="s">
        <v>95</v>
      </c>
      <c r="AQ29" s="35" t="s">
        <v>95</v>
      </c>
      <c r="AR29" s="19"/>
      <c r="AS29" s="19"/>
      <c r="AT29" s="19"/>
      <c r="AU29" s="19"/>
      <c r="AV29" s="19"/>
      <c r="AW29" s="19"/>
      <c r="AX29" s="19"/>
      <c r="AY29" s="19"/>
      <c r="AZ29" s="19"/>
      <c r="BA29" s="19" t="s">
        <v>252</v>
      </c>
      <c r="BB29" s="19" t="s">
        <v>96</v>
      </c>
      <c r="BC29" s="19"/>
      <c r="BD29" s="19" t="s">
        <v>253</v>
      </c>
      <c r="BE29" s="19" t="s">
        <v>116</v>
      </c>
      <c r="BF29" s="83" t="s">
        <v>235</v>
      </c>
      <c r="BG29" s="83" t="s">
        <v>212</v>
      </c>
      <c r="BH29" s="19" t="s">
        <v>254</v>
      </c>
      <c r="BI29" s="14"/>
      <c r="BJ29" s="14"/>
      <c r="BK29" s="14"/>
      <c r="BL29" s="14"/>
      <c r="BM29" s="14"/>
      <c r="BN29" s="14"/>
      <c r="BO29" s="14"/>
      <c r="BP29" s="14"/>
      <c r="BQ29" s="14"/>
    </row>
    <row r="30" spans="1:82" s="39" customFormat="1" ht="80">
      <c r="A30" s="108">
        <v>232</v>
      </c>
      <c r="B30" s="104">
        <v>15.5</v>
      </c>
      <c r="C30" s="15" t="s">
        <v>172</v>
      </c>
      <c r="D30" s="15" t="s">
        <v>177</v>
      </c>
      <c r="E30" s="15" t="s">
        <v>101</v>
      </c>
      <c r="F30" s="16" t="s">
        <v>255</v>
      </c>
      <c r="G30" s="17" t="s">
        <v>256</v>
      </c>
      <c r="H30" s="17" t="s">
        <v>88</v>
      </c>
      <c r="I30" s="17" t="s">
        <v>88</v>
      </c>
      <c r="J30" s="15" t="s">
        <v>111</v>
      </c>
      <c r="K30" s="18" t="s">
        <v>257</v>
      </c>
      <c r="L30" s="18"/>
      <c r="M30" s="18"/>
      <c r="N30" s="18"/>
      <c r="O30" s="18"/>
      <c r="P30" s="18"/>
      <c r="Q30" s="18"/>
      <c r="R30" s="18"/>
      <c r="S30" s="18"/>
      <c r="T30" s="18"/>
      <c r="U30" s="18"/>
      <c r="V30" s="18"/>
      <c r="W30" s="18"/>
      <c r="X30" s="18"/>
      <c r="Y30" s="18"/>
      <c r="Z30" s="18"/>
      <c r="AA30" s="18" t="s">
        <v>258</v>
      </c>
      <c r="AB30" s="18" t="s">
        <v>91</v>
      </c>
      <c r="AC30" s="18" t="s">
        <v>240</v>
      </c>
      <c r="AD30" s="18" t="s">
        <v>200</v>
      </c>
      <c r="AE30" s="18" t="s">
        <v>91</v>
      </c>
      <c r="AF30" s="34" t="s">
        <v>241</v>
      </c>
      <c r="AG30" s="15" t="s">
        <v>100</v>
      </c>
      <c r="AH30" s="15" t="s">
        <v>242</v>
      </c>
      <c r="AI30" s="18" t="s">
        <v>243</v>
      </c>
      <c r="AJ30" s="35" t="s">
        <v>95</v>
      </c>
      <c r="AK30" s="35" t="s">
        <v>95</v>
      </c>
      <c r="AL30" s="35"/>
      <c r="AM30" s="35"/>
      <c r="AN30" s="35"/>
      <c r="AO30" s="35"/>
      <c r="AP30" s="35"/>
      <c r="AQ30" s="35"/>
      <c r="AR30" s="19"/>
      <c r="AS30" s="19"/>
      <c r="AT30" s="19"/>
      <c r="AU30" s="19"/>
      <c r="AV30" s="19"/>
      <c r="AW30" s="19"/>
      <c r="AX30" s="19"/>
      <c r="AY30" s="19"/>
      <c r="AZ30" s="19"/>
      <c r="BA30" s="19" t="s">
        <v>208</v>
      </c>
      <c r="BB30" s="19" t="s">
        <v>96</v>
      </c>
      <c r="BC30" s="19" t="s">
        <v>209</v>
      </c>
      <c r="BD30" s="19"/>
      <c r="BE30" s="19" t="s">
        <v>116</v>
      </c>
      <c r="BF30" s="83" t="s">
        <v>245</v>
      </c>
      <c r="BG30" s="83" t="s">
        <v>212</v>
      </c>
      <c r="BH30" s="19" t="s">
        <v>246</v>
      </c>
    </row>
    <row r="31" spans="1:82" s="40" customFormat="1" ht="80">
      <c r="A31" s="108">
        <v>233</v>
      </c>
      <c r="B31" s="104">
        <v>15.5</v>
      </c>
      <c r="C31" s="15" t="s">
        <v>172</v>
      </c>
      <c r="D31" s="15" t="s">
        <v>177</v>
      </c>
      <c r="E31" s="15" t="s">
        <v>101</v>
      </c>
      <c r="F31" s="16" t="s">
        <v>259</v>
      </c>
      <c r="G31" s="17" t="s">
        <v>260</v>
      </c>
      <c r="H31" s="17" t="s">
        <v>88</v>
      </c>
      <c r="I31" s="17" t="s">
        <v>88</v>
      </c>
      <c r="J31" s="15" t="s">
        <v>89</v>
      </c>
      <c r="K31" s="18" t="s">
        <v>257</v>
      </c>
      <c r="L31" s="18"/>
      <c r="M31" s="18"/>
      <c r="N31" s="18"/>
      <c r="O31" s="18"/>
      <c r="P31" s="18"/>
      <c r="Q31" s="18"/>
      <c r="R31" s="18"/>
      <c r="S31" s="18"/>
      <c r="T31" s="18"/>
      <c r="U31" s="18"/>
      <c r="V31" s="18"/>
      <c r="W31" s="18"/>
      <c r="X31" s="18"/>
      <c r="Y31" s="18"/>
      <c r="Z31" s="18"/>
      <c r="AA31" s="18" t="s">
        <v>106</v>
      </c>
      <c r="AB31" s="18" t="s">
        <v>91</v>
      </c>
      <c r="AC31" s="18" t="s">
        <v>240</v>
      </c>
      <c r="AD31" s="20" t="s">
        <v>91</v>
      </c>
      <c r="AE31" s="18" t="s">
        <v>91</v>
      </c>
      <c r="AF31" s="34" t="s">
        <v>241</v>
      </c>
      <c r="AG31" s="15" t="s">
        <v>261</v>
      </c>
      <c r="AH31" s="15" t="s">
        <v>262</v>
      </c>
      <c r="AI31" s="18" t="s">
        <v>243</v>
      </c>
      <c r="AJ31" s="35" t="s">
        <v>95</v>
      </c>
      <c r="AK31" s="35" t="s">
        <v>95</v>
      </c>
      <c r="AL31" s="35"/>
      <c r="AM31" s="35"/>
      <c r="AN31" s="35"/>
      <c r="AO31" s="35"/>
      <c r="AP31" s="35"/>
      <c r="AQ31" s="35"/>
      <c r="AR31" s="19"/>
      <c r="AS31" s="19"/>
      <c r="AT31" s="19"/>
      <c r="AU31" s="19"/>
      <c r="AV31" s="19"/>
      <c r="AW31" s="19"/>
      <c r="AX31" s="19"/>
      <c r="AY31" s="19"/>
      <c r="AZ31" s="19"/>
      <c r="BA31" s="19" t="s">
        <v>208</v>
      </c>
      <c r="BB31" s="19" t="s">
        <v>96</v>
      </c>
      <c r="BC31" s="19" t="s">
        <v>209</v>
      </c>
      <c r="BD31" s="19" t="s">
        <v>263</v>
      </c>
      <c r="BE31" s="19" t="s">
        <v>116</v>
      </c>
      <c r="BF31" s="83" t="s">
        <v>245</v>
      </c>
      <c r="BG31" s="83" t="s">
        <v>212</v>
      </c>
      <c r="BH31" s="19" t="s">
        <v>246</v>
      </c>
    </row>
    <row r="32" spans="1:82" ht="128">
      <c r="A32" s="108">
        <v>208</v>
      </c>
      <c r="B32" s="104">
        <v>15.5</v>
      </c>
      <c r="C32" s="15" t="s">
        <v>172</v>
      </c>
      <c r="D32" s="15" t="s">
        <v>177</v>
      </c>
      <c r="E32" s="15" t="s">
        <v>85</v>
      </c>
      <c r="F32" s="16" t="s">
        <v>264</v>
      </c>
      <c r="G32" s="17" t="s">
        <v>265</v>
      </c>
      <c r="H32" s="17" t="s">
        <v>189</v>
      </c>
      <c r="I32" s="17" t="s">
        <v>88</v>
      </c>
      <c r="J32" s="19" t="s">
        <v>111</v>
      </c>
      <c r="K32" s="18" t="s">
        <v>266</v>
      </c>
      <c r="L32" s="18">
        <v>4</v>
      </c>
      <c r="M32" s="18">
        <f>IF(Q32&lt;&gt;"",INDEX(LOVs!$D$2:$D$50,MATCH(Q32,LOVs!$C$2:$C$50)),"null")</f>
        <v>19</v>
      </c>
      <c r="N32" s="18" t="str">
        <f>IF(S32&lt;&gt;"",INDEX(LOVs!$D$2:$D$50,MATCH(S32,LOVs!$C$2:$C$50)),"null")</f>
        <v>null</v>
      </c>
      <c r="O32" s="18" t="s">
        <v>191</v>
      </c>
      <c r="P32" s="18" t="s">
        <v>192</v>
      </c>
      <c r="Q32" s="18" t="s">
        <v>267</v>
      </c>
      <c r="R32" s="18" t="s">
        <v>89</v>
      </c>
      <c r="S32" s="18"/>
      <c r="T32" s="18"/>
      <c r="U32" s="119"/>
      <c r="V32" s="42" t="b">
        <v>0</v>
      </c>
      <c r="W32" s="18" t="s">
        <v>228</v>
      </c>
      <c r="X32" s="18" t="s">
        <v>195</v>
      </c>
      <c r="Y32" s="18"/>
      <c r="Z32" s="138"/>
      <c r="AA32" s="18" t="s">
        <v>106</v>
      </c>
      <c r="AB32" s="18" t="s">
        <v>91</v>
      </c>
      <c r="AC32" s="18" t="s">
        <v>268</v>
      </c>
      <c r="AD32" s="20" t="s">
        <v>91</v>
      </c>
      <c r="AE32" s="15" t="s">
        <v>91</v>
      </c>
      <c r="AF32" s="18" t="s">
        <v>269</v>
      </c>
      <c r="AG32" s="15" t="s">
        <v>205</v>
      </c>
      <c r="AH32" s="19" t="s">
        <v>270</v>
      </c>
      <c r="AI32" s="21" t="s">
        <v>271</v>
      </c>
      <c r="AJ32" s="35" t="s">
        <v>95</v>
      </c>
      <c r="AK32" s="35" t="s">
        <v>95</v>
      </c>
      <c r="AL32" s="35"/>
      <c r="AM32" s="35"/>
      <c r="AN32" s="35"/>
      <c r="AO32" s="35"/>
      <c r="AP32" s="35"/>
      <c r="AQ32" s="35"/>
      <c r="AR32" s="19"/>
      <c r="AS32" s="19"/>
      <c r="AT32" s="19"/>
      <c r="AU32" s="19"/>
      <c r="AV32" s="19"/>
      <c r="AW32" s="19"/>
      <c r="AX32" s="19"/>
      <c r="AY32" s="19"/>
      <c r="AZ32" s="19"/>
      <c r="BA32" s="19" t="s">
        <v>272</v>
      </c>
      <c r="BB32" s="19" t="s">
        <v>273</v>
      </c>
      <c r="BC32" s="19" t="s">
        <v>274</v>
      </c>
      <c r="BD32" s="19" t="s">
        <v>275</v>
      </c>
      <c r="BE32" s="19" t="s">
        <v>116</v>
      </c>
      <c r="BF32" s="19" t="s">
        <v>117</v>
      </c>
      <c r="BG32" s="19" t="s">
        <v>118</v>
      </c>
      <c r="BH32" s="19" t="s">
        <v>199</v>
      </c>
      <c r="BI32" s="45" t="str">
        <f>CONCATENATE("{ ""id"":",L32,", ""lov_id"": ",M32,", ""unit_id"":",N32,", ""domain_b"": true, ""domain_c"": true, ""domain_e"": true, ""domain_h"": true, ""tech_name"": """,F32,""", ""input_type"":""",LOWER(SUBSTITUTE(P32," ","_")),""", ""operator_in"": true, ""input_format"": """,R32,""",")</f>
        <v>{ "id":4, "lov_id": 19, "unit_id":null, "domain_b": true, "domain_c": true, "domain_e": true, "domain_h": true, "tech_name": "SEC_CATEGORY", "input_type":"enumerated", "operator_in": true, "input_format": "string",</v>
      </c>
      <c r="BJ32" s="45" t="str">
        <f t="shared" ref="BJ32:BJ34" si="3">"""selection_max"":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32" s="45" t="str">
        <f t="shared" ref="BK32:BK34" si="4">"""validation_string_max_size"":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32" s="45" t="str">
        <f t="shared" ref="BL32:BL34" si="5">CONCATENATE(BI32,BJ32,BK32)</f>
        <v>{ "id":4, "lov_id": 19, "unit_id":null, "domain_b": true, "domain_c": true, "domain_e": true, "domain_h": true, "tech_name": "SEC_CATEGORY",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32" s="14" t="s">
        <v>88</v>
      </c>
      <c r="BN32" s="14" t="s">
        <v>88</v>
      </c>
      <c r="BO32" s="14" t="s">
        <v>88</v>
      </c>
      <c r="BP32" s="14" t="s">
        <v>88</v>
      </c>
      <c r="BR32" s="149">
        <f>IF(LEN(W32)=LEN(SUBSTITUTE(W32,"ELIGIBILI","")),0,1)</f>
        <v>1</v>
      </c>
      <c r="BS32" s="14">
        <f>IF(LEN(W32)=LEN(SUBSTITUTE(W32,"HAIRCUT","")),0,1)</f>
        <v>1</v>
      </c>
      <c r="BT32" s="14">
        <f>IF(LEN(W32)=LEN(SUBSTITUTE(W32,"CONCENTRATION","")),0,1)</f>
        <v>1</v>
      </c>
      <c r="BU32" s="14" t="s">
        <v>200</v>
      </c>
      <c r="BV32" s="14" t="s">
        <v>200</v>
      </c>
      <c r="BW32" s="14" t="s">
        <v>200</v>
      </c>
      <c r="BX32" s="14" t="s">
        <v>200</v>
      </c>
      <c r="CD32" s="14" t="str">
        <f>CONCATENATE("UPDATE field set FIELD_NAME = '",G32,"' WHERE ID = ",L32, ";")</f>
        <v>UPDATE field set FIELD_NAME = 'Security Types' WHERE ID = 4;</v>
      </c>
    </row>
    <row r="33" spans="1:82" ht="128">
      <c r="A33" s="108">
        <v>234</v>
      </c>
      <c r="B33" s="104">
        <v>15.5</v>
      </c>
      <c r="C33" s="15" t="s">
        <v>172</v>
      </c>
      <c r="D33" s="41" t="s">
        <v>177</v>
      </c>
      <c r="E33" s="15" t="s">
        <v>85</v>
      </c>
      <c r="F33" s="16" t="s">
        <v>276</v>
      </c>
      <c r="G33" s="17" t="s">
        <v>277</v>
      </c>
      <c r="H33" s="17" t="s">
        <v>189</v>
      </c>
      <c r="I33" s="17" t="s">
        <v>88</v>
      </c>
      <c r="J33" s="19" t="s">
        <v>111</v>
      </c>
      <c r="K33" s="18" t="s">
        <v>278</v>
      </c>
      <c r="L33" s="18">
        <v>5</v>
      </c>
      <c r="M33" s="18">
        <f>IF(Q33&lt;&gt;"",INDEX(LOVs!$D$2:$D$50,MATCH(Q33,LOVs!$C$2:$C$50)),"null")</f>
        <v>18</v>
      </c>
      <c r="N33" s="18" t="str">
        <f>IF(S33&lt;&gt;"",INDEX(LOVs!$D$2:$D$50,MATCH(S33,LOVs!$C$2:$C$50)),"null")</f>
        <v>null</v>
      </c>
      <c r="O33" s="18" t="s">
        <v>191</v>
      </c>
      <c r="P33" s="18" t="s">
        <v>192</v>
      </c>
      <c r="Q33" s="18" t="s">
        <v>279</v>
      </c>
      <c r="R33" s="18" t="s">
        <v>89</v>
      </c>
      <c r="S33" s="18"/>
      <c r="T33" s="18"/>
      <c r="U33" s="119"/>
      <c r="V33" s="42" t="b">
        <v>0</v>
      </c>
      <c r="W33" s="18" t="s">
        <v>228</v>
      </c>
      <c r="X33" s="18" t="s">
        <v>195</v>
      </c>
      <c r="Y33" s="18"/>
      <c r="Z33" s="138"/>
      <c r="AA33" s="18" t="s">
        <v>280</v>
      </c>
      <c r="AB33" s="18" t="s">
        <v>91</v>
      </c>
      <c r="AC33" s="18" t="s">
        <v>268</v>
      </c>
      <c r="AD33" s="20" t="s">
        <v>91</v>
      </c>
      <c r="AE33" s="15" t="s">
        <v>91</v>
      </c>
      <c r="AF33" s="15" t="s">
        <v>91</v>
      </c>
      <c r="AG33" s="41" t="s">
        <v>205</v>
      </c>
      <c r="AH33" s="19" t="s">
        <v>281</v>
      </c>
      <c r="AI33" s="21" t="s">
        <v>282</v>
      </c>
      <c r="AJ33" s="35" t="s">
        <v>95</v>
      </c>
      <c r="AK33" s="35" t="s">
        <v>95</v>
      </c>
      <c r="AL33" s="35"/>
      <c r="AM33" s="35"/>
      <c r="AN33" s="35"/>
      <c r="AO33" s="35"/>
      <c r="AP33" s="35"/>
      <c r="AQ33" s="35"/>
      <c r="AR33" s="19"/>
      <c r="AS33" s="19"/>
      <c r="AT33" s="19"/>
      <c r="AU33" s="19"/>
      <c r="AV33" s="19"/>
      <c r="AW33" s="19"/>
      <c r="AX33" s="19"/>
      <c r="AY33" s="19"/>
      <c r="AZ33" s="19"/>
      <c r="BA33" s="19" t="s">
        <v>272</v>
      </c>
      <c r="BB33" s="19" t="s">
        <v>273</v>
      </c>
      <c r="BC33" s="19" t="s">
        <v>283</v>
      </c>
      <c r="BD33" s="19" t="s">
        <v>284</v>
      </c>
      <c r="BE33" s="19" t="s">
        <v>116</v>
      </c>
      <c r="BF33" s="19" t="s">
        <v>117</v>
      </c>
      <c r="BG33" s="19" t="s">
        <v>118</v>
      </c>
      <c r="BH33" s="19" t="s">
        <v>199</v>
      </c>
      <c r="BI33" s="45" t="str">
        <f>CONCATENATE("{ ""id"":",L33,", ""lov_id"": ",M33,", ""unit_id"":",N33,", ""domain_b"": true, ""domain_c"": true, ""domain_e"": true, ""domain_h"": true, ""tech_name"": """,F33,""", ""input_type"":""",LOWER(SUBSTITUTE(P33," ","_")),""", ""operator_in"": true, ""input_format"": """,R33,""",")</f>
        <v>{ "id":5, "lov_id": 18, "unit_id":null, "domain_b": true, "domain_c": true, "domain_e": true, "domain_h": true, "tech_name": "SEC_TYPE", "input_type":"enumerated", "operator_in": true, "input_format": "string",</v>
      </c>
      <c r="BJ33" s="45" t="str">
        <f t="shared" si="3"/>
        <v>"selection_max": null,"selection_min": 1,"operator_not_in": true,"operator_greater_than": true,"operator_smaller_than": true,"validation_number_denom": null,"validation_number_scale": null,"validation_number_min_val": null,</v>
      </c>
      <c r="BK33" s="45" t="str">
        <f t="shared" si="4"/>
        <v>"validation_string_max_size": null,"validation_string_min_size": null,"validation_number_precision": null,"operator_greater_than_or_equal": true,"operator_smaller_than_or_equal": true },</v>
      </c>
      <c r="BL33" s="45" t="str">
        <f t="shared" si="5"/>
        <v>{ "id":5, "lov_id": 18, "unit_id":null, "domain_b": true, "domain_c": true, "domain_e": true, "domain_h": true, "tech_name": "SEC_TYPE",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33" s="14" t="s">
        <v>88</v>
      </c>
      <c r="BN33" s="14" t="s">
        <v>88</v>
      </c>
      <c r="BO33" s="14" t="s">
        <v>88</v>
      </c>
      <c r="BP33" s="14" t="s">
        <v>200</v>
      </c>
      <c r="BR33" s="149">
        <f>IF(LEN(W33)=LEN(SUBSTITUTE(W33,"ELIGIBILI","")),0,1)</f>
        <v>1</v>
      </c>
      <c r="BS33" s="14">
        <f>IF(LEN(W33)=LEN(SUBSTITUTE(W33,"HAIRCUT","")),0,1)</f>
        <v>1</v>
      </c>
      <c r="BT33" s="14">
        <f>IF(LEN(W33)=LEN(SUBSTITUTE(W33,"CONCENTRATION","")),0,1)</f>
        <v>1</v>
      </c>
      <c r="BU33" s="14" t="s">
        <v>285</v>
      </c>
      <c r="BX33" s="14" t="s">
        <v>200</v>
      </c>
      <c r="CD33" s="14" t="str">
        <f>CONCATENATE("UPDATE field set FIELD_NAME = '",G33,"' WHERE ID = ",L33, ";")</f>
        <v>UPDATE field set FIELD_NAME = 'Bond Risk Profiles' WHERE ID = 5;</v>
      </c>
    </row>
    <row r="34" spans="1:82" ht="128">
      <c r="A34" s="108">
        <v>210</v>
      </c>
      <c r="B34" s="104">
        <v>15.5</v>
      </c>
      <c r="C34" s="15" t="s">
        <v>172</v>
      </c>
      <c r="D34" s="41" t="s">
        <v>286</v>
      </c>
      <c r="E34" s="15" t="s">
        <v>85</v>
      </c>
      <c r="F34" s="16" t="s">
        <v>287</v>
      </c>
      <c r="G34" s="17" t="s">
        <v>288</v>
      </c>
      <c r="H34" s="17" t="s">
        <v>189</v>
      </c>
      <c r="I34" s="17" t="s">
        <v>88</v>
      </c>
      <c r="J34" s="19" t="s">
        <v>111</v>
      </c>
      <c r="K34" s="18" t="s">
        <v>278</v>
      </c>
      <c r="L34" s="18">
        <v>6</v>
      </c>
      <c r="M34" s="18">
        <f>IF(Q34&lt;&gt;"",INDEX(LOVs!$D$2:$D$50,MATCH(Q34,LOVs!$C$2:$C$50)),"null")</f>
        <v>18</v>
      </c>
      <c r="N34" s="18" t="str">
        <f>IF(S34&lt;&gt;"",INDEX(LOVs!$D$2:$D$50,MATCH(S34,LOVs!$C$2:$C$50)),"null")</f>
        <v>null</v>
      </c>
      <c r="O34" s="18" t="s">
        <v>191</v>
      </c>
      <c r="P34" s="18" t="s">
        <v>192</v>
      </c>
      <c r="Q34" s="18" t="s">
        <v>279</v>
      </c>
      <c r="R34" s="18" t="s">
        <v>89</v>
      </c>
      <c r="S34" s="18"/>
      <c r="T34" s="18"/>
      <c r="U34" s="119"/>
      <c r="V34" s="42" t="b">
        <v>0</v>
      </c>
      <c r="W34" s="25" t="s">
        <v>289</v>
      </c>
      <c r="X34" s="25" t="s">
        <v>195</v>
      </c>
      <c r="Y34" s="25"/>
      <c r="Z34" s="138"/>
      <c r="AA34" s="18" t="s">
        <v>280</v>
      </c>
      <c r="AB34" s="18" t="s">
        <v>91</v>
      </c>
      <c r="AC34" s="18" t="s">
        <v>268</v>
      </c>
      <c r="AD34" s="20" t="s">
        <v>91</v>
      </c>
      <c r="AE34" s="15" t="s">
        <v>91</v>
      </c>
      <c r="AF34" s="15" t="s">
        <v>91</v>
      </c>
      <c r="AG34" s="15" t="s">
        <v>91</v>
      </c>
      <c r="AH34" s="19" t="s">
        <v>281</v>
      </c>
      <c r="AI34" s="21" t="s">
        <v>282</v>
      </c>
      <c r="AJ34" s="35" t="s">
        <v>95</v>
      </c>
      <c r="AK34" s="35" t="s">
        <v>95</v>
      </c>
      <c r="AL34" s="35"/>
      <c r="AM34" s="35"/>
      <c r="AN34" s="35"/>
      <c r="AO34" s="35"/>
      <c r="AP34" s="35"/>
      <c r="AQ34" s="35"/>
      <c r="AR34" s="19"/>
      <c r="AS34" s="19"/>
      <c r="AT34" s="19"/>
      <c r="AU34" s="19"/>
      <c r="AV34" s="19"/>
      <c r="AW34" s="19"/>
      <c r="AX34" s="19"/>
      <c r="AY34" s="19"/>
      <c r="AZ34" s="19"/>
      <c r="BA34" s="19" t="s">
        <v>272</v>
      </c>
      <c r="BB34" s="19" t="s">
        <v>273</v>
      </c>
      <c r="BC34" s="19" t="s">
        <v>283</v>
      </c>
      <c r="BD34" s="22" t="s">
        <v>290</v>
      </c>
      <c r="BE34" s="19" t="s">
        <v>116</v>
      </c>
      <c r="BF34" s="19" t="s">
        <v>117</v>
      </c>
      <c r="BG34" s="19" t="s">
        <v>118</v>
      </c>
      <c r="BH34" s="19" t="s">
        <v>199</v>
      </c>
      <c r="BI34" s="45" t="str">
        <f>CONCATENATE("{ ""id"":",L34,", ""lov_id"": ",M34,", ""unit_id"":",N34,", ""domain_b"": true, ""domain_c"": true, ""domain_e"": true, ""domain_h"": true, ""tech_name"": """,F34,""", ""input_type"":""",LOWER(SUBSTITUTE(P34," ","_")),""", ""operator_in"": true, ""input_format"": """,R34,""",")</f>
        <v>{ "id":6, "lov_id": 18, "unit_id":null, "domain_b": true, "domain_c": true, "domain_e": true, "domain_h": true, "tech_name": "CONC_SEC_SECURITY_TYPE", "input_type":"enumerated", "operator_in": true, "input_format": "string",</v>
      </c>
      <c r="BJ34" s="45" t="str">
        <f t="shared" si="3"/>
        <v>"selection_max": null,"selection_min": 1,"operator_not_in": true,"operator_greater_than": true,"operator_smaller_than": true,"validation_number_denom": null,"validation_number_scale": null,"validation_number_min_val": null,</v>
      </c>
      <c r="BK34" s="45" t="str">
        <f t="shared" si="4"/>
        <v>"validation_string_max_size": null,"validation_string_min_size": null,"validation_number_precision": null,"operator_greater_than_or_equal": true,"operator_smaller_than_or_equal": true },</v>
      </c>
      <c r="BL34" s="45" t="str">
        <f t="shared" si="5"/>
        <v>{ "id":6, "lov_id": 18, "unit_id":null, "domain_b": true, "domain_c": true, "domain_e": true, "domain_h": true, "tech_name": "CONC_SEC_SECURITY_TYPE",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34" s="14" t="s">
        <v>88</v>
      </c>
      <c r="BO34" s="14" t="s">
        <v>88</v>
      </c>
      <c r="BP34" s="14" t="s">
        <v>88</v>
      </c>
      <c r="BR34" s="149">
        <f>IF(LEN(W34)=LEN(SUBSTITUTE(W34,"ELIGIBILI","")),0,1)</f>
        <v>0</v>
      </c>
      <c r="BS34" s="14">
        <f>IF(LEN(W34)=LEN(SUBSTITUTE(W34,"HAIRCUT","")),0,1)</f>
        <v>0</v>
      </c>
      <c r="BT34" s="14">
        <f>IF(LEN(W34)=LEN(SUBSTITUTE(W34,"CONCENTRATION","")),0,1)</f>
        <v>1</v>
      </c>
      <c r="BX34" s="14" t="s">
        <v>200</v>
      </c>
      <c r="CD34" s="14" t="str">
        <f>CONCATENATE("UPDATE field set FIELD_NAME = '",G34,"' WHERE ID = ",L34, ";")</f>
        <v>UPDATE field set FIELD_NAME = 'Bond Risk Profiles (Concentration)' WHERE ID = 6;</v>
      </c>
    </row>
    <row r="35" spans="1:82" ht="409.6">
      <c r="A35" s="108">
        <v>216</v>
      </c>
      <c r="B35" s="104">
        <v>15.5</v>
      </c>
      <c r="C35" s="15" t="s">
        <v>172</v>
      </c>
      <c r="D35" s="15" t="s">
        <v>286</v>
      </c>
      <c r="E35" s="15" t="s">
        <v>85</v>
      </c>
      <c r="F35" s="16" t="s">
        <v>291</v>
      </c>
      <c r="G35" s="17" t="s">
        <v>292</v>
      </c>
      <c r="H35" s="17" t="s">
        <v>88</v>
      </c>
      <c r="I35" s="17" t="s">
        <v>88</v>
      </c>
      <c r="J35" s="15" t="s">
        <v>111</v>
      </c>
      <c r="K35" s="18" t="s">
        <v>293</v>
      </c>
      <c r="L35" s="18"/>
      <c r="M35" s="18"/>
      <c r="N35" s="18"/>
      <c r="O35" s="18"/>
      <c r="P35" s="18"/>
      <c r="Q35" s="18"/>
      <c r="R35" s="18"/>
      <c r="S35" s="18"/>
      <c r="T35" s="18"/>
      <c r="U35" s="18"/>
      <c r="V35" s="18"/>
      <c r="W35" s="18"/>
      <c r="X35" s="18"/>
      <c r="Y35" s="18"/>
      <c r="Z35" s="18"/>
      <c r="AA35" s="18" t="s">
        <v>294</v>
      </c>
      <c r="AB35" s="18" t="s">
        <v>91</v>
      </c>
      <c r="AC35" s="18" t="s">
        <v>295</v>
      </c>
      <c r="AD35" s="20" t="s">
        <v>91</v>
      </c>
      <c r="AE35" s="15" t="s">
        <v>91</v>
      </c>
      <c r="AF35" s="42"/>
      <c r="AG35" s="15" t="s">
        <v>91</v>
      </c>
      <c r="AH35" s="15" t="s">
        <v>197</v>
      </c>
      <c r="AI35" s="18" t="s">
        <v>296</v>
      </c>
      <c r="AJ35" s="35" t="s">
        <v>95</v>
      </c>
      <c r="AK35" s="35" t="s">
        <v>95</v>
      </c>
      <c r="AL35" s="35"/>
      <c r="AM35" s="35"/>
      <c r="AN35" s="35"/>
      <c r="AO35" s="35"/>
      <c r="AP35" s="35"/>
      <c r="AQ35" s="35"/>
      <c r="AR35" s="19"/>
      <c r="AS35" s="19"/>
      <c r="AT35" s="19"/>
      <c r="AU35" s="19"/>
      <c r="AV35" s="19"/>
      <c r="AW35" s="19"/>
      <c r="AX35" s="19"/>
      <c r="AY35" s="19"/>
      <c r="AZ35" s="19"/>
      <c r="BA35" s="19"/>
      <c r="BB35" s="19" t="s">
        <v>273</v>
      </c>
      <c r="BC35" s="19"/>
      <c r="BD35" s="19" t="s">
        <v>297</v>
      </c>
      <c r="BE35" s="19" t="s">
        <v>116</v>
      </c>
      <c r="BF35" s="19" t="s">
        <v>117</v>
      </c>
      <c r="BG35" s="19" t="s">
        <v>118</v>
      </c>
      <c r="BH35" s="88"/>
      <c r="BR35" s="14"/>
    </row>
    <row r="36" spans="1:82" ht="160">
      <c r="A36" s="108">
        <v>235</v>
      </c>
      <c r="B36" s="104">
        <v>15.5</v>
      </c>
      <c r="C36" s="15" t="s">
        <v>172</v>
      </c>
      <c r="D36" s="15" t="s">
        <v>177</v>
      </c>
      <c r="E36" s="15" t="s">
        <v>85</v>
      </c>
      <c r="F36" s="16" t="s">
        <v>298</v>
      </c>
      <c r="G36" s="17" t="s">
        <v>299</v>
      </c>
      <c r="H36" s="17" t="s">
        <v>189</v>
      </c>
      <c r="I36" s="17" t="s">
        <v>88</v>
      </c>
      <c r="J36" s="15" t="s">
        <v>111</v>
      </c>
      <c r="K36" s="18" t="s">
        <v>300</v>
      </c>
      <c r="L36" s="18">
        <v>7</v>
      </c>
      <c r="M36" s="18">
        <v>46</v>
      </c>
      <c r="N36" s="18" t="str">
        <f>IF(S36&lt;&gt;"",INDEX(LOVs!$D$2:$D$50,MATCH(S36,LOVs!$C$2:$C$50)),"null")</f>
        <v>null</v>
      </c>
      <c r="O36" s="18" t="s">
        <v>191</v>
      </c>
      <c r="P36" s="18" t="s">
        <v>192</v>
      </c>
      <c r="Q36" s="18" t="s">
        <v>301</v>
      </c>
      <c r="R36" s="18" t="s">
        <v>89</v>
      </c>
      <c r="S36" s="18"/>
      <c r="T36" s="18"/>
      <c r="U36" s="119"/>
      <c r="V36" s="42" t="b">
        <v>0</v>
      </c>
      <c r="W36" s="18" t="s">
        <v>228</v>
      </c>
      <c r="X36" s="18" t="s">
        <v>229</v>
      </c>
      <c r="Y36" s="18"/>
      <c r="Z36" s="138"/>
      <c r="AA36" s="18" t="s">
        <v>302</v>
      </c>
      <c r="AB36" s="18" t="s">
        <v>91</v>
      </c>
      <c r="AC36" s="18" t="s">
        <v>295</v>
      </c>
      <c r="AD36" s="20" t="s">
        <v>91</v>
      </c>
      <c r="AE36" s="15" t="s">
        <v>91</v>
      </c>
      <c r="AF36" s="42"/>
      <c r="AG36" s="15" t="s">
        <v>205</v>
      </c>
      <c r="AH36" s="15" t="s">
        <v>303</v>
      </c>
      <c r="AI36" s="18" t="s">
        <v>304</v>
      </c>
      <c r="AJ36" s="35" t="s">
        <v>95</v>
      </c>
      <c r="AK36" s="35" t="s">
        <v>95</v>
      </c>
      <c r="AL36" s="35"/>
      <c r="AM36" s="35"/>
      <c r="AN36" s="35"/>
      <c r="AO36" s="35"/>
      <c r="AP36" s="35"/>
      <c r="AQ36" s="35"/>
      <c r="AR36" s="19"/>
      <c r="AS36" s="19"/>
      <c r="AT36" s="19"/>
      <c r="AU36" s="19"/>
      <c r="AV36" s="19"/>
      <c r="AW36" s="19"/>
      <c r="AX36" s="19"/>
      <c r="AY36" s="19"/>
      <c r="AZ36" s="19"/>
      <c r="BA36" s="19" t="s">
        <v>272</v>
      </c>
      <c r="BB36" s="19" t="s">
        <v>273</v>
      </c>
      <c r="BC36" s="19" t="s">
        <v>283</v>
      </c>
      <c r="BD36" s="19"/>
      <c r="BE36" s="19" t="s">
        <v>116</v>
      </c>
      <c r="BF36" s="19" t="s">
        <v>117</v>
      </c>
      <c r="BG36" s="19" t="s">
        <v>118</v>
      </c>
      <c r="BH36" s="19" t="s">
        <v>199</v>
      </c>
      <c r="BI36" s="45" t="str">
        <f t="shared" ref="BI36:BI41" si="6">CONCATENATE("{ ""id"":",L36,", ""lov_id"": ",M36,", ""unit_id"":",N36,", ""domain_b"": true, ""domain_c"": true, ""domain_e"": true, ""domain_h"": true, ""tech_name"": """,F36,""", ""input_type"":""",LOWER(SUBSTITUTE(P36," ","_")),""", ""operator_in"": true, ""input_format"": """,R36,""",")</f>
        <v>{ "id":7, "lov_id": 46, "unit_id":null, "domain_b": true, "domain_c": true, "domain_e": true, "domain_h": true, "tech_name": "SEC_GROUP_BOND", "input_type":"enumerated", "operator_in": true, "input_format": "string",</v>
      </c>
      <c r="BJ36" s="45" t="str">
        <f t="shared" ref="BJ36:BJ41" si="7">"""selection_max"":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36" s="45" t="str">
        <f t="shared" ref="BK36:BK41" si="8">"""validation_string_max_size"":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36" s="45" t="str">
        <f t="shared" ref="BL36:BL41" si="9">CONCATENATE(BI36,BJ36,BK36)</f>
        <v>{ "id":7, "lov_id": 46, "unit_id":null, "domain_b": true, "domain_c": true, "domain_e": true, "domain_h": true, "tech_name": "SEC_GROUP_BOND",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36" s="14" t="s">
        <v>88</v>
      </c>
      <c r="BN36" s="14" t="s">
        <v>88</v>
      </c>
      <c r="BO36" s="14" t="s">
        <v>88</v>
      </c>
      <c r="BP36" s="14" t="s">
        <v>200</v>
      </c>
      <c r="BR36" s="149">
        <f t="shared" ref="BR36:BR41" si="10">IF(LEN(W36)=LEN(SUBSTITUTE(W36,"ELIGIBILI","")),0,1)</f>
        <v>1</v>
      </c>
      <c r="BS36" s="14">
        <f t="shared" ref="BS36:BS41" si="11">IF(LEN(W36)=LEN(SUBSTITUTE(W36,"HAIRCUT","")),0,1)</f>
        <v>1</v>
      </c>
      <c r="BT36" s="14">
        <f t="shared" ref="BT36:BT41" si="12">IF(LEN(W36)=LEN(SUBSTITUTE(W36,"CONCENTRATION","")),0,1)</f>
        <v>1</v>
      </c>
      <c r="BU36" s="14" t="s">
        <v>200</v>
      </c>
      <c r="BX36" s="14" t="s">
        <v>200</v>
      </c>
      <c r="CD36" s="14" t="str">
        <f t="shared" ref="CD36:CD41" si="13">CONCATENATE("UPDATE field set FIELD_NAME = '",G36,"' WHERE ID = ",L36, ";")</f>
        <v>UPDATE field set FIELD_NAME = 'Bond Types' WHERE ID = 7;</v>
      </c>
    </row>
    <row r="37" spans="1:82" ht="128">
      <c r="A37" s="108">
        <v>212</v>
      </c>
      <c r="B37" s="104">
        <v>15.5</v>
      </c>
      <c r="C37" s="15" t="s">
        <v>172</v>
      </c>
      <c r="D37" s="15" t="s">
        <v>177</v>
      </c>
      <c r="E37" s="15" t="s">
        <v>85</v>
      </c>
      <c r="F37" s="16" t="s">
        <v>305</v>
      </c>
      <c r="G37" s="17" t="s">
        <v>306</v>
      </c>
      <c r="H37" s="17" t="s">
        <v>189</v>
      </c>
      <c r="I37" s="17" t="s">
        <v>88</v>
      </c>
      <c r="J37" s="15" t="s">
        <v>111</v>
      </c>
      <c r="K37" s="18" t="s">
        <v>307</v>
      </c>
      <c r="L37" s="18">
        <v>8</v>
      </c>
      <c r="M37" s="18">
        <v>24</v>
      </c>
      <c r="N37" s="18" t="str">
        <f>IF(S37&lt;&gt;"",INDEX(LOVs!$D$2:$D$50,MATCH(S37,LOVs!$C$2:$C$50)),"null")</f>
        <v>null</v>
      </c>
      <c r="O37" s="18" t="s">
        <v>191</v>
      </c>
      <c r="P37" s="18" t="s">
        <v>192</v>
      </c>
      <c r="Q37" s="18" t="s">
        <v>308</v>
      </c>
      <c r="R37" s="18" t="s">
        <v>89</v>
      </c>
      <c r="S37" s="18"/>
      <c r="T37" s="18"/>
      <c r="U37" s="119"/>
      <c r="V37" s="42" t="b">
        <v>0</v>
      </c>
      <c r="W37" s="18" t="s">
        <v>228</v>
      </c>
      <c r="X37" s="18" t="s">
        <v>229</v>
      </c>
      <c r="Y37" s="18"/>
      <c r="Z37" s="138"/>
      <c r="AA37" s="18" t="s">
        <v>309</v>
      </c>
      <c r="AB37" s="18" t="s">
        <v>310</v>
      </c>
      <c r="AC37" s="18" t="s">
        <v>268</v>
      </c>
      <c r="AD37" s="20" t="s">
        <v>91</v>
      </c>
      <c r="AE37" s="15" t="s">
        <v>91</v>
      </c>
      <c r="AG37" s="15" t="s">
        <v>205</v>
      </c>
      <c r="AH37" s="15" t="s">
        <v>311</v>
      </c>
      <c r="AI37" s="18" t="s">
        <v>312</v>
      </c>
      <c r="AJ37" s="35" t="s">
        <v>95</v>
      </c>
      <c r="AK37" s="35" t="s">
        <v>95</v>
      </c>
      <c r="AL37" s="35"/>
      <c r="AM37" s="35"/>
      <c r="AN37" s="35"/>
      <c r="AO37" s="35"/>
      <c r="AP37" s="35"/>
      <c r="AQ37" s="35"/>
      <c r="AR37" s="19"/>
      <c r="AS37" s="19"/>
      <c r="AT37" s="19"/>
      <c r="AU37" s="19"/>
      <c r="AV37" s="19"/>
      <c r="AW37" s="19"/>
      <c r="AX37" s="19"/>
      <c r="AY37" s="19"/>
      <c r="AZ37" s="19"/>
      <c r="BA37" s="19" t="s">
        <v>272</v>
      </c>
      <c r="BB37" s="19" t="s">
        <v>273</v>
      </c>
      <c r="BC37" s="19" t="s">
        <v>283</v>
      </c>
      <c r="BD37" s="19"/>
      <c r="BE37" s="19" t="s">
        <v>116</v>
      </c>
      <c r="BF37" s="19" t="s">
        <v>117</v>
      </c>
      <c r="BG37" s="19" t="s">
        <v>118</v>
      </c>
      <c r="BH37" s="19" t="s">
        <v>199</v>
      </c>
      <c r="BI37" s="45" t="str">
        <f t="shared" si="6"/>
        <v>{ "id":8, "lov_id": 24, "unit_id":null, "domain_b": true, "domain_c": true, "domain_e": true, "domain_h": true, "tech_name": "SEC_STRUCTURED_FAMILY", "input_type":"enumerated", "operator_in": true, "input_format": "string",</v>
      </c>
      <c r="BJ37" s="45" t="str">
        <f t="shared" si="7"/>
        <v>"selection_max": null,"selection_min": 1,"operator_not_in": true,"operator_greater_than": true,"operator_smaller_than": true,"validation_number_denom": null,"validation_number_scale": null,"validation_number_min_val": null,</v>
      </c>
      <c r="BK37" s="45" t="str">
        <f t="shared" si="8"/>
        <v>"validation_string_max_size": null,"validation_string_min_size": null,"validation_number_precision": null,"operator_greater_than_or_equal": true,"operator_smaller_than_or_equal": true },</v>
      </c>
      <c r="BL37" s="45" t="str">
        <f t="shared" si="9"/>
        <v>{ "id":8, "lov_id": 24, "unit_id":null, "domain_b": true, "domain_c": true, "domain_e": true, "domain_h": true, "tech_name": "SEC_STRUCTURED_FAMILY",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37" s="14" t="s">
        <v>88</v>
      </c>
      <c r="BN37" s="14" t="s">
        <v>88</v>
      </c>
      <c r="BO37" s="14" t="s">
        <v>88</v>
      </c>
      <c r="BP37" s="14" t="s">
        <v>200</v>
      </c>
      <c r="BR37" s="149">
        <f t="shared" si="10"/>
        <v>1</v>
      </c>
      <c r="BS37" s="14">
        <f t="shared" si="11"/>
        <v>1</v>
      </c>
      <c r="BT37" s="14">
        <f t="shared" si="12"/>
        <v>1</v>
      </c>
      <c r="BU37" s="14" t="s">
        <v>200</v>
      </c>
      <c r="BX37" s="14" t="s">
        <v>200</v>
      </c>
      <c r="CD37" s="14" t="str">
        <f t="shared" si="13"/>
        <v>UPDATE field set FIELD_NAME = 'Structured Bond Types' WHERE ID = 8;</v>
      </c>
    </row>
    <row r="38" spans="1:82" ht="192">
      <c r="A38" s="108">
        <v>237</v>
      </c>
      <c r="B38" s="104">
        <v>15.5</v>
      </c>
      <c r="C38" s="15" t="s">
        <v>172</v>
      </c>
      <c r="D38" s="15" t="s">
        <v>177</v>
      </c>
      <c r="E38" s="15" t="s">
        <v>85</v>
      </c>
      <c r="F38" s="16" t="s">
        <v>313</v>
      </c>
      <c r="G38" s="17" t="s">
        <v>314</v>
      </c>
      <c r="H38" s="17" t="s">
        <v>189</v>
      </c>
      <c r="I38" s="17" t="s">
        <v>88</v>
      </c>
      <c r="J38" s="15" t="s">
        <v>111</v>
      </c>
      <c r="K38" s="18" t="s">
        <v>315</v>
      </c>
      <c r="L38" s="18">
        <v>9</v>
      </c>
      <c r="M38" s="18">
        <v>47</v>
      </c>
      <c r="N38" s="18" t="str">
        <f>IF(S38&lt;&gt;"",INDEX(LOVs!$D$2:$D$50,MATCH(S38,LOVs!$C$2:$C$50)),"null")</f>
        <v>null</v>
      </c>
      <c r="O38" s="18" t="s">
        <v>191</v>
      </c>
      <c r="P38" s="18" t="s">
        <v>192</v>
      </c>
      <c r="Q38" s="130" t="s">
        <v>301</v>
      </c>
      <c r="R38" s="18" t="s">
        <v>89</v>
      </c>
      <c r="S38" s="18"/>
      <c r="T38" s="18"/>
      <c r="U38" s="119"/>
      <c r="V38" s="42" t="b">
        <v>0</v>
      </c>
      <c r="W38" s="18" t="s">
        <v>228</v>
      </c>
      <c r="X38" s="18" t="s">
        <v>229</v>
      </c>
      <c r="Y38" s="18"/>
      <c r="Z38" s="138"/>
      <c r="AA38" s="18" t="s">
        <v>316</v>
      </c>
      <c r="AB38" s="18" t="s">
        <v>310</v>
      </c>
      <c r="AC38" s="18" t="s">
        <v>268</v>
      </c>
      <c r="AD38" s="20" t="s">
        <v>91</v>
      </c>
      <c r="AE38" s="15" t="s">
        <v>91</v>
      </c>
      <c r="AF38" s="15" t="s">
        <v>91</v>
      </c>
      <c r="AG38" s="15" t="s">
        <v>205</v>
      </c>
      <c r="AH38" s="15" t="s">
        <v>317</v>
      </c>
      <c r="AI38" s="23" t="s">
        <v>318</v>
      </c>
      <c r="AJ38" s="35" t="s">
        <v>95</v>
      </c>
      <c r="AK38" s="35" t="s">
        <v>95</v>
      </c>
      <c r="AL38" s="35"/>
      <c r="AM38" s="35"/>
      <c r="AN38" s="35"/>
      <c r="AO38" s="35"/>
      <c r="AP38" s="35"/>
      <c r="AQ38" s="35"/>
      <c r="AR38" s="19"/>
      <c r="AS38" s="19"/>
      <c r="AT38" s="19"/>
      <c r="AU38" s="19"/>
      <c r="AV38" s="19"/>
      <c r="AW38" s="19"/>
      <c r="AX38" s="19"/>
      <c r="AY38" s="19"/>
      <c r="AZ38" s="19"/>
      <c r="BA38" s="19" t="s">
        <v>272</v>
      </c>
      <c r="BB38" s="19" t="s">
        <v>273</v>
      </c>
      <c r="BC38" s="19" t="s">
        <v>283</v>
      </c>
      <c r="BD38" s="19"/>
      <c r="BE38" s="19" t="s">
        <v>116</v>
      </c>
      <c r="BF38" s="19" t="s">
        <v>117</v>
      </c>
      <c r="BG38" s="19" t="s">
        <v>118</v>
      </c>
      <c r="BH38" s="19" t="s">
        <v>199</v>
      </c>
      <c r="BI38" s="45" t="str">
        <f t="shared" si="6"/>
        <v>{ "id":9, "lov_id": 47, "unit_id":null, "domain_b": true, "domain_c": true, "domain_e": true, "domain_h": true, "tech_name": "SEC_GROUP_EQUITY", "input_type":"enumerated", "operator_in": true, "input_format": "string",</v>
      </c>
      <c r="BJ38" s="45" t="str">
        <f t="shared" si="7"/>
        <v>"selection_max": null,"selection_min": 1,"operator_not_in": true,"operator_greater_than": true,"operator_smaller_than": true,"validation_number_denom": null,"validation_number_scale": null,"validation_number_min_val": null,</v>
      </c>
      <c r="BK38" s="45" t="str">
        <f t="shared" si="8"/>
        <v>"validation_string_max_size": null,"validation_string_min_size": null,"validation_number_precision": null,"operator_greater_than_or_equal": true,"operator_smaller_than_or_equal": true },</v>
      </c>
      <c r="BL38" s="45" t="str">
        <f t="shared" si="9"/>
        <v>{ "id":9, "lov_id": 47, "unit_id":null, "domain_b": true, "domain_c": true, "domain_e": true, "domain_h": true, "tech_name": "SEC_GROUP_EQUITY",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38" s="14" t="s">
        <v>88</v>
      </c>
      <c r="BN38" s="14" t="s">
        <v>88</v>
      </c>
      <c r="BO38" s="14" t="s">
        <v>88</v>
      </c>
      <c r="BP38" s="14" t="s">
        <v>200</v>
      </c>
      <c r="BR38" s="149">
        <f t="shared" si="10"/>
        <v>1</v>
      </c>
      <c r="BS38" s="14">
        <f t="shared" si="11"/>
        <v>1</v>
      </c>
      <c r="BT38" s="14">
        <f t="shared" si="12"/>
        <v>1</v>
      </c>
      <c r="BV38" s="14" t="s">
        <v>200</v>
      </c>
      <c r="BX38" s="14" t="s">
        <v>200</v>
      </c>
      <c r="CD38" s="14" t="str">
        <f t="shared" si="13"/>
        <v>UPDATE field set FIELD_NAME = 'Equity Types' WHERE ID = 9;</v>
      </c>
    </row>
    <row r="39" spans="1:82" ht="160">
      <c r="A39" s="108">
        <v>238</v>
      </c>
      <c r="B39" s="104">
        <v>15.5</v>
      </c>
      <c r="C39" s="15" t="s">
        <v>172</v>
      </c>
      <c r="D39" s="15" t="s">
        <v>177</v>
      </c>
      <c r="E39" s="15" t="s">
        <v>85</v>
      </c>
      <c r="F39" s="16" t="s">
        <v>319</v>
      </c>
      <c r="G39" s="17" t="s">
        <v>320</v>
      </c>
      <c r="H39" s="17" t="s">
        <v>189</v>
      </c>
      <c r="I39" s="17" t="s">
        <v>88</v>
      </c>
      <c r="J39" s="15" t="s">
        <v>111</v>
      </c>
      <c r="K39" s="18" t="s">
        <v>321</v>
      </c>
      <c r="L39" s="18">
        <v>10</v>
      </c>
      <c r="M39" s="18">
        <v>48</v>
      </c>
      <c r="N39" s="18" t="str">
        <f>IF(S39&lt;&gt;"",INDEX(LOVs!$D$2:$D$50,MATCH(S39,LOVs!$C$2:$C$50)),"null")</f>
        <v>null</v>
      </c>
      <c r="O39" s="18" t="s">
        <v>191</v>
      </c>
      <c r="P39" s="18" t="s">
        <v>192</v>
      </c>
      <c r="Q39" s="130" t="s">
        <v>301</v>
      </c>
      <c r="R39" s="18" t="s">
        <v>89</v>
      </c>
      <c r="S39" s="18"/>
      <c r="T39" s="18"/>
      <c r="U39" s="119"/>
      <c r="V39" s="42" t="b">
        <v>0</v>
      </c>
      <c r="W39" s="18" t="s">
        <v>228</v>
      </c>
      <c r="X39" s="18" t="s">
        <v>229</v>
      </c>
      <c r="Y39" s="18"/>
      <c r="Z39" s="138"/>
      <c r="AA39" s="18" t="s">
        <v>322</v>
      </c>
      <c r="AB39" s="18" t="s">
        <v>310</v>
      </c>
      <c r="AC39" s="18" t="s">
        <v>268</v>
      </c>
      <c r="AD39" s="20" t="s">
        <v>91</v>
      </c>
      <c r="AE39" s="15" t="s">
        <v>91</v>
      </c>
      <c r="AF39" s="15" t="s">
        <v>91</v>
      </c>
      <c r="AG39" s="15" t="s">
        <v>205</v>
      </c>
      <c r="AH39" s="15" t="s">
        <v>323</v>
      </c>
      <c r="AI39" s="18" t="s">
        <v>324</v>
      </c>
      <c r="AJ39" s="35" t="s">
        <v>95</v>
      </c>
      <c r="AK39" s="35" t="s">
        <v>95</v>
      </c>
      <c r="AL39" s="35"/>
      <c r="AM39" s="35"/>
      <c r="AN39" s="35"/>
      <c r="AO39" s="35"/>
      <c r="AP39" s="35"/>
      <c r="AQ39" s="35"/>
      <c r="AR39" s="19"/>
      <c r="AS39" s="19"/>
      <c r="AT39" s="19"/>
      <c r="AU39" s="19"/>
      <c r="AV39" s="19"/>
      <c r="AW39" s="19"/>
      <c r="AX39" s="19"/>
      <c r="AY39" s="19"/>
      <c r="AZ39" s="19"/>
      <c r="BA39" s="19" t="s">
        <v>272</v>
      </c>
      <c r="BB39" s="19" t="s">
        <v>273</v>
      </c>
      <c r="BC39" s="19" t="s">
        <v>283</v>
      </c>
      <c r="BD39" s="19"/>
      <c r="BE39" s="19" t="s">
        <v>116</v>
      </c>
      <c r="BF39" s="19" t="s">
        <v>117</v>
      </c>
      <c r="BG39" s="19" t="s">
        <v>118</v>
      </c>
      <c r="BH39" s="19" t="s">
        <v>199</v>
      </c>
      <c r="BI39" s="45" t="str">
        <f t="shared" si="6"/>
        <v>{ "id":10, "lov_id": 48, "unit_id":null, "domain_b": true, "domain_c": true, "domain_e": true, "domain_h": true, "tech_name": "SEC_GROUP_FUND", "input_type":"enumerated", "operator_in": true, "input_format": "string",</v>
      </c>
      <c r="BJ39" s="45" t="str">
        <f t="shared" si="7"/>
        <v>"selection_max": null,"selection_min": 1,"operator_not_in": true,"operator_greater_than": true,"operator_smaller_than": true,"validation_number_denom": null,"validation_number_scale": null,"validation_number_min_val": null,</v>
      </c>
      <c r="BK39" s="45" t="str">
        <f t="shared" si="8"/>
        <v>"validation_string_max_size": null,"validation_string_min_size": null,"validation_number_precision": null,"operator_greater_than_or_equal": true,"operator_smaller_than_or_equal": true },</v>
      </c>
      <c r="BL39" s="45" t="str">
        <f t="shared" si="9"/>
        <v>{ "id":10, "lov_id": 48, "unit_id":null, "domain_b": true, "domain_c": true, "domain_e": true, "domain_h": true, "tech_name": "SEC_GROUP_FUND",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39" s="14" t="s">
        <v>88</v>
      </c>
      <c r="BN39" s="14" t="s">
        <v>88</v>
      </c>
      <c r="BO39" s="14" t="s">
        <v>88</v>
      </c>
      <c r="BP39" s="14" t="s">
        <v>200</v>
      </c>
      <c r="BR39" s="149">
        <f t="shared" si="10"/>
        <v>1</v>
      </c>
      <c r="BS39" s="14">
        <f t="shared" si="11"/>
        <v>1</v>
      </c>
      <c r="BT39" s="14">
        <f t="shared" si="12"/>
        <v>1</v>
      </c>
      <c r="BW39" s="14" t="s">
        <v>200</v>
      </c>
      <c r="BX39" s="14" t="s">
        <v>200</v>
      </c>
      <c r="CD39" s="14" t="str">
        <f t="shared" si="13"/>
        <v>UPDATE field set FIELD_NAME = 'Fund Types' WHERE ID = 10;</v>
      </c>
    </row>
    <row r="40" spans="1:82" ht="272">
      <c r="A40" s="108">
        <v>236</v>
      </c>
      <c r="B40" s="104">
        <v>15.5</v>
      </c>
      <c r="C40" s="15" t="s">
        <v>172</v>
      </c>
      <c r="D40" s="15" t="s">
        <v>177</v>
      </c>
      <c r="E40" s="15" t="s">
        <v>85</v>
      </c>
      <c r="F40" s="16" t="s">
        <v>325</v>
      </c>
      <c r="G40" s="17" t="s">
        <v>326</v>
      </c>
      <c r="H40" s="17" t="s">
        <v>189</v>
      </c>
      <c r="I40" s="17" t="s">
        <v>88</v>
      </c>
      <c r="J40" s="19" t="s">
        <v>89</v>
      </c>
      <c r="K40" s="18" t="s">
        <v>327</v>
      </c>
      <c r="L40" s="18">
        <v>11</v>
      </c>
      <c r="M40" s="18">
        <v>22</v>
      </c>
      <c r="N40" s="18" t="str">
        <f>IF(S40&lt;&gt;"",INDEX(LOVs!$D$2:$D$50,MATCH(S40,LOVs!$C$2:$C$50)),"null")</f>
        <v>null</v>
      </c>
      <c r="O40" s="18" t="s">
        <v>191</v>
      </c>
      <c r="P40" s="18" t="s">
        <v>192</v>
      </c>
      <c r="Q40" s="18" t="s">
        <v>328</v>
      </c>
      <c r="R40" s="18" t="s">
        <v>89</v>
      </c>
      <c r="S40" s="18"/>
      <c r="T40" s="18"/>
      <c r="U40" s="119"/>
      <c r="V40" s="42" t="b">
        <v>0</v>
      </c>
      <c r="W40" s="18" t="s">
        <v>228</v>
      </c>
      <c r="X40" s="18" t="s">
        <v>229</v>
      </c>
      <c r="Y40" s="18"/>
      <c r="Z40" s="138"/>
      <c r="AA40" s="18" t="s">
        <v>329</v>
      </c>
      <c r="AB40" s="18" t="s">
        <v>91</v>
      </c>
      <c r="AC40" s="18" t="s">
        <v>91</v>
      </c>
      <c r="AD40" s="18" t="s">
        <v>91</v>
      </c>
      <c r="AE40" s="15" t="s">
        <v>91</v>
      </c>
      <c r="AF40" s="15" t="s">
        <v>91</v>
      </c>
      <c r="AG40" s="15" t="s">
        <v>205</v>
      </c>
      <c r="AH40" s="19" t="s">
        <v>330</v>
      </c>
      <c r="AI40" s="18" t="s">
        <v>331</v>
      </c>
      <c r="AJ40" s="35" t="s">
        <v>95</v>
      </c>
      <c r="AK40" s="35" t="s">
        <v>95</v>
      </c>
      <c r="AL40" s="35"/>
      <c r="AM40" s="35"/>
      <c r="AN40" s="35"/>
      <c r="AO40" s="35"/>
      <c r="AP40" s="35"/>
      <c r="AQ40" s="35"/>
      <c r="AR40" s="19"/>
      <c r="AS40" s="19"/>
      <c r="AT40" s="19"/>
      <c r="AU40" s="19"/>
      <c r="AV40" s="19"/>
      <c r="AW40" s="19"/>
      <c r="AX40" s="19"/>
      <c r="AY40" s="19"/>
      <c r="AZ40" s="19"/>
      <c r="BA40" s="19" t="s">
        <v>272</v>
      </c>
      <c r="BB40" s="19" t="s">
        <v>273</v>
      </c>
      <c r="BC40" s="19" t="s">
        <v>283</v>
      </c>
      <c r="BD40" s="19"/>
      <c r="BE40" s="19" t="s">
        <v>116</v>
      </c>
      <c r="BF40" s="19"/>
      <c r="BG40" s="19" t="s">
        <v>332</v>
      </c>
      <c r="BH40" s="19" t="s">
        <v>199</v>
      </c>
      <c r="BI40" s="45" t="str">
        <f t="shared" si="6"/>
        <v>{ "id":11, "lov_id": 22, "unit_id":null, "domain_b": true, "domain_c": true, "domain_e": true, "domain_h": true, "tech_name": "SEC_ISSUE_CHARACTERISTICS_STRUCTURED", "input_type":"enumerated", "operator_in": true, "input_format": "string",</v>
      </c>
      <c r="BJ40" s="45" t="str">
        <f t="shared" si="7"/>
        <v>"selection_max": null,"selection_min": 1,"operator_not_in": true,"operator_greater_than": true,"operator_smaller_than": true,"validation_number_denom": null,"validation_number_scale": null,"validation_number_min_val": null,</v>
      </c>
      <c r="BK40" s="45" t="str">
        <f t="shared" si="8"/>
        <v>"validation_string_max_size": null,"validation_string_min_size": null,"validation_number_precision": null,"operator_greater_than_or_equal": true,"operator_smaller_than_or_equal": true },</v>
      </c>
      <c r="BL40" s="45" t="str">
        <f t="shared" si="9"/>
        <v>{ "id":11, "lov_id": 22, "unit_id":null, "domain_b": true, "domain_c": true, "domain_e": true, "domain_h": true, "tech_name": "SEC_ISSUE_CHARACTERISTICS_STRUCTURED",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40" s="14" t="s">
        <v>88</v>
      </c>
      <c r="BN40" s="14" t="s">
        <v>88</v>
      </c>
      <c r="BO40" s="14" t="s">
        <v>88</v>
      </c>
      <c r="BP40" s="14" t="s">
        <v>200</v>
      </c>
      <c r="BR40" s="149">
        <f t="shared" si="10"/>
        <v>1</v>
      </c>
      <c r="BS40" s="14">
        <f t="shared" si="11"/>
        <v>1</v>
      </c>
      <c r="BT40" s="14">
        <f t="shared" si="12"/>
        <v>1</v>
      </c>
      <c r="BU40" s="14" t="s">
        <v>200</v>
      </c>
      <c r="BX40" s="14" t="s">
        <v>200</v>
      </c>
      <c r="CD40" s="14" t="str">
        <f t="shared" si="13"/>
        <v>UPDATE field set FIELD_NAME = 'Structured Bond Subtypes' WHERE ID = 11;</v>
      </c>
    </row>
    <row r="41" spans="1:82" ht="128">
      <c r="A41" s="108">
        <v>239</v>
      </c>
      <c r="B41" s="104">
        <v>15.5</v>
      </c>
      <c r="C41" s="15" t="s">
        <v>172</v>
      </c>
      <c r="D41" s="15" t="s">
        <v>177</v>
      </c>
      <c r="E41" s="15" t="s">
        <v>178</v>
      </c>
      <c r="F41" s="16" t="s">
        <v>333</v>
      </c>
      <c r="G41" s="17" t="s">
        <v>334</v>
      </c>
      <c r="H41" s="17" t="s">
        <v>189</v>
      </c>
      <c r="I41" s="17" t="s">
        <v>88</v>
      </c>
      <c r="J41" s="15" t="s">
        <v>104</v>
      </c>
      <c r="K41" s="18" t="s">
        <v>335</v>
      </c>
      <c r="L41" s="18">
        <v>12</v>
      </c>
      <c r="M41" s="18">
        <f>IF(Q41&lt;&gt;"",INDEX(LOVs!$D$2:$D$50,MATCH(Q41,LOVs!$C$2:$C$50)),"null")</f>
        <v>3</v>
      </c>
      <c r="N41" s="18" t="str">
        <f>IF(S41&lt;&gt;"",INDEX(LOVs!$D$2:$D$50,MATCH(S41,LOVs!$C$2:$C$50)),"null")</f>
        <v>null</v>
      </c>
      <c r="O41" s="25" t="s">
        <v>336</v>
      </c>
      <c r="P41" s="18" t="s">
        <v>192</v>
      </c>
      <c r="Q41" s="18" t="s">
        <v>337</v>
      </c>
      <c r="R41" s="18" t="s">
        <v>89</v>
      </c>
      <c r="S41" s="18"/>
      <c r="T41" s="18"/>
      <c r="U41" s="119"/>
      <c r="V41" s="42" t="b">
        <v>0</v>
      </c>
      <c r="W41" s="18" t="s">
        <v>228</v>
      </c>
      <c r="X41" s="18" t="s">
        <v>195</v>
      </c>
      <c r="Y41" s="18"/>
      <c r="Z41" s="138"/>
      <c r="AA41" s="18" t="s">
        <v>338</v>
      </c>
      <c r="AB41" s="18" t="s">
        <v>91</v>
      </c>
      <c r="AC41" s="18" t="s">
        <v>339</v>
      </c>
      <c r="AD41" s="18" t="s">
        <v>91</v>
      </c>
      <c r="AE41" s="15" t="s">
        <v>91</v>
      </c>
      <c r="AF41" s="15" t="s">
        <v>105</v>
      </c>
      <c r="AG41" s="15" t="s">
        <v>100</v>
      </c>
      <c r="AH41" s="15" t="s">
        <v>104</v>
      </c>
      <c r="AI41" s="18" t="s">
        <v>105</v>
      </c>
      <c r="AJ41" s="35" t="s">
        <v>95</v>
      </c>
      <c r="AK41" s="35"/>
      <c r="AL41" s="35"/>
      <c r="AM41" s="35"/>
      <c r="AN41" s="35"/>
      <c r="AO41" s="35"/>
      <c r="AP41" s="35"/>
      <c r="AQ41" s="35"/>
      <c r="AR41" s="19"/>
      <c r="AS41" s="19"/>
      <c r="AT41" s="19"/>
      <c r="AU41" s="19"/>
      <c r="AV41" s="19"/>
      <c r="AW41" s="19"/>
      <c r="AX41" s="19"/>
      <c r="AY41" s="19"/>
      <c r="AZ41" s="19"/>
      <c r="BA41" s="19" t="s">
        <v>340</v>
      </c>
      <c r="BB41" s="19" t="s">
        <v>96</v>
      </c>
      <c r="BC41" s="19" t="s">
        <v>341</v>
      </c>
      <c r="BD41" s="19" t="s">
        <v>342</v>
      </c>
      <c r="BE41" s="19" t="s">
        <v>116</v>
      </c>
      <c r="BF41" s="82" t="s">
        <v>91</v>
      </c>
      <c r="BG41" s="19" t="s">
        <v>176</v>
      </c>
      <c r="BH41" s="19" t="s">
        <v>183</v>
      </c>
      <c r="BI41" s="45" t="str">
        <f t="shared" si="6"/>
        <v>{ "id":12, "lov_id": 3, "unit_id":null, "domain_b": true, "domain_c": true, "domain_e": true, "domain_h": true, "tech_name": "SEC_SUBORDINATED_DEBT", "input_type":"enumerated", "operator_in": true, "input_format": "string",</v>
      </c>
      <c r="BJ41" s="45" t="str">
        <f t="shared" si="7"/>
        <v>"selection_max": null,"selection_min": 1,"operator_not_in": true,"operator_greater_than": true,"operator_smaller_than": true,"validation_number_denom": null,"validation_number_scale": null,"validation_number_min_val": null,</v>
      </c>
      <c r="BK41" s="45" t="str">
        <f t="shared" si="8"/>
        <v>"validation_string_max_size": null,"validation_string_min_size": null,"validation_number_precision": null,"operator_greater_than_or_equal": true,"operator_smaller_than_or_equal": true },</v>
      </c>
      <c r="BL41" s="45" t="str">
        <f t="shared" si="9"/>
        <v>{ "id":12, "lov_id": 3, "unit_id":null, "domain_b": true, "domain_c": true, "domain_e": true, "domain_h": true, "tech_name": "SEC_SUBORDINATED_DEBT",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41" s="14" t="s">
        <v>88</v>
      </c>
      <c r="BO41" s="14" t="s">
        <v>88</v>
      </c>
      <c r="BP41" s="14" t="s">
        <v>200</v>
      </c>
      <c r="BR41" s="149">
        <f t="shared" si="10"/>
        <v>1</v>
      </c>
      <c r="BS41" s="14">
        <f t="shared" si="11"/>
        <v>1</v>
      </c>
      <c r="BT41" s="14">
        <f t="shared" si="12"/>
        <v>1</v>
      </c>
      <c r="BU41" s="14" t="s">
        <v>200</v>
      </c>
      <c r="BX41" s="14" t="s">
        <v>200</v>
      </c>
      <c r="CD41" s="14" t="str">
        <f t="shared" si="13"/>
        <v>UPDATE field set FIELD_NAME = 'Subordinated Debt' WHERE ID = 12;</v>
      </c>
    </row>
    <row r="42" spans="1:82" ht="48">
      <c r="A42" s="108">
        <v>240</v>
      </c>
      <c r="B42" s="104">
        <v>15.5</v>
      </c>
      <c r="C42" s="15" t="s">
        <v>172</v>
      </c>
      <c r="D42" s="15" t="s">
        <v>177</v>
      </c>
      <c r="E42" s="15" t="s">
        <v>178</v>
      </c>
      <c r="F42" s="16" t="s">
        <v>343</v>
      </c>
      <c r="G42" s="17" t="s">
        <v>344</v>
      </c>
      <c r="H42" s="17" t="s">
        <v>88</v>
      </c>
      <c r="I42" s="17" t="s">
        <v>88</v>
      </c>
      <c r="J42" s="15" t="s">
        <v>104</v>
      </c>
      <c r="K42" s="18" t="s">
        <v>335</v>
      </c>
      <c r="L42" s="18"/>
      <c r="M42" s="18"/>
      <c r="N42" s="18"/>
      <c r="O42" s="18"/>
      <c r="P42" s="18"/>
      <c r="Q42" s="18"/>
      <c r="R42" s="18"/>
      <c r="S42" s="18"/>
      <c r="T42" s="18"/>
      <c r="U42" s="18"/>
      <c r="V42" s="18"/>
      <c r="W42" s="18"/>
      <c r="X42" s="18"/>
      <c r="Y42" s="18"/>
      <c r="Z42" s="18"/>
      <c r="AA42" s="18" t="s">
        <v>338</v>
      </c>
      <c r="AB42" s="18" t="s">
        <v>91</v>
      </c>
      <c r="AC42" s="25" t="s">
        <v>345</v>
      </c>
      <c r="AD42" s="18" t="s">
        <v>91</v>
      </c>
      <c r="AE42" s="15" t="s">
        <v>91</v>
      </c>
      <c r="AF42" s="15" t="s">
        <v>105</v>
      </c>
      <c r="AG42" s="15" t="s">
        <v>100</v>
      </c>
      <c r="AH42" s="15" t="s">
        <v>104</v>
      </c>
      <c r="AI42" s="18" t="s">
        <v>105</v>
      </c>
      <c r="AJ42" s="35" t="s">
        <v>95</v>
      </c>
      <c r="AK42" s="35"/>
      <c r="AL42" s="35"/>
      <c r="AM42" s="35"/>
      <c r="AN42" s="35"/>
      <c r="AO42" s="35"/>
      <c r="AP42" s="35"/>
      <c r="AQ42" s="35"/>
      <c r="AR42" s="19"/>
      <c r="AS42" s="19"/>
      <c r="AT42" s="19"/>
      <c r="AU42" s="19"/>
      <c r="AV42" s="19"/>
      <c r="AW42" s="19"/>
      <c r="AX42" s="19"/>
      <c r="AY42" s="19"/>
      <c r="AZ42" s="19"/>
      <c r="BA42" s="19" t="s">
        <v>346</v>
      </c>
      <c r="BB42" s="19" t="s">
        <v>96</v>
      </c>
      <c r="BC42" s="19" t="s">
        <v>347</v>
      </c>
      <c r="BD42" s="19" t="s">
        <v>348</v>
      </c>
      <c r="BE42" s="19" t="s">
        <v>116</v>
      </c>
      <c r="BF42" s="82" t="s">
        <v>91</v>
      </c>
      <c r="BG42" s="19" t="s">
        <v>176</v>
      </c>
      <c r="BH42" s="19" t="s">
        <v>183</v>
      </c>
      <c r="BR42" s="14"/>
    </row>
    <row r="43" spans="1:82" ht="128">
      <c r="A43" s="108">
        <v>241</v>
      </c>
      <c r="B43" s="104">
        <v>15.5</v>
      </c>
      <c r="C43" s="15" t="s">
        <v>172</v>
      </c>
      <c r="D43" s="15" t="s">
        <v>177</v>
      </c>
      <c r="E43" s="15" t="s">
        <v>178</v>
      </c>
      <c r="F43" s="16" t="s">
        <v>349</v>
      </c>
      <c r="G43" s="17" t="s">
        <v>350</v>
      </c>
      <c r="H43" s="17" t="s">
        <v>351</v>
      </c>
      <c r="I43" s="17" t="s">
        <v>88</v>
      </c>
      <c r="J43" s="15" t="s">
        <v>104</v>
      </c>
      <c r="K43" s="18" t="s">
        <v>352</v>
      </c>
      <c r="L43" s="18">
        <v>13</v>
      </c>
      <c r="M43" s="18">
        <f>IF(Q43&lt;&gt;"",INDEX(LOVs!$D$2:$D$50,MATCH(Q43,LOVs!$C$2:$C$50)),"null")</f>
        <v>3</v>
      </c>
      <c r="N43" s="18" t="str">
        <f>IF(S43&lt;&gt;"",INDEX(LOVs!$D$2:$D$50,MATCH(S43,LOVs!$C$2:$C$50)),"null")</f>
        <v>null</v>
      </c>
      <c r="O43" s="25" t="s">
        <v>336</v>
      </c>
      <c r="P43" s="18" t="s">
        <v>192</v>
      </c>
      <c r="Q43" s="18" t="s">
        <v>337</v>
      </c>
      <c r="R43" s="18" t="s">
        <v>89</v>
      </c>
      <c r="S43" s="18"/>
      <c r="T43" s="18"/>
      <c r="U43" s="119"/>
      <c r="V43" s="42" t="b">
        <v>0</v>
      </c>
      <c r="W43" s="18" t="s">
        <v>228</v>
      </c>
      <c r="X43" s="18" t="s">
        <v>195</v>
      </c>
      <c r="Y43" s="18"/>
      <c r="Z43" s="138"/>
      <c r="AA43" s="18" t="s">
        <v>338</v>
      </c>
      <c r="AB43" s="18" t="s">
        <v>91</v>
      </c>
      <c r="AC43" s="18" t="s">
        <v>353</v>
      </c>
      <c r="AD43" s="18" t="s">
        <v>91</v>
      </c>
      <c r="AE43" s="15" t="s">
        <v>91</v>
      </c>
      <c r="AF43" s="15" t="s">
        <v>105</v>
      </c>
      <c r="AG43" s="15" t="s">
        <v>100</v>
      </c>
      <c r="AH43" s="15" t="s">
        <v>104</v>
      </c>
      <c r="AI43" s="18" t="s">
        <v>105</v>
      </c>
      <c r="AJ43" s="35" t="s">
        <v>95</v>
      </c>
      <c r="AK43" s="35"/>
      <c r="AL43" s="35"/>
      <c r="AM43" s="35"/>
      <c r="AN43" s="35"/>
      <c r="AO43" s="35"/>
      <c r="AP43" s="35"/>
      <c r="AQ43" s="35"/>
      <c r="AR43" s="19"/>
      <c r="AS43" s="19"/>
      <c r="AT43" s="19"/>
      <c r="AU43" s="19"/>
      <c r="AV43" s="19"/>
      <c r="AW43" s="19"/>
      <c r="AX43" s="19"/>
      <c r="AY43" s="19"/>
      <c r="AZ43" s="19"/>
      <c r="BA43" s="19" t="s">
        <v>354</v>
      </c>
      <c r="BB43" s="19" t="s">
        <v>96</v>
      </c>
      <c r="BC43" s="19" t="s">
        <v>355</v>
      </c>
      <c r="BD43" s="19"/>
      <c r="BE43" s="19" t="s">
        <v>116</v>
      </c>
      <c r="BF43" s="82" t="s">
        <v>91</v>
      </c>
      <c r="BG43" s="19" t="s">
        <v>176</v>
      </c>
      <c r="BH43" s="19" t="s">
        <v>183</v>
      </c>
      <c r="BI43" s="45" t="str">
        <f>CONCATENATE("{ ""id"":",L43,", ""lov_id"": ",M43,", ""unit_id"":",N43,", ""domain_b"": true, ""domain_c"": true, ""domain_e"": true, ""domain_h"": true, ""tech_name"": """,F43,""", ""input_type"":""",LOWER(SUBSTITUTE(P43," ","_")),""", ""operator_in"": true, ""input_format"": """,R43,""",")</f>
        <v>{ "id":13, "lov_id": 3, "unit_id":null, "domain_b": true, "domain_c": true, "domain_e": true, "domain_h": true, "tech_name": "SEC_ZERO_COUPON_AND_STRIPS", "input_type":"enumerated", "operator_in": true, "input_format": "string",</v>
      </c>
      <c r="BJ43" s="45" t="str">
        <f t="shared" ref="BJ43:BJ44" si="14">"""selection_max"":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43" s="45" t="str">
        <f t="shared" ref="BK43:BK44" si="15">"""validation_string_max_size"":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43" s="45" t="str">
        <f t="shared" ref="BL43:BL44" si="16">CONCATENATE(BI43,BJ43,BK43)</f>
        <v>{ "id":13, "lov_id": 3, "unit_id":null, "domain_b": true, "domain_c": true, "domain_e": true, "domain_h": true, "tech_name": "SEC_ZERO_COUPON_AND_STRIPS",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43" s="14" t="s">
        <v>200</v>
      </c>
      <c r="BO43" s="14" t="s">
        <v>88</v>
      </c>
      <c r="BP43" s="14" t="s">
        <v>200</v>
      </c>
      <c r="BR43" s="149">
        <f>IF(LEN(W43)=LEN(SUBSTITUTE(W43,"ELIGIBILI","")),0,1)</f>
        <v>1</v>
      </c>
      <c r="BS43" s="14">
        <f>IF(LEN(W43)=LEN(SUBSTITUTE(W43,"HAIRCUT","")),0,1)</f>
        <v>1</v>
      </c>
      <c r="BT43" s="14">
        <f>IF(LEN(W43)=LEN(SUBSTITUTE(W43,"CONCENTRATION","")),0,1)</f>
        <v>1</v>
      </c>
      <c r="CD43" s="14" t="str">
        <f>CONCATENATE("UPDATE field set FIELD_NAME = '",G43,"' WHERE ID = ",L43, ";")</f>
        <v>UPDATE field set FIELD_NAME = 'Zero Coupon And Strips' WHERE ID = 13;</v>
      </c>
    </row>
    <row r="44" spans="1:82" s="45" customFormat="1" ht="128">
      <c r="A44" s="108">
        <v>242</v>
      </c>
      <c r="B44" s="104">
        <v>15.5</v>
      </c>
      <c r="C44" s="15" t="s">
        <v>172</v>
      </c>
      <c r="D44" s="15" t="s">
        <v>177</v>
      </c>
      <c r="E44" s="15" t="s">
        <v>101</v>
      </c>
      <c r="F44" s="210" t="s">
        <v>356</v>
      </c>
      <c r="G44" s="17" t="s">
        <v>357</v>
      </c>
      <c r="H44" s="17" t="s">
        <v>189</v>
      </c>
      <c r="I44" s="17" t="s">
        <v>88</v>
      </c>
      <c r="J44" s="15" t="s">
        <v>111</v>
      </c>
      <c r="K44" s="18" t="s">
        <v>358</v>
      </c>
      <c r="L44" s="18">
        <v>14</v>
      </c>
      <c r="M44" s="18" t="str">
        <f>IF(Q44&lt;&gt;"",INDEX(LOVs!$D$2:$D$50,MATCH(Q44,LOVs!$C$2:$C$50)),"null")</f>
        <v>null</v>
      </c>
      <c r="N44" s="18">
        <v>29</v>
      </c>
      <c r="O44" s="25" t="s">
        <v>359</v>
      </c>
      <c r="P44" s="25" t="s">
        <v>226</v>
      </c>
      <c r="Q44" s="18"/>
      <c r="R44" s="18" t="s">
        <v>111</v>
      </c>
      <c r="S44" s="18" t="s">
        <v>360</v>
      </c>
      <c r="T44" s="119" t="s">
        <v>361</v>
      </c>
      <c r="U44" s="127" t="s">
        <v>362</v>
      </c>
      <c r="V44" s="42" t="b">
        <v>0</v>
      </c>
      <c r="W44" s="18" t="s">
        <v>228</v>
      </c>
      <c r="X44" s="18" t="s">
        <v>195</v>
      </c>
      <c r="Y44" s="18"/>
      <c r="Z44" s="138"/>
      <c r="AA44" s="18" t="s">
        <v>363</v>
      </c>
      <c r="AB44" s="18" t="s">
        <v>91</v>
      </c>
      <c r="AC44" s="18" t="s">
        <v>91</v>
      </c>
      <c r="AD44" s="18" t="s">
        <v>91</v>
      </c>
      <c r="AE44" s="15" t="s">
        <v>364</v>
      </c>
      <c r="AF44" s="15">
        <v>10</v>
      </c>
      <c r="AG44" s="15" t="s">
        <v>205</v>
      </c>
      <c r="AH44" s="15" t="s">
        <v>365</v>
      </c>
      <c r="AI44" s="15" t="s">
        <v>365</v>
      </c>
      <c r="AJ44" s="35" t="s">
        <v>95</v>
      </c>
      <c r="AK44" s="35" t="s">
        <v>95</v>
      </c>
      <c r="AL44" s="35" t="s">
        <v>95</v>
      </c>
      <c r="AM44" s="35" t="s">
        <v>95</v>
      </c>
      <c r="AN44" s="35" t="s">
        <v>95</v>
      </c>
      <c r="AO44" s="35" t="s">
        <v>95</v>
      </c>
      <c r="AP44" s="35"/>
      <c r="AQ44" s="35"/>
      <c r="AR44" s="43"/>
      <c r="AS44" s="43"/>
      <c r="AT44" s="43"/>
      <c r="AU44" s="43" t="s">
        <v>366</v>
      </c>
      <c r="AV44" s="44"/>
      <c r="AW44" s="43" t="s">
        <v>366</v>
      </c>
      <c r="AX44" s="43"/>
      <c r="AY44" s="43"/>
      <c r="AZ44" s="19" t="s">
        <v>367</v>
      </c>
      <c r="BA44" s="19" t="s">
        <v>368</v>
      </c>
      <c r="BB44" s="19" t="s">
        <v>273</v>
      </c>
      <c r="BC44" s="19" t="s">
        <v>369</v>
      </c>
      <c r="BD44" s="19" t="s">
        <v>370</v>
      </c>
      <c r="BE44" s="19" t="s">
        <v>116</v>
      </c>
      <c r="BF44" s="83" t="s">
        <v>371</v>
      </c>
      <c r="BG44" s="83" t="s">
        <v>372</v>
      </c>
      <c r="BH44" s="19" t="s">
        <v>183</v>
      </c>
      <c r="BI44" s="45" t="str">
        <f>CONCATENATE("{ ""id"":",L44,", ""lov_id"": ",M44,", ""unit_id"":",N44,", ""domain_b"": true, ""domain_c"": true, ""domain_e"": true, ""domain_h"": true, ""tech_name"": """,F44,""", ""input_type"":""",LOWER(SUBSTITUTE(P44," ","_")),""", ""operator_in"": true, ""input_format"": """,R44,""",")</f>
        <v>{ "id":14, "lov_id": null, "unit_id":29, "domain_b": true, "domain_c": true, "domain_e": true, "domain_h": true, "tech_name": "SEC_PRICE_AGE", "input_type":"free_value", "operator_in": true, "input_format": "number",</v>
      </c>
      <c r="BJ44" s="45" t="str">
        <f t="shared" si="14"/>
        <v>"selection_max": null,"selection_min": 1,"operator_not_in": true,"operator_greater_than": true,"operator_smaller_than": true,"validation_number_denom": null,"validation_number_scale": null,"validation_number_min_val": null,</v>
      </c>
      <c r="BK44" s="45" t="str">
        <f t="shared" si="15"/>
        <v>"validation_string_max_size": null,"validation_string_min_size": null,"validation_number_precision": null,"operator_greater_than_or_equal": true,"operator_smaller_than_or_equal": true },</v>
      </c>
      <c r="BL44" s="45" t="str">
        <f t="shared" si="16"/>
        <v>{ "id":14, "lov_id": null, "unit_id":29, "domain_b": true, "domain_c": true, "domain_e": true, "domain_h": true, "tech_name": "SEC_PRICE_AGE", "input_type":"free_value", "operator_in": true, "input_format": "number","selection_max":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44" s="45" t="s">
        <v>88</v>
      </c>
      <c r="BO44" s="45" t="s">
        <v>200</v>
      </c>
      <c r="BP44" s="45" t="s">
        <v>88</v>
      </c>
      <c r="BR44" s="149">
        <f>IF(LEN(W44)=LEN(SUBSTITUTE(W44,"ELIGIBILI","")),0,1)</f>
        <v>1</v>
      </c>
      <c r="BS44" s="14">
        <f>IF(LEN(W44)=LEN(SUBSTITUTE(W44,"HAIRCUT","")),0,1)</f>
        <v>1</v>
      </c>
      <c r="BT44" s="14">
        <f>IF(LEN(W44)=LEN(SUBSTITUTE(W44,"CONCENTRATION","")),0,1)</f>
        <v>1</v>
      </c>
      <c r="BU44" s="14" t="s">
        <v>200</v>
      </c>
      <c r="BV44" s="14" t="s">
        <v>200</v>
      </c>
      <c r="BW44" s="14" t="s">
        <v>200</v>
      </c>
      <c r="BX44" s="14" t="s">
        <v>200</v>
      </c>
      <c r="BY44" s="14"/>
      <c r="BZ44" s="14"/>
      <c r="CA44" s="14"/>
      <c r="CB44" s="14"/>
      <c r="CC44" s="14"/>
      <c r="CD44" s="14" t="str">
        <f>CONCATENATE("UPDATE field set FIELD_NAME = '",G44,"' WHERE ID = ",L44, ";")</f>
        <v>UPDATE field set FIELD_NAME = 'Price Age' WHERE ID = 14;</v>
      </c>
    </row>
    <row r="45" spans="1:82" s="45" customFormat="1" ht="409.6">
      <c r="A45" s="108">
        <v>243</v>
      </c>
      <c r="B45" s="104">
        <v>15.5</v>
      </c>
      <c r="C45" s="15" t="s">
        <v>172</v>
      </c>
      <c r="D45" s="15" t="s">
        <v>177</v>
      </c>
      <c r="E45" s="15" t="s">
        <v>101</v>
      </c>
      <c r="F45" s="16" t="s">
        <v>373</v>
      </c>
      <c r="G45" s="17" t="s">
        <v>374</v>
      </c>
      <c r="H45" s="17" t="s">
        <v>375</v>
      </c>
      <c r="I45" s="17" t="s">
        <v>88</v>
      </c>
      <c r="J45" s="15" t="s">
        <v>111</v>
      </c>
      <c r="K45" s="18" t="s">
        <v>358</v>
      </c>
      <c r="L45" s="18">
        <v>69</v>
      </c>
      <c r="M45" s="18" t="str">
        <f>IF(Q45&lt;&gt;"",INDEX(LOVs!$D$2:$D$50,MATCH(Q45,LOVs!$C$2:$C$50)),"null")</f>
        <v>null</v>
      </c>
      <c r="N45" s="15">
        <v>29</v>
      </c>
      <c r="O45" s="25" t="s">
        <v>359</v>
      </c>
      <c r="P45" s="25" t="s">
        <v>226</v>
      </c>
      <c r="Q45" s="18"/>
      <c r="R45" s="18" t="s">
        <v>111</v>
      </c>
      <c r="S45" s="18" t="s">
        <v>360</v>
      </c>
      <c r="T45" s="18" t="s">
        <v>376</v>
      </c>
      <c r="U45" s="18" t="s">
        <v>377</v>
      </c>
      <c r="V45" s="18" t="b">
        <v>0</v>
      </c>
      <c r="W45" s="18" t="s">
        <v>228</v>
      </c>
      <c r="X45" s="18" t="s">
        <v>195</v>
      </c>
      <c r="Y45" s="18"/>
      <c r="Z45" s="138"/>
      <c r="AA45" s="18" t="s">
        <v>378</v>
      </c>
      <c r="AB45" s="18" t="s">
        <v>91</v>
      </c>
      <c r="AC45" s="18" t="s">
        <v>91</v>
      </c>
      <c r="AD45" s="18" t="s">
        <v>91</v>
      </c>
      <c r="AE45" s="15" t="s">
        <v>379</v>
      </c>
      <c r="AF45" s="15">
        <v>10</v>
      </c>
      <c r="AG45" s="15" t="s">
        <v>205</v>
      </c>
      <c r="AH45" s="15" t="s">
        <v>365</v>
      </c>
      <c r="AI45" s="15" t="s">
        <v>365</v>
      </c>
      <c r="AJ45" s="35" t="s">
        <v>95</v>
      </c>
      <c r="AK45" s="35" t="s">
        <v>95</v>
      </c>
      <c r="AL45" s="35" t="s">
        <v>95</v>
      </c>
      <c r="AM45" s="35" t="s">
        <v>95</v>
      </c>
      <c r="AN45" s="35" t="s">
        <v>95</v>
      </c>
      <c r="AO45" s="35" t="s">
        <v>95</v>
      </c>
      <c r="AP45" s="35"/>
      <c r="AQ45" s="35"/>
      <c r="AR45" s="43"/>
      <c r="AS45" s="43"/>
      <c r="AT45" s="43"/>
      <c r="AU45" s="43" t="s">
        <v>366</v>
      </c>
      <c r="AV45" s="44"/>
      <c r="AW45" s="43" t="s">
        <v>366</v>
      </c>
      <c r="AX45" s="43"/>
      <c r="AY45" s="43"/>
      <c r="AZ45" s="19" t="s">
        <v>367</v>
      </c>
      <c r="BA45" s="19" t="s">
        <v>368</v>
      </c>
      <c r="BB45" s="19" t="s">
        <v>273</v>
      </c>
      <c r="BC45" s="19" t="s">
        <v>369</v>
      </c>
      <c r="BD45" s="19" t="s">
        <v>370</v>
      </c>
      <c r="BE45" s="19" t="s">
        <v>116</v>
      </c>
      <c r="BF45" s="83" t="s">
        <v>371</v>
      </c>
      <c r="BG45" s="83" t="s">
        <v>372</v>
      </c>
      <c r="BH45" s="83" t="s">
        <v>380</v>
      </c>
      <c r="BI45" s="45" t="str">
        <f>CONCATENATE("{ ""id"":",L45,", ""lov_id"": ",M45,", ""unit_id"":",N45,", ""domain_b"": true, ""domain_c"": true, ""domain_e"": true, ""domain_h"": true, ""tech_name"": """,F45,""", ""input_type"":""",LOWER(SUBSTITUTE(P45," ","_")),""", ""operator_in"": true, ""input_format"": """,R45,""",")</f>
        <v>{ "id":69, "lov_id": null, "unit_id":29, "domain_b": true, "domain_c": true, "domain_e": true, "domain_h": true, "tech_name": "SEC_NAV_AGE", "input_type":"free_value", "operator_in": true, "input_format": "number",</v>
      </c>
      <c r="BJ45" s="45" t="str">
        <f>"""selection_max"":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45" s="45" t="str">
        <f>"""validation_string_max_size"":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45" s="45" t="str">
        <f>CONCATENATE(BI45,BJ45,BK45)</f>
        <v>{ "id":69, "lov_id": null, "unit_id":29, "domain_b": true, "domain_c": true, "domain_e": true, "domain_h": true, "tech_name": "SEC_NAV_AGE", "input_type":"free_value", "operator_in": true, "input_format": "number","selection_max":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45" s="14" t="s">
        <v>88</v>
      </c>
      <c r="BN45" s="14"/>
      <c r="BO45" s="14" t="s">
        <v>200</v>
      </c>
      <c r="BP45" s="45" t="s">
        <v>88</v>
      </c>
      <c r="BR45" s="149">
        <f>IF(LEN(W45)=LEN(SUBSTITUTE(W45,"ELIGIBILI","")),0,1)</f>
        <v>1</v>
      </c>
      <c r="BS45" s="14">
        <f>IF(LEN(W45)=LEN(SUBSTITUTE(W45,"HAIRCUT","")),0,1)</f>
        <v>1</v>
      </c>
      <c r="BT45" s="14">
        <f>IF(LEN(W45)=LEN(SUBSTITUTE(W45,"CONCENTRATION","")),0,1)</f>
        <v>1</v>
      </c>
      <c r="BU45" s="14"/>
      <c r="BV45" s="14"/>
      <c r="BW45" s="14" t="s">
        <v>200</v>
      </c>
      <c r="BX45" s="14" t="s">
        <v>200</v>
      </c>
      <c r="BY45" s="14"/>
      <c r="BZ45" s="14"/>
      <c r="CA45" s="14"/>
      <c r="CB45" s="14"/>
      <c r="CC45" s="14"/>
      <c r="CD45" s="14" t="str">
        <f>CONCATENATE("UPDATE field set FIELD_NAME = '",G45,"' WHERE ID = ",L45, ";")</f>
        <v>UPDATE field set FIELD_NAME = 'NAVAge' WHERE ID = 69;</v>
      </c>
    </row>
    <row r="46" spans="1:82" ht="48">
      <c r="A46" s="108">
        <v>244</v>
      </c>
      <c r="B46" s="104">
        <v>15.5</v>
      </c>
      <c r="C46" s="15" t="s">
        <v>172</v>
      </c>
      <c r="D46" s="15" t="s">
        <v>177</v>
      </c>
      <c r="E46" s="15" t="s">
        <v>85</v>
      </c>
      <c r="F46" s="16" t="s">
        <v>381</v>
      </c>
      <c r="G46" s="17" t="s">
        <v>382</v>
      </c>
      <c r="H46" s="17" t="s">
        <v>88</v>
      </c>
      <c r="I46" s="17" t="s">
        <v>88</v>
      </c>
      <c r="J46" s="15" t="s">
        <v>111</v>
      </c>
      <c r="K46" s="18" t="s">
        <v>358</v>
      </c>
      <c r="L46" s="18"/>
      <c r="M46" s="18"/>
      <c r="N46" s="18"/>
      <c r="O46" s="18"/>
      <c r="P46" s="18"/>
      <c r="Q46" s="18"/>
      <c r="R46" s="18"/>
      <c r="S46" s="18"/>
      <c r="T46" s="18"/>
      <c r="U46" s="18"/>
      <c r="V46" s="18"/>
      <c r="W46" s="18"/>
      <c r="X46" s="18"/>
      <c r="Y46" s="18"/>
      <c r="Z46" s="18"/>
      <c r="AA46" s="18" t="s">
        <v>383</v>
      </c>
      <c r="AB46" s="18" t="s">
        <v>91</v>
      </c>
      <c r="AC46" s="18"/>
      <c r="AD46" s="18" t="s">
        <v>91</v>
      </c>
      <c r="AE46" s="15" t="s">
        <v>91</v>
      </c>
      <c r="AF46" s="15">
        <v>50</v>
      </c>
      <c r="AG46" s="15" t="s">
        <v>205</v>
      </c>
      <c r="AH46" s="15" t="s">
        <v>281</v>
      </c>
      <c r="AI46" s="15" t="s">
        <v>281</v>
      </c>
      <c r="AJ46" s="35"/>
      <c r="AK46" s="35"/>
      <c r="AL46" s="35" t="s">
        <v>95</v>
      </c>
      <c r="AM46" s="35" t="s">
        <v>95</v>
      </c>
      <c r="AN46" s="35" t="s">
        <v>95</v>
      </c>
      <c r="AO46" s="35" t="s">
        <v>95</v>
      </c>
      <c r="AP46" s="35" t="s">
        <v>95</v>
      </c>
      <c r="AQ46" s="35" t="s">
        <v>95</v>
      </c>
      <c r="AR46" s="19"/>
      <c r="AS46" s="19"/>
      <c r="AT46" s="19"/>
      <c r="AU46" s="19"/>
      <c r="AV46" s="19"/>
      <c r="AW46" s="19"/>
      <c r="AX46" s="19"/>
      <c r="AY46" s="19"/>
      <c r="AZ46" s="19"/>
      <c r="BA46" s="19" t="s">
        <v>384</v>
      </c>
      <c r="BB46" s="19"/>
      <c r="BC46" s="19" t="s">
        <v>385</v>
      </c>
      <c r="BD46" s="19"/>
      <c r="BE46" s="19" t="s">
        <v>116</v>
      </c>
      <c r="BF46" s="83" t="s">
        <v>386</v>
      </c>
      <c r="BG46" s="83" t="s">
        <v>387</v>
      </c>
      <c r="BH46" s="19" t="s">
        <v>254</v>
      </c>
      <c r="BR46" s="14"/>
    </row>
    <row r="47" spans="1:82" ht="48">
      <c r="A47" s="108">
        <v>245</v>
      </c>
      <c r="B47" s="104">
        <v>15.5</v>
      </c>
      <c r="C47" s="15" t="s">
        <v>172</v>
      </c>
      <c r="D47" s="15" t="s">
        <v>177</v>
      </c>
      <c r="E47" s="15" t="s">
        <v>85</v>
      </c>
      <c r="F47" s="16" t="s">
        <v>388</v>
      </c>
      <c r="G47" s="17" t="s">
        <v>389</v>
      </c>
      <c r="H47" s="17" t="s">
        <v>88</v>
      </c>
      <c r="I47" s="17" t="s">
        <v>88</v>
      </c>
      <c r="J47" s="15" t="s">
        <v>111</v>
      </c>
      <c r="K47" s="18" t="s">
        <v>358</v>
      </c>
      <c r="L47" s="18"/>
      <c r="M47" s="18"/>
      <c r="N47" s="18"/>
      <c r="O47" s="18"/>
      <c r="P47" s="18"/>
      <c r="Q47" s="18"/>
      <c r="R47" s="18"/>
      <c r="S47" s="18"/>
      <c r="T47" s="18"/>
      <c r="U47" s="18"/>
      <c r="V47" s="18"/>
      <c r="W47" s="18"/>
      <c r="X47" s="18"/>
      <c r="Y47" s="18"/>
      <c r="Z47" s="18"/>
      <c r="AA47" s="18" t="s">
        <v>383</v>
      </c>
      <c r="AB47" s="18" t="s">
        <v>91</v>
      </c>
      <c r="AC47" s="18"/>
      <c r="AD47" s="18" t="s">
        <v>91</v>
      </c>
      <c r="AE47" s="15" t="s">
        <v>91</v>
      </c>
      <c r="AF47" s="15">
        <v>50</v>
      </c>
      <c r="AG47" s="15" t="s">
        <v>205</v>
      </c>
      <c r="AH47" s="15" t="s">
        <v>281</v>
      </c>
      <c r="AI47" s="15" t="s">
        <v>281</v>
      </c>
      <c r="AJ47" s="35"/>
      <c r="AK47" s="35"/>
      <c r="AL47" s="35" t="s">
        <v>95</v>
      </c>
      <c r="AM47" s="35" t="s">
        <v>95</v>
      </c>
      <c r="AN47" s="35" t="s">
        <v>95</v>
      </c>
      <c r="AO47" s="35" t="s">
        <v>95</v>
      </c>
      <c r="AP47" s="35" t="s">
        <v>95</v>
      </c>
      <c r="AQ47" s="35" t="s">
        <v>95</v>
      </c>
      <c r="AR47" s="19"/>
      <c r="AS47" s="19"/>
      <c r="AT47" s="19"/>
      <c r="AU47" s="19"/>
      <c r="AV47" s="19"/>
      <c r="AW47" s="19"/>
      <c r="AX47" s="19"/>
      <c r="AY47" s="19"/>
      <c r="AZ47" s="19"/>
      <c r="BA47" s="19" t="s">
        <v>384</v>
      </c>
      <c r="BB47" s="19"/>
      <c r="BC47" s="19" t="s">
        <v>385</v>
      </c>
      <c r="BD47" s="19"/>
      <c r="BE47" s="19" t="s">
        <v>116</v>
      </c>
      <c r="BF47" s="83" t="s">
        <v>386</v>
      </c>
      <c r="BG47" s="83" t="s">
        <v>390</v>
      </c>
      <c r="BH47" s="19" t="s">
        <v>254</v>
      </c>
      <c r="BR47" s="14"/>
    </row>
    <row r="48" spans="1:82" ht="80">
      <c r="A48" s="108">
        <v>203</v>
      </c>
      <c r="B48" s="104">
        <v>15.5</v>
      </c>
      <c r="C48" s="15" t="s">
        <v>172</v>
      </c>
      <c r="D48" s="15" t="s">
        <v>177</v>
      </c>
      <c r="E48" s="15" t="s">
        <v>85</v>
      </c>
      <c r="F48" s="16" t="s">
        <v>391</v>
      </c>
      <c r="G48" s="17" t="s">
        <v>392</v>
      </c>
      <c r="H48" s="17" t="s">
        <v>393</v>
      </c>
      <c r="I48" s="17" t="s">
        <v>88</v>
      </c>
      <c r="J48" s="15" t="s">
        <v>89</v>
      </c>
      <c r="K48" s="18" t="s">
        <v>394</v>
      </c>
      <c r="L48" s="18">
        <v>1042</v>
      </c>
      <c r="M48" s="18">
        <v>77</v>
      </c>
      <c r="N48" s="18"/>
      <c r="O48" s="18" t="s">
        <v>191</v>
      </c>
      <c r="P48" s="18" t="s">
        <v>192</v>
      </c>
      <c r="Q48" s="18" t="s">
        <v>395</v>
      </c>
      <c r="R48" s="18" t="s">
        <v>89</v>
      </c>
      <c r="S48" s="18"/>
      <c r="T48" s="18"/>
      <c r="U48" s="18"/>
      <c r="V48" s="18"/>
      <c r="W48" s="18" t="s">
        <v>228</v>
      </c>
      <c r="X48" s="18" t="s">
        <v>229</v>
      </c>
      <c r="Y48" s="18" t="s">
        <v>88</v>
      </c>
      <c r="Z48" s="18"/>
      <c r="AA48" s="18" t="s">
        <v>396</v>
      </c>
      <c r="AB48" s="18" t="s">
        <v>91</v>
      </c>
      <c r="AC48" s="18"/>
      <c r="AD48" s="18" t="s">
        <v>91</v>
      </c>
      <c r="AE48" s="15" t="s">
        <v>91</v>
      </c>
      <c r="AF48" s="15" t="s">
        <v>397</v>
      </c>
      <c r="AG48" s="15" t="s">
        <v>205</v>
      </c>
      <c r="AH48" s="15" t="s">
        <v>398</v>
      </c>
      <c r="AI48" s="24" t="s">
        <v>399</v>
      </c>
      <c r="AJ48" s="35" t="s">
        <v>95</v>
      </c>
      <c r="AK48" s="35" t="s">
        <v>95</v>
      </c>
      <c r="AL48" s="35"/>
      <c r="AM48" s="35"/>
      <c r="AN48" s="35"/>
      <c r="AO48" s="35"/>
      <c r="AP48" s="35"/>
      <c r="AQ48" s="35"/>
      <c r="AR48" s="19"/>
      <c r="AS48" s="19"/>
      <c r="AT48" s="19"/>
      <c r="AU48" s="19"/>
      <c r="AV48" s="19"/>
      <c r="AW48" s="19"/>
      <c r="AX48" s="19"/>
      <c r="AY48" s="19"/>
      <c r="AZ48" s="19"/>
      <c r="BA48" s="19" t="s">
        <v>400</v>
      </c>
      <c r="BB48" s="19" t="s">
        <v>273</v>
      </c>
      <c r="BC48" s="19" t="s">
        <v>401</v>
      </c>
      <c r="BD48" s="19" t="s">
        <v>402</v>
      </c>
      <c r="BE48" s="19" t="s">
        <v>116</v>
      </c>
      <c r="BF48" s="19" t="s">
        <v>117</v>
      </c>
      <c r="BG48" s="83" t="s">
        <v>403</v>
      </c>
      <c r="BH48" s="19" t="s">
        <v>213</v>
      </c>
      <c r="BR48" s="14"/>
    </row>
    <row r="49" spans="1:82" ht="128">
      <c r="A49" s="108">
        <v>205</v>
      </c>
      <c r="B49" s="104">
        <v>15.5</v>
      </c>
      <c r="C49" s="15" t="s">
        <v>172</v>
      </c>
      <c r="D49" s="15" t="s">
        <v>177</v>
      </c>
      <c r="E49" s="15" t="s">
        <v>101</v>
      </c>
      <c r="F49" s="16" t="s">
        <v>404</v>
      </c>
      <c r="G49" s="17" t="s">
        <v>405</v>
      </c>
      <c r="H49" s="17" t="s">
        <v>189</v>
      </c>
      <c r="I49" s="17" t="s">
        <v>88</v>
      </c>
      <c r="J49" s="15" t="s">
        <v>89</v>
      </c>
      <c r="K49" s="18" t="s">
        <v>394</v>
      </c>
      <c r="L49" s="18">
        <v>15</v>
      </c>
      <c r="M49" s="18">
        <f>IF(Q49&lt;&gt;"",INDEX(LOVs!$D$2:$D$50,MATCH(Q49,LOVs!$C$2:$C$50)),"null")</f>
        <v>6</v>
      </c>
      <c r="N49" s="18" t="str">
        <f>IF(S49&lt;&gt;"",INDEX(LOVs!$D$2:$D$50,MATCH(S49,LOVs!$C$2:$C$50)),"null")</f>
        <v>null</v>
      </c>
      <c r="O49" s="18" t="s">
        <v>191</v>
      </c>
      <c r="P49" s="18" t="s">
        <v>192</v>
      </c>
      <c r="Q49" s="18" t="s">
        <v>406</v>
      </c>
      <c r="R49" s="18" t="s">
        <v>89</v>
      </c>
      <c r="S49" s="18"/>
      <c r="T49" s="18"/>
      <c r="U49" s="119"/>
      <c r="V49" s="42" t="b">
        <v>0</v>
      </c>
      <c r="W49" s="18" t="s">
        <v>228</v>
      </c>
      <c r="X49" s="18" t="s">
        <v>229</v>
      </c>
      <c r="Y49" s="18"/>
      <c r="Z49" s="138"/>
      <c r="AA49" s="18" t="s">
        <v>106</v>
      </c>
      <c r="AB49" s="18" t="s">
        <v>91</v>
      </c>
      <c r="AC49" s="18"/>
      <c r="AD49" s="18" t="s">
        <v>91</v>
      </c>
      <c r="AE49" s="15" t="s">
        <v>91</v>
      </c>
      <c r="AF49" s="15" t="s">
        <v>397</v>
      </c>
      <c r="AG49" s="15" t="s">
        <v>205</v>
      </c>
      <c r="AH49" s="15" t="s">
        <v>398</v>
      </c>
      <c r="AI49" s="24" t="s">
        <v>399</v>
      </c>
      <c r="AJ49" s="35" t="s">
        <v>95</v>
      </c>
      <c r="AK49" s="35" t="s">
        <v>95</v>
      </c>
      <c r="AL49" s="35"/>
      <c r="AM49" s="35"/>
      <c r="AN49" s="35"/>
      <c r="AO49" s="35"/>
      <c r="AP49" s="35"/>
      <c r="AQ49" s="35"/>
      <c r="AR49" s="19"/>
      <c r="AS49" s="19"/>
      <c r="AT49" s="19"/>
      <c r="AU49" s="19"/>
      <c r="AV49" s="19"/>
      <c r="AW49" s="19"/>
      <c r="AX49" s="19"/>
      <c r="AY49" s="19"/>
      <c r="AZ49" s="19"/>
      <c r="BA49" s="19" t="s">
        <v>400</v>
      </c>
      <c r="BB49" s="19" t="s">
        <v>273</v>
      </c>
      <c r="BC49" s="19" t="s">
        <v>401</v>
      </c>
      <c r="BD49" s="19" t="s">
        <v>407</v>
      </c>
      <c r="BE49" s="19" t="s">
        <v>116</v>
      </c>
      <c r="BF49" s="19" t="s">
        <v>117</v>
      </c>
      <c r="BG49" s="83" t="s">
        <v>403</v>
      </c>
      <c r="BH49" s="19" t="s">
        <v>213</v>
      </c>
      <c r="BI49" s="45" t="str">
        <f>CONCATENATE("{ ""id"":",L49,", ""lov_id"": ",M49,", ""unit_id"":",N49,", ""domain_b"": true, ""domain_c"": true, ""domain_e"": true, ""domain_h"": true, ""tech_name"": """,F49,""", ""input_type"":""",LOWER(SUBSTITUTE(P49," ","_")),""", ""operator_in"": true, ""input_format"": """,R49,""",")</f>
        <v>{ "id":15, "lov_id": 6, "unit_id":null, "domain_b": true, "domain_c": true, "domain_e": true, "domain_h": true, "tech_name": "SEC_CURRENCY", "input_type":"enumerated", "operator_in": true, "input_format": "string",</v>
      </c>
      <c r="BJ49" s="45" t="str">
        <f>"""selection_max"":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49" s="45" t="str">
        <f>"""validation_string_max_size"":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49" s="45" t="str">
        <f>CONCATENATE(BI49,BJ49,BK49)</f>
        <v>{ "id":15, "lov_id": 6, "unit_id":null, "domain_b": true, "domain_c": true, "domain_e": true, "domain_h": true, "tech_name": "SEC_CURRENCY",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49" s="14" t="s">
        <v>200</v>
      </c>
      <c r="BN49" s="14" t="s">
        <v>88</v>
      </c>
      <c r="BO49" s="14" t="s">
        <v>88</v>
      </c>
      <c r="BP49" s="14" t="s">
        <v>200</v>
      </c>
      <c r="BR49" s="149">
        <f>IF(LEN(W49)=LEN(SUBSTITUTE(W49,"ELIGIBILI","")),0,1)</f>
        <v>1</v>
      </c>
      <c r="BS49" s="14">
        <f>IF(LEN(W49)=LEN(SUBSTITUTE(W49,"HAIRCUT","")),0,1)</f>
        <v>1</v>
      </c>
      <c r="BT49" s="14">
        <f>IF(LEN(W49)=LEN(SUBSTITUTE(W49,"CONCENTRATION","")),0,1)</f>
        <v>1</v>
      </c>
      <c r="BU49" s="14" t="s">
        <v>200</v>
      </c>
      <c r="BV49" s="14" t="s">
        <v>200</v>
      </c>
      <c r="BW49" s="14" t="s">
        <v>200</v>
      </c>
      <c r="BX49" s="14" t="s">
        <v>200</v>
      </c>
      <c r="CD49" s="14" t="str">
        <f>CONCATENATE("UPDATE field set FIELD_NAME = '",G49,"' WHERE ID = ",L49, ";")</f>
        <v>UPDATE field set FIELD_NAME = 'Security Currency' WHERE ID = 15;</v>
      </c>
    </row>
    <row r="50" spans="1:82" ht="64">
      <c r="A50" s="108">
        <v>246</v>
      </c>
      <c r="B50" s="104">
        <v>15.5</v>
      </c>
      <c r="C50" s="15" t="s">
        <v>172</v>
      </c>
      <c r="D50" s="15" t="s">
        <v>177</v>
      </c>
      <c r="E50" s="37" t="s">
        <v>178</v>
      </c>
      <c r="F50" s="16" t="s">
        <v>408</v>
      </c>
      <c r="G50" s="17" t="s">
        <v>409</v>
      </c>
      <c r="H50" s="17" t="s">
        <v>88</v>
      </c>
      <c r="I50" s="17" t="s">
        <v>88</v>
      </c>
      <c r="J50" s="15" t="s">
        <v>104</v>
      </c>
      <c r="K50" s="18" t="s">
        <v>105</v>
      </c>
      <c r="L50" s="18"/>
      <c r="M50" s="18"/>
      <c r="N50" s="18"/>
      <c r="O50" s="18"/>
      <c r="P50" s="18"/>
      <c r="Q50" s="18"/>
      <c r="R50" s="18"/>
      <c r="S50" s="18"/>
      <c r="T50" s="18"/>
      <c r="U50" s="18"/>
      <c r="V50" s="18"/>
      <c r="W50" s="18"/>
      <c r="X50" s="18"/>
      <c r="Y50" s="18"/>
      <c r="Z50" s="18"/>
      <c r="AA50" s="18" t="s">
        <v>106</v>
      </c>
      <c r="AB50" s="18" t="s">
        <v>91</v>
      </c>
      <c r="AC50" s="18" t="s">
        <v>410</v>
      </c>
      <c r="AD50" s="18" t="s">
        <v>91</v>
      </c>
      <c r="AE50" s="15" t="s">
        <v>91</v>
      </c>
      <c r="AF50" s="15" t="s">
        <v>105</v>
      </c>
      <c r="AG50" s="15" t="s">
        <v>100</v>
      </c>
      <c r="AH50" s="15" t="s">
        <v>104</v>
      </c>
      <c r="AI50" s="18" t="s">
        <v>105</v>
      </c>
      <c r="AJ50" s="35" t="s">
        <v>95</v>
      </c>
      <c r="AK50" s="35"/>
      <c r="AL50" s="35"/>
      <c r="AM50" s="35"/>
      <c r="AN50" s="35"/>
      <c r="AO50" s="35"/>
      <c r="AP50" s="35"/>
      <c r="AQ50" s="35"/>
      <c r="AR50" s="19"/>
      <c r="AS50" s="19"/>
      <c r="AT50" s="19"/>
      <c r="AU50" s="19"/>
      <c r="AV50" s="19"/>
      <c r="AW50" s="19"/>
      <c r="AX50" s="19"/>
      <c r="AY50" s="19"/>
      <c r="AZ50" s="19"/>
      <c r="BA50" s="19" t="s">
        <v>411</v>
      </c>
      <c r="BB50" s="19" t="s">
        <v>96</v>
      </c>
      <c r="BC50" s="19" t="s">
        <v>412</v>
      </c>
      <c r="BD50" s="19" t="s">
        <v>413</v>
      </c>
      <c r="BE50" s="19" t="s">
        <v>116</v>
      </c>
      <c r="BF50" s="82" t="s">
        <v>91</v>
      </c>
      <c r="BG50" s="19" t="s">
        <v>176</v>
      </c>
      <c r="BH50" s="19" t="s">
        <v>213</v>
      </c>
      <c r="BR50" s="14"/>
    </row>
    <row r="51" spans="1:82" ht="409.6">
      <c r="A51" s="108">
        <v>230</v>
      </c>
      <c r="B51" s="104">
        <v>15.5</v>
      </c>
      <c r="C51" s="15" t="s">
        <v>172</v>
      </c>
      <c r="D51" s="15" t="s">
        <v>177</v>
      </c>
      <c r="E51" s="15" t="s">
        <v>85</v>
      </c>
      <c r="F51" s="16" t="s">
        <v>414</v>
      </c>
      <c r="G51" s="17" t="s">
        <v>415</v>
      </c>
      <c r="H51" s="17" t="s">
        <v>189</v>
      </c>
      <c r="I51" s="17" t="s">
        <v>88</v>
      </c>
      <c r="J51" s="15" t="s">
        <v>111</v>
      </c>
      <c r="K51" s="18" t="s">
        <v>416</v>
      </c>
      <c r="L51" s="18">
        <v>16</v>
      </c>
      <c r="M51" s="18" t="str">
        <f>IF(Q51&lt;&gt;"",INDEX(LOVs!$D$2:$D$50,MATCH(Q51,LOVs!$C$2:$C$50)),"null")</f>
        <v>null</v>
      </c>
      <c r="N51" s="18">
        <f>IF(S51&lt;&gt;"",INDEX(LOVs!$D$2:$D$50,MATCH(S51,LOVs!$C$2:$C$50)),"null")</f>
        <v>31</v>
      </c>
      <c r="O51" s="25" t="s">
        <v>417</v>
      </c>
      <c r="P51" s="25" t="s">
        <v>418</v>
      </c>
      <c r="Q51" s="18"/>
      <c r="R51" s="18" t="s">
        <v>111</v>
      </c>
      <c r="S51" s="18" t="s">
        <v>419</v>
      </c>
      <c r="T51" s="18"/>
      <c r="U51" s="127" t="s">
        <v>420</v>
      </c>
      <c r="V51" s="42" t="b">
        <v>0</v>
      </c>
      <c r="W51" s="18" t="s">
        <v>228</v>
      </c>
      <c r="X51" s="18" t="s">
        <v>195</v>
      </c>
      <c r="Y51" s="18"/>
      <c r="Z51" s="138"/>
      <c r="AA51" s="18" t="s">
        <v>396</v>
      </c>
      <c r="AB51" s="18" t="s">
        <v>91</v>
      </c>
      <c r="AC51" s="18"/>
      <c r="AD51" s="18" t="s">
        <v>91</v>
      </c>
      <c r="AE51" s="18" t="s">
        <v>421</v>
      </c>
      <c r="AF51" s="46" t="s">
        <v>422</v>
      </c>
      <c r="AG51" s="15" t="s">
        <v>205</v>
      </c>
      <c r="AH51" s="15" t="s">
        <v>423</v>
      </c>
      <c r="AI51" s="15" t="s">
        <v>423</v>
      </c>
      <c r="AJ51" s="35" t="s">
        <v>95</v>
      </c>
      <c r="AK51" s="35" t="s">
        <v>95</v>
      </c>
      <c r="AL51" s="35" t="s">
        <v>95</v>
      </c>
      <c r="AM51" s="35" t="s">
        <v>95</v>
      </c>
      <c r="AN51" s="35" t="s">
        <v>95</v>
      </c>
      <c r="AO51" s="35" t="s">
        <v>95</v>
      </c>
      <c r="AP51" s="35"/>
      <c r="AQ51" s="35"/>
      <c r="AR51" s="19"/>
      <c r="AS51" s="19"/>
      <c r="AT51" s="19"/>
      <c r="AU51" s="19"/>
      <c r="AV51" s="19"/>
      <c r="AW51" s="19"/>
      <c r="AX51" s="19"/>
      <c r="AY51" s="19"/>
      <c r="AZ51" s="19"/>
      <c r="BA51" s="19" t="s">
        <v>424</v>
      </c>
      <c r="BB51" s="19" t="s">
        <v>273</v>
      </c>
      <c r="BC51" s="19" t="s">
        <v>425</v>
      </c>
      <c r="BD51" s="22" t="s">
        <v>426</v>
      </c>
      <c r="BE51" s="19" t="s">
        <v>116</v>
      </c>
      <c r="BF51" s="19" t="s">
        <v>427</v>
      </c>
      <c r="BG51" s="83" t="s">
        <v>428</v>
      </c>
      <c r="BH51" s="19" t="s">
        <v>183</v>
      </c>
      <c r="BI51" s="45" t="str">
        <f>CONCATENATE("{ ""id"":",L51,", ""lov_id"": ",M51,", ""unit_id"":",N51,", ""domain_b"": true, ""domain_c"": true, ""domain_e"": true, ""domain_h"": true, ""tech_name"": """,F51,""", ""input_type"":""",LOWER(SUBSTITUTE(P51," ","_")),""", ""operator_in"": true, ""input_format"": """,R51,""",")</f>
        <v>{ "id":16, "lov_id": null, "unit_id":31, "domain_b": true, "domain_c": true, "domain_e": true, "domain_h": true, "tech_name": "SEC_OUTSTANDING_AMOUNT", "input_type":"free_value", "operator_in": true, "input_format": "number",</v>
      </c>
      <c r="BJ51" s="45" t="str">
        <f t="shared" ref="BJ51:BJ55" si="17">"""selection_max"":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51" s="45" t="str">
        <f t="shared" ref="BK51:BK55" si="18">"""validation_string_max_size"":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51" s="45" t="str">
        <f t="shared" ref="BL51:BL55" si="19">CONCATENATE(BI51,BJ51,BK51)</f>
        <v>{ "id":16, "lov_id": null, "unit_id":31, "domain_b": true, "domain_c": true, "domain_e": true, "domain_h": true, "tech_name": "SEC_OUTSTANDING_AMOUNT", "input_type":"free_value", "operator_in": true, "input_format": "number","selection_max":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51" s="14" t="s">
        <v>88</v>
      </c>
      <c r="BO51" s="14" t="s">
        <v>200</v>
      </c>
      <c r="BP51" s="14" t="s">
        <v>200</v>
      </c>
      <c r="BR51" s="149">
        <f>IF(LEN(W51)=LEN(SUBSTITUTE(W51,"ELIGIBILI","")),0,1)</f>
        <v>1</v>
      </c>
      <c r="BS51" s="14">
        <f>IF(LEN(W51)=LEN(SUBSTITUTE(W51,"HAIRCUT","")),0,1)</f>
        <v>1</v>
      </c>
      <c r="BT51" s="14">
        <f>IF(LEN(W51)=LEN(SUBSTITUTE(W51,"CONCENTRATION","")),0,1)</f>
        <v>1</v>
      </c>
      <c r="BX51" s="14" t="s">
        <v>200</v>
      </c>
      <c r="CD51" s="14" t="str">
        <f>CONCATENATE("UPDATE field set FIELD_NAME = '",G51,"' WHERE ID = ",L51, ";")</f>
        <v>UPDATE field set FIELD_NAME = 'Outstanding Amount' WHERE ID = 16;</v>
      </c>
    </row>
    <row r="52" spans="1:82" ht="128">
      <c r="A52" s="108">
        <v>206</v>
      </c>
      <c r="B52" s="104">
        <v>15.5</v>
      </c>
      <c r="C52" s="15" t="s">
        <v>172</v>
      </c>
      <c r="D52" s="15" t="s">
        <v>177</v>
      </c>
      <c r="E52" s="15" t="s">
        <v>85</v>
      </c>
      <c r="F52" s="16" t="s">
        <v>429</v>
      </c>
      <c r="G52" s="17" t="s">
        <v>430</v>
      </c>
      <c r="H52" s="17" t="s">
        <v>189</v>
      </c>
      <c r="I52" s="17" t="s">
        <v>88</v>
      </c>
      <c r="J52" s="15" t="s">
        <v>111</v>
      </c>
      <c r="K52" s="18" t="s">
        <v>416</v>
      </c>
      <c r="L52" s="18">
        <v>17</v>
      </c>
      <c r="M52" s="18" t="str">
        <f>IF(Q52&lt;&gt;"",INDEX(LOVs!$D$2:$D$50,MATCH(Q52,LOVs!$C$2:$C$50)),"null")</f>
        <v>null</v>
      </c>
      <c r="N52" s="18" t="str">
        <f>IF(S52&lt;&gt;"",INDEX(LOVs!$D$2:$D$50,MATCH(S52,LOVs!$C$2:$C$50)),"null")</f>
        <v>null</v>
      </c>
      <c r="O52" s="25" t="s">
        <v>417</v>
      </c>
      <c r="P52" s="25" t="s">
        <v>226</v>
      </c>
      <c r="Q52" s="18"/>
      <c r="R52" s="18" t="s">
        <v>111</v>
      </c>
      <c r="S52" s="18"/>
      <c r="T52" s="18"/>
      <c r="U52" s="127" t="s">
        <v>431</v>
      </c>
      <c r="V52" s="42" t="b">
        <v>0</v>
      </c>
      <c r="W52" s="18" t="s">
        <v>228</v>
      </c>
      <c r="X52" s="18" t="s">
        <v>195</v>
      </c>
      <c r="Y52" s="18"/>
      <c r="Z52" s="138"/>
      <c r="AA52" s="18" t="s">
        <v>383</v>
      </c>
      <c r="AB52" s="18" t="s">
        <v>91</v>
      </c>
      <c r="AC52" s="18"/>
      <c r="AD52" s="18" t="s">
        <v>91</v>
      </c>
      <c r="AE52" s="18"/>
      <c r="AF52" s="46">
        <v>16850</v>
      </c>
      <c r="AG52" s="15" t="s">
        <v>91</v>
      </c>
      <c r="AH52" s="15" t="s">
        <v>423</v>
      </c>
      <c r="AI52" s="15" t="s">
        <v>423</v>
      </c>
      <c r="AJ52" s="35" t="s">
        <v>95</v>
      </c>
      <c r="AK52" s="35" t="s">
        <v>95</v>
      </c>
      <c r="AL52" s="35" t="s">
        <v>95</v>
      </c>
      <c r="AM52" s="35" t="s">
        <v>95</v>
      </c>
      <c r="AN52" s="35" t="s">
        <v>95</v>
      </c>
      <c r="AO52" s="35" t="s">
        <v>95</v>
      </c>
      <c r="AP52" s="35"/>
      <c r="AQ52" s="35"/>
      <c r="AR52" s="19"/>
      <c r="AS52" s="19"/>
      <c r="AT52" s="19"/>
      <c r="AU52" s="19"/>
      <c r="AV52" s="19"/>
      <c r="AW52" s="19"/>
      <c r="AX52" s="19"/>
      <c r="AY52" s="19"/>
      <c r="AZ52" s="19"/>
      <c r="BA52" s="19" t="s">
        <v>424</v>
      </c>
      <c r="BB52" s="19" t="s">
        <v>273</v>
      </c>
      <c r="BC52" s="19" t="s">
        <v>425</v>
      </c>
      <c r="BD52" s="22" t="s">
        <v>432</v>
      </c>
      <c r="BE52" s="19" t="s">
        <v>116</v>
      </c>
      <c r="BF52" s="19" t="s">
        <v>427</v>
      </c>
      <c r="BG52" s="84" t="s">
        <v>433</v>
      </c>
      <c r="BH52" s="19" t="s">
        <v>254</v>
      </c>
      <c r="BI52" s="45" t="str">
        <f>CONCATENATE("{ ""id"":",L52,", ""lov_id"": ",M52,", ""unit_id"":",N52,", ""domain_b"": true, ""domain_c"": true, ""domain_e"": true, ""domain_h"": true, ""tech_name"": """,F52,""", ""input_type"":""",LOWER(SUBSTITUTE(P52," ","_")),""", ""operator_in"": true, ""input_format"": """,R52,""",")</f>
        <v>{ "id":17, "lov_id": null, "unit_id":null, "domain_b": true, "domain_c": true, "domain_e": true, "domain_h": true, "tech_name": "SEC_OUTSTANDING_ISSUE_SIZE", "input_type":"free_value", "operator_in": true, "input_format": "number",</v>
      </c>
      <c r="BJ52" s="45" t="str">
        <f t="shared" si="17"/>
        <v>"selection_max": null,"selection_min": 1,"operator_not_in": true,"operator_greater_than": true,"operator_smaller_than": true,"validation_number_denom": null,"validation_number_scale": null,"validation_number_min_val": null,</v>
      </c>
      <c r="BK52" s="45" t="str">
        <f t="shared" si="18"/>
        <v>"validation_string_max_size": null,"validation_string_min_size": null,"validation_number_precision": null,"operator_greater_than_or_equal": true,"operator_smaller_than_or_equal": true },</v>
      </c>
      <c r="BL52" s="45" t="str">
        <f t="shared" si="19"/>
        <v>{ "id":17, "lov_id": null, "unit_id":null, "domain_b": true, "domain_c": true, "domain_e": true, "domain_h": true, "tech_name": "SEC_OUTSTANDING_ISSUE_SIZE", "input_type":"free_value", "operator_in": true, "input_format": "number","selection_max":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52" s="14" t="s">
        <v>88</v>
      </c>
      <c r="BO52" s="14" t="s">
        <v>200</v>
      </c>
      <c r="BP52" s="14" t="s">
        <v>200</v>
      </c>
      <c r="BR52" s="149">
        <f>IF(LEN(W52)=LEN(SUBSTITUTE(W52,"ELIGIBILI","")),0,1)</f>
        <v>1</v>
      </c>
      <c r="BS52" s="14">
        <f>IF(LEN(W52)=LEN(SUBSTITUTE(W52,"HAIRCUT","")),0,1)</f>
        <v>1</v>
      </c>
      <c r="BT52" s="14">
        <f>IF(LEN(W52)=LEN(SUBSTITUTE(W52,"CONCENTRATION","")),0,1)</f>
        <v>1</v>
      </c>
      <c r="BU52" s="14" t="s">
        <v>200</v>
      </c>
      <c r="BV52" s="14" t="s">
        <v>200</v>
      </c>
      <c r="BX52" s="14" t="s">
        <v>200</v>
      </c>
      <c r="CD52" s="14" t="str">
        <f>CONCATENATE("UPDATE field set FIELD_NAME = '",G52,"' WHERE ID = ",L52, ";")</f>
        <v>UPDATE field set FIELD_NAME = 'Outstanding Issue Size' WHERE ID = 17;</v>
      </c>
    </row>
    <row r="53" spans="1:82" ht="128">
      <c r="A53" s="108">
        <v>248</v>
      </c>
      <c r="B53" s="104">
        <v>15.5</v>
      </c>
      <c r="C53" s="15" t="s">
        <v>172</v>
      </c>
      <c r="D53" s="15" t="s">
        <v>177</v>
      </c>
      <c r="E53" s="15" t="s">
        <v>178</v>
      </c>
      <c r="F53" s="16" t="s">
        <v>434</v>
      </c>
      <c r="G53" s="17" t="s">
        <v>435</v>
      </c>
      <c r="H53" s="17" t="s">
        <v>189</v>
      </c>
      <c r="I53" s="17" t="s">
        <v>88</v>
      </c>
      <c r="J53" s="15" t="s">
        <v>89</v>
      </c>
      <c r="K53" s="15" t="s">
        <v>436</v>
      </c>
      <c r="L53" s="15">
        <v>18</v>
      </c>
      <c r="M53" s="18">
        <f>IF(Q53&lt;&gt;"",INDEX(LOVs!$D$2:$D$50,MATCH(Q53,LOVs!$C$2:$C$50)),"null")</f>
        <v>2</v>
      </c>
      <c r="N53" s="18" t="str">
        <f>IF(S53&lt;&gt;"",INDEX(LOVs!$D$2:$D$50,MATCH(S53,LOVs!$C$2:$C$50)),"null")</f>
        <v>null</v>
      </c>
      <c r="O53" s="18" t="s">
        <v>191</v>
      </c>
      <c r="P53" s="18" t="s">
        <v>192</v>
      </c>
      <c r="Q53" s="18" t="s">
        <v>437</v>
      </c>
      <c r="R53" s="15" t="s">
        <v>89</v>
      </c>
      <c r="S53" s="15"/>
      <c r="T53" s="15"/>
      <c r="U53" s="120"/>
      <c r="V53" s="42" t="b">
        <v>0</v>
      </c>
      <c r="W53" s="18" t="s">
        <v>228</v>
      </c>
      <c r="X53" s="18" t="s">
        <v>195</v>
      </c>
      <c r="Y53" s="18"/>
      <c r="Z53" s="138"/>
      <c r="AA53" s="18" t="s">
        <v>438</v>
      </c>
      <c r="AB53" s="15"/>
      <c r="AC53" s="18"/>
      <c r="AD53" s="15"/>
      <c r="AE53" s="15" t="s">
        <v>91</v>
      </c>
      <c r="AF53" s="15" t="s">
        <v>436</v>
      </c>
      <c r="AG53" s="15" t="s">
        <v>205</v>
      </c>
      <c r="AH53" s="15" t="s">
        <v>89</v>
      </c>
      <c r="AI53" s="18" t="s">
        <v>439</v>
      </c>
      <c r="AJ53" s="35" t="s">
        <v>95</v>
      </c>
      <c r="AK53" s="35" t="s">
        <v>95</v>
      </c>
      <c r="AL53" s="35"/>
      <c r="AM53" s="35"/>
      <c r="AN53" s="35"/>
      <c r="AO53" s="35"/>
      <c r="AP53" s="35"/>
      <c r="AQ53" s="35"/>
      <c r="AR53" s="19"/>
      <c r="AS53" s="19"/>
      <c r="AT53" s="19"/>
      <c r="AU53" s="19"/>
      <c r="AV53" s="19"/>
      <c r="AW53" s="19"/>
      <c r="AX53" s="19"/>
      <c r="AY53" s="19"/>
      <c r="AZ53" s="19"/>
      <c r="BA53" s="19" t="s">
        <v>440</v>
      </c>
      <c r="BB53" s="19" t="s">
        <v>273</v>
      </c>
      <c r="BC53" s="19" t="s">
        <v>441</v>
      </c>
      <c r="BD53" s="19" t="s">
        <v>442</v>
      </c>
      <c r="BE53" s="19" t="s">
        <v>116</v>
      </c>
      <c r="BF53" s="82" t="s">
        <v>91</v>
      </c>
      <c r="BG53" s="19" t="s">
        <v>403</v>
      </c>
      <c r="BH53" s="19" t="s">
        <v>183</v>
      </c>
      <c r="BI53" s="45" t="str">
        <f>CONCATENATE("{ ""id"":",L53,", ""lov_id"": ",M53,", ""unit_id"":",N53,", ""domain_b"": true, ""domain_c"": true, ""domain_e"": true, ""domain_h"": true, ""tech_name"": """,F53,""", ""input_type"":""",LOWER(SUBSTITUTE(P53," ","_")),""", ""operator_in"": true, ""input_format"": """,R53,""",")</f>
        <v>{ "id":18, "lov_id": 2, "unit_id":null, "domain_b": true, "domain_c": true, "domain_e": true, "domain_h": true, "tech_name": "SEC_STATE_GUARANTEED", "input_type":"enumerated", "operator_in": true, "input_format": "string",</v>
      </c>
      <c r="BJ53" s="45" t="str">
        <f t="shared" si="17"/>
        <v>"selection_max": null,"selection_min": 1,"operator_not_in": true,"operator_greater_than": true,"operator_smaller_than": true,"validation_number_denom": null,"validation_number_scale": null,"validation_number_min_val": null,</v>
      </c>
      <c r="BK53" s="45" t="str">
        <f t="shared" si="18"/>
        <v>"validation_string_max_size": null,"validation_string_min_size": null,"validation_number_precision": null,"operator_greater_than_or_equal": true,"operator_smaller_than_or_equal": true },</v>
      </c>
      <c r="BL53" s="45" t="str">
        <f t="shared" si="19"/>
        <v>{ "id":18, "lov_id": 2, "unit_id":null, "domain_b": true, "domain_c": true, "domain_e": true, "domain_h": true, "tech_name": "SEC_STATE_GUARANTEED",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53" s="14" t="s">
        <v>88</v>
      </c>
      <c r="BO53" s="14" t="s">
        <v>88</v>
      </c>
      <c r="BP53" s="14" t="s">
        <v>200</v>
      </c>
      <c r="BR53" s="149">
        <f>IF(LEN(W53)=LEN(SUBSTITUTE(W53,"ELIGIBILI","")),0,1)</f>
        <v>1</v>
      </c>
      <c r="BS53" s="14">
        <f>IF(LEN(W53)=LEN(SUBSTITUTE(W53,"HAIRCUT","")),0,1)</f>
        <v>1</v>
      </c>
      <c r="BT53" s="14">
        <f>IF(LEN(W53)=LEN(SUBSTITUTE(W53,"CONCENTRATION","")),0,1)</f>
        <v>1</v>
      </c>
      <c r="BU53" s="14" t="s">
        <v>200</v>
      </c>
      <c r="BX53" s="14" t="s">
        <v>200</v>
      </c>
      <c r="CD53" s="14" t="str">
        <f>CONCATENATE("UPDATE field set FIELD_NAME = '",G53,"' WHERE ID = ",L53, ";")</f>
        <v>UPDATE field set FIELD_NAME = 'State Guaranteed' WHERE ID = 18;</v>
      </c>
    </row>
    <row r="54" spans="1:82" ht="160">
      <c r="A54" s="108">
        <v>225</v>
      </c>
      <c r="B54" s="104">
        <v>15.5</v>
      </c>
      <c r="C54" s="15" t="s">
        <v>172</v>
      </c>
      <c r="D54" s="15" t="s">
        <v>177</v>
      </c>
      <c r="E54" s="37" t="s">
        <v>101</v>
      </c>
      <c r="F54" s="16" t="s">
        <v>443</v>
      </c>
      <c r="G54" s="17" t="s">
        <v>444</v>
      </c>
      <c r="H54" s="17" t="s">
        <v>189</v>
      </c>
      <c r="I54" s="17" t="s">
        <v>88</v>
      </c>
      <c r="J54" s="15" t="s">
        <v>111</v>
      </c>
      <c r="K54" s="18" t="s">
        <v>365</v>
      </c>
      <c r="L54" s="18">
        <v>19</v>
      </c>
      <c r="M54" s="18" t="str">
        <f>IF(Q54&lt;&gt;"",INDEX(LOVs!$D$2:$D$50,MATCH(Q54,LOVs!$C$2:$C$50)),"null")</f>
        <v>null</v>
      </c>
      <c r="N54" s="18">
        <v>32</v>
      </c>
      <c r="O54" s="25" t="s">
        <v>445</v>
      </c>
      <c r="P54" s="25" t="s">
        <v>226</v>
      </c>
      <c r="Q54" s="18"/>
      <c r="R54" s="18" t="s">
        <v>111</v>
      </c>
      <c r="S54" s="18" t="s">
        <v>446</v>
      </c>
      <c r="T54" s="127" t="s">
        <v>447</v>
      </c>
      <c r="U54" s="127" t="s">
        <v>448</v>
      </c>
      <c r="V54" s="42" t="b">
        <v>0</v>
      </c>
      <c r="W54" s="18" t="s">
        <v>228</v>
      </c>
      <c r="X54" s="18" t="s">
        <v>195</v>
      </c>
      <c r="Y54" s="18"/>
      <c r="Z54" s="138"/>
      <c r="AA54" s="18" t="s">
        <v>338</v>
      </c>
      <c r="AB54" s="18" t="s">
        <v>91</v>
      </c>
      <c r="AC54" s="18"/>
      <c r="AD54" s="18" t="s">
        <v>91</v>
      </c>
      <c r="AE54" s="26" t="s">
        <v>449</v>
      </c>
      <c r="AF54" s="15" t="s">
        <v>450</v>
      </c>
      <c r="AG54" s="15" t="s">
        <v>205</v>
      </c>
      <c r="AH54" s="15" t="s">
        <v>365</v>
      </c>
      <c r="AI54" s="18" t="s">
        <v>451</v>
      </c>
      <c r="AJ54" s="35"/>
      <c r="AK54" s="35"/>
      <c r="AL54" s="35" t="s">
        <v>95</v>
      </c>
      <c r="AM54" s="35" t="s">
        <v>95</v>
      </c>
      <c r="AN54" s="35" t="s">
        <v>95</v>
      </c>
      <c r="AO54" s="35" t="s">
        <v>95</v>
      </c>
      <c r="AP54" s="35"/>
      <c r="AQ54" s="35"/>
      <c r="AR54" s="19"/>
      <c r="AS54" s="19"/>
      <c r="AT54" s="19"/>
      <c r="AU54" s="19"/>
      <c r="AV54" s="19"/>
      <c r="AW54" s="19"/>
      <c r="AX54" s="19"/>
      <c r="AY54" s="19"/>
      <c r="AZ54" s="19" t="s">
        <v>367</v>
      </c>
      <c r="BA54" s="19" t="s">
        <v>452</v>
      </c>
      <c r="BB54" s="19" t="s">
        <v>273</v>
      </c>
      <c r="BC54" s="19" t="s">
        <v>453</v>
      </c>
      <c r="BD54" s="19" t="s">
        <v>454</v>
      </c>
      <c r="BE54" s="19" t="s">
        <v>116</v>
      </c>
      <c r="BF54" s="19" t="s">
        <v>455</v>
      </c>
      <c r="BG54" s="19" t="s">
        <v>456</v>
      </c>
      <c r="BH54" s="19" t="s">
        <v>183</v>
      </c>
      <c r="BI54" s="45" t="str">
        <f>CONCATENATE("{ ""id"":",L54,", ""lov_id"": ",M54,", ""unit_id"":",N54,", ""domain_b"": true, ""domain_c"": true, ""domain_e"": true, ""domain_h"": true, ""tech_name"": """,F54,""", ""input_type"":""",LOWER(SUBSTITUTE(P54," ","_")),""", ""operator_in"": true, ""input_format"": """,R54,""",")</f>
        <v>{ "id":19, "lov_id": null, "unit_id":32, "domain_b": true, "domain_c": true, "domain_e": true, "domain_h": true, "tech_name": "SEC_TIME_TO_MATURITY_SECURITY", "input_type":"free_value", "operator_in": true, "input_format": "number",</v>
      </c>
      <c r="BJ54" s="45" t="str">
        <f t="shared" si="17"/>
        <v>"selection_max": null,"selection_min": 1,"operator_not_in": true,"operator_greater_than": true,"operator_smaller_than": true,"validation_number_denom": null,"validation_number_scale": null,"validation_number_min_val": null,</v>
      </c>
      <c r="BK54" s="45" t="str">
        <f t="shared" si="18"/>
        <v>"validation_string_max_size": null,"validation_string_min_size": null,"validation_number_precision": null,"operator_greater_than_or_equal": true,"operator_smaller_than_or_equal": true },</v>
      </c>
      <c r="BL54" s="45" t="str">
        <f t="shared" si="19"/>
        <v>{ "id":19, "lov_id": null, "unit_id":32, "domain_b": true, "domain_c": true, "domain_e": true, "domain_h": true, "tech_name": "SEC_TIME_TO_MATURITY_SECURITY", "input_type":"free_value", "operator_in": true, "input_format": "number","selection_max":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54" s="14" t="s">
        <v>200</v>
      </c>
      <c r="BO54" s="14" t="s">
        <v>200</v>
      </c>
      <c r="BP54" s="14" t="s">
        <v>88</v>
      </c>
      <c r="BR54" s="149">
        <f>IF(LEN(W54)=LEN(SUBSTITUTE(W54,"ELIGIBILI","")),0,1)</f>
        <v>1</v>
      </c>
      <c r="BS54" s="14">
        <f>IF(LEN(W54)=LEN(SUBSTITUTE(W54,"HAIRCUT","")),0,1)</f>
        <v>1</v>
      </c>
      <c r="BT54" s="14">
        <f>IF(LEN(W54)=LEN(SUBSTITUTE(W54,"CONCENTRATION","")),0,1)</f>
        <v>1</v>
      </c>
      <c r="BU54" s="14" t="s">
        <v>457</v>
      </c>
      <c r="BX54" s="14" t="s">
        <v>200</v>
      </c>
      <c r="CD54" s="14" t="str">
        <f>CONCATENATE("UPDATE field set FIELD_NAME = '",G54,"' WHERE ID = ",L54, ";")</f>
        <v>UPDATE field set FIELD_NAME = 'Time To Maturity Security' WHERE ID = 19;</v>
      </c>
    </row>
    <row r="55" spans="1:82" ht="128">
      <c r="A55" s="108">
        <v>249</v>
      </c>
      <c r="B55" s="104">
        <v>15.5</v>
      </c>
      <c r="C55" s="15" t="s">
        <v>172</v>
      </c>
      <c r="D55" s="15" t="s">
        <v>177</v>
      </c>
      <c r="E55" s="37" t="s">
        <v>101</v>
      </c>
      <c r="F55" s="16" t="s">
        <v>458</v>
      </c>
      <c r="G55" s="17" t="s">
        <v>459</v>
      </c>
      <c r="H55" s="17" t="s">
        <v>189</v>
      </c>
      <c r="I55" s="17" t="s">
        <v>88</v>
      </c>
      <c r="J55" s="15" t="s">
        <v>104</v>
      </c>
      <c r="K55" s="18" t="s">
        <v>105</v>
      </c>
      <c r="L55" s="18">
        <v>20</v>
      </c>
      <c r="M55" s="18">
        <f>IF(Q55&lt;&gt;"",INDEX(LOVs!$D$2:$D$50,MATCH(Q55,LOVs!$C$2:$C$50)),"null")</f>
        <v>3</v>
      </c>
      <c r="N55" s="18" t="str">
        <f>IF(S55&lt;&gt;"",INDEX(LOVs!$D$2:$D$50,MATCH(S55,LOVs!$C$2:$C$50)),"null")</f>
        <v>null</v>
      </c>
      <c r="O55" s="18" t="s">
        <v>336</v>
      </c>
      <c r="P55" s="18" t="s">
        <v>460</v>
      </c>
      <c r="Q55" s="18" t="s">
        <v>337</v>
      </c>
      <c r="R55" s="18" t="s">
        <v>89</v>
      </c>
      <c r="S55" s="18"/>
      <c r="T55" s="18"/>
      <c r="U55" s="119"/>
      <c r="V55" s="42" t="b">
        <v>0</v>
      </c>
      <c r="W55" s="18" t="s">
        <v>228</v>
      </c>
      <c r="X55" s="18" t="s">
        <v>195</v>
      </c>
      <c r="Y55" s="18"/>
      <c r="Z55" s="138"/>
      <c r="AA55" s="18" t="s">
        <v>461</v>
      </c>
      <c r="AB55" s="18" t="s">
        <v>91</v>
      </c>
      <c r="AC55" s="18"/>
      <c r="AD55" s="18" t="s">
        <v>91</v>
      </c>
      <c r="AE55" s="15" t="s">
        <v>91</v>
      </c>
      <c r="AF55" s="18" t="s">
        <v>105</v>
      </c>
      <c r="AG55" s="15" t="s">
        <v>205</v>
      </c>
      <c r="AH55" s="15" t="s">
        <v>104</v>
      </c>
      <c r="AI55" s="18" t="s">
        <v>105</v>
      </c>
      <c r="AJ55" s="35" t="s">
        <v>95</v>
      </c>
      <c r="AK55" s="35"/>
      <c r="AL55" s="35"/>
      <c r="AM55" s="35"/>
      <c r="AN55" s="35"/>
      <c r="AO55" s="35"/>
      <c r="AP55" s="35"/>
      <c r="AQ55" s="35"/>
      <c r="AR55" s="19"/>
      <c r="AS55" s="19"/>
      <c r="AT55" s="19"/>
      <c r="AU55" s="19"/>
      <c r="AV55" s="19"/>
      <c r="AW55" s="19"/>
      <c r="AX55" s="19"/>
      <c r="AY55" s="19"/>
      <c r="AZ55" s="19"/>
      <c r="BA55" s="19" t="s">
        <v>462</v>
      </c>
      <c r="BB55" s="19" t="s">
        <v>273</v>
      </c>
      <c r="BC55" s="19" t="s">
        <v>463</v>
      </c>
      <c r="BD55" s="19" t="s">
        <v>464</v>
      </c>
      <c r="BE55" s="19" t="s">
        <v>116</v>
      </c>
      <c r="BF55" s="82" t="s">
        <v>91</v>
      </c>
      <c r="BG55" s="19" t="s">
        <v>176</v>
      </c>
      <c r="BH55" s="19" t="s">
        <v>183</v>
      </c>
      <c r="BI55" s="45" t="str">
        <f>CONCATENATE("{ ""id"":",L55,", ""lov_id"": ",M55,", ""unit_id"":",N55,", ""domain_b"": true, ""domain_c"": true, ""domain_e"": true, ""domain_h"": true, ""tech_name"": """,F55,""", ""input_type"":""",LOWER(SUBSTITUTE(P55," ","_")),""", ""operator_in"": true, ""input_format"": """,R55,""",")</f>
        <v>{ "id":20, "lov_id": 3, "unit_id":null, "domain_b": true, "domain_c": true, "domain_e": true, "domain_h": true, "tech_name": "SEC_EVALUATED_PRICE", "input_type":"enumerated", "operator_in": true, "input_format": "string",</v>
      </c>
      <c r="BJ55" s="45" t="str">
        <f t="shared" si="17"/>
        <v>"selection_max": null,"selection_min": 1,"operator_not_in": true,"operator_greater_than": true,"operator_smaller_than": true,"validation_number_denom": null,"validation_number_scale": null,"validation_number_min_val": null,</v>
      </c>
      <c r="BK55" s="45" t="str">
        <f t="shared" si="18"/>
        <v>"validation_string_max_size": null,"validation_string_min_size": null,"validation_number_precision": null,"operator_greater_than_or_equal": true,"operator_smaller_than_or_equal": true },</v>
      </c>
      <c r="BL55" s="45" t="str">
        <f t="shared" si="19"/>
        <v>{ "id":20, "lov_id": 3, "unit_id":null, "domain_b": true, "domain_c": true, "domain_e": true, "domain_h": true, "tech_name": "SEC_EVALUATED_PRICE",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55" s="14" t="s">
        <v>88</v>
      </c>
      <c r="BO55" s="14" t="s">
        <v>88</v>
      </c>
      <c r="BP55" s="14" t="s">
        <v>88</v>
      </c>
      <c r="BR55" s="149">
        <f>IF(LEN(W55)=LEN(SUBSTITUTE(W55,"ELIGIBILI","")),0,1)</f>
        <v>1</v>
      </c>
      <c r="BS55" s="14">
        <f>IF(LEN(W55)=LEN(SUBSTITUTE(W55,"HAIRCUT","")),0,1)</f>
        <v>1</v>
      </c>
      <c r="BT55" s="14">
        <f>IF(LEN(W55)=LEN(SUBSTITUTE(W55,"CONCENTRATION","")),0,1)</f>
        <v>1</v>
      </c>
      <c r="BU55" s="14" t="s">
        <v>200</v>
      </c>
      <c r="BV55" s="14" t="s">
        <v>200</v>
      </c>
      <c r="BX55" s="14" t="s">
        <v>200</v>
      </c>
      <c r="CD55" s="14" t="str">
        <f>CONCATENATE("UPDATE field set FIELD_NAME = '",G55,"' WHERE ID = ",L55, ";")</f>
        <v>UPDATE field set FIELD_NAME = 'Evaluated Price' WHERE ID = 20;</v>
      </c>
    </row>
    <row r="56" spans="1:82" ht="64">
      <c r="A56" s="108">
        <v>805</v>
      </c>
      <c r="B56" s="104">
        <v>15.5</v>
      </c>
      <c r="C56" s="15" t="s">
        <v>172</v>
      </c>
      <c r="D56" s="15" t="s">
        <v>177</v>
      </c>
      <c r="E56" s="15" t="s">
        <v>178</v>
      </c>
      <c r="F56" s="16" t="s">
        <v>465</v>
      </c>
      <c r="G56" s="17" t="s">
        <v>466</v>
      </c>
      <c r="H56" s="17" t="s">
        <v>467</v>
      </c>
      <c r="I56" s="17" t="s">
        <v>88</v>
      </c>
      <c r="J56" s="19" t="s">
        <v>111</v>
      </c>
      <c r="K56" s="30" t="s">
        <v>468</v>
      </c>
      <c r="L56" s="18"/>
      <c r="M56" s="30"/>
      <c r="N56" s="30"/>
      <c r="O56" s="30"/>
      <c r="P56" s="30"/>
      <c r="Q56" s="30"/>
      <c r="R56" s="30"/>
      <c r="S56" s="30"/>
      <c r="T56" s="30"/>
      <c r="U56" s="30"/>
      <c r="V56" s="30"/>
      <c r="W56" s="30"/>
      <c r="X56" s="30"/>
      <c r="Y56" s="30"/>
      <c r="Z56" s="30"/>
      <c r="AA56" s="18" t="s">
        <v>461</v>
      </c>
      <c r="AB56" s="18" t="s">
        <v>91</v>
      </c>
      <c r="AC56" s="27"/>
      <c r="AD56" s="18" t="s">
        <v>91</v>
      </c>
      <c r="AE56" s="15" t="s">
        <v>91</v>
      </c>
      <c r="AF56" s="27" t="s">
        <v>469</v>
      </c>
      <c r="AG56" s="15" t="s">
        <v>205</v>
      </c>
      <c r="AH56" s="19" t="s">
        <v>470</v>
      </c>
      <c r="AI56" s="27" t="s">
        <v>471</v>
      </c>
      <c r="AJ56" s="35" t="s">
        <v>95</v>
      </c>
      <c r="AK56" s="35" t="s">
        <v>95</v>
      </c>
      <c r="AL56" s="35"/>
      <c r="AM56" s="35"/>
      <c r="AN56" s="35"/>
      <c r="AO56" s="35"/>
      <c r="AP56" s="35"/>
      <c r="AQ56" s="35"/>
      <c r="AR56" s="19"/>
      <c r="AS56" s="19"/>
      <c r="AT56" s="19"/>
      <c r="AU56" s="19"/>
      <c r="AV56" s="19"/>
      <c r="AW56" s="19"/>
      <c r="AX56" s="19"/>
      <c r="AY56" s="19"/>
      <c r="AZ56" s="19"/>
      <c r="BA56" s="19" t="s">
        <v>472</v>
      </c>
      <c r="BB56" s="19" t="s">
        <v>273</v>
      </c>
      <c r="BC56" s="19" t="s">
        <v>473</v>
      </c>
      <c r="BD56" s="19" t="s">
        <v>474</v>
      </c>
      <c r="BE56" s="19" t="s">
        <v>116</v>
      </c>
      <c r="BF56" s="19" t="s">
        <v>117</v>
      </c>
      <c r="BG56" s="19" t="s">
        <v>475</v>
      </c>
      <c r="BH56" s="19" t="s">
        <v>476</v>
      </c>
      <c r="BR56" s="14"/>
    </row>
    <row r="57" spans="1:82" ht="64">
      <c r="A57" s="108">
        <v>809</v>
      </c>
      <c r="B57" s="104">
        <v>15.5</v>
      </c>
      <c r="C57" s="15" t="s">
        <v>172</v>
      </c>
      <c r="D57" s="19" t="s">
        <v>177</v>
      </c>
      <c r="E57" s="15" t="s">
        <v>85</v>
      </c>
      <c r="F57" s="16" t="s">
        <v>477</v>
      </c>
      <c r="G57" s="17" t="s">
        <v>478</v>
      </c>
      <c r="H57" s="17" t="s">
        <v>479</v>
      </c>
      <c r="I57" s="17" t="s">
        <v>88</v>
      </c>
      <c r="J57" s="19" t="s">
        <v>111</v>
      </c>
      <c r="K57" s="30" t="s">
        <v>480</v>
      </c>
      <c r="L57" s="18">
        <v>1027</v>
      </c>
      <c r="M57" s="30">
        <v>78</v>
      </c>
      <c r="N57" s="30"/>
      <c r="O57" s="30" t="s">
        <v>191</v>
      </c>
      <c r="P57" s="30" t="s">
        <v>192</v>
      </c>
      <c r="Q57" s="30" t="s">
        <v>481</v>
      </c>
      <c r="R57" s="30" t="s">
        <v>89</v>
      </c>
      <c r="S57" s="30"/>
      <c r="T57" s="30"/>
      <c r="U57" s="30"/>
      <c r="V57" s="30"/>
      <c r="W57" s="18" t="s">
        <v>228</v>
      </c>
      <c r="X57" s="30" t="s">
        <v>195</v>
      </c>
      <c r="Y57" s="30" t="s">
        <v>88</v>
      </c>
      <c r="Z57" s="30"/>
      <c r="AA57" s="18" t="s">
        <v>461</v>
      </c>
      <c r="AB57" s="18" t="s">
        <v>91</v>
      </c>
      <c r="AC57" s="27"/>
      <c r="AD57" s="18" t="s">
        <v>91</v>
      </c>
      <c r="AE57" s="15" t="s">
        <v>91</v>
      </c>
      <c r="AF57" s="27" t="s">
        <v>482</v>
      </c>
      <c r="AG57" s="15" t="s">
        <v>205</v>
      </c>
      <c r="AH57" s="19" t="s">
        <v>470</v>
      </c>
      <c r="AI57" s="27" t="s">
        <v>483</v>
      </c>
      <c r="AJ57" s="35" t="s">
        <v>95</v>
      </c>
      <c r="AK57" s="35" t="s">
        <v>95</v>
      </c>
      <c r="AL57" s="35"/>
      <c r="AM57" s="35"/>
      <c r="AN57" s="35"/>
      <c r="AO57" s="35"/>
      <c r="AP57" s="35"/>
      <c r="AQ57" s="35"/>
      <c r="AR57" s="19"/>
      <c r="AS57" s="19"/>
      <c r="AT57" s="19"/>
      <c r="AU57" s="19"/>
      <c r="AV57" s="19"/>
      <c r="AW57" s="19"/>
      <c r="AX57" s="19"/>
      <c r="AY57" s="19"/>
      <c r="AZ57" s="19"/>
      <c r="BA57" s="19" t="s">
        <v>472</v>
      </c>
      <c r="BB57" s="19" t="s">
        <v>273</v>
      </c>
      <c r="BC57" s="19" t="s">
        <v>473</v>
      </c>
      <c r="BD57" s="19" t="s">
        <v>484</v>
      </c>
      <c r="BE57" s="19" t="s">
        <v>116</v>
      </c>
      <c r="BF57" s="19" t="s">
        <v>117</v>
      </c>
      <c r="BG57" s="15" t="s">
        <v>475</v>
      </c>
      <c r="BH57" s="98" t="s">
        <v>476</v>
      </c>
      <c r="BR57" s="14"/>
    </row>
    <row r="58" spans="1:82" ht="64">
      <c r="A58" s="108">
        <v>808</v>
      </c>
      <c r="B58" s="104">
        <v>15.5</v>
      </c>
      <c r="C58" s="15" t="s">
        <v>172</v>
      </c>
      <c r="D58" s="19" t="s">
        <v>177</v>
      </c>
      <c r="E58" s="15" t="s">
        <v>85</v>
      </c>
      <c r="F58" s="16" t="s">
        <v>485</v>
      </c>
      <c r="G58" s="17" t="s">
        <v>486</v>
      </c>
      <c r="H58" s="17" t="s">
        <v>479</v>
      </c>
      <c r="I58" s="17" t="s">
        <v>88</v>
      </c>
      <c r="J58" s="19" t="s">
        <v>111</v>
      </c>
      <c r="K58" s="30" t="s">
        <v>487</v>
      </c>
      <c r="L58" s="18">
        <v>1028</v>
      </c>
      <c r="M58" s="30">
        <v>79</v>
      </c>
      <c r="N58" s="30"/>
      <c r="O58" s="30" t="s">
        <v>191</v>
      </c>
      <c r="P58" s="30" t="s">
        <v>192</v>
      </c>
      <c r="Q58" s="30" t="s">
        <v>488</v>
      </c>
      <c r="R58" s="30" t="s">
        <v>89</v>
      </c>
      <c r="S58" s="30"/>
      <c r="T58" s="30"/>
      <c r="U58" s="30"/>
      <c r="V58" s="30"/>
      <c r="W58" s="18" t="s">
        <v>228</v>
      </c>
      <c r="X58" s="30" t="s">
        <v>195</v>
      </c>
      <c r="Y58" s="30" t="s">
        <v>88</v>
      </c>
      <c r="Z58" s="30"/>
      <c r="AA58" s="18" t="s">
        <v>461</v>
      </c>
      <c r="AB58" s="18" t="s">
        <v>91</v>
      </c>
      <c r="AC58" s="27"/>
      <c r="AD58" s="18" t="s">
        <v>91</v>
      </c>
      <c r="AE58" s="15" t="s">
        <v>91</v>
      </c>
      <c r="AF58" s="27" t="s">
        <v>489</v>
      </c>
      <c r="AG58" s="15" t="s">
        <v>205</v>
      </c>
      <c r="AH58" s="19" t="s">
        <v>470</v>
      </c>
      <c r="AI58" s="27" t="s">
        <v>490</v>
      </c>
      <c r="AJ58" s="35" t="s">
        <v>95</v>
      </c>
      <c r="AK58" s="35" t="s">
        <v>95</v>
      </c>
      <c r="AL58" s="35"/>
      <c r="AM58" s="35"/>
      <c r="AN58" s="35"/>
      <c r="AO58" s="35"/>
      <c r="AP58" s="35"/>
      <c r="AQ58" s="35"/>
      <c r="AR58" s="19"/>
      <c r="AS58" s="19"/>
      <c r="AT58" s="19"/>
      <c r="AU58" s="19"/>
      <c r="AV58" s="19"/>
      <c r="AW58" s="19"/>
      <c r="AX58" s="19"/>
      <c r="AY58" s="19"/>
      <c r="AZ58" s="19"/>
      <c r="BA58" s="19" t="s">
        <v>472</v>
      </c>
      <c r="BB58" s="19" t="s">
        <v>273</v>
      </c>
      <c r="BC58" s="19" t="s">
        <v>473</v>
      </c>
      <c r="BD58" s="19" t="s">
        <v>491</v>
      </c>
      <c r="BE58" s="19" t="s">
        <v>116</v>
      </c>
      <c r="BF58" s="19" t="s">
        <v>117</v>
      </c>
      <c r="BG58" s="15" t="s">
        <v>475</v>
      </c>
      <c r="BH58" s="98" t="s">
        <v>476</v>
      </c>
      <c r="BR58" s="14"/>
    </row>
    <row r="59" spans="1:82" ht="64">
      <c r="A59" s="108">
        <v>250</v>
      </c>
      <c r="B59" s="104">
        <v>15.5</v>
      </c>
      <c r="C59" s="15" t="s">
        <v>172</v>
      </c>
      <c r="D59" s="15" t="s">
        <v>177</v>
      </c>
      <c r="E59" s="37" t="s">
        <v>85</v>
      </c>
      <c r="F59" s="16" t="s">
        <v>492</v>
      </c>
      <c r="G59" s="17" t="s">
        <v>493</v>
      </c>
      <c r="H59" s="17" t="s">
        <v>88</v>
      </c>
      <c r="I59" s="17" t="s">
        <v>88</v>
      </c>
      <c r="J59" s="19" t="s">
        <v>111</v>
      </c>
      <c r="K59" s="30" t="s">
        <v>468</v>
      </c>
      <c r="L59" s="18"/>
      <c r="M59" s="30"/>
      <c r="N59" s="30"/>
      <c r="O59" s="30"/>
      <c r="P59" s="30"/>
      <c r="Q59" s="30"/>
      <c r="R59" s="30"/>
      <c r="S59" s="30"/>
      <c r="T59" s="30"/>
      <c r="U59" s="30"/>
      <c r="V59" s="30"/>
      <c r="W59" s="30"/>
      <c r="X59" s="30"/>
      <c r="Y59" s="30"/>
      <c r="Z59" s="30"/>
      <c r="AA59" s="18" t="s">
        <v>106</v>
      </c>
      <c r="AB59" s="18" t="s">
        <v>91</v>
      </c>
      <c r="AC59" s="27"/>
      <c r="AD59" s="18" t="s">
        <v>91</v>
      </c>
      <c r="AE59" s="15" t="s">
        <v>91</v>
      </c>
      <c r="AF59" s="27" t="s">
        <v>494</v>
      </c>
      <c r="AG59" s="15" t="s">
        <v>205</v>
      </c>
      <c r="AH59" s="19" t="s">
        <v>470</v>
      </c>
      <c r="AI59" s="27" t="s">
        <v>471</v>
      </c>
      <c r="AJ59" s="35" t="s">
        <v>95</v>
      </c>
      <c r="AK59" s="35" t="s">
        <v>95</v>
      </c>
      <c r="AL59" s="35"/>
      <c r="AM59" s="35"/>
      <c r="AN59" s="35"/>
      <c r="AO59" s="35"/>
      <c r="AP59" s="35"/>
      <c r="AQ59" s="35"/>
      <c r="AR59" s="19"/>
      <c r="AS59" s="19"/>
      <c r="AT59" s="19"/>
      <c r="AU59" s="19"/>
      <c r="AV59" s="19"/>
      <c r="AW59" s="19"/>
      <c r="AX59" s="19"/>
      <c r="AY59" s="19"/>
      <c r="AZ59" s="19"/>
      <c r="BA59" s="19" t="s">
        <v>495</v>
      </c>
      <c r="BB59" s="19" t="s">
        <v>273</v>
      </c>
      <c r="BC59" s="19" t="s">
        <v>496</v>
      </c>
      <c r="BD59" s="19" t="s">
        <v>497</v>
      </c>
      <c r="BE59" s="19" t="s">
        <v>116</v>
      </c>
      <c r="BF59" s="19" t="s">
        <v>117</v>
      </c>
      <c r="BG59" s="19" t="s">
        <v>475</v>
      </c>
      <c r="BH59" s="19" t="s">
        <v>476</v>
      </c>
      <c r="BR59" s="14"/>
    </row>
    <row r="60" spans="1:82" ht="64">
      <c r="A60" s="108">
        <v>268</v>
      </c>
      <c r="B60" s="104">
        <v>15.5</v>
      </c>
      <c r="C60" s="15" t="s">
        <v>172</v>
      </c>
      <c r="D60" s="15" t="s">
        <v>177</v>
      </c>
      <c r="E60" s="37" t="s">
        <v>85</v>
      </c>
      <c r="F60" s="16" t="s">
        <v>498</v>
      </c>
      <c r="G60" s="17" t="s">
        <v>499</v>
      </c>
      <c r="H60" s="17" t="s">
        <v>479</v>
      </c>
      <c r="I60" s="17" t="s">
        <v>88</v>
      </c>
      <c r="J60" s="19" t="s">
        <v>111</v>
      </c>
      <c r="K60" s="30" t="s">
        <v>480</v>
      </c>
      <c r="L60" s="18">
        <v>1080</v>
      </c>
      <c r="M60" s="30">
        <v>78</v>
      </c>
      <c r="N60" s="30"/>
      <c r="O60" s="30" t="s">
        <v>191</v>
      </c>
      <c r="P60" s="30" t="s">
        <v>192</v>
      </c>
      <c r="Q60" s="30" t="s">
        <v>481</v>
      </c>
      <c r="R60" s="30" t="s">
        <v>89</v>
      </c>
      <c r="S60" s="30"/>
      <c r="T60" s="30"/>
      <c r="U60" s="30"/>
      <c r="V60" s="30"/>
      <c r="W60" s="18" t="s">
        <v>228</v>
      </c>
      <c r="X60" s="30" t="s">
        <v>195</v>
      </c>
      <c r="Y60" s="30" t="s">
        <v>88</v>
      </c>
      <c r="Z60" s="30"/>
      <c r="AA60" s="18" t="s">
        <v>500</v>
      </c>
      <c r="AB60" s="18" t="s">
        <v>91</v>
      </c>
      <c r="AC60" s="27"/>
      <c r="AD60" s="18" t="s">
        <v>91</v>
      </c>
      <c r="AE60" s="15" t="s">
        <v>91</v>
      </c>
      <c r="AF60" s="27" t="s">
        <v>482</v>
      </c>
      <c r="AG60" s="15" t="s">
        <v>91</v>
      </c>
      <c r="AH60" s="19" t="s">
        <v>470</v>
      </c>
      <c r="AI60" s="27" t="s">
        <v>483</v>
      </c>
      <c r="AJ60" s="35" t="s">
        <v>95</v>
      </c>
      <c r="AK60" s="35" t="s">
        <v>95</v>
      </c>
      <c r="AL60" s="35"/>
      <c r="AM60" s="35"/>
      <c r="AN60" s="35"/>
      <c r="AO60" s="35"/>
      <c r="AP60" s="35"/>
      <c r="AQ60" s="35"/>
      <c r="AR60" s="19"/>
      <c r="AS60" s="19"/>
      <c r="AT60" s="19"/>
      <c r="AU60" s="19"/>
      <c r="AV60" s="19"/>
      <c r="AW60" s="19"/>
      <c r="AX60" s="19"/>
      <c r="AY60" s="19"/>
      <c r="AZ60" s="19"/>
      <c r="BA60" s="19" t="s">
        <v>495</v>
      </c>
      <c r="BB60" s="19" t="s">
        <v>273</v>
      </c>
      <c r="BC60" s="19" t="s">
        <v>496</v>
      </c>
      <c r="BD60" s="19" t="s">
        <v>497</v>
      </c>
      <c r="BE60" s="19" t="s">
        <v>116</v>
      </c>
      <c r="BF60" s="19" t="s">
        <v>117</v>
      </c>
      <c r="BG60" s="19" t="s">
        <v>475</v>
      </c>
      <c r="BH60" s="19" t="s">
        <v>476</v>
      </c>
      <c r="BR60" s="14"/>
    </row>
    <row r="61" spans="1:82" ht="64">
      <c r="A61" s="108">
        <v>267</v>
      </c>
      <c r="B61" s="104">
        <v>15.5</v>
      </c>
      <c r="C61" s="15" t="s">
        <v>172</v>
      </c>
      <c r="D61" s="15" t="s">
        <v>177</v>
      </c>
      <c r="E61" s="37" t="s">
        <v>85</v>
      </c>
      <c r="F61" s="16" t="s">
        <v>501</v>
      </c>
      <c r="G61" s="17" t="s">
        <v>502</v>
      </c>
      <c r="H61" s="17" t="s">
        <v>479</v>
      </c>
      <c r="I61" s="17" t="s">
        <v>88</v>
      </c>
      <c r="J61" s="19" t="s">
        <v>111</v>
      </c>
      <c r="K61" s="30" t="s">
        <v>487</v>
      </c>
      <c r="L61" s="18">
        <v>1081</v>
      </c>
      <c r="M61" s="30">
        <v>79</v>
      </c>
      <c r="N61" s="30"/>
      <c r="O61" s="30" t="s">
        <v>191</v>
      </c>
      <c r="P61" s="30" t="s">
        <v>192</v>
      </c>
      <c r="Q61" s="30" t="s">
        <v>488</v>
      </c>
      <c r="R61" s="30" t="s">
        <v>89</v>
      </c>
      <c r="S61" s="30"/>
      <c r="T61" s="30"/>
      <c r="U61" s="30"/>
      <c r="V61" s="30"/>
      <c r="W61" s="18" t="s">
        <v>228</v>
      </c>
      <c r="X61" s="30" t="s">
        <v>195</v>
      </c>
      <c r="Y61" s="30" t="s">
        <v>88</v>
      </c>
      <c r="Z61" s="30"/>
      <c r="AA61" s="18" t="s">
        <v>503</v>
      </c>
      <c r="AB61" s="18" t="s">
        <v>91</v>
      </c>
      <c r="AC61" s="27"/>
      <c r="AD61" s="18" t="s">
        <v>91</v>
      </c>
      <c r="AE61" s="15" t="s">
        <v>91</v>
      </c>
      <c r="AF61" s="27" t="s">
        <v>489</v>
      </c>
      <c r="AG61" s="15" t="s">
        <v>91</v>
      </c>
      <c r="AH61" s="19" t="s">
        <v>470</v>
      </c>
      <c r="AI61" s="27" t="s">
        <v>504</v>
      </c>
      <c r="AJ61" s="35" t="s">
        <v>95</v>
      </c>
      <c r="AK61" s="35" t="s">
        <v>95</v>
      </c>
      <c r="AL61" s="35"/>
      <c r="AM61" s="35"/>
      <c r="AN61" s="35"/>
      <c r="AO61" s="35"/>
      <c r="AP61" s="35"/>
      <c r="AQ61" s="35"/>
      <c r="AR61" s="19"/>
      <c r="AS61" s="19"/>
      <c r="AT61" s="19"/>
      <c r="AU61" s="19"/>
      <c r="AV61" s="19"/>
      <c r="AW61" s="19"/>
      <c r="AX61" s="19"/>
      <c r="AY61" s="19"/>
      <c r="AZ61" s="19"/>
      <c r="BA61" s="19" t="s">
        <v>495</v>
      </c>
      <c r="BB61" s="19" t="s">
        <v>273</v>
      </c>
      <c r="BC61" s="19" t="s">
        <v>496</v>
      </c>
      <c r="BD61" s="19" t="s">
        <v>497</v>
      </c>
      <c r="BE61" s="19" t="s">
        <v>116</v>
      </c>
      <c r="BF61" s="19" t="s">
        <v>117</v>
      </c>
      <c r="BG61" s="19" t="s">
        <v>475</v>
      </c>
      <c r="BH61" s="19" t="s">
        <v>476</v>
      </c>
      <c r="BR61" s="14"/>
    </row>
    <row r="62" spans="1:82" ht="128">
      <c r="A62" s="108">
        <v>211</v>
      </c>
      <c r="B62" s="104">
        <v>15.5</v>
      </c>
      <c r="C62" s="15" t="s">
        <v>172</v>
      </c>
      <c r="D62" s="15" t="s">
        <v>177</v>
      </c>
      <c r="E62" s="37" t="s">
        <v>101</v>
      </c>
      <c r="F62" s="16" t="s">
        <v>505</v>
      </c>
      <c r="G62" s="17" t="s">
        <v>506</v>
      </c>
      <c r="H62" s="17" t="s">
        <v>189</v>
      </c>
      <c r="I62" s="17" t="s">
        <v>88</v>
      </c>
      <c r="J62" s="19" t="s">
        <v>111</v>
      </c>
      <c r="K62" s="30" t="s">
        <v>468</v>
      </c>
      <c r="L62" s="30">
        <v>21</v>
      </c>
      <c r="M62" s="18">
        <f>IF(Q62&lt;&gt;"",INDEX(LOVs!$D$2:$D$50,MATCH(Q62,LOVs!$C$2:$C$50)),"null")</f>
        <v>4</v>
      </c>
      <c r="N62" s="18" t="str">
        <f>IF(S62&lt;&gt;"",INDEX(LOVs!$D$2:$D$50,MATCH(S62,LOVs!$C$2:$C$50)),"null")</f>
        <v>null</v>
      </c>
      <c r="O62" s="18" t="s">
        <v>191</v>
      </c>
      <c r="P62" s="18" t="s">
        <v>460</v>
      </c>
      <c r="Q62" s="42" t="s">
        <v>507</v>
      </c>
      <c r="R62" s="42" t="s">
        <v>89</v>
      </c>
      <c r="S62" s="42"/>
      <c r="T62" s="42"/>
      <c r="U62" s="42"/>
      <c r="V62" s="42" t="b">
        <v>0</v>
      </c>
      <c r="W62" s="18" t="s">
        <v>228</v>
      </c>
      <c r="X62" s="18" t="s">
        <v>195</v>
      </c>
      <c r="Y62" s="18"/>
      <c r="Z62" s="138"/>
      <c r="AA62" s="18" t="s">
        <v>106</v>
      </c>
      <c r="AB62" s="18" t="s">
        <v>91</v>
      </c>
      <c r="AC62" s="27"/>
      <c r="AD62" s="18" t="s">
        <v>91</v>
      </c>
      <c r="AE62" s="15" t="s">
        <v>91</v>
      </c>
      <c r="AF62" s="27" t="s">
        <v>508</v>
      </c>
      <c r="AG62" s="15" t="s">
        <v>205</v>
      </c>
      <c r="AH62" s="19" t="s">
        <v>470</v>
      </c>
      <c r="AI62" s="27" t="s">
        <v>471</v>
      </c>
      <c r="AJ62" s="35" t="s">
        <v>95</v>
      </c>
      <c r="AK62" s="35" t="s">
        <v>95</v>
      </c>
      <c r="AL62" s="35"/>
      <c r="AM62" s="35"/>
      <c r="AN62" s="35"/>
      <c r="AO62" s="35"/>
      <c r="AP62" s="35"/>
      <c r="AQ62" s="35"/>
      <c r="AR62" s="19"/>
      <c r="AS62" s="19"/>
      <c r="AT62" s="19"/>
      <c r="AU62" s="19"/>
      <c r="AV62" s="19"/>
      <c r="AW62" s="19"/>
      <c r="AX62" s="19"/>
      <c r="AY62" s="19"/>
      <c r="AZ62" s="19"/>
      <c r="BA62" s="19" t="s">
        <v>495</v>
      </c>
      <c r="BB62" s="19" t="s">
        <v>273</v>
      </c>
      <c r="BC62" s="19" t="s">
        <v>496</v>
      </c>
      <c r="BD62" s="19" t="s">
        <v>497</v>
      </c>
      <c r="BE62" s="19" t="s">
        <v>116</v>
      </c>
      <c r="BF62" s="19" t="s">
        <v>117</v>
      </c>
      <c r="BG62" s="19" t="s">
        <v>475</v>
      </c>
      <c r="BH62" s="19" t="s">
        <v>476</v>
      </c>
      <c r="BI62" s="45" t="str">
        <f>CONCATENATE("{ ""id"":",L62,", ""lov_id"": ",M62,", ""unit_id"":",N62,", ""domain_b"": true, ""domain_c"": true, ""domain_e"": true, ""domain_h"": true, ""tech_name"": """,F62,""", ""input_type"":""",LOWER(SUBSTITUTE(P62," ","_")),""", ""operator_in"": true, ""input_format"": """,R62,""",")</f>
        <v>{ "id":21, "lov_id": 4, "unit_id":null, "domain_b": true, "domain_c": true, "domain_e": true, "domain_h": true, "tech_name": "SEC_APPLIED_RATING", "input_type":"enumerated", "operator_in": true, "input_format": "string",</v>
      </c>
      <c r="BJ62" s="45" t="str">
        <f>"""selection_max"":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62" s="45" t="str">
        <f>"""validation_string_max_size"":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62" s="45" t="str">
        <f>CONCATENATE(BI62,BJ62,BK62)</f>
        <v>{ "id":21, "lov_id": 4, "unit_id":null, "domain_b": true, "domain_c": true, "domain_e": true, "domain_h": true, "tech_name": "SEC_APPLIED_RATING",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62" s="14" t="s">
        <v>200</v>
      </c>
      <c r="BN62" s="14" t="s">
        <v>88</v>
      </c>
      <c r="BO62" s="14" t="s">
        <v>88</v>
      </c>
      <c r="BP62" s="14" t="s">
        <v>88</v>
      </c>
      <c r="BR62" s="149">
        <f>IF(LEN(W62)=LEN(SUBSTITUTE(W62,"ELIGIBILI","")),0,1)</f>
        <v>1</v>
      </c>
      <c r="BS62" s="14">
        <f>IF(LEN(W62)=LEN(SUBSTITUTE(W62,"HAIRCUT","")),0,1)</f>
        <v>1</v>
      </c>
      <c r="BT62" s="14">
        <f>IF(LEN(W62)=LEN(SUBSTITUTE(W62,"CONCENTRATION","")),0,1)</f>
        <v>1</v>
      </c>
      <c r="BU62" s="14" t="s">
        <v>200</v>
      </c>
      <c r="BV62" s="14" t="s">
        <v>200</v>
      </c>
      <c r="BW62" s="14" t="s">
        <v>200</v>
      </c>
      <c r="BX62" s="14" t="s">
        <v>200</v>
      </c>
      <c r="CD62" s="14" t="str">
        <f>CONCATENATE("UPDATE field set FIELD_NAME = '",G62,"' WHERE ID = ",L62, ";")</f>
        <v>UPDATE field set FIELD_NAME = 'Applied Rating' WHERE ID = 21;</v>
      </c>
    </row>
    <row r="63" spans="1:82" ht="68">
      <c r="A63" s="108">
        <v>270</v>
      </c>
      <c r="B63" s="104">
        <v>15.5</v>
      </c>
      <c r="C63" s="15" t="s">
        <v>172</v>
      </c>
      <c r="D63" s="15" t="s">
        <v>177</v>
      </c>
      <c r="E63" s="37" t="s">
        <v>101</v>
      </c>
      <c r="F63" s="16" t="s">
        <v>509</v>
      </c>
      <c r="G63" s="17" t="s">
        <v>510</v>
      </c>
      <c r="H63" s="17" t="s">
        <v>511</v>
      </c>
      <c r="I63" s="17" t="s">
        <v>88</v>
      </c>
      <c r="J63" s="19" t="s">
        <v>111</v>
      </c>
      <c r="K63" s="30" t="s">
        <v>480</v>
      </c>
      <c r="L63" s="30">
        <v>22</v>
      </c>
      <c r="M63" s="30"/>
      <c r="N63" s="30"/>
      <c r="O63" s="18" t="s">
        <v>191</v>
      </c>
      <c r="P63" s="18" t="s">
        <v>460</v>
      </c>
      <c r="Q63" s="42" t="s">
        <v>507</v>
      </c>
      <c r="R63" s="42" t="s">
        <v>111</v>
      </c>
      <c r="S63" s="42"/>
      <c r="T63" s="42"/>
      <c r="U63" s="42"/>
      <c r="V63" s="42" t="b">
        <v>0</v>
      </c>
      <c r="W63" s="18" t="s">
        <v>228</v>
      </c>
      <c r="X63" s="18"/>
      <c r="Y63" s="18"/>
      <c r="Z63" s="18"/>
      <c r="AA63" s="18" t="s">
        <v>500</v>
      </c>
      <c r="AB63" s="18" t="s">
        <v>91</v>
      </c>
      <c r="AC63" s="27"/>
      <c r="AD63" s="18" t="s">
        <v>91</v>
      </c>
      <c r="AE63" s="15" t="s">
        <v>91</v>
      </c>
      <c r="AF63" s="27" t="s">
        <v>482</v>
      </c>
      <c r="AG63" s="15" t="s">
        <v>91</v>
      </c>
      <c r="AH63" s="19" t="s">
        <v>470</v>
      </c>
      <c r="AI63" s="27" t="s">
        <v>483</v>
      </c>
      <c r="AJ63" s="35" t="s">
        <v>95</v>
      </c>
      <c r="AK63" s="35" t="s">
        <v>95</v>
      </c>
      <c r="AL63" s="35"/>
      <c r="AM63" s="35"/>
      <c r="AN63" s="35"/>
      <c r="AO63" s="35"/>
      <c r="AP63" s="35"/>
      <c r="AQ63" s="35"/>
      <c r="AR63" s="19"/>
      <c r="AS63" s="19"/>
      <c r="AT63" s="19"/>
      <c r="AU63" s="19"/>
      <c r="AV63" s="19"/>
      <c r="AW63" s="19"/>
      <c r="AX63" s="19"/>
      <c r="AY63" s="19"/>
      <c r="AZ63" s="19"/>
      <c r="BA63" s="19" t="s">
        <v>495</v>
      </c>
      <c r="BB63" s="19" t="s">
        <v>273</v>
      </c>
      <c r="BC63" s="19" t="s">
        <v>496</v>
      </c>
      <c r="BD63" s="19" t="s">
        <v>497</v>
      </c>
      <c r="BE63" s="19" t="s">
        <v>116</v>
      </c>
      <c r="BF63" s="19" t="s">
        <v>117</v>
      </c>
      <c r="BG63" s="19" t="s">
        <v>475</v>
      </c>
      <c r="BH63" s="19" t="s">
        <v>476</v>
      </c>
      <c r="BP63" s="14" t="s">
        <v>88</v>
      </c>
      <c r="BR63" s="14"/>
    </row>
    <row r="64" spans="1:82" ht="68">
      <c r="A64" s="108">
        <v>269</v>
      </c>
      <c r="B64" s="104">
        <v>15.5</v>
      </c>
      <c r="C64" s="15" t="s">
        <v>172</v>
      </c>
      <c r="D64" s="15" t="s">
        <v>177</v>
      </c>
      <c r="E64" s="37" t="s">
        <v>101</v>
      </c>
      <c r="F64" s="16" t="s">
        <v>512</v>
      </c>
      <c r="G64" s="17" t="s">
        <v>513</v>
      </c>
      <c r="H64" s="17" t="s">
        <v>511</v>
      </c>
      <c r="I64" s="17" t="s">
        <v>88</v>
      </c>
      <c r="J64" s="19" t="s">
        <v>111</v>
      </c>
      <c r="K64" s="30" t="s">
        <v>487</v>
      </c>
      <c r="L64" s="30">
        <v>23</v>
      </c>
      <c r="M64" s="30"/>
      <c r="N64" s="30"/>
      <c r="O64" s="18" t="s">
        <v>191</v>
      </c>
      <c r="P64" s="18" t="s">
        <v>460</v>
      </c>
      <c r="Q64" s="42" t="s">
        <v>507</v>
      </c>
      <c r="R64" s="42" t="s">
        <v>111</v>
      </c>
      <c r="S64" s="42"/>
      <c r="T64" s="42"/>
      <c r="U64" s="42"/>
      <c r="V64" s="42" t="b">
        <v>0</v>
      </c>
      <c r="W64" s="18" t="s">
        <v>228</v>
      </c>
      <c r="X64" s="18"/>
      <c r="Y64" s="18"/>
      <c r="Z64" s="18"/>
      <c r="AA64" s="18" t="s">
        <v>503</v>
      </c>
      <c r="AB64" s="18" t="s">
        <v>91</v>
      </c>
      <c r="AC64" s="27"/>
      <c r="AD64" s="18" t="s">
        <v>91</v>
      </c>
      <c r="AE64" s="15" t="s">
        <v>91</v>
      </c>
      <c r="AF64" s="27" t="s">
        <v>489</v>
      </c>
      <c r="AG64" s="15" t="s">
        <v>91</v>
      </c>
      <c r="AH64" s="19" t="s">
        <v>470</v>
      </c>
      <c r="AI64" s="27" t="s">
        <v>504</v>
      </c>
      <c r="AJ64" s="35" t="s">
        <v>95</v>
      </c>
      <c r="AK64" s="35" t="s">
        <v>95</v>
      </c>
      <c r="AL64" s="35"/>
      <c r="AM64" s="35"/>
      <c r="AN64" s="35"/>
      <c r="AO64" s="35"/>
      <c r="AP64" s="35"/>
      <c r="AQ64" s="35"/>
      <c r="AR64" s="19"/>
      <c r="AS64" s="19"/>
      <c r="AT64" s="19"/>
      <c r="AU64" s="19"/>
      <c r="AV64" s="19"/>
      <c r="AW64" s="19"/>
      <c r="AX64" s="19"/>
      <c r="AY64" s="19"/>
      <c r="AZ64" s="19"/>
      <c r="BA64" s="19" t="s">
        <v>495</v>
      </c>
      <c r="BB64" s="19" t="s">
        <v>273</v>
      </c>
      <c r="BC64" s="19" t="s">
        <v>496</v>
      </c>
      <c r="BD64" s="19" t="s">
        <v>497</v>
      </c>
      <c r="BE64" s="19" t="s">
        <v>116</v>
      </c>
      <c r="BF64" s="19" t="s">
        <v>117</v>
      </c>
      <c r="BG64" s="19" t="s">
        <v>475</v>
      </c>
      <c r="BH64" s="19" t="s">
        <v>476</v>
      </c>
      <c r="BP64" s="14" t="s">
        <v>88</v>
      </c>
      <c r="BR64" s="14"/>
    </row>
    <row r="65" spans="1:82" s="38" customFormat="1" ht="144">
      <c r="A65" s="108">
        <v>214</v>
      </c>
      <c r="B65" s="104">
        <v>15.5</v>
      </c>
      <c r="C65" s="15" t="s">
        <v>172</v>
      </c>
      <c r="D65" s="15" t="s">
        <v>177</v>
      </c>
      <c r="E65" s="37" t="s">
        <v>85</v>
      </c>
      <c r="F65" s="16" t="s">
        <v>514</v>
      </c>
      <c r="G65" s="17" t="s">
        <v>515</v>
      </c>
      <c r="H65" s="17" t="s">
        <v>189</v>
      </c>
      <c r="I65" s="17" t="s">
        <v>88</v>
      </c>
      <c r="J65" s="19" t="s">
        <v>111</v>
      </c>
      <c r="K65" s="18" t="s">
        <v>516</v>
      </c>
      <c r="L65" s="18">
        <v>24</v>
      </c>
      <c r="M65" s="18">
        <v>23</v>
      </c>
      <c r="N65" s="18" t="str">
        <f>IF(S65&lt;&gt;"",INDEX(LOVs!$D$2:$D$50,MATCH(S65,LOVs!$C$2:$C$50)),"null")</f>
        <v>null</v>
      </c>
      <c r="O65" s="18" t="s">
        <v>191</v>
      </c>
      <c r="P65" s="18" t="s">
        <v>460</v>
      </c>
      <c r="Q65" s="18" t="s">
        <v>517</v>
      </c>
      <c r="R65" s="42" t="s">
        <v>89</v>
      </c>
      <c r="S65" s="42"/>
      <c r="T65" s="42"/>
      <c r="U65" s="42"/>
      <c r="V65" s="42" t="b">
        <v>0</v>
      </c>
      <c r="W65" s="18" t="s">
        <v>228</v>
      </c>
      <c r="X65" s="18" t="s">
        <v>229</v>
      </c>
      <c r="Y65" s="18"/>
      <c r="Z65" s="138"/>
      <c r="AA65" s="25" t="s">
        <v>106</v>
      </c>
      <c r="AB65" s="18" t="s">
        <v>91</v>
      </c>
      <c r="AC65" s="18" t="s">
        <v>518</v>
      </c>
      <c r="AD65" s="18" t="s">
        <v>91</v>
      </c>
      <c r="AE65" s="15" t="s">
        <v>91</v>
      </c>
      <c r="AF65" s="15" t="s">
        <v>519</v>
      </c>
      <c r="AG65" s="15" t="s">
        <v>205</v>
      </c>
      <c r="AH65" s="19" t="s">
        <v>520</v>
      </c>
      <c r="AI65" s="18" t="s">
        <v>521</v>
      </c>
      <c r="AJ65" s="35" t="s">
        <v>95</v>
      </c>
      <c r="AK65" s="35" t="s">
        <v>95</v>
      </c>
      <c r="AL65" s="35"/>
      <c r="AM65" s="35"/>
      <c r="AN65" s="35"/>
      <c r="AO65" s="35"/>
      <c r="AP65" s="35"/>
      <c r="AQ65" s="35"/>
      <c r="AR65" s="43"/>
      <c r="AS65" s="43"/>
      <c r="AT65" s="43"/>
      <c r="AU65" s="43"/>
      <c r="AV65" s="43"/>
      <c r="AW65" s="43"/>
      <c r="AX65" s="43"/>
      <c r="AY65" s="43"/>
      <c r="AZ65" s="19"/>
      <c r="BA65" s="19" t="s">
        <v>522</v>
      </c>
      <c r="BB65" s="19" t="s">
        <v>273</v>
      </c>
      <c r="BC65" s="19"/>
      <c r="BD65" s="19" t="s">
        <v>523</v>
      </c>
      <c r="BE65" s="19" t="s">
        <v>116</v>
      </c>
      <c r="BF65" s="19" t="s">
        <v>117</v>
      </c>
      <c r="BG65" s="19" t="s">
        <v>118</v>
      </c>
      <c r="BH65" s="19" t="s">
        <v>183</v>
      </c>
      <c r="BI65" s="45" t="str">
        <f>CONCATENATE("{ ""id"":",L65,", ""lov_id"": ",M65,", ""unit_id"":",N65,", ""domain_b"": true, ""domain_c"": true, ""domain_e"": true, ""domain_h"": true, ""tech_name"": """,F65,""", ""input_type"":""",LOWER(SUBSTITUTE(P65," ","_")),""", ""operator_in"": true, ""input_format"": """,R65,""",")</f>
        <v>{ "id":24, "lov_id": 23, "unit_id":null, "domain_b": true, "domain_c": true, "domain_e": true, "domain_h": true, "tech_name": "SEC_INDUSTRY_SECTOR", "input_type":"enumerated", "operator_in": true, "input_format": "string",</v>
      </c>
      <c r="BJ65" s="45" t="str">
        <f t="shared" ref="BJ65:BJ68" si="20">"""selection_max"":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65" s="45" t="str">
        <f t="shared" ref="BK65:BK68" si="21">"""validation_string_max_size"":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65" s="45" t="str">
        <f t="shared" ref="BL65:BL68" si="22">CONCATENATE(BI65,BJ65,BK65)</f>
        <v>{ "id":24, "lov_id": 23, "unit_id":null, "domain_b": true, "domain_c": true, "domain_e": true, "domain_h": true, "tech_name": "SEC_INDUSTRY_SECTOR",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65" s="29" t="s">
        <v>200</v>
      </c>
      <c r="BN65" s="14" t="s">
        <v>88</v>
      </c>
      <c r="BO65" s="29" t="s">
        <v>88</v>
      </c>
      <c r="BP65" s="38" t="s">
        <v>200</v>
      </c>
      <c r="BR65" s="149">
        <f>IF(LEN(W65)=LEN(SUBSTITUTE(W65,"ELIGIBILI","")),0,1)</f>
        <v>1</v>
      </c>
      <c r="BS65" s="14">
        <f>IF(LEN(W65)=LEN(SUBSTITUTE(W65,"HAIRCUT","")),0,1)</f>
        <v>1</v>
      </c>
      <c r="BT65" s="14">
        <f>IF(LEN(W65)=LEN(SUBSTITUTE(W65,"CONCENTRATION","")),0,1)</f>
        <v>1</v>
      </c>
      <c r="BU65" s="14" t="s">
        <v>200</v>
      </c>
      <c r="BV65" s="14" t="s">
        <v>200</v>
      </c>
      <c r="BW65" s="14" t="s">
        <v>200</v>
      </c>
      <c r="BX65" s="14" t="s">
        <v>200</v>
      </c>
      <c r="BY65" s="14"/>
      <c r="BZ65" s="14"/>
      <c r="CA65" s="14"/>
      <c r="CB65" s="14"/>
      <c r="CC65" s="14"/>
      <c r="CD65" s="14" t="str">
        <f>CONCATENATE("UPDATE field set FIELD_NAME = '",G65,"' WHERE ID = ",L65, ";")</f>
        <v>UPDATE field set FIELD_NAME = 'Industry Sector' WHERE ID = 24;</v>
      </c>
    </row>
    <row r="66" spans="1:82" ht="409.6">
      <c r="A66" s="108">
        <v>229</v>
      </c>
      <c r="B66" s="104">
        <v>15.5</v>
      </c>
      <c r="C66" s="15" t="s">
        <v>172</v>
      </c>
      <c r="D66" s="15" t="s">
        <v>177</v>
      </c>
      <c r="E66" s="15" t="s">
        <v>85</v>
      </c>
      <c r="F66" s="16" t="s">
        <v>524</v>
      </c>
      <c r="G66" s="17" t="s">
        <v>525</v>
      </c>
      <c r="H66" s="17" t="s">
        <v>189</v>
      </c>
      <c r="I66" s="17" t="s">
        <v>88</v>
      </c>
      <c r="J66" s="15" t="s">
        <v>111</v>
      </c>
      <c r="K66" s="18" t="s">
        <v>526</v>
      </c>
      <c r="L66" s="18">
        <v>25</v>
      </c>
      <c r="M66" s="18" t="str">
        <f>IF(Q66&lt;&gt;"",INDEX(LOVs!$D$2:$D$50,MATCH(Q66,LOVs!$C$2:$C$50)),"null")</f>
        <v>null</v>
      </c>
      <c r="N66" s="18">
        <f>IF(S66&lt;&gt;"",INDEX(LOVs!$D$2:$D$50,MATCH(S66,LOVs!$C$2:$C$50)),"null")</f>
        <v>31</v>
      </c>
      <c r="O66" s="25" t="s">
        <v>417</v>
      </c>
      <c r="P66" s="25" t="s">
        <v>226</v>
      </c>
      <c r="Q66" s="18"/>
      <c r="R66" s="18" t="s">
        <v>111</v>
      </c>
      <c r="S66" s="18" t="s">
        <v>419</v>
      </c>
      <c r="T66" s="18"/>
      <c r="U66" s="127" t="s">
        <v>527</v>
      </c>
      <c r="V66" s="18" t="b">
        <v>0</v>
      </c>
      <c r="W66" s="18" t="s">
        <v>228</v>
      </c>
      <c r="X66" s="18" t="s">
        <v>195</v>
      </c>
      <c r="Y66" s="18"/>
      <c r="Z66" s="138"/>
      <c r="AA66" s="18" t="s">
        <v>528</v>
      </c>
      <c r="AB66" s="18" t="s">
        <v>91</v>
      </c>
      <c r="AC66" s="18"/>
      <c r="AD66" s="18" t="s">
        <v>91</v>
      </c>
      <c r="AE66" s="18" t="s">
        <v>421</v>
      </c>
      <c r="AF66" s="15" t="s">
        <v>529</v>
      </c>
      <c r="AG66" s="15" t="s">
        <v>205</v>
      </c>
      <c r="AH66" s="15" t="s">
        <v>281</v>
      </c>
      <c r="AI66" s="18" t="s">
        <v>281</v>
      </c>
      <c r="AJ66" s="35" t="s">
        <v>95</v>
      </c>
      <c r="AK66" s="35" t="s">
        <v>95</v>
      </c>
      <c r="AL66" s="35" t="s">
        <v>95</v>
      </c>
      <c r="AM66" s="35" t="s">
        <v>95</v>
      </c>
      <c r="AN66" s="35" t="s">
        <v>95</v>
      </c>
      <c r="AO66" s="35" t="s">
        <v>95</v>
      </c>
      <c r="AP66" s="35"/>
      <c r="AQ66" s="35"/>
      <c r="AR66" s="19"/>
      <c r="AS66" s="19"/>
      <c r="AT66" s="19"/>
      <c r="AU66" s="19"/>
      <c r="AV66" s="19"/>
      <c r="AW66" s="19"/>
      <c r="AX66" s="19"/>
      <c r="AY66" s="19"/>
      <c r="AZ66" s="19"/>
      <c r="BA66" s="19" t="s">
        <v>530</v>
      </c>
      <c r="BB66" s="19" t="s">
        <v>273</v>
      </c>
      <c r="BC66" s="19" t="s">
        <v>531</v>
      </c>
      <c r="BD66" s="19" t="s">
        <v>532</v>
      </c>
      <c r="BE66" s="19" t="s">
        <v>116</v>
      </c>
      <c r="BF66" s="19" t="s">
        <v>533</v>
      </c>
      <c r="BG66" s="84" t="s">
        <v>534</v>
      </c>
      <c r="BH66" s="19" t="s">
        <v>535</v>
      </c>
      <c r="BI66" s="45" t="str">
        <f>CONCATENATE("{ ""id"":",L66,", ""lov_id"": ",M66,", ""unit_id"":",N66,", ""domain_b"": true, ""domain_c"": true, ""domain_e"": true, ""domain_h"": true, ""tech_name"": """,F66,""", ""input_type"":""",LOWER(SUBSTITUTE(P66," ","_")),""", ""operator_in"": true, ""input_format"": """,R66,""",")</f>
        <v>{ "id":25, "lov_id": null, "unit_id":31, "domain_b": true, "domain_c": true, "domain_e": true, "domain_h": true, "tech_name": "SEC_MARKET_CAPITALISATION", "input_type":"free_value", "operator_in": true, "input_format": "number",</v>
      </c>
      <c r="BJ66" s="45" t="str">
        <f t="shared" si="20"/>
        <v>"selection_max": null,"selection_min": 1,"operator_not_in": true,"operator_greater_than": true,"operator_smaller_than": true,"validation_number_denom": null,"validation_number_scale": null,"validation_number_min_val": null,</v>
      </c>
      <c r="BK66" s="45" t="str">
        <f t="shared" si="21"/>
        <v>"validation_string_max_size": null,"validation_string_min_size": null,"validation_number_precision": null,"operator_greater_than_or_equal": true,"operator_smaller_than_or_equal": true },</v>
      </c>
      <c r="BL66" s="45" t="str">
        <f t="shared" si="22"/>
        <v>{ "id":25, "lov_id": null, "unit_id":31, "domain_b": true, "domain_c": true, "domain_e": true, "domain_h": true, "tech_name": "SEC_MARKET_CAPITALISATION", "input_type":"free_value", "operator_in": true, "input_format": "number","selection_max":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66" s="14" t="s">
        <v>88</v>
      </c>
      <c r="BO66" s="14" t="s">
        <v>200</v>
      </c>
      <c r="BP66" s="14" t="s">
        <v>200</v>
      </c>
      <c r="BR66" s="149">
        <f>IF(LEN(W66)=LEN(SUBSTITUTE(W66,"ELIGIBILI","")),0,1)</f>
        <v>1</v>
      </c>
      <c r="BS66" s="14">
        <f>IF(LEN(W66)=LEN(SUBSTITUTE(W66,"HAIRCUT","")),0,1)</f>
        <v>1</v>
      </c>
      <c r="BT66" s="14">
        <f>IF(LEN(W66)=LEN(SUBSTITUTE(W66,"CONCENTRATION","")),0,1)</f>
        <v>1</v>
      </c>
      <c r="BV66" s="14" t="s">
        <v>200</v>
      </c>
      <c r="BW66" s="14" t="s">
        <v>200</v>
      </c>
      <c r="BX66" s="14" t="s">
        <v>200</v>
      </c>
      <c r="CD66" s="14" t="str">
        <f>CONCATENATE("UPDATE field set FIELD_NAME = '",G66,"' WHERE ID = ",L66, ";")</f>
        <v>UPDATE field set FIELD_NAME = 'Market Capitalisation' WHERE ID = 25;</v>
      </c>
    </row>
    <row r="67" spans="1:82" ht="193" customHeight="1">
      <c r="A67" s="108">
        <v>251</v>
      </c>
      <c r="B67" s="104">
        <v>15.5</v>
      </c>
      <c r="C67" s="15" t="s">
        <v>172</v>
      </c>
      <c r="D67" s="15" t="s">
        <v>177</v>
      </c>
      <c r="E67" s="15" t="s">
        <v>85</v>
      </c>
      <c r="F67" s="16" t="s">
        <v>536</v>
      </c>
      <c r="G67" s="17" t="s">
        <v>537</v>
      </c>
      <c r="H67" s="17" t="s">
        <v>375</v>
      </c>
      <c r="I67" s="17" t="s">
        <v>88</v>
      </c>
      <c r="J67" s="15" t="s">
        <v>104</v>
      </c>
      <c r="K67" s="15" t="s">
        <v>105</v>
      </c>
      <c r="L67" s="15">
        <v>70</v>
      </c>
      <c r="M67" s="18">
        <f>IF(Q67&lt;&gt;"",INDEX(LOVs!$D$2:$D$50,MATCH(Q67,LOVs!$C$2:$C$50)),"null")</f>
        <v>3</v>
      </c>
      <c r="N67" s="18" t="str">
        <f>IF(S67&lt;&gt;"",INDEX(LOVs!$D$2:$D$50,MATCH(S67,LOVs!$C$2:$C$50)),"null")</f>
        <v>null</v>
      </c>
      <c r="O67" s="125" t="s">
        <v>336</v>
      </c>
      <c r="P67" s="15" t="s">
        <v>192</v>
      </c>
      <c r="Q67" s="15" t="s">
        <v>337</v>
      </c>
      <c r="R67" s="18" t="s">
        <v>89</v>
      </c>
      <c r="S67" s="15"/>
      <c r="T67" s="15"/>
      <c r="U67" s="15"/>
      <c r="V67" s="15" t="b">
        <v>0</v>
      </c>
      <c r="W67" s="18" t="s">
        <v>228</v>
      </c>
      <c r="X67" s="18" t="s">
        <v>195</v>
      </c>
      <c r="Y67" s="18"/>
      <c r="Z67" s="138"/>
      <c r="AA67" s="18" t="s">
        <v>378</v>
      </c>
      <c r="AB67" s="18" t="s">
        <v>91</v>
      </c>
      <c r="AC67" s="15" t="s">
        <v>538</v>
      </c>
      <c r="AD67" s="18" t="s">
        <v>91</v>
      </c>
      <c r="AE67" s="15" t="s">
        <v>91</v>
      </c>
      <c r="AF67" s="15" t="s">
        <v>105</v>
      </c>
      <c r="AG67" s="15" t="s">
        <v>100</v>
      </c>
      <c r="AH67" s="15" t="s">
        <v>104</v>
      </c>
      <c r="AI67" s="15" t="s">
        <v>105</v>
      </c>
      <c r="AJ67" s="35" t="s">
        <v>95</v>
      </c>
      <c r="AK67" s="35"/>
      <c r="AL67" s="35"/>
      <c r="AM67" s="35"/>
      <c r="AN67" s="35"/>
      <c r="AO67" s="35"/>
      <c r="AP67" s="35"/>
      <c r="AQ67" s="35"/>
      <c r="AR67" s="19"/>
      <c r="AS67" s="19"/>
      <c r="AT67" s="19"/>
      <c r="AU67" s="19"/>
      <c r="AV67" s="19"/>
      <c r="AW67" s="19"/>
      <c r="AX67" s="19"/>
      <c r="AY67" s="19"/>
      <c r="AZ67" s="19"/>
      <c r="BA67" s="19" t="s">
        <v>539</v>
      </c>
      <c r="BB67" s="19" t="s">
        <v>96</v>
      </c>
      <c r="BC67" s="19"/>
      <c r="BD67" s="19"/>
      <c r="BE67" s="19" t="s">
        <v>116</v>
      </c>
      <c r="BF67" s="82" t="s">
        <v>91</v>
      </c>
      <c r="BG67" s="19" t="s">
        <v>176</v>
      </c>
      <c r="BH67" s="19" t="s">
        <v>380</v>
      </c>
      <c r="BI67" s="45" t="str">
        <f>CONCATENATE("{ ""id"":",L67,", ""lov_id"": ",M67,", ""unit_id"":",N67,", ""domain_b"": true, ""domain_c"": true, ""domain_e"": true, ""domain_h"": true, ""tech_name"": """,F67,""", ""input_type"":""",LOWER(SUBSTITUTE(P67," ","_")),""", ""operator_in"": true, ""input_format"": """,R67,""",")</f>
        <v>{ "id":70, "lov_id": 3, "unit_id":null, "domain_b": true, "domain_c": true, "domain_e": true, "domain_h": true, "tech_name": "SEC_UCITS_FUND", "input_type":"enumerated", "operator_in": true, "input_format": "string",</v>
      </c>
      <c r="BJ67" s="45" t="str">
        <f t="shared" si="20"/>
        <v>"selection_max": null,"selection_min": 1,"operator_not_in": true,"operator_greater_than": true,"operator_smaller_than": true,"validation_number_denom": null,"validation_number_scale": null,"validation_number_min_val": null,</v>
      </c>
      <c r="BK67" s="45" t="str">
        <f t="shared" si="21"/>
        <v>"validation_string_max_size": null,"validation_string_min_size": null,"validation_number_precision": null,"operator_greater_than_or_equal": true,"operator_smaller_than_or_equal": true },</v>
      </c>
      <c r="BL67" s="45" t="str">
        <f t="shared" si="22"/>
        <v>{ "id":70, "lov_id": 3, "unit_id":null, "domain_b": true, "domain_c": true, "domain_e": true, "domain_h": true, "tech_name": "SEC_UCITS_FUND",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67" s="14" t="s">
        <v>88</v>
      </c>
      <c r="BO67" s="14" t="s">
        <v>88</v>
      </c>
      <c r="BP67" s="14" t="s">
        <v>200</v>
      </c>
      <c r="BR67" s="149">
        <f>IF(LEN(W67)=LEN(SUBSTITUTE(W67,"ELIGIBILI","")),0,1)</f>
        <v>1</v>
      </c>
      <c r="BS67" s="14">
        <f>IF(LEN(W67)=LEN(SUBSTITUTE(W67,"HAIRCUT","")),0,1)</f>
        <v>1</v>
      </c>
      <c r="BT67" s="14">
        <f>IF(LEN(W67)=LEN(SUBSTITUTE(W67,"CONCENTRATION","")),0,1)</f>
        <v>1</v>
      </c>
      <c r="BW67" s="14" t="s">
        <v>200</v>
      </c>
      <c r="BX67" s="14" t="s">
        <v>200</v>
      </c>
      <c r="CD67" s="14" t="str">
        <f>CONCATENATE("UPDATE field set FIELD_NAME = '",G67,"' WHERE ID = ",L67, ";")</f>
        <v>UPDATE field set FIELD_NAME = 'UCITs Fund' WHERE ID = 70;</v>
      </c>
    </row>
    <row r="68" spans="1:82" ht="36" customHeight="1">
      <c r="A68" s="108">
        <v>252</v>
      </c>
      <c r="B68" s="104">
        <v>15.5</v>
      </c>
      <c r="C68" s="15" t="s">
        <v>172</v>
      </c>
      <c r="D68" s="15" t="s">
        <v>177</v>
      </c>
      <c r="E68" s="15" t="s">
        <v>85</v>
      </c>
      <c r="F68" s="16" t="s">
        <v>540</v>
      </c>
      <c r="G68" s="17" t="s">
        <v>541</v>
      </c>
      <c r="H68" s="17" t="s">
        <v>375</v>
      </c>
      <c r="I68" s="17" t="s">
        <v>88</v>
      </c>
      <c r="J68" s="15" t="s">
        <v>104</v>
      </c>
      <c r="K68" s="15" t="s">
        <v>105</v>
      </c>
      <c r="L68" s="15">
        <v>71</v>
      </c>
      <c r="M68" s="18">
        <f>IF(Q68&lt;&gt;"",INDEX(LOVs!$D$2:$D$50,MATCH(Q68,LOVs!$C$2:$C$50)),"null")</f>
        <v>3</v>
      </c>
      <c r="N68" s="18" t="str">
        <f>IF(S68&lt;&gt;"",INDEX(LOVs!$D$2:$D$50,MATCH(S68,LOVs!$C$2:$C$50)),"null")</f>
        <v>null</v>
      </c>
      <c r="O68" s="125" t="s">
        <v>336</v>
      </c>
      <c r="P68" s="15" t="s">
        <v>192</v>
      </c>
      <c r="Q68" s="15" t="s">
        <v>337</v>
      </c>
      <c r="R68" s="18" t="s">
        <v>89</v>
      </c>
      <c r="S68" s="15"/>
      <c r="T68" s="15"/>
      <c r="U68" s="15"/>
      <c r="V68" s="15" t="b">
        <v>0</v>
      </c>
      <c r="W68" s="18" t="s">
        <v>228</v>
      </c>
      <c r="X68" s="18" t="s">
        <v>195</v>
      </c>
      <c r="Y68" s="18"/>
      <c r="Z68" s="138"/>
      <c r="AA68" s="18" t="s">
        <v>378</v>
      </c>
      <c r="AB68" s="18" t="s">
        <v>91</v>
      </c>
      <c r="AC68" s="15" t="s">
        <v>542</v>
      </c>
      <c r="AD68" s="18" t="s">
        <v>91</v>
      </c>
      <c r="AE68" s="15" t="s">
        <v>91</v>
      </c>
      <c r="AF68" s="15" t="s">
        <v>105</v>
      </c>
      <c r="AG68" s="15" t="s">
        <v>100</v>
      </c>
      <c r="AH68" s="15" t="s">
        <v>104</v>
      </c>
      <c r="AI68" s="15" t="s">
        <v>105</v>
      </c>
      <c r="AJ68" s="35" t="s">
        <v>95</v>
      </c>
      <c r="AK68" s="35"/>
      <c r="AL68" s="35"/>
      <c r="AM68" s="35"/>
      <c r="AN68" s="35"/>
      <c r="AO68" s="35"/>
      <c r="AP68" s="35"/>
      <c r="AQ68" s="35"/>
      <c r="AR68" s="19"/>
      <c r="AS68" s="19"/>
      <c r="AT68" s="19"/>
      <c r="AU68" s="19"/>
      <c r="AV68" s="19"/>
      <c r="AW68" s="19"/>
      <c r="AX68" s="19"/>
      <c r="AY68" s="19"/>
      <c r="AZ68" s="19"/>
      <c r="BA68" s="19" t="s">
        <v>539</v>
      </c>
      <c r="BB68" s="19" t="s">
        <v>96</v>
      </c>
      <c r="BC68" s="19"/>
      <c r="BD68" s="19"/>
      <c r="BE68" s="19" t="s">
        <v>116</v>
      </c>
      <c r="BF68" s="82" t="s">
        <v>91</v>
      </c>
      <c r="BG68" s="19" t="s">
        <v>176</v>
      </c>
      <c r="BH68" s="19" t="s">
        <v>380</v>
      </c>
      <c r="BI68" s="45" t="str">
        <f>CONCATENATE("{ ""id"":",L68,", ""lov_id"": ",M68,", ""unit_id"":",N68,", ""domain_b"": true, ""domain_c"": true, ""domain_e"": true, ""domain_h"": true, ""tech_name"": """,F68,""", ""input_type"":""",LOWER(SUBSTITUTE(P68," ","_")),""", ""operator_in"": true, ""input_format"": """,R68,""",")</f>
        <v>{ "id":71, "lov_id": 3, "unit_id":null, "domain_b": true, "domain_c": true, "domain_e": true, "domain_h": true, "tech_name": "SEC_OPEN_ENDED_FUND", "input_type":"enumerated", "operator_in": true, "input_format": "string",</v>
      </c>
      <c r="BJ68" s="45" t="str">
        <f t="shared" si="20"/>
        <v>"selection_max": null,"selection_min": 1,"operator_not_in": true,"operator_greater_than": true,"operator_smaller_than": true,"validation_number_denom": null,"validation_number_scale": null,"validation_number_min_val": null,</v>
      </c>
      <c r="BK68" s="45" t="str">
        <f t="shared" si="21"/>
        <v>"validation_string_max_size": null,"validation_string_min_size": null,"validation_number_precision": null,"operator_greater_than_or_equal": true,"operator_smaller_than_or_equal": true },</v>
      </c>
      <c r="BL68" s="45" t="str">
        <f t="shared" si="22"/>
        <v>{ "id":71, "lov_id": 3, "unit_id":null, "domain_b": true, "domain_c": true, "domain_e": true, "domain_h": true, "tech_name": "SEC_OPEN_ENDED_FUND",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68" s="14" t="s">
        <v>88</v>
      </c>
      <c r="BO68" s="14" t="s">
        <v>88</v>
      </c>
      <c r="BP68" s="14" t="s">
        <v>200</v>
      </c>
      <c r="BR68" s="149">
        <f>IF(LEN(W68)=LEN(SUBSTITUTE(W68,"ELIGIBILI","")),0,1)</f>
        <v>1</v>
      </c>
      <c r="BS68" s="14">
        <f>IF(LEN(W68)=LEN(SUBSTITUTE(W68,"HAIRCUT","")),0,1)</f>
        <v>1</v>
      </c>
      <c r="BT68" s="14">
        <f>IF(LEN(W68)=LEN(SUBSTITUTE(W68,"CONCENTRATION","")),0,1)</f>
        <v>1</v>
      </c>
      <c r="BW68" s="14" t="s">
        <v>200</v>
      </c>
      <c r="BX68" s="14" t="s">
        <v>200</v>
      </c>
      <c r="CD68" s="14" t="str">
        <f>CONCATENATE("UPDATE field set FIELD_NAME = '",G68,"' WHERE ID = ",L68, ";")</f>
        <v>UPDATE field set FIELD_NAME = 'Open Ended Fund' WHERE ID = 71;</v>
      </c>
    </row>
    <row r="69" spans="1:82" ht="128">
      <c r="A69" s="108">
        <v>213</v>
      </c>
      <c r="B69" s="104">
        <v>15.5</v>
      </c>
      <c r="C69" s="15" t="s">
        <v>172</v>
      </c>
      <c r="D69" s="15" t="s">
        <v>177</v>
      </c>
      <c r="E69" s="37" t="s">
        <v>85</v>
      </c>
      <c r="F69" s="16" t="s">
        <v>543</v>
      </c>
      <c r="G69" s="17" t="s">
        <v>544</v>
      </c>
      <c r="H69" s="17" t="s">
        <v>4516</v>
      </c>
      <c r="I69" s="17" t="s">
        <v>88</v>
      </c>
      <c r="J69" s="19" t="s">
        <v>89</v>
      </c>
      <c r="K69" s="15" t="s">
        <v>545</v>
      </c>
      <c r="L69" s="18">
        <v>1092</v>
      </c>
      <c r="M69" s="15"/>
      <c r="N69" s="15"/>
      <c r="O69" s="15"/>
      <c r="P69" s="15" t="s">
        <v>226</v>
      </c>
      <c r="Q69" s="15"/>
      <c r="R69" s="15" t="s">
        <v>89</v>
      </c>
      <c r="S69" s="15"/>
      <c r="T69" s="15"/>
      <c r="U69" s="15"/>
      <c r="V69" s="15"/>
      <c r="W69" s="15"/>
      <c r="X69" s="15"/>
      <c r="Y69" s="15"/>
      <c r="Z69" s="15"/>
      <c r="AA69" s="18" t="s">
        <v>528</v>
      </c>
      <c r="AB69" s="18" t="s">
        <v>91</v>
      </c>
      <c r="AC69" s="15" t="s">
        <v>546</v>
      </c>
      <c r="AD69" s="18" t="s">
        <v>200</v>
      </c>
      <c r="AE69" s="15" t="s">
        <v>91</v>
      </c>
      <c r="AF69" s="15" t="s">
        <v>547</v>
      </c>
      <c r="AG69" s="15" t="s">
        <v>205</v>
      </c>
      <c r="AH69" s="19" t="s">
        <v>548</v>
      </c>
      <c r="AI69" s="15" t="s">
        <v>549</v>
      </c>
      <c r="AJ69" s="35" t="s">
        <v>95</v>
      </c>
      <c r="AK69" s="35" t="s">
        <v>95</v>
      </c>
      <c r="AL69" s="35"/>
      <c r="AM69" s="35"/>
      <c r="AN69" s="35"/>
      <c r="AO69" s="35"/>
      <c r="AP69" s="35" t="s">
        <v>95</v>
      </c>
      <c r="AQ69" s="35" t="s">
        <v>95</v>
      </c>
      <c r="AR69" s="19"/>
      <c r="AS69" s="19"/>
      <c r="AT69" s="19"/>
      <c r="AU69" s="19"/>
      <c r="AV69" s="19"/>
      <c r="AW69" s="19"/>
      <c r="AX69" s="19"/>
      <c r="AY69" s="19"/>
      <c r="AZ69" s="19"/>
      <c r="BA69" s="19" t="s">
        <v>539</v>
      </c>
      <c r="BB69" s="19" t="s">
        <v>273</v>
      </c>
      <c r="BC69" s="19" t="s">
        <v>550</v>
      </c>
      <c r="BD69" s="19"/>
      <c r="BE69" s="19" t="s">
        <v>116</v>
      </c>
      <c r="BF69" s="83" t="s">
        <v>551</v>
      </c>
      <c r="BG69" s="83" t="s">
        <v>552</v>
      </c>
      <c r="BH69" s="19" t="s">
        <v>535</v>
      </c>
      <c r="BR69" s="14"/>
    </row>
    <row r="70" spans="1:82" ht="128">
      <c r="A70" s="108">
        <v>401</v>
      </c>
      <c r="B70" s="104">
        <v>15.5</v>
      </c>
      <c r="C70" s="26" t="s">
        <v>553</v>
      </c>
      <c r="D70" s="15" t="s">
        <v>205</v>
      </c>
      <c r="E70" s="15" t="s">
        <v>85</v>
      </c>
      <c r="F70" s="16" t="s">
        <v>554</v>
      </c>
      <c r="G70" s="17" t="s">
        <v>555</v>
      </c>
      <c r="H70" s="17" t="s">
        <v>189</v>
      </c>
      <c r="I70" s="17" t="s">
        <v>88</v>
      </c>
      <c r="J70" s="15" t="s">
        <v>89</v>
      </c>
      <c r="K70" s="15" t="s">
        <v>394</v>
      </c>
      <c r="L70" s="15">
        <v>26</v>
      </c>
      <c r="M70" s="18">
        <f>IF(Q70&lt;&gt;"",INDEX(LOVs!$D$2:$D$50,MATCH(Q70,LOVs!$C$2:$C$50)),"null")</f>
        <v>6</v>
      </c>
      <c r="N70" s="18" t="str">
        <f>IF(S70&lt;&gt;"",INDEX(LOVs!$D$2:$D$50,MATCH(S70,LOVs!$C$2:$C$50)),"null")</f>
        <v>null</v>
      </c>
      <c r="O70" s="25" t="s">
        <v>556</v>
      </c>
      <c r="P70" s="15" t="s">
        <v>192</v>
      </c>
      <c r="Q70" s="15" t="s">
        <v>406</v>
      </c>
      <c r="R70" s="15" t="s">
        <v>89</v>
      </c>
      <c r="S70" s="15"/>
      <c r="T70" s="15"/>
      <c r="U70" s="120"/>
      <c r="V70" s="15" t="b">
        <v>0</v>
      </c>
      <c r="W70" s="18" t="s">
        <v>228</v>
      </c>
      <c r="X70" s="18" t="s">
        <v>195</v>
      </c>
      <c r="Y70" s="18"/>
      <c r="Z70" s="138"/>
      <c r="AA70" s="18" t="s">
        <v>163</v>
      </c>
      <c r="AB70" s="18" t="s">
        <v>91</v>
      </c>
      <c r="AC70" s="15"/>
      <c r="AD70" s="18" t="s">
        <v>91</v>
      </c>
      <c r="AE70" s="26" t="s">
        <v>91</v>
      </c>
      <c r="AF70" s="26" t="s">
        <v>557</v>
      </c>
      <c r="AG70" s="15" t="s">
        <v>100</v>
      </c>
      <c r="AH70" s="15" t="s">
        <v>398</v>
      </c>
      <c r="AI70" s="24" t="s">
        <v>399</v>
      </c>
      <c r="AJ70" s="35" t="s">
        <v>95</v>
      </c>
      <c r="AK70" s="35" t="s">
        <v>95</v>
      </c>
      <c r="AL70" s="35"/>
      <c r="AM70" s="35"/>
      <c r="AN70" s="35"/>
      <c r="AO70" s="35"/>
      <c r="AP70" s="35"/>
      <c r="AQ70" s="35"/>
      <c r="AR70" s="19"/>
      <c r="AS70" s="19"/>
      <c r="AT70" s="19"/>
      <c r="AU70" s="19"/>
      <c r="AV70" s="19"/>
      <c r="AW70" s="19"/>
      <c r="AX70" s="19"/>
      <c r="AY70" s="19"/>
      <c r="AZ70" s="19"/>
      <c r="BA70" s="15" t="s">
        <v>208</v>
      </c>
      <c r="BB70" s="19"/>
      <c r="BC70" s="19" t="s">
        <v>209</v>
      </c>
      <c r="BD70" s="19"/>
      <c r="BE70" s="19" t="s">
        <v>116</v>
      </c>
      <c r="BF70" s="19" t="s">
        <v>117</v>
      </c>
      <c r="BG70" s="83" t="s">
        <v>118</v>
      </c>
      <c r="BH70" s="19" t="s">
        <v>213</v>
      </c>
      <c r="BI70" s="45" t="str">
        <f>CONCATENATE("{ ""id"":",L70,", ""lov_id"": ",M70,", ""unit_id"":",N70,", ""domain_b"": true, ""domain_c"": true, ""domain_e"": true, ""domain_h"": true, ""tech_name"": """,F70,""", ""input_type"":""",LOWER(SUBSTITUTE(P70," ","_")),""", ""operator_in"": true, ""input_format"": """,R70,""",")</f>
        <v>{ "id":26, "lov_id": 6, "unit_id":null, "domain_b": true, "domain_c": true, "domain_e": true, "domain_h": true, "tech_name": "CASH_CURR", "input_type":"enumerated", "operator_in": true, "input_format": "string",</v>
      </c>
      <c r="BJ70" s="45" t="str">
        <f>"""selection_max"":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70" s="45" t="str">
        <f>"""validation_string_max_size"":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70" s="45" t="str">
        <f>CONCATENATE(BI70,BJ70,BK70)</f>
        <v>{ "id":26, "lov_id": 6, "unit_id":null, "domain_b": true, "domain_c": true, "domain_e": true, "domain_h": true, "tech_name": "CASH_CURR",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70" s="14" t="s">
        <v>200</v>
      </c>
      <c r="BN70" s="14" t="s">
        <v>88</v>
      </c>
      <c r="BO70" s="14" t="s">
        <v>88</v>
      </c>
      <c r="BP70" s="14" t="s">
        <v>88</v>
      </c>
      <c r="BR70" s="149">
        <f>IF(LEN(W70)=LEN(SUBSTITUTE(W70,"ELIGIBILI","")),0,1)</f>
        <v>1</v>
      </c>
      <c r="BS70" s="14">
        <f>IF(LEN(W70)=LEN(SUBSTITUTE(W70,"HAIRCUT","")),0,1)</f>
        <v>1</v>
      </c>
      <c r="BT70" s="14">
        <f>IF(LEN(W70)=LEN(SUBSTITUTE(W70,"CONCENTRATION","")),0,1)</f>
        <v>1</v>
      </c>
      <c r="BX70" s="14" t="s">
        <v>200</v>
      </c>
      <c r="CD70" s="14" t="str">
        <f>CONCATENATE("UPDATE field set FIELD_NAME = '",G70,"' WHERE ID = ",L70, ";")</f>
        <v>UPDATE field set FIELD_NAME = 'Cash As Collateral' WHERE ID = 26;</v>
      </c>
    </row>
    <row r="71" spans="1:82" ht="48">
      <c r="A71" s="108">
        <v>801</v>
      </c>
      <c r="B71" s="104">
        <v>15.5</v>
      </c>
      <c r="C71" s="15" t="s">
        <v>83</v>
      </c>
      <c r="D71" s="15" t="s">
        <v>177</v>
      </c>
      <c r="E71" s="15" t="s">
        <v>85</v>
      </c>
      <c r="F71" s="16" t="s">
        <v>558</v>
      </c>
      <c r="G71" s="17" t="s">
        <v>559</v>
      </c>
      <c r="H71" s="17" t="s">
        <v>88</v>
      </c>
      <c r="I71" s="17" t="s">
        <v>88</v>
      </c>
      <c r="J71" s="27" t="s">
        <v>89</v>
      </c>
      <c r="K71" s="26" t="s">
        <v>559</v>
      </c>
      <c r="L71" s="18"/>
      <c r="M71" s="26"/>
      <c r="N71" s="26"/>
      <c r="O71" s="26"/>
      <c r="P71" s="26"/>
      <c r="Q71" s="26"/>
      <c r="R71" s="26"/>
      <c r="S71" s="26"/>
      <c r="T71" s="26"/>
      <c r="U71" s="26"/>
      <c r="V71" s="26"/>
      <c r="W71" s="26"/>
      <c r="X71" s="26"/>
      <c r="Y71" s="26"/>
      <c r="Z71" s="26"/>
      <c r="AA71" s="18" t="s">
        <v>181</v>
      </c>
      <c r="AB71" s="18" t="s">
        <v>91</v>
      </c>
      <c r="AC71" s="26"/>
      <c r="AD71" s="18" t="s">
        <v>91</v>
      </c>
      <c r="AE71" s="26" t="s">
        <v>91</v>
      </c>
      <c r="AF71" s="18" t="s">
        <v>560</v>
      </c>
      <c r="AG71" s="15" t="s">
        <v>205</v>
      </c>
      <c r="AH71" s="27" t="s">
        <v>561</v>
      </c>
      <c r="AI71" s="26" t="s">
        <v>562</v>
      </c>
      <c r="AJ71" s="35" t="s">
        <v>95</v>
      </c>
      <c r="AK71" s="35" t="s">
        <v>95</v>
      </c>
      <c r="AL71" s="35"/>
      <c r="AM71" s="35"/>
      <c r="AN71" s="35"/>
      <c r="AO71" s="35"/>
      <c r="AP71" s="35"/>
      <c r="AQ71" s="35"/>
      <c r="AR71" s="19"/>
      <c r="AS71" s="19"/>
      <c r="AT71" s="19"/>
      <c r="AU71" s="19"/>
      <c r="AV71" s="19"/>
      <c r="AW71" s="19"/>
      <c r="AX71" s="19"/>
      <c r="AY71" s="19"/>
      <c r="AZ71" s="19"/>
      <c r="BA71" s="15" t="s">
        <v>563</v>
      </c>
      <c r="BB71" s="19" t="s">
        <v>96</v>
      </c>
      <c r="BC71" s="19" t="s">
        <v>564</v>
      </c>
      <c r="BD71" s="18" t="s">
        <v>565</v>
      </c>
      <c r="BE71" s="19" t="s">
        <v>116</v>
      </c>
      <c r="BF71" s="19" t="s">
        <v>551</v>
      </c>
      <c r="BG71" s="83" t="s">
        <v>566</v>
      </c>
      <c r="BH71" s="18" t="s">
        <v>567</v>
      </c>
      <c r="BR71" s="14"/>
    </row>
    <row r="72" spans="1:82" ht="80">
      <c r="A72" s="108">
        <v>802</v>
      </c>
      <c r="B72" s="104">
        <v>15.5</v>
      </c>
      <c r="C72" s="15" t="s">
        <v>561</v>
      </c>
      <c r="D72" s="15" t="s">
        <v>177</v>
      </c>
      <c r="E72" s="15" t="s">
        <v>85</v>
      </c>
      <c r="F72" s="16" t="s">
        <v>568</v>
      </c>
      <c r="G72" s="17" t="s">
        <v>569</v>
      </c>
      <c r="H72" s="17" t="s">
        <v>570</v>
      </c>
      <c r="I72" s="17" t="s">
        <v>88</v>
      </c>
      <c r="J72" s="19" t="s">
        <v>111</v>
      </c>
      <c r="K72" s="26" t="s">
        <v>571</v>
      </c>
      <c r="L72" s="18">
        <v>1056</v>
      </c>
      <c r="M72" s="26">
        <v>80</v>
      </c>
      <c r="N72" s="26"/>
      <c r="O72" s="26" t="s">
        <v>191</v>
      </c>
      <c r="P72" s="26" t="s">
        <v>192</v>
      </c>
      <c r="Q72" s="26" t="s">
        <v>572</v>
      </c>
      <c r="R72" s="26" t="s">
        <v>89</v>
      </c>
      <c r="S72" s="26"/>
      <c r="T72" s="26"/>
      <c r="U72" s="26"/>
      <c r="V72" s="26"/>
      <c r="W72" s="18" t="s">
        <v>228</v>
      </c>
      <c r="X72" s="26" t="s">
        <v>88</v>
      </c>
      <c r="Y72" s="26" t="s">
        <v>573</v>
      </c>
      <c r="Z72" s="26"/>
      <c r="AA72" s="18" t="s">
        <v>338</v>
      </c>
      <c r="AB72" s="18" t="s">
        <v>91</v>
      </c>
      <c r="AC72" s="26" t="s">
        <v>574</v>
      </c>
      <c r="AD72" s="18" t="s">
        <v>200</v>
      </c>
      <c r="AE72" s="26" t="s">
        <v>91</v>
      </c>
      <c r="AF72" s="26" t="s">
        <v>575</v>
      </c>
      <c r="AG72" s="15" t="s">
        <v>205</v>
      </c>
      <c r="AH72" s="19" t="s">
        <v>576</v>
      </c>
      <c r="AI72" s="26" t="s">
        <v>577</v>
      </c>
      <c r="AJ72" s="35" t="s">
        <v>95</v>
      </c>
      <c r="AK72" s="35" t="s">
        <v>95</v>
      </c>
      <c r="AL72" s="35"/>
      <c r="AM72" s="35"/>
      <c r="AN72" s="35"/>
      <c r="AO72" s="35"/>
      <c r="AP72" s="35"/>
      <c r="AQ72" s="35"/>
      <c r="AR72" s="19"/>
      <c r="AS72" s="19"/>
      <c r="AT72" s="19"/>
      <c r="AU72" s="19"/>
      <c r="AV72" s="19"/>
      <c r="AW72" s="19"/>
      <c r="AX72" s="19"/>
      <c r="AY72" s="19"/>
      <c r="AZ72" s="19"/>
      <c r="BA72" s="15"/>
      <c r="BB72" s="19" t="s">
        <v>96</v>
      </c>
      <c r="BC72" s="19"/>
      <c r="BD72" s="18" t="s">
        <v>578</v>
      </c>
      <c r="BE72" s="19" t="s">
        <v>116</v>
      </c>
      <c r="BF72" s="19" t="s">
        <v>117</v>
      </c>
      <c r="BG72" s="19" t="s">
        <v>118</v>
      </c>
      <c r="BH72" s="19" t="s">
        <v>199</v>
      </c>
      <c r="BR72" s="14"/>
    </row>
    <row r="73" spans="1:82" ht="128">
      <c r="A73" s="108">
        <v>810</v>
      </c>
      <c r="B73" s="104">
        <v>15.5</v>
      </c>
      <c r="C73" s="15" t="s">
        <v>561</v>
      </c>
      <c r="D73" s="15" t="s">
        <v>177</v>
      </c>
      <c r="E73" s="15" t="s">
        <v>85</v>
      </c>
      <c r="F73" s="16" t="s">
        <v>579</v>
      </c>
      <c r="G73" s="17" t="s">
        <v>580</v>
      </c>
      <c r="H73" s="17" t="s">
        <v>88</v>
      </c>
      <c r="I73" s="17" t="s">
        <v>88</v>
      </c>
      <c r="J73" s="27" t="s">
        <v>89</v>
      </c>
      <c r="K73" s="26" t="s">
        <v>581</v>
      </c>
      <c r="L73" s="18"/>
      <c r="M73" s="26"/>
      <c r="N73" s="26"/>
      <c r="O73" s="26"/>
      <c r="P73" s="26"/>
      <c r="Q73" s="26"/>
      <c r="R73" s="26"/>
      <c r="S73" s="26"/>
      <c r="T73" s="26"/>
      <c r="U73" s="26"/>
      <c r="V73" s="26"/>
      <c r="W73" s="26"/>
      <c r="X73" s="26"/>
      <c r="Y73" s="26"/>
      <c r="Z73" s="26"/>
      <c r="AA73" s="18" t="s">
        <v>181</v>
      </c>
      <c r="AB73" s="18" t="s">
        <v>91</v>
      </c>
      <c r="AC73" s="26"/>
      <c r="AD73" s="18" t="s">
        <v>91</v>
      </c>
      <c r="AE73" s="26" t="s">
        <v>91</v>
      </c>
      <c r="AF73" s="18" t="s">
        <v>582</v>
      </c>
      <c r="AG73" s="15" t="s">
        <v>205</v>
      </c>
      <c r="AH73" s="27" t="s">
        <v>580</v>
      </c>
      <c r="AI73" s="26" t="s">
        <v>583</v>
      </c>
      <c r="AJ73" s="35" t="s">
        <v>95</v>
      </c>
      <c r="AK73" s="35" t="s">
        <v>95</v>
      </c>
      <c r="AL73" s="35"/>
      <c r="AM73" s="35"/>
      <c r="AN73" s="35"/>
      <c r="AO73" s="35"/>
      <c r="AP73" s="35"/>
      <c r="AQ73" s="35"/>
      <c r="AR73" s="19"/>
      <c r="AS73" s="19"/>
      <c r="AT73" s="19"/>
      <c r="AU73" s="19"/>
      <c r="AV73" s="19"/>
      <c r="AW73" s="19"/>
      <c r="AX73" s="19"/>
      <c r="AY73" s="19"/>
      <c r="AZ73" s="19"/>
      <c r="BA73" s="15" t="s">
        <v>563</v>
      </c>
      <c r="BB73" s="19" t="s">
        <v>96</v>
      </c>
      <c r="BC73" s="19" t="s">
        <v>564</v>
      </c>
      <c r="BD73" s="18"/>
      <c r="BE73" s="19" t="s">
        <v>116</v>
      </c>
      <c r="BF73" s="83" t="s">
        <v>584</v>
      </c>
      <c r="BG73" s="85" t="s">
        <v>585</v>
      </c>
      <c r="BH73" s="19" t="s">
        <v>567</v>
      </c>
      <c r="BR73" s="14"/>
    </row>
    <row r="74" spans="1:82" ht="128">
      <c r="A74" s="108">
        <v>804</v>
      </c>
      <c r="B74" s="104">
        <v>15.5</v>
      </c>
      <c r="C74" s="27" t="s">
        <v>561</v>
      </c>
      <c r="D74" s="15" t="s">
        <v>177</v>
      </c>
      <c r="E74" s="15" t="s">
        <v>85</v>
      </c>
      <c r="F74" s="16" t="s">
        <v>586</v>
      </c>
      <c r="G74" s="17" t="s">
        <v>587</v>
      </c>
      <c r="H74" s="17" t="s">
        <v>189</v>
      </c>
      <c r="I74" s="17" t="s">
        <v>88</v>
      </c>
      <c r="J74" s="19" t="s">
        <v>89</v>
      </c>
      <c r="K74" s="26" t="s">
        <v>588</v>
      </c>
      <c r="L74" s="26">
        <v>27</v>
      </c>
      <c r="M74" s="18">
        <f>IF(Q74&lt;&gt;"",INDEX(LOVs!$D$2:$D$50,MATCH(Q74,LOVs!$C$2:$C$50)),"null")</f>
        <v>5</v>
      </c>
      <c r="N74" s="18" t="str">
        <f>IF(S74&lt;&gt;"",INDEX(LOVs!$D$2:$D$50,MATCH(S74,LOVs!$C$2:$C$50)),"null")</f>
        <v>null</v>
      </c>
      <c r="O74" s="18" t="s">
        <v>191</v>
      </c>
      <c r="P74" s="26" t="s">
        <v>192</v>
      </c>
      <c r="Q74" s="26" t="s">
        <v>589</v>
      </c>
      <c r="R74" s="26" t="s">
        <v>89</v>
      </c>
      <c r="S74" s="26"/>
      <c r="T74" s="26"/>
      <c r="U74" s="121"/>
      <c r="V74" s="15" t="b">
        <v>0</v>
      </c>
      <c r="W74" s="18" t="s">
        <v>228</v>
      </c>
      <c r="X74" s="18" t="s">
        <v>229</v>
      </c>
      <c r="Y74" s="18"/>
      <c r="Z74" s="138"/>
      <c r="AA74" s="18" t="s">
        <v>363</v>
      </c>
      <c r="AB74" s="18" t="s">
        <v>91</v>
      </c>
      <c r="AC74" s="26"/>
      <c r="AD74" s="18" t="s">
        <v>91</v>
      </c>
      <c r="AE74" s="26" t="s">
        <v>91</v>
      </c>
      <c r="AF74" s="27" t="s">
        <v>590</v>
      </c>
      <c r="AG74" s="15" t="s">
        <v>205</v>
      </c>
      <c r="AH74" s="19" t="s">
        <v>591</v>
      </c>
      <c r="AI74" s="24" t="s">
        <v>592</v>
      </c>
      <c r="AJ74" s="35" t="s">
        <v>95</v>
      </c>
      <c r="AK74" s="35" t="s">
        <v>95</v>
      </c>
      <c r="AL74" s="35"/>
      <c r="AM74" s="35"/>
      <c r="AN74" s="35"/>
      <c r="AO74" s="35"/>
      <c r="AP74" s="35"/>
      <c r="AQ74" s="35"/>
      <c r="AR74" s="19"/>
      <c r="AS74" s="19"/>
      <c r="AT74" s="19"/>
      <c r="AU74" s="19"/>
      <c r="AV74" s="19"/>
      <c r="AW74" s="19"/>
      <c r="AX74" s="19"/>
      <c r="AY74" s="19"/>
      <c r="AZ74" s="19"/>
      <c r="BA74" s="15" t="s">
        <v>593</v>
      </c>
      <c r="BB74" s="19" t="s">
        <v>273</v>
      </c>
      <c r="BC74" s="19" t="s">
        <v>594</v>
      </c>
      <c r="BD74" s="19"/>
      <c r="BE74" s="19" t="s">
        <v>116</v>
      </c>
      <c r="BF74" s="19" t="s">
        <v>117</v>
      </c>
      <c r="BG74" s="19" t="s">
        <v>595</v>
      </c>
      <c r="BH74" s="19" t="s">
        <v>567</v>
      </c>
      <c r="BI74" s="45" t="str">
        <f>CONCATENATE("{ ""id"":",L74,", ""lov_id"": ",M74,", ""unit_id"":",N74,", ""domain_b"": true, ""domain_c"": true, ""domain_e"": true, ""domain_h"": true, ""tech_name"": """,F74,""", ""input_type"":""",LOWER(SUBSTITUTE(P74," ","_")),""", ""operator_in"": true, ""input_format"": """,R74,""",")</f>
        <v>{ "id":27, "lov_id": 5, "unit_id":null, "domain_b": true, "domain_c": true, "domain_e": true, "domain_h": true, "tech_name": "SEC_ISSUER_ISSUER_COUNTRY", "input_type":"enumerated", "operator_in": true, "input_format": "string",</v>
      </c>
      <c r="BJ74" s="45" t="str">
        <f>"""selection_max"":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74" s="45" t="str">
        <f>"""validation_string_max_size"":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74" s="45" t="str">
        <f>CONCATENATE(BI74,BJ74,BK74)</f>
        <v>{ "id":27, "lov_id": 5, "unit_id":null, "domain_b": true, "domain_c": true, "domain_e": true, "domain_h": true, "tech_name": "SEC_ISSUER_ISSUER_COUNTRY",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74" s="14" t="s">
        <v>200</v>
      </c>
      <c r="BN74" s="14" t="s">
        <v>88</v>
      </c>
      <c r="BO74" s="14" t="s">
        <v>88</v>
      </c>
      <c r="BP74" s="14" t="s">
        <v>200</v>
      </c>
      <c r="BR74" s="149">
        <f>IF(LEN(W74)=LEN(SUBSTITUTE(W74,"ELIGIBILI","")),0,1)</f>
        <v>1</v>
      </c>
      <c r="BS74" s="14">
        <f>IF(LEN(W74)=LEN(SUBSTITUTE(W74,"HAIRCUT","")),0,1)</f>
        <v>1</v>
      </c>
      <c r="BT74" s="14">
        <f>IF(LEN(W74)=LEN(SUBSTITUTE(W74,"CONCENTRATION","")),0,1)</f>
        <v>1</v>
      </c>
      <c r="BU74" s="14" t="s">
        <v>200</v>
      </c>
      <c r="BV74" s="14" t="s">
        <v>200</v>
      </c>
      <c r="BW74" s="14" t="s">
        <v>200</v>
      </c>
      <c r="BX74" s="14" t="s">
        <v>200</v>
      </c>
      <c r="CD74" s="14" t="str">
        <f>CONCATENATE("UPDATE field set FIELD_NAME = '",G74,"' WHERE ID = ",L74, ";")</f>
        <v>UPDATE field set FIELD_NAME = 'Issuer Country' WHERE ID = 27;</v>
      </c>
    </row>
    <row r="75" spans="1:82" ht="48">
      <c r="A75" s="108">
        <v>807</v>
      </c>
      <c r="B75" s="104">
        <v>15.5</v>
      </c>
      <c r="C75" s="15" t="s">
        <v>561</v>
      </c>
      <c r="D75" s="15" t="s">
        <v>177</v>
      </c>
      <c r="E75" s="15" t="s">
        <v>85</v>
      </c>
      <c r="F75" s="16" t="s">
        <v>596</v>
      </c>
      <c r="G75" s="17" t="s">
        <v>597</v>
      </c>
      <c r="H75" s="17" t="s">
        <v>88</v>
      </c>
      <c r="I75" s="17" t="s">
        <v>88</v>
      </c>
      <c r="J75" s="27" t="s">
        <v>89</v>
      </c>
      <c r="K75" s="26" t="s">
        <v>598</v>
      </c>
      <c r="L75" s="18"/>
      <c r="M75" s="26"/>
      <c r="N75" s="26"/>
      <c r="O75" s="26"/>
      <c r="P75" s="26"/>
      <c r="Q75" s="26"/>
      <c r="R75" s="26"/>
      <c r="S75" s="26"/>
      <c r="T75" s="26"/>
      <c r="U75" s="26"/>
      <c r="V75" s="26"/>
      <c r="W75" s="26"/>
      <c r="X75" s="26"/>
      <c r="Y75" s="26"/>
      <c r="Z75" s="26"/>
      <c r="AA75" s="18" t="s">
        <v>363</v>
      </c>
      <c r="AB75" s="18" t="s">
        <v>91</v>
      </c>
      <c r="AC75" s="26"/>
      <c r="AD75" s="18" t="s">
        <v>91</v>
      </c>
      <c r="AE75" s="26" t="s">
        <v>91</v>
      </c>
      <c r="AF75" s="18" t="s">
        <v>599</v>
      </c>
      <c r="AG75" s="15" t="s">
        <v>205</v>
      </c>
      <c r="AH75" s="27" t="s">
        <v>600</v>
      </c>
      <c r="AI75" s="26" t="s">
        <v>601</v>
      </c>
      <c r="AJ75" s="35" t="s">
        <v>95</v>
      </c>
      <c r="AK75" s="35" t="s">
        <v>95</v>
      </c>
      <c r="AL75" s="35"/>
      <c r="AM75" s="35"/>
      <c r="AN75" s="35"/>
      <c r="AO75" s="35"/>
      <c r="AP75" s="35"/>
      <c r="AQ75" s="35"/>
      <c r="AR75" s="19"/>
      <c r="AS75" s="19"/>
      <c r="AT75" s="19"/>
      <c r="AU75" s="19"/>
      <c r="AV75" s="19"/>
      <c r="AW75" s="19"/>
      <c r="AX75" s="19"/>
      <c r="AY75" s="19"/>
      <c r="AZ75" s="19"/>
      <c r="BA75" s="15" t="s">
        <v>563</v>
      </c>
      <c r="BB75" s="19" t="s">
        <v>96</v>
      </c>
      <c r="BC75" s="19" t="s">
        <v>564</v>
      </c>
      <c r="BD75" s="18"/>
      <c r="BE75" s="19" t="s">
        <v>116</v>
      </c>
      <c r="BF75" s="83" t="s">
        <v>551</v>
      </c>
      <c r="BG75" s="85" t="s">
        <v>602</v>
      </c>
      <c r="BH75" s="19" t="s">
        <v>567</v>
      </c>
      <c r="BR75" s="14"/>
    </row>
    <row r="76" spans="1:82" ht="111" customHeight="1">
      <c r="A76" s="108">
        <v>266</v>
      </c>
      <c r="B76" s="104">
        <v>15.5</v>
      </c>
      <c r="C76" s="27" t="s">
        <v>172</v>
      </c>
      <c r="D76" s="15" t="s">
        <v>177</v>
      </c>
      <c r="E76" s="15" t="s">
        <v>85</v>
      </c>
      <c r="F76" s="16" t="s">
        <v>603</v>
      </c>
      <c r="G76" s="17" t="s">
        <v>604</v>
      </c>
      <c r="H76" s="17" t="s">
        <v>375</v>
      </c>
      <c r="I76" s="17" t="s">
        <v>88</v>
      </c>
      <c r="J76" s="19" t="s">
        <v>89</v>
      </c>
      <c r="K76" s="26" t="s">
        <v>605</v>
      </c>
      <c r="L76" s="26">
        <v>72</v>
      </c>
      <c r="M76" s="18">
        <f>IF(Q76&lt;&gt;"",INDEX(LOVs!$D$2:$D$50,MATCH(Q76,LOVs!$C$2:$C$50)),"null")</f>
        <v>5</v>
      </c>
      <c r="N76" s="18" t="str">
        <f>IF(S76&lt;&gt;"",INDEX(LOVs!$D$2:$D$50,MATCH(S76,LOVs!$C$2:$C$50)),"null")</f>
        <v>null</v>
      </c>
      <c r="O76" s="18" t="s">
        <v>191</v>
      </c>
      <c r="P76" s="26" t="s">
        <v>192</v>
      </c>
      <c r="Q76" s="26" t="s">
        <v>589</v>
      </c>
      <c r="R76" s="26" t="s">
        <v>89</v>
      </c>
      <c r="S76" s="26"/>
      <c r="T76" s="26"/>
      <c r="U76" s="26"/>
      <c r="V76" s="26" t="b">
        <v>0</v>
      </c>
      <c r="W76" s="18" t="s">
        <v>228</v>
      </c>
      <c r="X76" s="18" t="s">
        <v>229</v>
      </c>
      <c r="Y76" s="18"/>
      <c r="Z76" s="138"/>
      <c r="AA76" s="18" t="s">
        <v>606</v>
      </c>
      <c r="AB76" s="18" t="s">
        <v>91</v>
      </c>
      <c r="AC76" s="26"/>
      <c r="AD76" s="18" t="s">
        <v>91</v>
      </c>
      <c r="AE76" s="26" t="s">
        <v>91</v>
      </c>
      <c r="AF76" s="27" t="s">
        <v>590</v>
      </c>
      <c r="AG76" s="15" t="s">
        <v>100</v>
      </c>
      <c r="AH76" s="19" t="s">
        <v>591</v>
      </c>
      <c r="AI76" s="24" t="s">
        <v>592</v>
      </c>
      <c r="AJ76" s="35" t="s">
        <v>95</v>
      </c>
      <c r="AK76" s="35" t="s">
        <v>95</v>
      </c>
      <c r="AL76" s="35"/>
      <c r="AM76" s="35"/>
      <c r="AN76" s="35"/>
      <c r="AO76" s="35"/>
      <c r="AP76" s="35"/>
      <c r="AQ76" s="35"/>
      <c r="AR76" s="19"/>
      <c r="AS76" s="19"/>
      <c r="AT76" s="19"/>
      <c r="AU76" s="19"/>
      <c r="AV76" s="19"/>
      <c r="AW76" s="19"/>
      <c r="AX76" s="19"/>
      <c r="AY76" s="19"/>
      <c r="AZ76" s="19"/>
      <c r="BA76" s="15" t="s">
        <v>593</v>
      </c>
      <c r="BB76" s="19" t="s">
        <v>273</v>
      </c>
      <c r="BC76" s="19" t="s">
        <v>594</v>
      </c>
      <c r="BD76" s="19"/>
      <c r="BE76" s="19" t="s">
        <v>116</v>
      </c>
      <c r="BF76" s="19" t="s">
        <v>117</v>
      </c>
      <c r="BG76" s="19" t="s">
        <v>607</v>
      </c>
      <c r="BH76" s="19" t="s">
        <v>380</v>
      </c>
      <c r="BI76" s="45" t="str">
        <f>CONCATENATE("{ ""id"":",L76,", ""lov_id"": ",M76,", ""unit_id"":",N76,", ""domain_b"": true, ""domain_c"": true, ""domain_e"": true, ""domain_h"": true, ""tech_name"": """,F76,""", ""input_type"":""",LOWER(SUBSTITUTE(P76," ","_")),""", ""operator_in"": true, ""input_format"": """,R76,""",")</f>
        <v>{ "id":72, "lov_id": 5, "unit_id":null, "domain_b": true, "domain_c": true, "domain_e": true, "domain_h": true, "tech_name": "SEC_ISSUE_COUNTRY_FUNDS", "input_type":"enumerated", "operator_in": true, "input_format": "string",</v>
      </c>
      <c r="BJ76" s="45" t="str">
        <f t="shared" ref="BJ76:BJ77" si="23">"""selection_max"":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76" s="45" t="str">
        <f t="shared" ref="BK76:BK77" si="24">"""validation_string_max_size"":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76" s="45" t="str">
        <f t="shared" ref="BL76:BL77" si="25">CONCATENATE(BI76,BJ76,BK76)</f>
        <v>{ "id":72, "lov_id": 5, "unit_id":null, "domain_b": true, "domain_c": true, "domain_e": true, "domain_h": true, "tech_name": "SEC_ISSUE_COUNTRY_FUNDS",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76" s="14" t="s">
        <v>88</v>
      </c>
      <c r="BN76" s="14" t="s">
        <v>88</v>
      </c>
      <c r="BO76" s="14" t="s">
        <v>88</v>
      </c>
      <c r="BP76" s="14" t="s">
        <v>200</v>
      </c>
      <c r="BR76" s="149">
        <f>IF(LEN(W76)=LEN(SUBSTITUTE(W76,"ELIGIBILI","")),0,1)</f>
        <v>1</v>
      </c>
      <c r="BS76" s="14">
        <f>IF(LEN(W76)=LEN(SUBSTITUTE(W76,"HAIRCUT","")),0,1)</f>
        <v>1</v>
      </c>
      <c r="BT76" s="14">
        <f>IF(LEN(W76)=LEN(SUBSTITUTE(W76,"CONCENTRATION","")),0,1)</f>
        <v>1</v>
      </c>
      <c r="BW76" s="14" t="s">
        <v>200</v>
      </c>
      <c r="BX76" s="14" t="s">
        <v>200</v>
      </c>
      <c r="CD76" s="14" t="str">
        <f>CONCATENATE("UPDATE field set FIELD_NAME = '",G76,"' WHERE ID = ",L76, ";")</f>
        <v>UPDATE field set FIELD_NAME = 'Issue Country Funds' WHERE ID = 72;</v>
      </c>
    </row>
    <row r="77" spans="1:82" ht="128">
      <c r="A77" s="108">
        <v>901</v>
      </c>
      <c r="B77" s="104">
        <v>15.5</v>
      </c>
      <c r="C77" s="24" t="s">
        <v>608</v>
      </c>
      <c r="D77" s="15" t="s">
        <v>205</v>
      </c>
      <c r="E77" s="15" t="s">
        <v>85</v>
      </c>
      <c r="F77" s="16" t="s">
        <v>609</v>
      </c>
      <c r="G77" s="17" t="s">
        <v>610</v>
      </c>
      <c r="H77" s="17" t="s">
        <v>189</v>
      </c>
      <c r="I77" s="17" t="s">
        <v>88</v>
      </c>
      <c r="J77" s="48" t="s">
        <v>89</v>
      </c>
      <c r="K77" s="24" t="s">
        <v>394</v>
      </c>
      <c r="L77" s="24">
        <v>28</v>
      </c>
      <c r="M77" s="18">
        <f>IF(Q77&lt;&gt;"",INDEX(LOVs!$D$2:$D$50,MATCH(Q77,LOVs!$C$2:$C$50)),"null")</f>
        <v>6</v>
      </c>
      <c r="N77" s="18" t="str">
        <f>IF(S77&lt;&gt;"",INDEX(LOVs!$D$2:$D$50,MATCH(S77,LOVs!$C$2:$C$50)),"null")</f>
        <v>null</v>
      </c>
      <c r="O77" s="18" t="s">
        <v>191</v>
      </c>
      <c r="P77" s="26" t="s">
        <v>192</v>
      </c>
      <c r="Q77" s="24" t="s">
        <v>406</v>
      </c>
      <c r="R77" s="24" t="s">
        <v>89</v>
      </c>
      <c r="S77" s="24"/>
      <c r="T77" s="24"/>
      <c r="U77" s="122"/>
      <c r="V77" s="15" t="b">
        <v>0</v>
      </c>
      <c r="W77" s="25" t="s">
        <v>611</v>
      </c>
      <c r="X77" s="25" t="s">
        <v>229</v>
      </c>
      <c r="Y77" s="25"/>
      <c r="Z77" s="138"/>
      <c r="AA77" s="18" t="s">
        <v>91</v>
      </c>
      <c r="AB77" s="18" t="s">
        <v>91</v>
      </c>
      <c r="AC77" s="24"/>
      <c r="AD77" s="18" t="s">
        <v>91</v>
      </c>
      <c r="AE77" s="24"/>
      <c r="AF77" s="24" t="s">
        <v>612</v>
      </c>
      <c r="AG77" s="15" t="s">
        <v>261</v>
      </c>
      <c r="AH77" s="48" t="s">
        <v>613</v>
      </c>
      <c r="AI77" s="24" t="s">
        <v>399</v>
      </c>
      <c r="AJ77" s="35" t="s">
        <v>95</v>
      </c>
      <c r="AK77" s="35" t="s">
        <v>95</v>
      </c>
      <c r="AL77" s="35"/>
      <c r="AM77" s="35"/>
      <c r="AN77" s="35"/>
      <c r="AO77" s="35"/>
      <c r="AP77" s="35"/>
      <c r="AQ77" s="35"/>
      <c r="AR77" s="19"/>
      <c r="AS77" s="19"/>
      <c r="AT77" s="19"/>
      <c r="AU77" s="19"/>
      <c r="AV77" s="19"/>
      <c r="AW77" s="19"/>
      <c r="AX77" s="19"/>
      <c r="AY77" s="19"/>
      <c r="AZ77" s="19" t="s">
        <v>367</v>
      </c>
      <c r="BA77" s="15" t="s">
        <v>614</v>
      </c>
      <c r="BB77" s="19" t="s">
        <v>273</v>
      </c>
      <c r="BC77" s="19"/>
      <c r="BD77" s="19" t="s">
        <v>615</v>
      </c>
      <c r="BE77" s="19" t="s">
        <v>116</v>
      </c>
      <c r="BF77" s="19" t="s">
        <v>117</v>
      </c>
      <c r="BG77" s="83" t="s">
        <v>616</v>
      </c>
      <c r="BH77" s="19" t="s">
        <v>617</v>
      </c>
      <c r="BI77" s="45" t="str">
        <f>CONCATENATE("{ ""id"":",L77,", ""lov_id"": ",M77,", ""unit_id"":",N77,", ""domain_b"": true, ""domain_c"": true, ""domain_e"": true, ""domain_h"": true, ""tech_name"": """,F77,""", ""input_type"":""",LOWER(SUBSTITUTE(P77," ","_")),""", ""operator_in"": true, ""input_format"": """,R77,""",")</f>
        <v>{ "id":28, "lov_id": 6, "unit_id":null, "domain_b": true, "domain_c": true, "domain_e": true, "domain_h": true, "tech_name": "EXP_EXPOSURE_CURRENCY", "input_type":"enumerated", "operator_in": true, "input_format": "string",</v>
      </c>
      <c r="BJ77" s="45" t="str">
        <f t="shared" si="23"/>
        <v>"selection_max": null,"selection_min": 1,"operator_not_in": true,"operator_greater_than": true,"operator_smaller_than": true,"validation_number_denom": null,"validation_number_scale": null,"validation_number_min_val": null,</v>
      </c>
      <c r="BK77" s="45" t="str">
        <f t="shared" si="24"/>
        <v>"validation_string_max_size": null,"validation_string_min_size": null,"validation_number_precision": null,"operator_greater_than_or_equal": true,"operator_smaller_than_or_equal": true },</v>
      </c>
      <c r="BL77" s="45" t="str">
        <f t="shared" si="25"/>
        <v>{ "id":28, "lov_id": 6, "unit_id":null, "domain_b": true, "domain_c": true, "domain_e": true, "domain_h": true, "tech_name": "EXP_EXPOSURE_CURRENCY",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77" s="14" t="s">
        <v>88</v>
      </c>
      <c r="BN77" s="14" t="s">
        <v>88</v>
      </c>
      <c r="BO77" s="14" t="s">
        <v>88</v>
      </c>
      <c r="BP77" s="14" t="s">
        <v>88</v>
      </c>
      <c r="BR77" s="149">
        <f>IF(LEN(W77)=LEN(SUBSTITUTE(W77,"ELIGIBILI","")),0,1)</f>
        <v>1</v>
      </c>
      <c r="BS77" s="14">
        <f>IF(LEN(W77)=LEN(SUBSTITUTE(W77,"HAIRCUT","")),0,1)</f>
        <v>1</v>
      </c>
      <c r="BT77" s="14">
        <f>IF(LEN(W77)=LEN(SUBSTITUTE(W77,"CONCENTRATION","")),0,1)</f>
        <v>0</v>
      </c>
      <c r="BX77" s="14" t="s">
        <v>200</v>
      </c>
      <c r="CD77" s="14" t="str">
        <f>CONCATENATE("UPDATE field set FIELD_NAME = '",G77,"' WHERE ID = ",L77, ";")</f>
        <v>UPDATE field set FIELD_NAME = 'Exposure Currency' WHERE ID = 28;</v>
      </c>
    </row>
    <row r="78" spans="1:82" ht="80">
      <c r="A78" s="108">
        <v>1001</v>
      </c>
      <c r="B78" s="104">
        <v>15.5</v>
      </c>
      <c r="C78" s="24" t="s">
        <v>618</v>
      </c>
      <c r="D78" s="15" t="s">
        <v>177</v>
      </c>
      <c r="E78" s="15" t="s">
        <v>85</v>
      </c>
      <c r="F78" s="16" t="s">
        <v>619</v>
      </c>
      <c r="G78" s="17" t="s">
        <v>620</v>
      </c>
      <c r="H78" s="17" t="s">
        <v>88</v>
      </c>
      <c r="I78" s="17" t="s">
        <v>88</v>
      </c>
      <c r="J78" s="48" t="s">
        <v>111</v>
      </c>
      <c r="K78" s="24" t="s">
        <v>621</v>
      </c>
      <c r="L78" s="18"/>
      <c r="M78" s="24"/>
      <c r="N78" s="24"/>
      <c r="O78" s="24"/>
      <c r="P78" s="24"/>
      <c r="Q78" s="24"/>
      <c r="R78" s="24"/>
      <c r="S78" s="24"/>
      <c r="T78" s="24"/>
      <c r="U78" s="24"/>
      <c r="V78" s="24"/>
      <c r="W78" s="24"/>
      <c r="X78" s="24"/>
      <c r="Y78" s="24"/>
      <c r="Z78" s="24"/>
      <c r="AA78" s="18" t="s">
        <v>91</v>
      </c>
      <c r="AB78" s="24" t="s">
        <v>91</v>
      </c>
      <c r="AC78" s="24" t="s">
        <v>91</v>
      </c>
      <c r="AD78" s="24" t="s">
        <v>91</v>
      </c>
      <c r="AE78" s="24" t="s">
        <v>91</v>
      </c>
      <c r="AF78" s="24"/>
      <c r="AG78" s="15" t="s">
        <v>91</v>
      </c>
      <c r="AH78" s="48" t="s">
        <v>197</v>
      </c>
      <c r="AI78" s="24" t="s">
        <v>622</v>
      </c>
      <c r="AJ78" s="35" t="s">
        <v>95</v>
      </c>
      <c r="AK78" s="35" t="s">
        <v>95</v>
      </c>
      <c r="AL78" s="35"/>
      <c r="AM78" s="35"/>
      <c r="AN78" s="35"/>
      <c r="AO78" s="35"/>
      <c r="AP78" s="35"/>
      <c r="AQ78" s="35"/>
      <c r="AR78" s="19"/>
      <c r="AS78" s="19"/>
      <c r="AT78" s="19"/>
      <c r="AU78" s="19"/>
      <c r="AV78" s="19"/>
      <c r="AW78" s="19"/>
      <c r="AX78" s="19"/>
      <c r="AY78" s="19"/>
      <c r="AZ78" s="19"/>
      <c r="BA78" s="15"/>
      <c r="BB78" s="19" t="s">
        <v>273</v>
      </c>
      <c r="BC78" s="19"/>
      <c r="BD78" s="19"/>
      <c r="BE78" s="19" t="s">
        <v>116</v>
      </c>
      <c r="BF78" s="19" t="s">
        <v>117</v>
      </c>
      <c r="BG78" s="19" t="s">
        <v>118</v>
      </c>
      <c r="BH78" s="19" t="s">
        <v>119</v>
      </c>
      <c r="BR78" s="14"/>
    </row>
    <row r="79" spans="1:82" s="45" customFormat="1" ht="112">
      <c r="A79" s="108">
        <v>902</v>
      </c>
      <c r="B79" s="104">
        <v>15.5</v>
      </c>
      <c r="C79" s="24" t="s">
        <v>608</v>
      </c>
      <c r="D79" s="15" t="s">
        <v>205</v>
      </c>
      <c r="E79" s="15" t="s">
        <v>101</v>
      </c>
      <c r="F79" s="16" t="s">
        <v>623</v>
      </c>
      <c r="G79" s="17" t="s">
        <v>624</v>
      </c>
      <c r="H79" s="17" t="s">
        <v>88</v>
      </c>
      <c r="I79" s="17" t="s">
        <v>88</v>
      </c>
      <c r="J79" s="48" t="s">
        <v>111</v>
      </c>
      <c r="K79" s="26" t="s">
        <v>365</v>
      </c>
      <c r="L79" s="18"/>
      <c r="M79" s="26"/>
      <c r="N79" s="26"/>
      <c r="O79" s="26"/>
      <c r="P79" s="26"/>
      <c r="Q79" s="26"/>
      <c r="R79" s="26"/>
      <c r="S79" s="26"/>
      <c r="T79" s="26"/>
      <c r="U79" s="26"/>
      <c r="V79" s="26"/>
      <c r="W79" s="26"/>
      <c r="X79" s="26"/>
      <c r="Y79" s="26"/>
      <c r="Z79" s="26"/>
      <c r="AA79" s="18" t="s">
        <v>91</v>
      </c>
      <c r="AB79" s="18" t="s">
        <v>91</v>
      </c>
      <c r="AC79" s="26"/>
      <c r="AD79" s="18" t="s">
        <v>91</v>
      </c>
      <c r="AE79" s="26" t="s">
        <v>449</v>
      </c>
      <c r="AF79" s="24">
        <v>10</v>
      </c>
      <c r="AG79" s="15" t="s">
        <v>261</v>
      </c>
      <c r="AH79" s="48" t="s">
        <v>281</v>
      </c>
      <c r="AI79" s="26" t="s">
        <v>625</v>
      </c>
      <c r="AJ79" s="35" t="s">
        <v>95</v>
      </c>
      <c r="AK79" s="35" t="s">
        <v>95</v>
      </c>
      <c r="AL79" s="35" t="s">
        <v>95</v>
      </c>
      <c r="AM79" s="35" t="s">
        <v>95</v>
      </c>
      <c r="AN79" s="35" t="s">
        <v>95</v>
      </c>
      <c r="AO79" s="35" t="s">
        <v>95</v>
      </c>
      <c r="AP79" s="35"/>
      <c r="AQ79" s="35"/>
      <c r="AR79" s="43"/>
      <c r="AS79" s="43"/>
      <c r="AT79" s="43"/>
      <c r="AU79" s="43"/>
      <c r="AV79" s="43"/>
      <c r="AW79" s="43"/>
      <c r="AX79" s="43"/>
      <c r="AY79" s="43"/>
      <c r="AZ79" s="19" t="s">
        <v>367</v>
      </c>
      <c r="BA79" s="15" t="s">
        <v>539</v>
      </c>
      <c r="BB79" s="19" t="s">
        <v>273</v>
      </c>
      <c r="BC79" s="19"/>
      <c r="BD79" s="19" t="s">
        <v>626</v>
      </c>
      <c r="BE79" s="19" t="s">
        <v>116</v>
      </c>
      <c r="BF79" s="19" t="s">
        <v>627</v>
      </c>
      <c r="BG79" s="19" t="s">
        <v>456</v>
      </c>
      <c r="BH79" s="19" t="s">
        <v>617</v>
      </c>
    </row>
    <row r="80" spans="1:82" ht="128">
      <c r="A80" s="108">
        <v>255</v>
      </c>
      <c r="B80" s="104">
        <v>15.5</v>
      </c>
      <c r="C80" s="15" t="s">
        <v>172</v>
      </c>
      <c r="D80" s="15" t="s">
        <v>100</v>
      </c>
      <c r="E80" s="37" t="s">
        <v>101</v>
      </c>
      <c r="F80" s="16" t="s">
        <v>628</v>
      </c>
      <c r="G80" s="17" t="s">
        <v>629</v>
      </c>
      <c r="H80" s="17" t="s">
        <v>189</v>
      </c>
      <c r="I80" s="17" t="s">
        <v>88</v>
      </c>
      <c r="J80" s="15" t="s">
        <v>104</v>
      </c>
      <c r="K80" s="15" t="s">
        <v>105</v>
      </c>
      <c r="L80" s="15">
        <v>29</v>
      </c>
      <c r="M80" s="18">
        <f>IF(Q80&lt;&gt;"",INDEX(LOVs!$D$2:$D$50,MATCH(Q80,LOVs!$C$2:$C$50)),"null")</f>
        <v>3</v>
      </c>
      <c r="N80" s="18" t="str">
        <f>IF(S80&lt;&gt;"",INDEX(LOVs!$D$2:$D$50,MATCH(S80,LOVs!$C$2:$C$50)),"null")</f>
        <v>null</v>
      </c>
      <c r="O80" s="125" t="s">
        <v>336</v>
      </c>
      <c r="P80" s="15" t="s">
        <v>192</v>
      </c>
      <c r="Q80" s="15" t="s">
        <v>337</v>
      </c>
      <c r="R80" s="18" t="s">
        <v>89</v>
      </c>
      <c r="S80" s="15"/>
      <c r="T80" s="15"/>
      <c r="U80" s="120"/>
      <c r="V80" s="15" t="b">
        <v>0</v>
      </c>
      <c r="W80" s="25" t="s">
        <v>611</v>
      </c>
      <c r="X80" s="25" t="s">
        <v>195</v>
      </c>
      <c r="Y80" s="25"/>
      <c r="Z80" s="138"/>
      <c r="AA80" s="18" t="s">
        <v>106</v>
      </c>
      <c r="AB80" s="24" t="s">
        <v>91</v>
      </c>
      <c r="AC80" s="15"/>
      <c r="AD80" s="24" t="s">
        <v>91</v>
      </c>
      <c r="AE80" s="15"/>
      <c r="AF80" s="15" t="s">
        <v>105</v>
      </c>
      <c r="AG80" s="15" t="s">
        <v>100</v>
      </c>
      <c r="AH80" s="15" t="s">
        <v>104</v>
      </c>
      <c r="AI80" s="15" t="s">
        <v>105</v>
      </c>
      <c r="AJ80" s="35" t="s">
        <v>95</v>
      </c>
      <c r="AK80" s="35"/>
      <c r="AL80" s="35"/>
      <c r="AM80" s="35"/>
      <c r="AN80" s="35"/>
      <c r="AO80" s="35"/>
      <c r="AP80" s="35"/>
      <c r="AQ80" s="35"/>
      <c r="AR80" s="19"/>
      <c r="AS80" s="19"/>
      <c r="AT80" s="19"/>
      <c r="AU80" s="19"/>
      <c r="AV80" s="19"/>
      <c r="AW80" s="19"/>
      <c r="AX80" s="19"/>
      <c r="AY80" s="19"/>
      <c r="AZ80" s="19" t="s">
        <v>367</v>
      </c>
      <c r="BA80" s="15" t="s">
        <v>539</v>
      </c>
      <c r="BB80" s="19" t="s">
        <v>273</v>
      </c>
      <c r="BC80" s="19"/>
      <c r="BD80" s="19" t="s">
        <v>630</v>
      </c>
      <c r="BE80" s="19" t="s">
        <v>116</v>
      </c>
      <c r="BF80" s="82" t="s">
        <v>91</v>
      </c>
      <c r="BG80" s="19" t="s">
        <v>176</v>
      </c>
      <c r="BH80" s="19" t="s">
        <v>567</v>
      </c>
      <c r="BI80" s="45" t="str">
        <f>CONCATENATE("{ ""id"":",L80,", ""lov_id"": ",M80,", ""unit_id"":",N80,", ""domain_b"": true, ""domain_c"": true, ""domain_e"": true, ""domain_h"": true, ""tech_name"": """,F80,""", ""input_type"":""",LOWER(SUBSTITUTE(P80," ","_")),""", ""operator_in"": true, ""input_format"": """,R80,""",")</f>
        <v>{ "id":29, "lov_id": 3, "unit_id":null, "domain_b": true, "domain_c": true, "domain_e": true, "domain_h": true, "tech_name": "SEC_COUNTERPARTY_OWN_ISSUE", "input_type":"enumerated", "operator_in": true, "input_format": "string",</v>
      </c>
      <c r="BJ80" s="45" t="str">
        <f>"""selection_max"":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80" s="45" t="str">
        <f>"""validation_string_max_size"":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80" s="45" t="str">
        <f>CONCATENATE(BI80,BJ80,BK80)</f>
        <v>{ "id":29, "lov_id": 3, "unit_id":null, "domain_b": true, "domain_c": true, "domain_e": true, "domain_h": true, "tech_name": "SEC_COUNTERPARTY_OWN_ISSUE",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80" s="14" t="s">
        <v>88</v>
      </c>
      <c r="BO80" s="14" t="s">
        <v>88</v>
      </c>
      <c r="BP80" s="14" t="s">
        <v>88</v>
      </c>
      <c r="BR80" s="149">
        <f>IF(LEN(W80)=LEN(SUBSTITUTE(W80,"ELIGIBILI","")),0,1)</f>
        <v>1</v>
      </c>
      <c r="BS80" s="14">
        <f>IF(LEN(W80)=LEN(SUBSTITUTE(W80,"HAIRCUT","")),0,1)</f>
        <v>1</v>
      </c>
      <c r="BT80" s="14">
        <f>IF(LEN(W80)=LEN(SUBSTITUTE(W80,"CONCENTRATION","")),0,1)</f>
        <v>0</v>
      </c>
      <c r="BX80" s="14" t="s">
        <v>200</v>
      </c>
      <c r="CD80" s="14" t="str">
        <f>CONCATENATE("UPDATE field set FIELD_NAME = '",G80,"' WHERE ID = ",L80, ";")</f>
        <v>UPDATE field set FIELD_NAME = 'Counterparty Own Issue' WHERE ID = 29;</v>
      </c>
    </row>
    <row r="81" spans="1:82" ht="51">
      <c r="A81" s="108">
        <v>256</v>
      </c>
      <c r="B81" s="104">
        <v>15.5</v>
      </c>
      <c r="C81" s="15" t="s">
        <v>172</v>
      </c>
      <c r="D81" s="15" t="s">
        <v>100</v>
      </c>
      <c r="E81" s="37" t="s">
        <v>101</v>
      </c>
      <c r="F81" s="16" t="s">
        <v>631</v>
      </c>
      <c r="G81" s="17" t="s">
        <v>632</v>
      </c>
      <c r="H81" s="17" t="s">
        <v>88</v>
      </c>
      <c r="I81" s="17" t="s">
        <v>88</v>
      </c>
      <c r="J81" s="15" t="s">
        <v>104</v>
      </c>
      <c r="K81" s="15" t="s">
        <v>105</v>
      </c>
      <c r="L81" s="18"/>
      <c r="M81" s="15"/>
      <c r="N81" s="15"/>
      <c r="O81" s="15"/>
      <c r="P81" s="15"/>
      <c r="Q81" s="15"/>
      <c r="R81" s="15"/>
      <c r="S81" s="15"/>
      <c r="T81" s="15"/>
      <c r="U81" s="15"/>
      <c r="V81" s="15"/>
      <c r="W81" s="15"/>
      <c r="X81" s="15"/>
      <c r="Y81" s="15"/>
      <c r="Z81" s="15"/>
      <c r="AA81" s="18" t="s">
        <v>633</v>
      </c>
      <c r="AB81" s="24" t="s">
        <v>91</v>
      </c>
      <c r="AC81" s="15"/>
      <c r="AD81" s="24" t="s">
        <v>91</v>
      </c>
      <c r="AE81" s="15"/>
      <c r="AF81" s="15" t="s">
        <v>105</v>
      </c>
      <c r="AG81" s="15" t="s">
        <v>100</v>
      </c>
      <c r="AH81" s="15" t="s">
        <v>104</v>
      </c>
      <c r="AI81" s="15" t="s">
        <v>105</v>
      </c>
      <c r="AJ81" s="35" t="s">
        <v>95</v>
      </c>
      <c r="AK81" s="35"/>
      <c r="AL81" s="35"/>
      <c r="AM81" s="35"/>
      <c r="AN81" s="35"/>
      <c r="AO81" s="35"/>
      <c r="AP81" s="35"/>
      <c r="AQ81" s="35"/>
      <c r="AR81" s="19"/>
      <c r="AS81" s="19"/>
      <c r="AT81" s="19"/>
      <c r="AU81" s="19"/>
      <c r="AV81" s="19"/>
      <c r="AW81" s="19"/>
      <c r="AX81" s="19"/>
      <c r="AY81" s="19"/>
      <c r="AZ81" s="19" t="s">
        <v>367</v>
      </c>
      <c r="BA81" s="15" t="s">
        <v>539</v>
      </c>
      <c r="BB81" s="19" t="s">
        <v>273</v>
      </c>
      <c r="BC81" s="19"/>
      <c r="BD81" s="19"/>
      <c r="BE81" s="19" t="s">
        <v>116</v>
      </c>
      <c r="BF81" s="82" t="s">
        <v>91</v>
      </c>
      <c r="BG81" s="19" t="s">
        <v>176</v>
      </c>
      <c r="BH81" s="19" t="s">
        <v>567</v>
      </c>
      <c r="BR81" s="14"/>
    </row>
    <row r="82" spans="1:82" ht="96">
      <c r="A82" s="108">
        <v>257</v>
      </c>
      <c r="B82" s="104">
        <v>15.5</v>
      </c>
      <c r="C82" s="15" t="s">
        <v>172</v>
      </c>
      <c r="D82" s="15" t="s">
        <v>177</v>
      </c>
      <c r="E82" s="15" t="s">
        <v>178</v>
      </c>
      <c r="F82" s="16" t="s">
        <v>634</v>
      </c>
      <c r="G82" s="17" t="s">
        <v>635</v>
      </c>
      <c r="H82" s="17" t="s">
        <v>4516</v>
      </c>
      <c r="I82" s="17" t="s">
        <v>88</v>
      </c>
      <c r="J82" s="15" t="s">
        <v>104</v>
      </c>
      <c r="K82" s="15" t="s">
        <v>105</v>
      </c>
      <c r="L82" s="18">
        <v>1050</v>
      </c>
      <c r="M82" s="15">
        <v>3</v>
      </c>
      <c r="N82" s="15"/>
      <c r="O82" s="15" t="s">
        <v>336</v>
      </c>
      <c r="P82" s="15" t="s">
        <v>192</v>
      </c>
      <c r="Q82" s="18" t="s">
        <v>337</v>
      </c>
      <c r="R82" s="15" t="s">
        <v>89</v>
      </c>
      <c r="S82" s="15"/>
      <c r="T82" s="15"/>
      <c r="U82" s="15"/>
      <c r="V82" s="15"/>
      <c r="W82" s="15"/>
      <c r="X82" s="15"/>
      <c r="Y82" s="15"/>
      <c r="Z82" s="15"/>
      <c r="AA82" s="18" t="s">
        <v>636</v>
      </c>
      <c r="AB82" s="15"/>
      <c r="AC82" s="18" t="s">
        <v>353</v>
      </c>
      <c r="AD82" s="15"/>
      <c r="AE82" s="15" t="s">
        <v>91</v>
      </c>
      <c r="AF82" s="15" t="s">
        <v>105</v>
      </c>
      <c r="AG82" s="15" t="s">
        <v>205</v>
      </c>
      <c r="AH82" s="15" t="s">
        <v>104</v>
      </c>
      <c r="AI82" s="18" t="s">
        <v>105</v>
      </c>
      <c r="AJ82" s="35" t="s">
        <v>95</v>
      </c>
      <c r="AK82" s="35"/>
      <c r="AL82" s="35"/>
      <c r="AM82" s="35"/>
      <c r="AN82" s="35"/>
      <c r="AO82" s="35"/>
      <c r="AP82" s="35"/>
      <c r="AQ82" s="35"/>
      <c r="AR82" s="19"/>
      <c r="AS82" s="19"/>
      <c r="AT82" s="19"/>
      <c r="AU82" s="19"/>
      <c r="AV82" s="19"/>
      <c r="AW82" s="19"/>
      <c r="AX82" s="19"/>
      <c r="AY82" s="19"/>
      <c r="AZ82" s="19"/>
      <c r="BA82" s="15" t="s">
        <v>440</v>
      </c>
      <c r="BB82" s="19" t="s">
        <v>273</v>
      </c>
      <c r="BC82" s="19" t="s">
        <v>637</v>
      </c>
      <c r="BD82" s="19" t="s">
        <v>638</v>
      </c>
      <c r="BE82" s="19" t="s">
        <v>116</v>
      </c>
      <c r="BF82" s="82" t="s">
        <v>91</v>
      </c>
      <c r="BG82" s="19" t="s">
        <v>176</v>
      </c>
      <c r="BH82" s="19" t="s">
        <v>183</v>
      </c>
      <c r="BR82" s="14"/>
    </row>
    <row r="83" spans="1:82" ht="170" customHeight="1">
      <c r="A83" s="108">
        <v>258</v>
      </c>
      <c r="B83" s="104">
        <v>15.5</v>
      </c>
      <c r="C83" s="15" t="s">
        <v>172</v>
      </c>
      <c r="D83" s="15" t="s">
        <v>177</v>
      </c>
      <c r="E83" s="37" t="s">
        <v>85</v>
      </c>
      <c r="F83" s="16" t="s">
        <v>639</v>
      </c>
      <c r="G83" s="17" t="s">
        <v>640</v>
      </c>
      <c r="H83" s="17" t="s">
        <v>375</v>
      </c>
      <c r="I83" s="17" t="s">
        <v>88</v>
      </c>
      <c r="J83" s="15" t="s">
        <v>111</v>
      </c>
      <c r="K83" s="18" t="s">
        <v>641</v>
      </c>
      <c r="L83" s="18">
        <v>73</v>
      </c>
      <c r="M83" s="18" t="str">
        <f>IF(Q83&lt;&gt;"",INDEX(LOVs!$D$2:$D$50,MATCH(Q83,LOVs!$C$2:$C$50)),"null")</f>
        <v>null</v>
      </c>
      <c r="N83" s="18" t="str">
        <f>IF(S83&lt;&gt;"",INDEX(LOVs!$D$2:$D$50,MATCH(S83,LOVs!$C$2:$C$50)),"null")</f>
        <v>null</v>
      </c>
      <c r="O83" s="25" t="s">
        <v>642</v>
      </c>
      <c r="P83" s="25" t="s">
        <v>226</v>
      </c>
      <c r="Q83" s="18"/>
      <c r="R83" s="18" t="s">
        <v>111</v>
      </c>
      <c r="S83" s="18"/>
      <c r="T83" s="18"/>
      <c r="U83" s="18" t="s">
        <v>643</v>
      </c>
      <c r="V83" s="18" t="b">
        <v>0</v>
      </c>
      <c r="W83" s="18" t="s">
        <v>228</v>
      </c>
      <c r="X83" s="18" t="s">
        <v>195</v>
      </c>
      <c r="Y83" s="18"/>
      <c r="Z83" s="138"/>
      <c r="AA83" s="18" t="s">
        <v>378</v>
      </c>
      <c r="AB83" s="18" t="s">
        <v>91</v>
      </c>
      <c r="AC83" s="18"/>
      <c r="AD83" s="18" t="s">
        <v>91</v>
      </c>
      <c r="AE83" s="15" t="s">
        <v>91</v>
      </c>
      <c r="AF83" s="15">
        <v>50</v>
      </c>
      <c r="AG83" s="15" t="s">
        <v>205</v>
      </c>
      <c r="AH83" s="15" t="s">
        <v>281</v>
      </c>
      <c r="AI83" s="15" t="s">
        <v>281</v>
      </c>
      <c r="AJ83" s="35"/>
      <c r="AK83" s="35"/>
      <c r="AL83" s="35" t="s">
        <v>95</v>
      </c>
      <c r="AM83" s="35" t="s">
        <v>95</v>
      </c>
      <c r="AN83" s="35" t="s">
        <v>95</v>
      </c>
      <c r="AO83" s="35" t="s">
        <v>95</v>
      </c>
      <c r="AP83" s="35" t="s">
        <v>95</v>
      </c>
      <c r="AQ83" s="35" t="s">
        <v>95</v>
      </c>
      <c r="AR83" s="19"/>
      <c r="AS83" s="19"/>
      <c r="AT83" s="19"/>
      <c r="AU83" s="19"/>
      <c r="AV83" s="19"/>
      <c r="AW83" s="19"/>
      <c r="AX83" s="19"/>
      <c r="AY83" s="19"/>
      <c r="AZ83" s="19"/>
      <c r="BA83" s="15"/>
      <c r="BB83" s="19"/>
      <c r="BC83" s="19"/>
      <c r="BD83" s="19"/>
      <c r="BE83" s="19" t="s">
        <v>116</v>
      </c>
      <c r="BF83" s="19" t="s">
        <v>644</v>
      </c>
      <c r="BG83" s="18" t="s">
        <v>387</v>
      </c>
      <c r="BH83" s="18" t="s">
        <v>380</v>
      </c>
      <c r="BI83" s="45" t="str">
        <f>CONCATENATE("{ ""id"":",L83,", ""lov_id"": ",M83,", ""unit_id"":",N83,", ""domain_b"": true, ""domain_c"": true, ""domain_e"": true, ""domain_h"": true, ""tech_name"": """,F83,""", ""input_type"":""",LOWER(SUBSTITUTE(P83," ","_")),""", ""operator_in"": true, ""input_format"": """,R83,""",")</f>
        <v>{ "id":73, "lov_id": null, "unit_id":null, "domain_b": true, "domain_c": true, "domain_e": true, "domain_h": true, "tech_name": "SEC_NAV_VOLATILITY_30D", "input_type":"free_value", "operator_in": true, "input_format": "number",</v>
      </c>
      <c r="BJ83" s="45" t="str">
        <f t="shared" ref="BJ83:BJ84" si="26">"""selection_max"":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83" s="45" t="str">
        <f t="shared" ref="BK83:BK84" si="27">"""validation_string_max_size"":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83" s="45" t="str">
        <f t="shared" ref="BL83:BL84" si="28">CONCATENATE(BI83,BJ83,BK83)</f>
        <v>{ "id":73, "lov_id": null, "unit_id":null, "domain_b": true, "domain_c": true, "domain_e": true, "domain_h": true, "tech_name": "SEC_NAV_VOLATILITY_30D", "input_type":"free_value", "operator_in": true, "input_format": "number","selection_max":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83" s="14" t="s">
        <v>88</v>
      </c>
      <c r="BO83" s="14" t="s">
        <v>200</v>
      </c>
      <c r="BP83" s="14" t="s">
        <v>88</v>
      </c>
      <c r="BR83" s="149">
        <f>IF(LEN(W83)=LEN(SUBSTITUTE(W83,"ELIGIBILI","")),0,1)</f>
        <v>1</v>
      </c>
      <c r="BS83" s="14">
        <f>IF(LEN(W83)=LEN(SUBSTITUTE(W83,"HAIRCUT","")),0,1)</f>
        <v>1</v>
      </c>
      <c r="BT83" s="14">
        <f>IF(LEN(W83)=LEN(SUBSTITUTE(W83,"CONCENTRATION","")),0,1)</f>
        <v>1</v>
      </c>
      <c r="BW83" s="14" t="s">
        <v>200</v>
      </c>
      <c r="BX83" s="14" t="s">
        <v>200</v>
      </c>
      <c r="CD83" s="14" t="str">
        <f>CONCATENATE("UPDATE field set FIELD_NAME = '",G83,"' WHERE ID = ",L83, ";")</f>
        <v>UPDATE field set FIELD_NAME = 'NAV Volatility   (30 Days)' WHERE ID = 73;</v>
      </c>
    </row>
    <row r="84" spans="1:82" ht="191" customHeight="1">
      <c r="A84" s="108">
        <v>259</v>
      </c>
      <c r="B84" s="104">
        <v>15.5</v>
      </c>
      <c r="C84" s="15" t="s">
        <v>172</v>
      </c>
      <c r="D84" s="15" t="s">
        <v>177</v>
      </c>
      <c r="E84" s="37" t="s">
        <v>85</v>
      </c>
      <c r="F84" s="16" t="s">
        <v>645</v>
      </c>
      <c r="G84" s="17" t="s">
        <v>646</v>
      </c>
      <c r="H84" s="17" t="s">
        <v>375</v>
      </c>
      <c r="I84" s="17" t="s">
        <v>88</v>
      </c>
      <c r="J84" s="15" t="s">
        <v>111</v>
      </c>
      <c r="K84" s="18" t="s">
        <v>641</v>
      </c>
      <c r="L84" s="18">
        <v>74</v>
      </c>
      <c r="M84" s="18" t="str">
        <f>IF(Q84&lt;&gt;"",INDEX(LOVs!$D$2:$D$50,MATCH(Q84,LOVs!$C$2:$C$50)),"null")</f>
        <v>null</v>
      </c>
      <c r="N84" s="18" t="str">
        <f>IF(S84&lt;&gt;"",INDEX(LOVs!$D$2:$D$50,MATCH(S84,LOVs!$C$2:$C$50)),"null")</f>
        <v>null</v>
      </c>
      <c r="O84" s="25" t="s">
        <v>642</v>
      </c>
      <c r="P84" s="25" t="s">
        <v>226</v>
      </c>
      <c r="Q84" s="18"/>
      <c r="R84" s="18" t="s">
        <v>111</v>
      </c>
      <c r="S84" s="18"/>
      <c r="T84" s="18"/>
      <c r="U84" s="18" t="s">
        <v>643</v>
      </c>
      <c r="V84" s="18" t="b">
        <v>0</v>
      </c>
      <c r="W84" s="18" t="s">
        <v>228</v>
      </c>
      <c r="X84" s="18" t="s">
        <v>195</v>
      </c>
      <c r="Y84" s="18"/>
      <c r="Z84" s="138"/>
      <c r="AA84" s="18" t="s">
        <v>378</v>
      </c>
      <c r="AB84" s="18" t="s">
        <v>91</v>
      </c>
      <c r="AC84" s="18"/>
      <c r="AD84" s="18" t="s">
        <v>91</v>
      </c>
      <c r="AE84" s="15" t="s">
        <v>91</v>
      </c>
      <c r="AF84" s="15">
        <v>50</v>
      </c>
      <c r="AG84" s="15" t="s">
        <v>205</v>
      </c>
      <c r="AH84" s="15" t="s">
        <v>281</v>
      </c>
      <c r="AI84" s="15" t="s">
        <v>281</v>
      </c>
      <c r="AJ84" s="35"/>
      <c r="AK84" s="35"/>
      <c r="AL84" s="35" t="s">
        <v>95</v>
      </c>
      <c r="AM84" s="35" t="s">
        <v>95</v>
      </c>
      <c r="AN84" s="35" t="s">
        <v>95</v>
      </c>
      <c r="AO84" s="35" t="s">
        <v>95</v>
      </c>
      <c r="AP84" s="35" t="s">
        <v>95</v>
      </c>
      <c r="AQ84" s="35" t="s">
        <v>95</v>
      </c>
      <c r="AR84" s="19"/>
      <c r="AS84" s="19"/>
      <c r="AT84" s="19"/>
      <c r="AU84" s="19"/>
      <c r="AV84" s="19"/>
      <c r="AW84" s="19"/>
      <c r="AX84" s="19"/>
      <c r="AY84" s="19"/>
      <c r="AZ84" s="19"/>
      <c r="BA84" s="15"/>
      <c r="BB84" s="19"/>
      <c r="BC84" s="19"/>
      <c r="BD84" s="19"/>
      <c r="BE84" s="19" t="s">
        <v>116</v>
      </c>
      <c r="BF84" s="19" t="s">
        <v>644</v>
      </c>
      <c r="BG84" s="18" t="s">
        <v>387</v>
      </c>
      <c r="BH84" s="18" t="s">
        <v>380</v>
      </c>
      <c r="BI84" s="45" t="str">
        <f>CONCATENATE("{ ""id"":",L84,", ""lov_id"": ",M84,", ""unit_id"":",N84,", ""domain_b"": true, ""domain_c"": true, ""domain_e"": true, ""domain_h"": true, ""tech_name"": """,F84,""", ""input_type"":""",LOWER(SUBSTITUTE(P84," ","_")),""", ""operator_in"": true, ""input_format"": """,R84,""",")</f>
        <v>{ "id":74, "lov_id": null, "unit_id":null, "domain_b": true, "domain_c": true, "domain_e": true, "domain_h": true, "tech_name": "SEC_NAV_VOLATILITY_60D", "input_type":"free_value", "operator_in": true, "input_format": "number",</v>
      </c>
      <c r="BJ84" s="45" t="str">
        <f t="shared" si="26"/>
        <v>"selection_max": null,"selection_min": 1,"operator_not_in": true,"operator_greater_than": true,"operator_smaller_than": true,"validation_number_denom": null,"validation_number_scale": null,"validation_number_min_val": null,</v>
      </c>
      <c r="BK84" s="45" t="str">
        <f t="shared" si="27"/>
        <v>"validation_string_max_size": null,"validation_string_min_size": null,"validation_number_precision": null,"operator_greater_than_or_equal": true,"operator_smaller_than_or_equal": true },</v>
      </c>
      <c r="BL84" s="45" t="str">
        <f t="shared" si="28"/>
        <v>{ "id":74, "lov_id": null, "unit_id":null, "domain_b": true, "domain_c": true, "domain_e": true, "domain_h": true, "tech_name": "SEC_NAV_VOLATILITY_60D", "input_type":"free_value", "operator_in": true, "input_format": "number","selection_max":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84" s="14" t="s">
        <v>88</v>
      </c>
      <c r="BO84" s="14" t="s">
        <v>200</v>
      </c>
      <c r="BP84" s="14" t="s">
        <v>88</v>
      </c>
      <c r="BR84" s="149">
        <f>IF(LEN(W84)=LEN(SUBSTITUTE(W84,"ELIGIBILI","")),0,1)</f>
        <v>1</v>
      </c>
      <c r="BS84" s="14">
        <f>IF(LEN(W84)=LEN(SUBSTITUTE(W84,"HAIRCUT","")),0,1)</f>
        <v>1</v>
      </c>
      <c r="BT84" s="14">
        <f>IF(LEN(W84)=LEN(SUBSTITUTE(W84,"CONCENTRATION","")),0,1)</f>
        <v>1</v>
      </c>
      <c r="BW84" s="14" t="s">
        <v>200</v>
      </c>
      <c r="BX84" s="14" t="s">
        <v>200</v>
      </c>
      <c r="CD84" s="14" t="str">
        <f>CONCATENATE("UPDATE field set FIELD_NAME = '",G84,"' WHERE ID = ",L84, ";")</f>
        <v>UPDATE field set FIELD_NAME = 'NAV Volatility   (60 Days)' WHERE ID = 74;</v>
      </c>
    </row>
    <row r="85" spans="1:82" ht="395" customHeight="1">
      <c r="A85" s="108">
        <v>261</v>
      </c>
      <c r="B85" s="104">
        <v>15.5</v>
      </c>
      <c r="C85" s="15" t="s">
        <v>172</v>
      </c>
      <c r="D85" s="15" t="s">
        <v>177</v>
      </c>
      <c r="E85" s="37" t="s">
        <v>178</v>
      </c>
      <c r="F85" s="16" t="s">
        <v>647</v>
      </c>
      <c r="G85" s="17" t="s">
        <v>648</v>
      </c>
      <c r="H85" s="17" t="s">
        <v>88</v>
      </c>
      <c r="I85" s="17" t="s">
        <v>88</v>
      </c>
      <c r="J85" s="15" t="s">
        <v>111</v>
      </c>
      <c r="K85" s="18" t="s">
        <v>649</v>
      </c>
      <c r="L85" s="18"/>
      <c r="M85" s="18"/>
      <c r="N85" s="18"/>
      <c r="O85" s="18"/>
      <c r="P85" s="18"/>
      <c r="Q85" s="18"/>
      <c r="R85" s="18"/>
      <c r="S85" s="18"/>
      <c r="T85" s="18"/>
      <c r="U85" s="18"/>
      <c r="V85" s="18"/>
      <c r="W85" s="18"/>
      <c r="X85" s="18"/>
      <c r="Y85" s="18"/>
      <c r="Z85" s="18"/>
      <c r="AA85" s="18" t="s">
        <v>383</v>
      </c>
      <c r="AB85" s="18"/>
      <c r="AC85" s="18"/>
      <c r="AD85" s="18"/>
      <c r="AE85" s="15"/>
      <c r="AF85" s="15"/>
      <c r="AG85" s="15" t="s">
        <v>205</v>
      </c>
      <c r="AH85" s="15" t="s">
        <v>650</v>
      </c>
      <c r="AI85" s="18" t="s">
        <v>651</v>
      </c>
      <c r="AJ85" s="35" t="s">
        <v>95</v>
      </c>
      <c r="AK85" s="35" t="s">
        <v>95</v>
      </c>
      <c r="AL85" s="35"/>
      <c r="AM85" s="35"/>
      <c r="AN85" s="35"/>
      <c r="AO85" s="35"/>
      <c r="AP85" s="35"/>
      <c r="AQ85" s="35"/>
      <c r="AR85" s="19"/>
      <c r="AS85" s="19"/>
      <c r="AT85" s="19"/>
      <c r="AU85" s="19"/>
      <c r="AV85" s="19"/>
      <c r="AW85" s="19"/>
      <c r="AX85" s="19"/>
      <c r="AY85" s="19"/>
      <c r="AZ85" s="19"/>
      <c r="BA85" s="15"/>
      <c r="BB85" s="19"/>
      <c r="BC85" s="19"/>
      <c r="BD85" s="19"/>
      <c r="BE85" s="19" t="s">
        <v>116</v>
      </c>
      <c r="BF85" s="19" t="s">
        <v>117</v>
      </c>
      <c r="BG85" s="19" t="s">
        <v>118</v>
      </c>
      <c r="BH85" s="19" t="s">
        <v>199</v>
      </c>
      <c r="BR85" s="14"/>
    </row>
    <row r="86" spans="1:82" ht="182" customHeight="1">
      <c r="A86" s="108">
        <v>262</v>
      </c>
      <c r="B86" s="104">
        <v>15.5</v>
      </c>
      <c r="C86" s="15" t="s">
        <v>172</v>
      </c>
      <c r="D86" s="15" t="s">
        <v>177</v>
      </c>
      <c r="E86" s="37" t="s">
        <v>178</v>
      </c>
      <c r="F86" s="16" t="s">
        <v>652</v>
      </c>
      <c r="G86" s="17" t="s">
        <v>653</v>
      </c>
      <c r="H86" s="17" t="s">
        <v>375</v>
      </c>
      <c r="I86" s="17" t="s">
        <v>88</v>
      </c>
      <c r="J86" s="15" t="s">
        <v>111</v>
      </c>
      <c r="K86" s="18" t="s">
        <v>654</v>
      </c>
      <c r="L86" s="18">
        <v>75</v>
      </c>
      <c r="M86" s="25">
        <v>49</v>
      </c>
      <c r="N86" s="18" t="str">
        <f>IF(S86&lt;&gt;"",INDEX(LOVs!$D$2:$D$50,MATCH(S86,LOVs!$C$2:$C$50)),"null")</f>
        <v>null</v>
      </c>
      <c r="O86" s="18" t="s">
        <v>191</v>
      </c>
      <c r="P86" s="15" t="s">
        <v>192</v>
      </c>
      <c r="Q86" s="18" t="s">
        <v>655</v>
      </c>
      <c r="R86" s="18" t="s">
        <v>89</v>
      </c>
      <c r="S86" s="18"/>
      <c r="T86" s="18"/>
      <c r="U86" s="18"/>
      <c r="V86" s="18" t="b">
        <v>0</v>
      </c>
      <c r="W86" s="18" t="s">
        <v>228</v>
      </c>
      <c r="X86" s="18" t="s">
        <v>229</v>
      </c>
      <c r="Y86" s="18"/>
      <c r="Z86" s="138"/>
      <c r="AA86" s="18" t="s">
        <v>378</v>
      </c>
      <c r="AB86" s="18"/>
      <c r="AC86" s="18"/>
      <c r="AD86" s="18"/>
      <c r="AE86" s="15"/>
      <c r="AF86" s="15"/>
      <c r="AG86" s="15" t="s">
        <v>205</v>
      </c>
      <c r="AH86" s="15" t="s">
        <v>656</v>
      </c>
      <c r="AI86" s="18" t="s">
        <v>651</v>
      </c>
      <c r="AJ86" s="35" t="s">
        <v>95</v>
      </c>
      <c r="AK86" s="35" t="s">
        <v>95</v>
      </c>
      <c r="AL86" s="35"/>
      <c r="AM86" s="35"/>
      <c r="AN86" s="35"/>
      <c r="AO86" s="35"/>
      <c r="AP86" s="35"/>
      <c r="AQ86" s="35"/>
      <c r="AR86" s="19"/>
      <c r="AS86" s="19"/>
      <c r="AT86" s="19"/>
      <c r="AU86" s="19"/>
      <c r="AV86" s="19"/>
      <c r="AW86" s="19"/>
      <c r="AX86" s="19"/>
      <c r="AY86" s="19"/>
      <c r="AZ86" s="19"/>
      <c r="BA86" s="15"/>
      <c r="BB86" s="19"/>
      <c r="BC86" s="19"/>
      <c r="BD86" s="19"/>
      <c r="BE86" s="19" t="s">
        <v>116</v>
      </c>
      <c r="BF86" s="19" t="s">
        <v>117</v>
      </c>
      <c r="BG86" s="19" t="s">
        <v>118</v>
      </c>
      <c r="BH86" s="19" t="s">
        <v>199</v>
      </c>
      <c r="BI86" s="45" t="str">
        <f>CONCATENATE("{ ""id"":",L86,", ""lov_id"": ",M86,", ""unit_id"":",N86,", ""domain_b"": true, ""domain_c"": true, ""domain_e"": true, ""domain_h"": true, ""tech_name"": """,F86,""", ""input_type"":""",LOWER(SUBSTITUTE(P86," ","_")),""", ""operator_in"": true, ""input_format"": """,R86,""",")</f>
        <v>{ "id":75, "lov_id": 49, "unit_id":null, "domain_b": true, "domain_c": true, "domain_e": true, "domain_h": true, "tech_name": "SEC_ASSET_TYPE_FUNDS", "input_type":"enumerated", "operator_in": true, "input_format": "string",</v>
      </c>
      <c r="BJ86" s="45" t="str">
        <f t="shared" ref="BJ86:BJ87" si="29">"""selection_max"":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86" s="45" t="str">
        <f t="shared" ref="BK86:BK87" si="30">"""validation_string_max_size"":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86" s="45" t="str">
        <f t="shared" ref="BL86:BL87" si="31">CONCATENATE(BI86,BJ86,BK86)</f>
        <v>{ "id":75, "lov_id": 49, "unit_id":null, "domain_b": true, "domain_c": true, "domain_e": true, "domain_h": true, "tech_name": "SEC_ASSET_TYPE_FUNDS",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86" s="14" t="s">
        <v>88</v>
      </c>
      <c r="BN86" s="14" t="s">
        <v>88</v>
      </c>
      <c r="BO86" s="14" t="s">
        <v>88</v>
      </c>
      <c r="BP86" s="14" t="s">
        <v>200</v>
      </c>
      <c r="BR86" s="149">
        <f>IF(LEN(W86)=LEN(SUBSTITUTE(W86,"ELIGIBILI","")),0,1)</f>
        <v>1</v>
      </c>
      <c r="BS86" s="14">
        <f>IF(LEN(W86)=LEN(SUBSTITUTE(W86,"HAIRCUT","")),0,1)</f>
        <v>1</v>
      </c>
      <c r="BT86" s="14">
        <f>IF(LEN(W86)=LEN(SUBSTITUTE(W86,"CONCENTRATION","")),0,1)</f>
        <v>1</v>
      </c>
      <c r="BW86" s="14" t="s">
        <v>200</v>
      </c>
      <c r="BX86" s="14" t="s">
        <v>200</v>
      </c>
      <c r="CD86" s="14" t="str">
        <f>CONCATENATE("UPDATE field set FIELD_NAME = '",G86,"' WHERE ID = ",L86, ";")</f>
        <v>UPDATE field set FIELD_NAME = 'Fund Subtypes' WHERE ID = 75;</v>
      </c>
    </row>
    <row r="87" spans="1:82" ht="229" customHeight="1">
      <c r="A87" s="108">
        <v>260</v>
      </c>
      <c r="B87" s="104">
        <v>15.5</v>
      </c>
      <c r="C87" s="15" t="s">
        <v>172</v>
      </c>
      <c r="D87" s="15" t="s">
        <v>177</v>
      </c>
      <c r="E87" s="37" t="s">
        <v>178</v>
      </c>
      <c r="F87" s="16" t="s">
        <v>657</v>
      </c>
      <c r="G87" s="17" t="s">
        <v>658</v>
      </c>
      <c r="H87" s="17" t="s">
        <v>375</v>
      </c>
      <c r="I87" s="17" t="s">
        <v>88</v>
      </c>
      <c r="J87" s="19" t="s">
        <v>111</v>
      </c>
      <c r="K87" s="18" t="s">
        <v>659</v>
      </c>
      <c r="L87" s="18">
        <v>76</v>
      </c>
      <c r="M87" s="18">
        <v>26</v>
      </c>
      <c r="N87" s="18" t="str">
        <f>IF(S87&lt;&gt;"",INDEX(LOVs!$D$2:$D$50,MATCH(S87,LOVs!$C$2:$C$50)),"null")</f>
        <v>null</v>
      </c>
      <c r="O87" s="18" t="s">
        <v>191</v>
      </c>
      <c r="P87" s="15" t="s">
        <v>192</v>
      </c>
      <c r="Q87" s="18" t="s">
        <v>660</v>
      </c>
      <c r="R87" s="18" t="s">
        <v>89</v>
      </c>
      <c r="S87" s="18"/>
      <c r="T87" s="18"/>
      <c r="U87" s="18"/>
      <c r="V87" s="18" t="b">
        <v>0</v>
      </c>
      <c r="W87" s="18" t="s">
        <v>228</v>
      </c>
      <c r="X87" s="18" t="s">
        <v>229</v>
      </c>
      <c r="Y87" s="18"/>
      <c r="Z87" s="138"/>
      <c r="AA87" s="18" t="s">
        <v>378</v>
      </c>
      <c r="AB87" s="18"/>
      <c r="AC87" s="18"/>
      <c r="AD87" s="18" t="s">
        <v>200</v>
      </c>
      <c r="AE87" s="15"/>
      <c r="AF87" s="15"/>
      <c r="AG87" s="15" t="s">
        <v>205</v>
      </c>
      <c r="AH87" s="19" t="s">
        <v>661</v>
      </c>
      <c r="AI87" s="18" t="s">
        <v>662</v>
      </c>
      <c r="AJ87" s="35" t="s">
        <v>95</v>
      </c>
      <c r="AK87" s="35" t="s">
        <v>95</v>
      </c>
      <c r="AL87" s="35"/>
      <c r="AM87" s="35"/>
      <c r="AN87" s="35"/>
      <c r="AO87" s="35"/>
      <c r="AP87" s="35"/>
      <c r="AQ87" s="35"/>
      <c r="AR87" s="19"/>
      <c r="AS87" s="19"/>
      <c r="AT87" s="19"/>
      <c r="AU87" s="19"/>
      <c r="AV87" s="19"/>
      <c r="AW87" s="19"/>
      <c r="AX87" s="19"/>
      <c r="AY87" s="19"/>
      <c r="AZ87" s="19"/>
      <c r="BA87" s="15"/>
      <c r="BB87" s="19"/>
      <c r="BC87" s="19"/>
      <c r="BD87" s="19"/>
      <c r="BE87" s="19" t="s">
        <v>116</v>
      </c>
      <c r="BF87" s="19" t="s">
        <v>117</v>
      </c>
      <c r="BG87" s="19" t="s">
        <v>118</v>
      </c>
      <c r="BH87" s="19" t="s">
        <v>380</v>
      </c>
      <c r="BI87" s="45" t="str">
        <f>CONCATENATE("{ ""id"":",L87,", ""lov_id"": ",M87,", ""unit_id"":",N87,", ""domain_b"": true, ""domain_c"": true, ""domain_e"": true, ""domain_h"": true, ""tech_name"": """,F87,""", ""input_type"":""",LOWER(SUBSTITUTE(P87," ","_")),""", ""operator_in"": true, ""input_format"": """,R87,""",")</f>
        <v>{ "id":76, "lov_id": 26, "unit_id":null, "domain_b": true, "domain_c": true, "domain_e": true, "domain_h": true, "tech_name": "SEC_NAV_FREQUENCY", "input_type":"enumerated", "operator_in": true, "input_format": "string",</v>
      </c>
      <c r="BJ87" s="45" t="str">
        <f t="shared" si="29"/>
        <v>"selection_max": null,"selection_min": 1,"operator_not_in": true,"operator_greater_than": true,"operator_smaller_than": true,"validation_number_denom": null,"validation_number_scale": null,"validation_number_min_val": null,</v>
      </c>
      <c r="BK87" s="45" t="str">
        <f t="shared" si="30"/>
        <v>"validation_string_max_size": null,"validation_string_min_size": null,"validation_number_precision": null,"operator_greater_than_or_equal": true,"operator_smaller_than_or_equal": true },</v>
      </c>
      <c r="BL87" s="45" t="str">
        <f t="shared" si="31"/>
        <v>{ "id":76, "lov_id": 26, "unit_id":null, "domain_b": true, "domain_c": true, "domain_e": true, "domain_h": true, "tech_name": "SEC_NAV_FREQUENCY",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87" s="14" t="s">
        <v>88</v>
      </c>
      <c r="BN87" s="14" t="s">
        <v>88</v>
      </c>
      <c r="BO87" s="14" t="s">
        <v>88</v>
      </c>
      <c r="BP87" s="14" t="s">
        <v>200</v>
      </c>
      <c r="BR87" s="149">
        <f>IF(LEN(W87)=LEN(SUBSTITUTE(W87,"ELIGIBILI","")),0,1)</f>
        <v>1</v>
      </c>
      <c r="BS87" s="14">
        <f>IF(LEN(W87)=LEN(SUBSTITUTE(W87,"HAIRCUT","")),0,1)</f>
        <v>1</v>
      </c>
      <c r="BT87" s="14">
        <f>IF(LEN(W87)=LEN(SUBSTITUTE(W87,"CONCENTRATION","")),0,1)</f>
        <v>1</v>
      </c>
      <c r="BW87" s="14" t="s">
        <v>200</v>
      </c>
      <c r="BX87" s="14" t="s">
        <v>200</v>
      </c>
      <c r="CD87" s="14" t="str">
        <f>CONCATENATE("UPDATE field set FIELD_NAME = '",G87,"' WHERE ID = ",L87, ";")</f>
        <v>UPDATE field set FIELD_NAME = 'NAV Frequency' WHERE ID = 76;</v>
      </c>
    </row>
    <row r="88" spans="1:82" ht="229" customHeight="1">
      <c r="A88" s="108"/>
      <c r="B88" s="104"/>
      <c r="C88" s="15"/>
      <c r="D88" s="15"/>
      <c r="E88" s="37"/>
      <c r="F88" s="16" t="s">
        <v>663</v>
      </c>
      <c r="G88" s="16" t="s">
        <v>664</v>
      </c>
      <c r="H88" s="17" t="s">
        <v>665</v>
      </c>
      <c r="I88" s="17" t="s">
        <v>88</v>
      </c>
      <c r="J88" s="19"/>
      <c r="K88" s="18"/>
      <c r="L88" s="18">
        <v>1000</v>
      </c>
      <c r="M88" s="18"/>
      <c r="N88" s="18"/>
      <c r="O88" s="18" t="s">
        <v>191</v>
      </c>
      <c r="P88" s="15"/>
      <c r="Q88" s="18"/>
      <c r="R88" s="18"/>
      <c r="S88" s="18"/>
      <c r="T88" s="18"/>
      <c r="U88" s="18"/>
      <c r="V88" s="18" t="b">
        <v>0</v>
      </c>
      <c r="W88" s="18" t="s">
        <v>228</v>
      </c>
      <c r="X88" s="18" t="s">
        <v>195</v>
      </c>
      <c r="Y88" s="18"/>
      <c r="Z88" s="138" t="s">
        <v>666</v>
      </c>
      <c r="AA88" s="18"/>
      <c r="AB88" s="18"/>
      <c r="AC88" s="18"/>
      <c r="AD88" s="18"/>
      <c r="AE88" s="15"/>
      <c r="AF88" s="15"/>
      <c r="AG88" s="15"/>
      <c r="AH88" s="19"/>
      <c r="AI88" s="18"/>
      <c r="AJ88" s="35"/>
      <c r="AK88" s="35"/>
      <c r="AL88" s="35"/>
      <c r="AM88" s="35"/>
      <c r="AN88" s="35"/>
      <c r="AO88" s="35"/>
      <c r="AP88" s="35"/>
      <c r="AQ88" s="35"/>
      <c r="AR88" s="19"/>
      <c r="AS88" s="19"/>
      <c r="AT88" s="19"/>
      <c r="AU88" s="19"/>
      <c r="AV88" s="19"/>
      <c r="AW88" s="19"/>
      <c r="AX88" s="19"/>
      <c r="AY88" s="19"/>
      <c r="AZ88" s="19"/>
      <c r="BA88" s="15"/>
      <c r="BB88" s="19"/>
      <c r="BC88" s="19"/>
      <c r="BD88" s="19"/>
      <c r="BE88" s="19"/>
      <c r="BF88" s="19"/>
      <c r="BG88" s="19"/>
      <c r="BH88" s="19"/>
      <c r="BI88" s="45"/>
      <c r="BJ88" s="45"/>
      <c r="BK88" s="45"/>
      <c r="BL88" s="45"/>
    </row>
    <row r="89" spans="1:82" ht="48" customHeight="1">
      <c r="A89" s="108">
        <v>217</v>
      </c>
      <c r="B89" s="104">
        <v>15.5</v>
      </c>
      <c r="C89" s="15" t="s">
        <v>172</v>
      </c>
      <c r="D89" s="15" t="s">
        <v>177</v>
      </c>
      <c r="E89" s="15" t="s">
        <v>85</v>
      </c>
      <c r="F89" s="16" t="s">
        <v>667</v>
      </c>
      <c r="G89" s="17" t="s">
        <v>668</v>
      </c>
      <c r="H89" s="17" t="s">
        <v>88</v>
      </c>
      <c r="I89" s="17" t="s">
        <v>88</v>
      </c>
      <c r="J89" s="19" t="s">
        <v>111</v>
      </c>
      <c r="K89" s="26" t="s">
        <v>641</v>
      </c>
      <c r="L89" s="18"/>
      <c r="M89" s="26"/>
      <c r="N89" s="26"/>
      <c r="O89" s="26"/>
      <c r="P89" s="26"/>
      <c r="Q89" s="26"/>
      <c r="R89" s="26"/>
      <c r="S89" s="26"/>
      <c r="T89" s="26"/>
      <c r="U89" s="26"/>
      <c r="V89" s="26"/>
      <c r="W89" s="26"/>
      <c r="X89" s="26"/>
      <c r="Y89" s="26"/>
      <c r="Z89" s="26"/>
      <c r="AA89" s="18" t="s">
        <v>383</v>
      </c>
      <c r="AB89" s="18" t="s">
        <v>669</v>
      </c>
      <c r="AC89" s="18" t="s">
        <v>670</v>
      </c>
      <c r="AD89" s="20" t="s">
        <v>91</v>
      </c>
      <c r="AE89" s="26" t="s">
        <v>91</v>
      </c>
      <c r="AF89" s="27" t="s">
        <v>91</v>
      </c>
      <c r="AG89" s="15" t="s">
        <v>91</v>
      </c>
      <c r="AH89" s="15" t="s">
        <v>281</v>
      </c>
      <c r="AI89" s="28" t="s">
        <v>91</v>
      </c>
      <c r="AJ89" s="35" t="s">
        <v>95</v>
      </c>
      <c r="AK89" s="35" t="s">
        <v>95</v>
      </c>
      <c r="AL89" s="35" t="s">
        <v>95</v>
      </c>
      <c r="AM89" s="35" t="s">
        <v>95</v>
      </c>
      <c r="AN89" s="35" t="s">
        <v>95</v>
      </c>
      <c r="AO89" s="35" t="s">
        <v>95</v>
      </c>
      <c r="AP89" s="35"/>
      <c r="AQ89" s="35"/>
      <c r="AR89" s="19"/>
      <c r="AS89" s="19"/>
      <c r="AT89" s="19"/>
      <c r="AU89" s="19"/>
      <c r="AV89" s="19"/>
      <c r="AW89" s="19"/>
      <c r="AX89" s="19"/>
      <c r="AY89" s="19"/>
      <c r="AZ89" s="19"/>
      <c r="BA89" s="15" t="s">
        <v>593</v>
      </c>
      <c r="BB89" s="19" t="s">
        <v>273</v>
      </c>
      <c r="BC89" s="19" t="s">
        <v>594</v>
      </c>
      <c r="BD89" s="19"/>
      <c r="BE89" s="19" t="s">
        <v>116</v>
      </c>
      <c r="BF89" s="19" t="s">
        <v>427</v>
      </c>
      <c r="BG89" s="18" t="s">
        <v>671</v>
      </c>
      <c r="BH89" s="85" t="s">
        <v>254</v>
      </c>
      <c r="BR89" s="14"/>
    </row>
    <row r="90" spans="1:82" ht="51">
      <c r="A90" s="108">
        <v>218</v>
      </c>
      <c r="B90" s="104">
        <v>15.5</v>
      </c>
      <c r="C90" s="15" t="s">
        <v>172</v>
      </c>
      <c r="D90" s="15" t="s">
        <v>177</v>
      </c>
      <c r="E90" s="15" t="s">
        <v>85</v>
      </c>
      <c r="F90" s="16" t="s">
        <v>672</v>
      </c>
      <c r="G90" s="17" t="s">
        <v>673</v>
      </c>
      <c r="H90" s="17" t="s">
        <v>88</v>
      </c>
      <c r="I90" s="17" t="s">
        <v>88</v>
      </c>
      <c r="J90" s="19" t="s">
        <v>111</v>
      </c>
      <c r="K90" s="26" t="s">
        <v>641</v>
      </c>
      <c r="L90" s="18"/>
      <c r="M90" s="26"/>
      <c r="N90" s="26"/>
      <c r="O90" s="26"/>
      <c r="P90" s="26"/>
      <c r="Q90" s="26"/>
      <c r="R90" s="26"/>
      <c r="S90" s="26"/>
      <c r="T90" s="26"/>
      <c r="U90" s="26"/>
      <c r="V90" s="26"/>
      <c r="W90" s="26"/>
      <c r="X90" s="26"/>
      <c r="Y90" s="26"/>
      <c r="Z90" s="26"/>
      <c r="AA90" s="18" t="s">
        <v>383</v>
      </c>
      <c r="AB90" s="18" t="s">
        <v>669</v>
      </c>
      <c r="AC90" s="18" t="s">
        <v>670</v>
      </c>
      <c r="AD90" s="20" t="s">
        <v>91</v>
      </c>
      <c r="AE90" s="26" t="s">
        <v>91</v>
      </c>
      <c r="AF90" s="27" t="s">
        <v>91</v>
      </c>
      <c r="AG90" s="15" t="s">
        <v>91</v>
      </c>
      <c r="AH90" s="15" t="s">
        <v>281</v>
      </c>
      <c r="AI90" s="28" t="s">
        <v>91</v>
      </c>
      <c r="AJ90" s="35" t="s">
        <v>95</v>
      </c>
      <c r="AK90" s="35" t="s">
        <v>95</v>
      </c>
      <c r="AL90" s="35" t="s">
        <v>95</v>
      </c>
      <c r="AM90" s="35" t="s">
        <v>95</v>
      </c>
      <c r="AN90" s="35" t="s">
        <v>95</v>
      </c>
      <c r="AO90" s="35" t="s">
        <v>95</v>
      </c>
      <c r="AP90" s="35"/>
      <c r="AQ90" s="35"/>
      <c r="AR90" s="19"/>
      <c r="AS90" s="19"/>
      <c r="AT90" s="19"/>
      <c r="AU90" s="19"/>
      <c r="AV90" s="19"/>
      <c r="AW90" s="19"/>
      <c r="AX90" s="19"/>
      <c r="AY90" s="19"/>
      <c r="AZ90" s="19"/>
      <c r="BA90" s="15" t="s">
        <v>593</v>
      </c>
      <c r="BB90" s="19" t="s">
        <v>273</v>
      </c>
      <c r="BC90" s="19" t="s">
        <v>594</v>
      </c>
      <c r="BD90" s="19"/>
      <c r="BE90" s="19" t="s">
        <v>116</v>
      </c>
      <c r="BF90" s="19" t="s">
        <v>427</v>
      </c>
      <c r="BG90" s="85" t="s">
        <v>674</v>
      </c>
      <c r="BH90" s="85" t="s">
        <v>254</v>
      </c>
      <c r="BR90" s="14"/>
    </row>
    <row r="91" spans="1:82" ht="51">
      <c r="A91" s="108">
        <v>219</v>
      </c>
      <c r="B91" s="104">
        <v>15.5</v>
      </c>
      <c r="C91" s="15" t="s">
        <v>172</v>
      </c>
      <c r="D91" s="15" t="s">
        <v>177</v>
      </c>
      <c r="E91" s="15" t="s">
        <v>85</v>
      </c>
      <c r="F91" s="16" t="s">
        <v>675</v>
      </c>
      <c r="G91" s="17" t="s">
        <v>676</v>
      </c>
      <c r="H91" s="17" t="s">
        <v>88</v>
      </c>
      <c r="I91" s="17" t="s">
        <v>88</v>
      </c>
      <c r="J91" s="19" t="s">
        <v>111</v>
      </c>
      <c r="K91" s="26" t="s">
        <v>641</v>
      </c>
      <c r="L91" s="18"/>
      <c r="M91" s="26"/>
      <c r="N91" s="26"/>
      <c r="O91" s="26"/>
      <c r="P91" s="26"/>
      <c r="Q91" s="26"/>
      <c r="R91" s="26"/>
      <c r="S91" s="26"/>
      <c r="T91" s="26"/>
      <c r="U91" s="26"/>
      <c r="V91" s="26"/>
      <c r="W91" s="26"/>
      <c r="X91" s="26"/>
      <c r="Y91" s="26"/>
      <c r="Z91" s="26"/>
      <c r="AA91" s="18" t="s">
        <v>383</v>
      </c>
      <c r="AB91" s="18" t="s">
        <v>669</v>
      </c>
      <c r="AC91" s="18" t="s">
        <v>670</v>
      </c>
      <c r="AD91" s="20" t="s">
        <v>91</v>
      </c>
      <c r="AE91" s="26" t="s">
        <v>91</v>
      </c>
      <c r="AF91" s="27" t="s">
        <v>91</v>
      </c>
      <c r="AG91" s="15" t="s">
        <v>91</v>
      </c>
      <c r="AH91" s="15" t="s">
        <v>281</v>
      </c>
      <c r="AI91" s="28" t="s">
        <v>91</v>
      </c>
      <c r="AJ91" s="35" t="s">
        <v>95</v>
      </c>
      <c r="AK91" s="35" t="s">
        <v>95</v>
      </c>
      <c r="AL91" s="35" t="s">
        <v>95</v>
      </c>
      <c r="AM91" s="35" t="s">
        <v>95</v>
      </c>
      <c r="AN91" s="35" t="s">
        <v>95</v>
      </c>
      <c r="AO91" s="35" t="s">
        <v>95</v>
      </c>
      <c r="AP91" s="35"/>
      <c r="AQ91" s="35"/>
      <c r="AR91" s="19"/>
      <c r="AS91" s="19"/>
      <c r="AT91" s="19"/>
      <c r="AU91" s="19"/>
      <c r="AV91" s="19"/>
      <c r="AW91" s="19"/>
      <c r="AX91" s="19"/>
      <c r="AY91" s="19"/>
      <c r="AZ91" s="19"/>
      <c r="BA91" s="15" t="s">
        <v>593</v>
      </c>
      <c r="BB91" s="19" t="s">
        <v>273</v>
      </c>
      <c r="BC91" s="19" t="s">
        <v>594</v>
      </c>
      <c r="BD91" s="19"/>
      <c r="BE91" s="19" t="s">
        <v>116</v>
      </c>
      <c r="BF91" s="19" t="s">
        <v>427</v>
      </c>
      <c r="BG91" s="85" t="s">
        <v>674</v>
      </c>
      <c r="BH91" s="85" t="s">
        <v>254</v>
      </c>
      <c r="BR91" s="14"/>
    </row>
    <row r="92" spans="1:82" ht="51">
      <c r="A92" s="108">
        <v>220</v>
      </c>
      <c r="B92" s="104">
        <v>15.5</v>
      </c>
      <c r="C92" s="15" t="s">
        <v>172</v>
      </c>
      <c r="D92" s="15" t="s">
        <v>177</v>
      </c>
      <c r="E92" s="15" t="s">
        <v>85</v>
      </c>
      <c r="F92" s="16" t="s">
        <v>677</v>
      </c>
      <c r="G92" s="17" t="s">
        <v>678</v>
      </c>
      <c r="H92" s="17" t="s">
        <v>88</v>
      </c>
      <c r="I92" s="17" t="s">
        <v>88</v>
      </c>
      <c r="J92" s="19" t="s">
        <v>111</v>
      </c>
      <c r="K92" s="26" t="s">
        <v>641</v>
      </c>
      <c r="L92" s="18"/>
      <c r="M92" s="26"/>
      <c r="N92" s="26"/>
      <c r="O92" s="26"/>
      <c r="P92" s="26"/>
      <c r="Q92" s="26"/>
      <c r="R92" s="26"/>
      <c r="S92" s="26"/>
      <c r="T92" s="26"/>
      <c r="U92" s="26"/>
      <c r="V92" s="26"/>
      <c r="W92" s="26"/>
      <c r="X92" s="26"/>
      <c r="Y92" s="26"/>
      <c r="Z92" s="26"/>
      <c r="AA92" s="18" t="s">
        <v>383</v>
      </c>
      <c r="AB92" s="18" t="s">
        <v>669</v>
      </c>
      <c r="AC92" s="18" t="s">
        <v>670</v>
      </c>
      <c r="AD92" s="20" t="s">
        <v>91</v>
      </c>
      <c r="AE92" s="26" t="s">
        <v>91</v>
      </c>
      <c r="AF92" s="27" t="s">
        <v>91</v>
      </c>
      <c r="AG92" s="15" t="s">
        <v>91</v>
      </c>
      <c r="AH92" s="15" t="s">
        <v>281</v>
      </c>
      <c r="AI92" s="28" t="s">
        <v>91</v>
      </c>
      <c r="AJ92" s="35" t="s">
        <v>95</v>
      </c>
      <c r="AK92" s="35" t="s">
        <v>95</v>
      </c>
      <c r="AL92" s="35" t="s">
        <v>95</v>
      </c>
      <c r="AM92" s="35" t="s">
        <v>95</v>
      </c>
      <c r="AN92" s="35" t="s">
        <v>95</v>
      </c>
      <c r="AO92" s="35" t="s">
        <v>95</v>
      </c>
      <c r="AP92" s="35"/>
      <c r="AQ92" s="35"/>
      <c r="AR92" s="19"/>
      <c r="AS92" s="19"/>
      <c r="AT92" s="19"/>
      <c r="AU92" s="19"/>
      <c r="AV92" s="19"/>
      <c r="AW92" s="19"/>
      <c r="AX92" s="19"/>
      <c r="AY92" s="19"/>
      <c r="AZ92" s="19"/>
      <c r="BA92" s="15" t="s">
        <v>593</v>
      </c>
      <c r="BB92" s="19" t="s">
        <v>273</v>
      </c>
      <c r="BC92" s="19" t="s">
        <v>594</v>
      </c>
      <c r="BD92" s="19"/>
      <c r="BE92" s="19" t="s">
        <v>116</v>
      </c>
      <c r="BF92" s="19" t="s">
        <v>427</v>
      </c>
      <c r="BG92" s="85" t="s">
        <v>674</v>
      </c>
      <c r="BH92" s="85" t="s">
        <v>254</v>
      </c>
      <c r="BR92" s="14"/>
    </row>
    <row r="93" spans="1:82" ht="51">
      <c r="A93" s="108">
        <v>221</v>
      </c>
      <c r="B93" s="104">
        <v>15.5</v>
      </c>
      <c r="C93" s="15" t="s">
        <v>172</v>
      </c>
      <c r="D93" s="15" t="s">
        <v>177</v>
      </c>
      <c r="E93" s="15" t="s">
        <v>85</v>
      </c>
      <c r="F93" s="16" t="s">
        <v>679</v>
      </c>
      <c r="G93" s="17" t="s">
        <v>680</v>
      </c>
      <c r="H93" s="17" t="s">
        <v>88</v>
      </c>
      <c r="I93" s="17" t="s">
        <v>88</v>
      </c>
      <c r="J93" s="19" t="s">
        <v>111</v>
      </c>
      <c r="K93" s="26" t="s">
        <v>641</v>
      </c>
      <c r="L93" s="18"/>
      <c r="M93" s="26"/>
      <c r="N93" s="26"/>
      <c r="O93" s="26"/>
      <c r="P93" s="26"/>
      <c r="Q93" s="26"/>
      <c r="R93" s="26"/>
      <c r="S93" s="26"/>
      <c r="T93" s="26"/>
      <c r="U93" s="26"/>
      <c r="V93" s="26"/>
      <c r="W93" s="26"/>
      <c r="X93" s="26"/>
      <c r="Y93" s="26"/>
      <c r="Z93" s="26"/>
      <c r="AA93" s="18" t="s">
        <v>383</v>
      </c>
      <c r="AB93" s="18" t="s">
        <v>669</v>
      </c>
      <c r="AC93" s="18" t="s">
        <v>670</v>
      </c>
      <c r="AD93" s="20" t="s">
        <v>91</v>
      </c>
      <c r="AE93" s="26" t="s">
        <v>91</v>
      </c>
      <c r="AF93" s="27" t="s">
        <v>91</v>
      </c>
      <c r="AG93" s="15" t="s">
        <v>91</v>
      </c>
      <c r="AH93" s="15" t="s">
        <v>281</v>
      </c>
      <c r="AI93" s="28" t="s">
        <v>91</v>
      </c>
      <c r="AJ93" s="35" t="s">
        <v>95</v>
      </c>
      <c r="AK93" s="35" t="s">
        <v>95</v>
      </c>
      <c r="AL93" s="35" t="s">
        <v>95</v>
      </c>
      <c r="AM93" s="35" t="s">
        <v>95</v>
      </c>
      <c r="AN93" s="35" t="s">
        <v>95</v>
      </c>
      <c r="AO93" s="35" t="s">
        <v>95</v>
      </c>
      <c r="AP93" s="35"/>
      <c r="AQ93" s="35"/>
      <c r="AR93" s="19"/>
      <c r="AS93" s="19"/>
      <c r="AT93" s="19"/>
      <c r="AU93" s="19"/>
      <c r="AV93" s="19"/>
      <c r="AW93" s="19"/>
      <c r="AX93" s="19"/>
      <c r="AY93" s="19"/>
      <c r="AZ93" s="19"/>
      <c r="BA93" s="15" t="s">
        <v>593</v>
      </c>
      <c r="BB93" s="19" t="s">
        <v>273</v>
      </c>
      <c r="BC93" s="19" t="s">
        <v>594</v>
      </c>
      <c r="BD93" s="19"/>
      <c r="BE93" s="19" t="s">
        <v>116</v>
      </c>
      <c r="BF93" s="19" t="s">
        <v>427</v>
      </c>
      <c r="BG93" s="85" t="s">
        <v>674</v>
      </c>
      <c r="BH93" s="85" t="s">
        <v>254</v>
      </c>
      <c r="BR93" s="14"/>
    </row>
    <row r="94" spans="1:82" ht="51">
      <c r="A94" s="108">
        <v>222</v>
      </c>
      <c r="B94" s="104">
        <v>15.5</v>
      </c>
      <c r="C94" s="15" t="s">
        <v>172</v>
      </c>
      <c r="D94" s="15" t="s">
        <v>177</v>
      </c>
      <c r="E94" s="15" t="s">
        <v>85</v>
      </c>
      <c r="F94" s="16" t="s">
        <v>681</v>
      </c>
      <c r="G94" s="17" t="s">
        <v>682</v>
      </c>
      <c r="H94" s="17" t="s">
        <v>88</v>
      </c>
      <c r="I94" s="17" t="s">
        <v>88</v>
      </c>
      <c r="J94" s="19" t="s">
        <v>111</v>
      </c>
      <c r="K94" s="26" t="s">
        <v>641</v>
      </c>
      <c r="L94" s="18"/>
      <c r="M94" s="26"/>
      <c r="N94" s="26"/>
      <c r="O94" s="26"/>
      <c r="P94" s="26"/>
      <c r="Q94" s="26"/>
      <c r="R94" s="26"/>
      <c r="S94" s="26"/>
      <c r="T94" s="26"/>
      <c r="U94" s="26"/>
      <c r="V94" s="26"/>
      <c r="W94" s="26"/>
      <c r="X94" s="26"/>
      <c r="Y94" s="26"/>
      <c r="Z94" s="26"/>
      <c r="AA94" s="18" t="s">
        <v>383</v>
      </c>
      <c r="AB94" s="18" t="s">
        <v>669</v>
      </c>
      <c r="AC94" s="18" t="s">
        <v>670</v>
      </c>
      <c r="AD94" s="20" t="s">
        <v>91</v>
      </c>
      <c r="AE94" s="26" t="s">
        <v>91</v>
      </c>
      <c r="AF94" s="27" t="s">
        <v>91</v>
      </c>
      <c r="AG94" s="15" t="s">
        <v>91</v>
      </c>
      <c r="AH94" s="15" t="s">
        <v>281</v>
      </c>
      <c r="AI94" s="28" t="s">
        <v>91</v>
      </c>
      <c r="AJ94" s="35" t="s">
        <v>95</v>
      </c>
      <c r="AK94" s="35" t="s">
        <v>95</v>
      </c>
      <c r="AL94" s="35" t="s">
        <v>95</v>
      </c>
      <c r="AM94" s="35" t="s">
        <v>95</v>
      </c>
      <c r="AN94" s="35" t="s">
        <v>95</v>
      </c>
      <c r="AO94" s="35" t="s">
        <v>95</v>
      </c>
      <c r="AP94" s="35"/>
      <c r="AQ94" s="35"/>
      <c r="AR94" s="19"/>
      <c r="AS94" s="19"/>
      <c r="AT94" s="19"/>
      <c r="AU94" s="19"/>
      <c r="AV94" s="19"/>
      <c r="AW94" s="19"/>
      <c r="AX94" s="19"/>
      <c r="AY94" s="19"/>
      <c r="AZ94" s="19"/>
      <c r="BA94" s="15" t="s">
        <v>593</v>
      </c>
      <c r="BB94" s="19" t="s">
        <v>273</v>
      </c>
      <c r="BC94" s="19" t="s">
        <v>594</v>
      </c>
      <c r="BD94" s="19"/>
      <c r="BE94" s="19" t="s">
        <v>116</v>
      </c>
      <c r="BF94" s="19" t="s">
        <v>427</v>
      </c>
      <c r="BG94" s="85" t="s">
        <v>674</v>
      </c>
      <c r="BH94" s="85" t="s">
        <v>254</v>
      </c>
      <c r="BR94" s="14"/>
    </row>
    <row r="95" spans="1:82" ht="51">
      <c r="A95" s="108">
        <v>223</v>
      </c>
      <c r="B95" s="104">
        <v>15.5</v>
      </c>
      <c r="C95" s="15" t="s">
        <v>172</v>
      </c>
      <c r="D95" s="15" t="s">
        <v>177</v>
      </c>
      <c r="E95" s="15" t="s">
        <v>85</v>
      </c>
      <c r="F95" s="16" t="s">
        <v>683</v>
      </c>
      <c r="G95" s="17" t="s">
        <v>684</v>
      </c>
      <c r="H95" s="17" t="s">
        <v>88</v>
      </c>
      <c r="I95" s="17" t="s">
        <v>88</v>
      </c>
      <c r="J95" s="19" t="s">
        <v>111</v>
      </c>
      <c r="K95" s="26" t="s">
        <v>641</v>
      </c>
      <c r="L95" s="18"/>
      <c r="M95" s="26"/>
      <c r="N95" s="26"/>
      <c r="O95" s="26"/>
      <c r="P95" s="26"/>
      <c r="Q95" s="26"/>
      <c r="R95" s="26"/>
      <c r="S95" s="26"/>
      <c r="T95" s="26"/>
      <c r="U95" s="26"/>
      <c r="V95" s="26"/>
      <c r="W95" s="26"/>
      <c r="X95" s="26"/>
      <c r="Y95" s="26"/>
      <c r="Z95" s="26"/>
      <c r="AA95" s="18" t="s">
        <v>383</v>
      </c>
      <c r="AB95" s="18" t="s">
        <v>669</v>
      </c>
      <c r="AC95" s="18" t="s">
        <v>670</v>
      </c>
      <c r="AD95" s="20" t="s">
        <v>91</v>
      </c>
      <c r="AE95" s="26" t="s">
        <v>91</v>
      </c>
      <c r="AF95" s="27" t="s">
        <v>91</v>
      </c>
      <c r="AG95" s="15" t="s">
        <v>91</v>
      </c>
      <c r="AH95" s="15" t="s">
        <v>281</v>
      </c>
      <c r="AI95" s="28" t="s">
        <v>91</v>
      </c>
      <c r="AJ95" s="35" t="s">
        <v>95</v>
      </c>
      <c r="AK95" s="35" t="s">
        <v>95</v>
      </c>
      <c r="AL95" s="35" t="s">
        <v>95</v>
      </c>
      <c r="AM95" s="35" t="s">
        <v>95</v>
      </c>
      <c r="AN95" s="35" t="s">
        <v>95</v>
      </c>
      <c r="AO95" s="35" t="s">
        <v>95</v>
      </c>
      <c r="AP95" s="35"/>
      <c r="AQ95" s="35"/>
      <c r="AR95" s="19"/>
      <c r="AS95" s="19"/>
      <c r="AT95" s="19"/>
      <c r="AU95" s="19"/>
      <c r="AV95" s="19"/>
      <c r="AW95" s="19"/>
      <c r="AX95" s="19"/>
      <c r="AY95" s="19"/>
      <c r="AZ95" s="19"/>
      <c r="BA95" s="15" t="s">
        <v>685</v>
      </c>
      <c r="BB95" s="19" t="s">
        <v>273</v>
      </c>
      <c r="BC95" s="19" t="s">
        <v>685</v>
      </c>
      <c r="BD95" s="19" t="s">
        <v>442</v>
      </c>
      <c r="BE95" s="19" t="s">
        <v>116</v>
      </c>
      <c r="BF95" s="82" t="s">
        <v>91</v>
      </c>
      <c r="BG95" s="19" t="s">
        <v>403</v>
      </c>
      <c r="BH95" s="19" t="s">
        <v>254</v>
      </c>
      <c r="BR95" s="14"/>
    </row>
    <row r="96" spans="1:82" ht="34">
      <c r="A96" s="108">
        <v>263</v>
      </c>
      <c r="B96" s="104">
        <v>15.5</v>
      </c>
      <c r="C96" s="15" t="s">
        <v>172</v>
      </c>
      <c r="D96" s="19" t="s">
        <v>177</v>
      </c>
      <c r="E96" s="15" t="s">
        <v>85</v>
      </c>
      <c r="F96" s="16" t="s">
        <v>686</v>
      </c>
      <c r="G96" s="17" t="s">
        <v>687</v>
      </c>
      <c r="H96" s="17" t="s">
        <v>88</v>
      </c>
      <c r="I96" s="17" t="s">
        <v>88</v>
      </c>
      <c r="J96" s="19" t="s">
        <v>111</v>
      </c>
      <c r="K96" s="18" t="s">
        <v>688</v>
      </c>
      <c r="L96" s="18"/>
      <c r="M96" s="18"/>
      <c r="N96" s="18"/>
      <c r="O96" s="18"/>
      <c r="P96" s="18"/>
      <c r="Q96" s="18"/>
      <c r="R96" s="18"/>
      <c r="S96" s="18"/>
      <c r="T96" s="18"/>
      <c r="U96" s="18"/>
      <c r="V96" s="18"/>
      <c r="W96" s="18"/>
      <c r="X96" s="18"/>
      <c r="Y96" s="18"/>
      <c r="Z96" s="18"/>
      <c r="AA96" s="18" t="s">
        <v>106</v>
      </c>
      <c r="AB96" s="18" t="s">
        <v>91</v>
      </c>
      <c r="AC96" s="18"/>
      <c r="AD96" s="18" t="s">
        <v>91</v>
      </c>
      <c r="AE96" s="15" t="s">
        <v>91</v>
      </c>
      <c r="AF96" s="15" t="s">
        <v>689</v>
      </c>
      <c r="AG96" s="15" t="s">
        <v>91</v>
      </c>
      <c r="AH96" s="19" t="s">
        <v>197</v>
      </c>
      <c r="AI96" s="27" t="s">
        <v>690</v>
      </c>
      <c r="AJ96" s="35" t="s">
        <v>95</v>
      </c>
      <c r="AK96" s="35" t="s">
        <v>95</v>
      </c>
      <c r="AL96" s="35"/>
      <c r="AM96" s="35"/>
      <c r="AN96" s="35"/>
      <c r="AO96" s="35"/>
      <c r="AP96" s="35"/>
      <c r="AQ96" s="35"/>
      <c r="AR96" s="19"/>
      <c r="AS96" s="19"/>
      <c r="AT96" s="19"/>
      <c r="AU96" s="19"/>
      <c r="AV96" s="19"/>
      <c r="AW96" s="19"/>
      <c r="AX96" s="19"/>
      <c r="AY96" s="19"/>
      <c r="AZ96" s="19"/>
      <c r="BA96" s="19"/>
      <c r="BB96" s="19" t="s">
        <v>273</v>
      </c>
      <c r="BC96" s="19"/>
      <c r="BD96" s="19"/>
      <c r="BE96" s="19" t="s">
        <v>116</v>
      </c>
      <c r="BF96" s="19" t="s">
        <v>117</v>
      </c>
      <c r="BG96" s="15" t="s">
        <v>691</v>
      </c>
      <c r="BH96" s="15" t="s">
        <v>476</v>
      </c>
      <c r="BR96" s="14"/>
    </row>
    <row r="97" spans="1:70" ht="80">
      <c r="A97" s="108">
        <v>265</v>
      </c>
      <c r="B97" s="104">
        <v>15.5</v>
      </c>
      <c r="C97" s="27" t="s">
        <v>172</v>
      </c>
      <c r="D97" s="19" t="s">
        <v>100</v>
      </c>
      <c r="E97" s="15" t="s">
        <v>85</v>
      </c>
      <c r="F97" s="16" t="s">
        <v>692</v>
      </c>
      <c r="G97" s="17" t="s">
        <v>693</v>
      </c>
      <c r="H97" s="17" t="s">
        <v>88</v>
      </c>
      <c r="I97" s="17" t="s">
        <v>88</v>
      </c>
      <c r="J97" s="19" t="s">
        <v>89</v>
      </c>
      <c r="K97" s="26" t="s">
        <v>91</v>
      </c>
      <c r="L97" s="18"/>
      <c r="M97" s="26"/>
      <c r="N97" s="26"/>
      <c r="O97" s="26"/>
      <c r="P97" s="26"/>
      <c r="Q97" s="26"/>
      <c r="R97" s="26"/>
      <c r="S97" s="26"/>
      <c r="T97" s="26"/>
      <c r="U97" s="26"/>
      <c r="V97" s="26"/>
      <c r="W97" s="26"/>
      <c r="X97" s="26"/>
      <c r="Y97" s="26"/>
      <c r="Z97" s="26"/>
      <c r="AA97" s="18" t="s">
        <v>106</v>
      </c>
      <c r="AB97" s="18" t="s">
        <v>91</v>
      </c>
      <c r="AC97" s="26"/>
      <c r="AD97" s="18" t="s">
        <v>200</v>
      </c>
      <c r="AE97" s="26" t="s">
        <v>91</v>
      </c>
      <c r="AF97" s="27" t="s">
        <v>590</v>
      </c>
      <c r="AG97" s="15" t="s">
        <v>91</v>
      </c>
      <c r="AH97" s="19" t="s">
        <v>197</v>
      </c>
      <c r="AI97" s="24" t="s">
        <v>592</v>
      </c>
      <c r="AJ97" s="35" t="s">
        <v>95</v>
      </c>
      <c r="AK97" s="35" t="s">
        <v>95</v>
      </c>
      <c r="AL97" s="35"/>
      <c r="AM97" s="35"/>
      <c r="AN97" s="35"/>
      <c r="AO97" s="35"/>
      <c r="AP97" s="35"/>
      <c r="AQ97" s="35"/>
      <c r="AR97" s="19"/>
      <c r="AS97" s="19"/>
      <c r="AT97" s="19"/>
      <c r="AU97" s="19"/>
      <c r="AV97" s="19"/>
      <c r="AW97" s="19"/>
      <c r="AX97" s="19"/>
      <c r="AY97" s="19"/>
      <c r="AZ97" s="19"/>
      <c r="BA97" s="19"/>
      <c r="BB97" s="19" t="s">
        <v>273</v>
      </c>
      <c r="BC97" s="19"/>
      <c r="BD97" s="19"/>
      <c r="BE97" s="19" t="s">
        <v>694</v>
      </c>
      <c r="BF97" s="19" t="s">
        <v>117</v>
      </c>
      <c r="BG97" s="15" t="s">
        <v>475</v>
      </c>
      <c r="BH97" s="15" t="s">
        <v>567</v>
      </c>
      <c r="BR97" s="14"/>
    </row>
    <row r="98" spans="1:70" ht="64">
      <c r="A98" s="108">
        <v>1101</v>
      </c>
      <c r="B98" s="104">
        <v>15.5</v>
      </c>
      <c r="C98" s="27" t="s">
        <v>108</v>
      </c>
      <c r="D98" s="19" t="s">
        <v>205</v>
      </c>
      <c r="E98" s="15" t="s">
        <v>85</v>
      </c>
      <c r="F98" s="16" t="s">
        <v>695</v>
      </c>
      <c r="G98" s="17" t="s">
        <v>696</v>
      </c>
      <c r="H98" s="17" t="s">
        <v>88</v>
      </c>
      <c r="I98" s="17" t="s">
        <v>88</v>
      </c>
      <c r="J98" s="19" t="s">
        <v>111</v>
      </c>
      <c r="K98" s="26" t="s">
        <v>697</v>
      </c>
      <c r="L98" s="18"/>
      <c r="M98" s="26"/>
      <c r="N98" s="26"/>
      <c r="O98" s="26"/>
      <c r="P98" s="26"/>
      <c r="Q98" s="26"/>
      <c r="R98" s="26"/>
      <c r="S98" s="26"/>
      <c r="T98" s="26"/>
      <c r="U98" s="26"/>
      <c r="V98" s="26"/>
      <c r="W98" s="26"/>
      <c r="X98" s="26"/>
      <c r="Y98" s="26"/>
      <c r="Z98" s="26"/>
      <c r="AA98" s="18" t="s">
        <v>91</v>
      </c>
      <c r="AB98" s="18" t="s">
        <v>91</v>
      </c>
      <c r="AC98" s="26"/>
      <c r="AD98" s="18" t="s">
        <v>91</v>
      </c>
      <c r="AE98" s="26" t="s">
        <v>91</v>
      </c>
      <c r="AF98" s="27" t="s">
        <v>698</v>
      </c>
      <c r="AG98" s="15" t="s">
        <v>91</v>
      </c>
      <c r="AH98" s="19" t="s">
        <v>197</v>
      </c>
      <c r="AI98" s="24" t="s">
        <v>699</v>
      </c>
      <c r="AJ98" s="35" t="s">
        <v>95</v>
      </c>
      <c r="AK98" s="35" t="s">
        <v>95</v>
      </c>
      <c r="AL98" s="35"/>
      <c r="AM98" s="35"/>
      <c r="AN98" s="35"/>
      <c r="AO98" s="35"/>
      <c r="AP98" s="35"/>
      <c r="AQ98" s="35"/>
      <c r="AR98" s="19"/>
      <c r="AS98" s="19"/>
      <c r="AT98" s="19"/>
      <c r="AU98" s="19"/>
      <c r="AV98" s="19"/>
      <c r="AW98" s="19"/>
      <c r="AX98" s="19"/>
      <c r="AY98" s="19"/>
      <c r="AZ98" s="19"/>
      <c r="BA98" s="19"/>
      <c r="BB98" s="19" t="s">
        <v>273</v>
      </c>
      <c r="BC98" s="19"/>
      <c r="BD98" s="19"/>
      <c r="BE98" s="19" t="s">
        <v>116</v>
      </c>
      <c r="BF98" s="19" t="s">
        <v>117</v>
      </c>
      <c r="BG98" s="15" t="s">
        <v>118</v>
      </c>
      <c r="BH98" s="15" t="s">
        <v>119</v>
      </c>
      <c r="BR98" s="14"/>
    </row>
    <row r="99" spans="1:70" ht="48">
      <c r="A99" s="108">
        <v>1102</v>
      </c>
      <c r="B99" s="104">
        <v>15.5</v>
      </c>
      <c r="C99" s="27" t="s">
        <v>108</v>
      </c>
      <c r="D99" s="19" t="s">
        <v>205</v>
      </c>
      <c r="E99" s="15" t="s">
        <v>85</v>
      </c>
      <c r="F99" s="16" t="s">
        <v>700</v>
      </c>
      <c r="G99" s="17" t="s">
        <v>701</v>
      </c>
      <c r="H99" s="17" t="s">
        <v>88</v>
      </c>
      <c r="I99" s="17" t="s">
        <v>88</v>
      </c>
      <c r="J99" s="19" t="s">
        <v>89</v>
      </c>
      <c r="K99" s="26" t="s">
        <v>702</v>
      </c>
      <c r="L99" s="18"/>
      <c r="M99" s="26"/>
      <c r="N99" s="26"/>
      <c r="O99" s="26"/>
      <c r="P99" s="26"/>
      <c r="Q99" s="26"/>
      <c r="R99" s="26"/>
      <c r="S99" s="26"/>
      <c r="T99" s="26"/>
      <c r="U99" s="26"/>
      <c r="V99" s="26"/>
      <c r="W99" s="26"/>
      <c r="X99" s="26"/>
      <c r="Y99" s="26"/>
      <c r="Z99" s="26"/>
      <c r="AA99" s="18" t="s">
        <v>91</v>
      </c>
      <c r="AB99" s="18" t="s">
        <v>91</v>
      </c>
      <c r="AC99" s="26"/>
      <c r="AD99" s="18" t="s">
        <v>91</v>
      </c>
      <c r="AE99" s="26" t="s">
        <v>91</v>
      </c>
      <c r="AF99" s="27">
        <v>34797</v>
      </c>
      <c r="AG99" s="15" t="s">
        <v>91</v>
      </c>
      <c r="AH99" s="19" t="s">
        <v>89</v>
      </c>
      <c r="AI99" s="24" t="s">
        <v>703</v>
      </c>
      <c r="AJ99" s="35" t="s">
        <v>95</v>
      </c>
      <c r="AK99" s="35" t="s">
        <v>95</v>
      </c>
      <c r="AL99" s="35"/>
      <c r="AM99" s="35"/>
      <c r="AN99" s="35"/>
      <c r="AO99" s="35"/>
      <c r="AP99" s="35"/>
      <c r="AQ99" s="35"/>
      <c r="AR99" s="19"/>
      <c r="AS99" s="19"/>
      <c r="AT99" s="19"/>
      <c r="AU99" s="19"/>
      <c r="AV99" s="19"/>
      <c r="AW99" s="19"/>
      <c r="AX99" s="19"/>
      <c r="AY99" s="19"/>
      <c r="AZ99" s="19"/>
      <c r="BA99" s="19"/>
      <c r="BB99" s="19" t="s">
        <v>273</v>
      </c>
      <c r="BC99" s="19"/>
      <c r="BD99" s="19"/>
      <c r="BE99" s="19" t="s">
        <v>116</v>
      </c>
      <c r="BF99" s="83" t="s">
        <v>704</v>
      </c>
      <c r="BG99" s="82" t="s">
        <v>705</v>
      </c>
      <c r="BH99" s="15" t="s">
        <v>119</v>
      </c>
      <c r="BR99" s="14"/>
    </row>
    <row r="100" spans="1:70" ht="32">
      <c r="A100" s="108">
        <v>273</v>
      </c>
      <c r="B100" s="104">
        <v>15.5</v>
      </c>
      <c r="C100" s="27" t="s">
        <v>172</v>
      </c>
      <c r="D100" s="19" t="s">
        <v>177</v>
      </c>
      <c r="E100" s="15" t="s">
        <v>101</v>
      </c>
      <c r="F100" s="16" t="s">
        <v>706</v>
      </c>
      <c r="G100" s="17" t="s">
        <v>707</v>
      </c>
      <c r="H100" s="17" t="s">
        <v>88</v>
      </c>
      <c r="I100" s="17" t="s">
        <v>88</v>
      </c>
      <c r="J100" s="19" t="s">
        <v>111</v>
      </c>
      <c r="K100" s="26" t="s">
        <v>641</v>
      </c>
      <c r="L100" s="18"/>
      <c r="M100" s="26"/>
      <c r="N100" s="26"/>
      <c r="O100" s="26"/>
      <c r="P100" s="26"/>
      <c r="Q100" s="26"/>
      <c r="R100" s="26"/>
      <c r="S100" s="26"/>
      <c r="T100" s="26"/>
      <c r="U100" s="26"/>
      <c r="V100" s="26"/>
      <c r="W100" s="26"/>
      <c r="X100" s="26"/>
      <c r="Y100" s="26"/>
      <c r="Z100" s="26"/>
      <c r="AA100" s="18" t="s">
        <v>396</v>
      </c>
      <c r="AB100" s="18" t="s">
        <v>91</v>
      </c>
      <c r="AC100" s="26"/>
      <c r="AD100" s="18" t="s">
        <v>91</v>
      </c>
      <c r="AE100" s="26" t="s">
        <v>91</v>
      </c>
      <c r="AF100" s="27">
        <v>1.0345682</v>
      </c>
      <c r="AG100" s="15" t="s">
        <v>91</v>
      </c>
      <c r="AH100" s="19" t="s">
        <v>281</v>
      </c>
      <c r="AI100" s="24" t="s">
        <v>708</v>
      </c>
      <c r="AJ100" s="35"/>
      <c r="AK100" s="35"/>
      <c r="AL100" s="35" t="s">
        <v>95</v>
      </c>
      <c r="AM100" s="35" t="s">
        <v>95</v>
      </c>
      <c r="AN100" s="35" t="s">
        <v>95</v>
      </c>
      <c r="AO100" s="35" t="s">
        <v>95</v>
      </c>
      <c r="AP100" s="35"/>
      <c r="AQ100" s="35"/>
      <c r="AR100" s="19"/>
      <c r="AS100" s="19"/>
      <c r="AT100" s="19"/>
      <c r="AU100" s="19"/>
      <c r="AV100" s="19"/>
      <c r="AW100" s="19"/>
      <c r="AX100" s="19"/>
      <c r="AY100" s="19"/>
      <c r="AZ100" s="19"/>
      <c r="BA100" s="19"/>
      <c r="BB100" s="19" t="s">
        <v>273</v>
      </c>
      <c r="BC100" s="19"/>
      <c r="BD100" s="19"/>
      <c r="BE100" s="19" t="s">
        <v>116</v>
      </c>
      <c r="BF100" s="19" t="s">
        <v>709</v>
      </c>
      <c r="BG100" s="18" t="s">
        <v>710</v>
      </c>
      <c r="BH100" s="19" t="s">
        <v>183</v>
      </c>
      <c r="BR100" s="14"/>
    </row>
    <row r="101" spans="1:70" ht="34">
      <c r="A101" s="108">
        <v>274</v>
      </c>
      <c r="B101" s="104">
        <v>15.5</v>
      </c>
      <c r="C101" s="27" t="s">
        <v>172</v>
      </c>
      <c r="D101" s="19" t="s">
        <v>177</v>
      </c>
      <c r="E101" s="15" t="s">
        <v>85</v>
      </c>
      <c r="F101" s="16" t="s">
        <v>711</v>
      </c>
      <c r="G101" s="17" t="s">
        <v>712</v>
      </c>
      <c r="H101" s="17" t="s">
        <v>88</v>
      </c>
      <c r="I101" s="17" t="s">
        <v>88</v>
      </c>
      <c r="J101" s="19" t="s">
        <v>111</v>
      </c>
      <c r="K101" s="26" t="s">
        <v>641</v>
      </c>
      <c r="L101" s="18"/>
      <c r="M101" s="26"/>
      <c r="N101" s="26"/>
      <c r="O101" s="26"/>
      <c r="P101" s="26"/>
      <c r="Q101" s="26"/>
      <c r="R101" s="26"/>
      <c r="S101" s="26"/>
      <c r="T101" s="26"/>
      <c r="U101" s="26"/>
      <c r="V101" s="26"/>
      <c r="W101" s="26"/>
      <c r="X101" s="26"/>
      <c r="Y101" s="26"/>
      <c r="Z101" s="26"/>
      <c r="AA101" s="18" t="s">
        <v>396</v>
      </c>
      <c r="AB101" s="18" t="s">
        <v>91</v>
      </c>
      <c r="AC101" s="26"/>
      <c r="AD101" s="18" t="s">
        <v>91</v>
      </c>
      <c r="AE101" s="26" t="s">
        <v>91</v>
      </c>
      <c r="AF101" s="27">
        <v>1.2456788999999999</v>
      </c>
      <c r="AG101" s="15" t="s">
        <v>91</v>
      </c>
      <c r="AH101" s="19" t="s">
        <v>281</v>
      </c>
      <c r="AI101" s="24" t="s">
        <v>713</v>
      </c>
      <c r="AJ101" s="35"/>
      <c r="AK101" s="35"/>
      <c r="AL101" s="35" t="s">
        <v>95</v>
      </c>
      <c r="AM101" s="35" t="s">
        <v>95</v>
      </c>
      <c r="AN101" s="35" t="s">
        <v>95</v>
      </c>
      <c r="AO101" s="35" t="s">
        <v>95</v>
      </c>
      <c r="AP101" s="35"/>
      <c r="AQ101" s="35"/>
      <c r="AR101" s="19"/>
      <c r="AS101" s="19"/>
      <c r="AT101" s="19"/>
      <c r="AU101" s="19"/>
      <c r="AV101" s="19"/>
      <c r="AW101" s="19"/>
      <c r="AX101" s="19"/>
      <c r="AY101" s="19"/>
      <c r="AZ101" s="19"/>
      <c r="BA101" s="19"/>
      <c r="BB101" s="19" t="s">
        <v>273</v>
      </c>
      <c r="BC101" s="19"/>
      <c r="BD101" s="19"/>
      <c r="BE101" s="19" t="s">
        <v>116</v>
      </c>
      <c r="BF101" s="19" t="s">
        <v>714</v>
      </c>
      <c r="BG101" s="18" t="s">
        <v>710</v>
      </c>
      <c r="BH101" s="19" t="s">
        <v>183</v>
      </c>
      <c r="BR101" s="14"/>
    </row>
    <row r="102" spans="1:70" ht="80">
      <c r="A102" s="108">
        <v>1201</v>
      </c>
      <c r="B102" s="104">
        <v>15.5</v>
      </c>
      <c r="C102" s="27" t="s">
        <v>618</v>
      </c>
      <c r="D102" s="19" t="s">
        <v>205</v>
      </c>
      <c r="E102" s="15" t="s">
        <v>85</v>
      </c>
      <c r="F102" s="16" t="s">
        <v>715</v>
      </c>
      <c r="G102" s="17" t="s">
        <v>716</v>
      </c>
      <c r="H102" s="17" t="s">
        <v>88</v>
      </c>
      <c r="I102" s="17" t="s">
        <v>88</v>
      </c>
      <c r="J102" s="19" t="s">
        <v>89</v>
      </c>
      <c r="K102" s="26" t="s">
        <v>717</v>
      </c>
      <c r="L102" s="18"/>
      <c r="M102" s="26"/>
      <c r="N102" s="26"/>
      <c r="O102" s="26"/>
      <c r="P102" s="26"/>
      <c r="Q102" s="26"/>
      <c r="R102" s="26"/>
      <c r="S102" s="26"/>
      <c r="T102" s="26"/>
      <c r="U102" s="26"/>
      <c r="V102" s="26"/>
      <c r="W102" s="26"/>
      <c r="X102" s="26"/>
      <c r="Y102" s="26"/>
      <c r="Z102" s="26"/>
      <c r="AA102" s="18" t="s">
        <v>91</v>
      </c>
      <c r="AB102" s="18" t="s">
        <v>91</v>
      </c>
      <c r="AC102" s="26"/>
      <c r="AD102" s="18" t="s">
        <v>91</v>
      </c>
      <c r="AE102" s="26" t="s">
        <v>91</v>
      </c>
      <c r="AF102" s="27" t="s">
        <v>718</v>
      </c>
      <c r="AG102" s="15" t="s">
        <v>91</v>
      </c>
      <c r="AH102" s="19" t="s">
        <v>89</v>
      </c>
      <c r="AI102" s="24" t="s">
        <v>719</v>
      </c>
      <c r="AJ102" s="35" t="s">
        <v>95</v>
      </c>
      <c r="AK102" s="35" t="s">
        <v>95</v>
      </c>
      <c r="AL102" s="35"/>
      <c r="AM102" s="35"/>
      <c r="AN102" s="35"/>
      <c r="AO102" s="35"/>
      <c r="AP102" s="35"/>
      <c r="AQ102" s="35"/>
      <c r="AR102" s="19"/>
      <c r="AS102" s="19"/>
      <c r="AT102" s="19"/>
      <c r="AU102" s="19"/>
      <c r="AV102" s="19"/>
      <c r="AW102" s="19"/>
      <c r="AX102" s="19"/>
      <c r="AY102" s="19"/>
      <c r="AZ102" s="19"/>
      <c r="BA102" s="19"/>
      <c r="BB102" s="19" t="s">
        <v>273</v>
      </c>
      <c r="BC102" s="19"/>
      <c r="BD102" s="19" t="s">
        <v>720</v>
      </c>
      <c r="BE102" s="19" t="s">
        <v>116</v>
      </c>
      <c r="BF102" s="83" t="s">
        <v>721</v>
      </c>
      <c r="BG102" s="18" t="s">
        <v>212</v>
      </c>
      <c r="BH102" s="15" t="s">
        <v>119</v>
      </c>
      <c r="BR102" s="14"/>
    </row>
    <row r="103" spans="1:70" ht="80">
      <c r="A103" s="108">
        <v>1202</v>
      </c>
      <c r="B103" s="104">
        <v>15.5</v>
      </c>
      <c r="C103" s="27" t="s">
        <v>618</v>
      </c>
      <c r="D103" s="19" t="s">
        <v>205</v>
      </c>
      <c r="E103" s="15" t="s">
        <v>85</v>
      </c>
      <c r="F103" s="16" t="s">
        <v>722</v>
      </c>
      <c r="G103" s="17" t="s">
        <v>723</v>
      </c>
      <c r="H103" s="17" t="s">
        <v>88</v>
      </c>
      <c r="I103" s="17" t="s">
        <v>88</v>
      </c>
      <c r="J103" s="19" t="s">
        <v>89</v>
      </c>
      <c r="K103" s="26" t="s">
        <v>724</v>
      </c>
      <c r="L103" s="18"/>
      <c r="M103" s="26"/>
      <c r="N103" s="26"/>
      <c r="O103" s="26"/>
      <c r="P103" s="26"/>
      <c r="Q103" s="26"/>
      <c r="R103" s="26"/>
      <c r="S103" s="26"/>
      <c r="T103" s="26"/>
      <c r="U103" s="26"/>
      <c r="V103" s="26"/>
      <c r="W103" s="26"/>
      <c r="X103" s="26"/>
      <c r="Y103" s="26"/>
      <c r="Z103" s="26"/>
      <c r="AA103" s="18" t="s">
        <v>91</v>
      </c>
      <c r="AB103" s="18" t="s">
        <v>91</v>
      </c>
      <c r="AC103" s="26"/>
      <c r="AD103" s="18" t="s">
        <v>91</v>
      </c>
      <c r="AE103" s="26" t="s">
        <v>91</v>
      </c>
      <c r="AF103" s="27" t="s">
        <v>725</v>
      </c>
      <c r="AG103" s="15" t="s">
        <v>91</v>
      </c>
      <c r="AH103" s="19" t="s">
        <v>89</v>
      </c>
      <c r="AI103" s="24" t="s">
        <v>719</v>
      </c>
      <c r="AJ103" s="35" t="s">
        <v>95</v>
      </c>
      <c r="AK103" s="35" t="s">
        <v>95</v>
      </c>
      <c r="AL103" s="35"/>
      <c r="AM103" s="35"/>
      <c r="AN103" s="35"/>
      <c r="AO103" s="35"/>
      <c r="AP103" s="35"/>
      <c r="AQ103" s="35"/>
      <c r="AR103" s="19"/>
      <c r="AS103" s="19"/>
      <c r="AT103" s="19"/>
      <c r="AU103" s="19"/>
      <c r="AV103" s="19"/>
      <c r="AW103" s="19"/>
      <c r="AX103" s="19"/>
      <c r="AY103" s="19"/>
      <c r="AZ103" s="19"/>
      <c r="BA103" s="19"/>
      <c r="BB103" s="19" t="s">
        <v>273</v>
      </c>
      <c r="BC103" s="19"/>
      <c r="BD103" s="19" t="s">
        <v>720</v>
      </c>
      <c r="BE103" s="19" t="s">
        <v>116</v>
      </c>
      <c r="BF103" s="83" t="s">
        <v>721</v>
      </c>
      <c r="BG103" s="18" t="s">
        <v>212</v>
      </c>
      <c r="BH103" s="15" t="s">
        <v>119</v>
      </c>
      <c r="BR103" s="14"/>
    </row>
    <row r="104" spans="1:70" ht="80">
      <c r="A104" s="108">
        <v>906</v>
      </c>
      <c r="B104" s="104">
        <v>15.5</v>
      </c>
      <c r="C104" s="27" t="s">
        <v>608</v>
      </c>
      <c r="D104" s="19" t="s">
        <v>205</v>
      </c>
      <c r="E104" s="15" t="s">
        <v>85</v>
      </c>
      <c r="F104" s="16" t="s">
        <v>726</v>
      </c>
      <c r="G104" s="17" t="s">
        <v>727</v>
      </c>
      <c r="H104" s="17" t="s">
        <v>88</v>
      </c>
      <c r="I104" s="17" t="s">
        <v>88</v>
      </c>
      <c r="J104" s="19" t="s">
        <v>89</v>
      </c>
      <c r="K104" s="26" t="s">
        <v>728</v>
      </c>
      <c r="L104" s="18"/>
      <c r="M104" s="26"/>
      <c r="N104" s="26"/>
      <c r="O104" s="26"/>
      <c r="P104" s="26"/>
      <c r="Q104" s="26"/>
      <c r="R104" s="26"/>
      <c r="S104" s="26"/>
      <c r="T104" s="26"/>
      <c r="U104" s="26"/>
      <c r="V104" s="26"/>
      <c r="W104" s="26"/>
      <c r="X104" s="26"/>
      <c r="Y104" s="26"/>
      <c r="Z104" s="26"/>
      <c r="AA104" s="18" t="s">
        <v>91</v>
      </c>
      <c r="AB104" s="18" t="s">
        <v>91</v>
      </c>
      <c r="AC104" s="26"/>
      <c r="AD104" s="18" t="s">
        <v>200</v>
      </c>
      <c r="AE104" s="26" t="s">
        <v>91</v>
      </c>
      <c r="AF104" s="27" t="s">
        <v>729</v>
      </c>
      <c r="AG104" s="15" t="s">
        <v>91</v>
      </c>
      <c r="AH104" s="19" t="s">
        <v>89</v>
      </c>
      <c r="AI104" s="24" t="s">
        <v>730</v>
      </c>
      <c r="AJ104" s="35" t="s">
        <v>95</v>
      </c>
      <c r="AK104" s="35" t="s">
        <v>95</v>
      </c>
      <c r="AL104" s="35"/>
      <c r="AM104" s="35"/>
      <c r="AN104" s="35"/>
      <c r="AO104" s="35"/>
      <c r="AP104" s="35" t="s">
        <v>95</v>
      </c>
      <c r="AQ104" s="35" t="s">
        <v>95</v>
      </c>
      <c r="AR104" s="19"/>
      <c r="AS104" s="19"/>
      <c r="AT104" s="19"/>
      <c r="AU104" s="19"/>
      <c r="AV104" s="19"/>
      <c r="AW104" s="19"/>
      <c r="AX104" s="19"/>
      <c r="AY104" s="19"/>
      <c r="AZ104" s="19"/>
      <c r="BA104" s="19"/>
      <c r="BB104" s="19" t="s">
        <v>273</v>
      </c>
      <c r="BC104" s="19"/>
      <c r="BD104" s="19"/>
      <c r="BE104" s="19" t="s">
        <v>116</v>
      </c>
      <c r="BF104" s="83" t="s">
        <v>731</v>
      </c>
      <c r="BG104" s="82" t="s">
        <v>212</v>
      </c>
      <c r="BH104" s="15" t="s">
        <v>617</v>
      </c>
      <c r="BR104" s="14"/>
    </row>
    <row r="105" spans="1:70" ht="80">
      <c r="A105" s="108">
        <v>907</v>
      </c>
      <c r="B105" s="104">
        <v>15.5</v>
      </c>
      <c r="C105" s="27" t="s">
        <v>608</v>
      </c>
      <c r="D105" s="19" t="s">
        <v>205</v>
      </c>
      <c r="E105" s="15" t="s">
        <v>85</v>
      </c>
      <c r="F105" s="16" t="s">
        <v>732</v>
      </c>
      <c r="G105" s="17" t="s">
        <v>733</v>
      </c>
      <c r="H105" s="17" t="s">
        <v>88</v>
      </c>
      <c r="I105" s="17" t="s">
        <v>88</v>
      </c>
      <c r="J105" s="19" t="s">
        <v>89</v>
      </c>
      <c r="K105" s="26" t="s">
        <v>728</v>
      </c>
      <c r="L105" s="18"/>
      <c r="M105" s="26"/>
      <c r="N105" s="26"/>
      <c r="O105" s="26"/>
      <c r="P105" s="26"/>
      <c r="Q105" s="26"/>
      <c r="R105" s="26"/>
      <c r="S105" s="26"/>
      <c r="T105" s="26"/>
      <c r="U105" s="26"/>
      <c r="V105" s="26"/>
      <c r="W105" s="26"/>
      <c r="X105" s="26"/>
      <c r="Y105" s="26"/>
      <c r="Z105" s="26"/>
      <c r="AA105" s="18" t="s">
        <v>91</v>
      </c>
      <c r="AB105" s="18" t="s">
        <v>91</v>
      </c>
      <c r="AC105" s="26"/>
      <c r="AD105" s="18" t="s">
        <v>200</v>
      </c>
      <c r="AE105" s="26" t="s">
        <v>91</v>
      </c>
      <c r="AF105" s="27" t="s">
        <v>241</v>
      </c>
      <c r="AG105" s="15" t="s">
        <v>91</v>
      </c>
      <c r="AH105" s="19" t="s">
        <v>89</v>
      </c>
      <c r="AI105" s="24" t="s">
        <v>734</v>
      </c>
      <c r="AJ105" s="35" t="s">
        <v>95</v>
      </c>
      <c r="AK105" s="35" t="s">
        <v>95</v>
      </c>
      <c r="AL105" s="35"/>
      <c r="AM105" s="35"/>
      <c r="AN105" s="35"/>
      <c r="AO105" s="35"/>
      <c r="AP105" s="35" t="s">
        <v>95</v>
      </c>
      <c r="AQ105" s="35" t="s">
        <v>95</v>
      </c>
      <c r="AR105" s="19"/>
      <c r="AS105" s="19"/>
      <c r="AT105" s="19"/>
      <c r="AU105" s="19"/>
      <c r="AV105" s="19"/>
      <c r="AW105" s="19"/>
      <c r="AX105" s="19"/>
      <c r="AY105" s="19"/>
      <c r="AZ105" s="19"/>
      <c r="BA105" s="19"/>
      <c r="BB105" s="19" t="s">
        <v>273</v>
      </c>
      <c r="BC105" s="19"/>
      <c r="BD105" s="19"/>
      <c r="BE105" s="19" t="s">
        <v>116</v>
      </c>
      <c r="BF105" s="83" t="s">
        <v>731</v>
      </c>
      <c r="BG105" s="82" t="s">
        <v>212</v>
      </c>
      <c r="BH105" s="15" t="s">
        <v>617</v>
      </c>
      <c r="BR105" s="14"/>
    </row>
    <row r="106" spans="1:70" ht="80">
      <c r="A106" s="108">
        <v>1002</v>
      </c>
      <c r="B106" s="104">
        <v>15.5</v>
      </c>
      <c r="C106" s="27" t="s">
        <v>618</v>
      </c>
      <c r="D106" s="19" t="s">
        <v>177</v>
      </c>
      <c r="E106" s="15" t="s">
        <v>85</v>
      </c>
      <c r="F106" s="16" t="s">
        <v>735</v>
      </c>
      <c r="G106" s="17" t="s">
        <v>736</v>
      </c>
      <c r="H106" s="17" t="s">
        <v>88</v>
      </c>
      <c r="I106" s="17" t="s">
        <v>88</v>
      </c>
      <c r="J106" s="19" t="s">
        <v>111</v>
      </c>
      <c r="K106" s="26" t="s">
        <v>737</v>
      </c>
      <c r="L106" s="18"/>
      <c r="M106" s="26"/>
      <c r="N106" s="26"/>
      <c r="O106" s="26"/>
      <c r="P106" s="26"/>
      <c r="Q106" s="26"/>
      <c r="R106" s="26"/>
      <c r="S106" s="26"/>
      <c r="T106" s="26"/>
      <c r="U106" s="26"/>
      <c r="V106" s="26"/>
      <c r="W106" s="26"/>
      <c r="X106" s="26"/>
      <c r="Y106" s="26"/>
      <c r="Z106" s="26"/>
      <c r="AA106" s="18" t="s">
        <v>91</v>
      </c>
      <c r="AB106" s="18" t="s">
        <v>91</v>
      </c>
      <c r="AC106" s="26"/>
      <c r="AD106" s="18" t="s">
        <v>91</v>
      </c>
      <c r="AE106" s="26" t="s">
        <v>91</v>
      </c>
      <c r="AF106" s="27">
        <v>47425</v>
      </c>
      <c r="AG106" s="15" t="s">
        <v>91</v>
      </c>
      <c r="AH106" s="19" t="s">
        <v>281</v>
      </c>
      <c r="AI106" s="24" t="s">
        <v>738</v>
      </c>
      <c r="AJ106" s="35" t="s">
        <v>95</v>
      </c>
      <c r="AK106" s="35" t="s">
        <v>95</v>
      </c>
      <c r="AL106" s="35" t="s">
        <v>95</v>
      </c>
      <c r="AM106" s="35" t="s">
        <v>95</v>
      </c>
      <c r="AN106" s="35" t="s">
        <v>95</v>
      </c>
      <c r="AO106" s="35" t="s">
        <v>95</v>
      </c>
      <c r="AP106" s="35"/>
      <c r="AQ106" s="35"/>
      <c r="AR106" s="19"/>
      <c r="AS106" s="19"/>
      <c r="AT106" s="19"/>
      <c r="AU106" s="19"/>
      <c r="AV106" s="19"/>
      <c r="AW106" s="19"/>
      <c r="AX106" s="19"/>
      <c r="AY106" s="19"/>
      <c r="AZ106" s="19"/>
      <c r="BA106" s="19"/>
      <c r="BB106" s="19" t="s">
        <v>273</v>
      </c>
      <c r="BC106" s="19"/>
      <c r="BD106" s="19"/>
      <c r="BE106" s="19" t="s">
        <v>116</v>
      </c>
      <c r="BF106" s="83" t="s">
        <v>739</v>
      </c>
      <c r="BG106" s="82" t="s">
        <v>212</v>
      </c>
      <c r="BH106" s="15" t="s">
        <v>119</v>
      </c>
      <c r="BR106" s="14"/>
    </row>
    <row r="107" spans="1:70" ht="34">
      <c r="A107" s="108">
        <v>904</v>
      </c>
      <c r="B107" s="104">
        <v>15.5</v>
      </c>
      <c r="C107" s="27" t="s">
        <v>608</v>
      </c>
      <c r="D107" s="19" t="s">
        <v>205</v>
      </c>
      <c r="E107" s="15" t="s">
        <v>85</v>
      </c>
      <c r="F107" s="16" t="s">
        <v>740</v>
      </c>
      <c r="G107" s="17" t="s">
        <v>741</v>
      </c>
      <c r="H107" s="17" t="s">
        <v>88</v>
      </c>
      <c r="I107" s="17" t="s">
        <v>88</v>
      </c>
      <c r="J107" s="19" t="s">
        <v>167</v>
      </c>
      <c r="K107" s="26" t="s">
        <v>742</v>
      </c>
      <c r="L107" s="18"/>
      <c r="M107" s="26"/>
      <c r="N107" s="26"/>
      <c r="O107" s="26"/>
      <c r="P107" s="26"/>
      <c r="Q107" s="26"/>
      <c r="R107" s="26"/>
      <c r="S107" s="26"/>
      <c r="T107" s="26"/>
      <c r="U107" s="26"/>
      <c r="V107" s="26"/>
      <c r="W107" s="26"/>
      <c r="X107" s="26"/>
      <c r="Y107" s="26"/>
      <c r="Z107" s="26"/>
      <c r="AA107" s="18" t="s">
        <v>91</v>
      </c>
      <c r="AB107" s="18" t="s">
        <v>91</v>
      </c>
      <c r="AC107" s="26"/>
      <c r="AD107" s="18" t="s">
        <v>91</v>
      </c>
      <c r="AE107" s="26" t="s">
        <v>91</v>
      </c>
      <c r="AF107" s="99">
        <v>39545</v>
      </c>
      <c r="AG107" s="15" t="s">
        <v>91</v>
      </c>
      <c r="AH107" s="19" t="s">
        <v>167</v>
      </c>
      <c r="AI107" s="24" t="s">
        <v>743</v>
      </c>
      <c r="AJ107" s="35" t="s">
        <v>95</v>
      </c>
      <c r="AK107" s="35" t="s">
        <v>95</v>
      </c>
      <c r="AL107" s="35" t="s">
        <v>95</v>
      </c>
      <c r="AM107" s="35" t="s">
        <v>95</v>
      </c>
      <c r="AN107" s="35" t="s">
        <v>95</v>
      </c>
      <c r="AO107" s="35" t="s">
        <v>95</v>
      </c>
      <c r="AP107" s="35"/>
      <c r="AQ107" s="35"/>
      <c r="AR107" s="19"/>
      <c r="AS107" s="19"/>
      <c r="AT107" s="19"/>
      <c r="AU107" s="19"/>
      <c r="AV107" s="19"/>
      <c r="AW107" s="19"/>
      <c r="AX107" s="19"/>
      <c r="AY107" s="19"/>
      <c r="AZ107" s="19"/>
      <c r="BA107" s="19"/>
      <c r="BB107" s="19" t="s">
        <v>273</v>
      </c>
      <c r="BC107" s="19"/>
      <c r="BD107" s="19"/>
      <c r="BE107" s="19" t="s">
        <v>116</v>
      </c>
      <c r="BF107" s="82" t="s">
        <v>91</v>
      </c>
      <c r="BG107" s="82" t="s">
        <v>744</v>
      </c>
      <c r="BH107" s="15" t="s">
        <v>617</v>
      </c>
      <c r="BR107" s="14"/>
    </row>
    <row r="108" spans="1:70" ht="34">
      <c r="A108" s="108">
        <v>905</v>
      </c>
      <c r="B108" s="104">
        <v>15.5</v>
      </c>
      <c r="C108" s="27" t="s">
        <v>608</v>
      </c>
      <c r="D108" s="19" t="s">
        <v>205</v>
      </c>
      <c r="E108" s="15" t="s">
        <v>85</v>
      </c>
      <c r="F108" s="16" t="s">
        <v>745</v>
      </c>
      <c r="G108" s="17" t="s">
        <v>746</v>
      </c>
      <c r="H108" s="17" t="s">
        <v>88</v>
      </c>
      <c r="I108" s="17" t="s">
        <v>88</v>
      </c>
      <c r="J108" s="19" t="s">
        <v>167</v>
      </c>
      <c r="K108" s="26" t="s">
        <v>747</v>
      </c>
      <c r="L108" s="18"/>
      <c r="M108" s="26"/>
      <c r="N108" s="26"/>
      <c r="O108" s="26"/>
      <c r="P108" s="26"/>
      <c r="Q108" s="26"/>
      <c r="R108" s="26"/>
      <c r="S108" s="26"/>
      <c r="T108" s="26"/>
      <c r="U108" s="26"/>
      <c r="V108" s="26"/>
      <c r="W108" s="26"/>
      <c r="X108" s="26"/>
      <c r="Y108" s="26"/>
      <c r="Z108" s="26"/>
      <c r="AA108" s="18" t="s">
        <v>91</v>
      </c>
      <c r="AB108" s="18" t="s">
        <v>91</v>
      </c>
      <c r="AC108" s="26"/>
      <c r="AD108" s="18" t="s">
        <v>200</v>
      </c>
      <c r="AE108" s="26" t="s">
        <v>91</v>
      </c>
      <c r="AF108" s="99">
        <v>43684</v>
      </c>
      <c r="AG108" s="15" t="s">
        <v>91</v>
      </c>
      <c r="AH108" s="19" t="s">
        <v>167</v>
      </c>
      <c r="AI108" s="24" t="s">
        <v>748</v>
      </c>
      <c r="AJ108" s="35" t="s">
        <v>95</v>
      </c>
      <c r="AK108" s="35" t="s">
        <v>95</v>
      </c>
      <c r="AL108" s="35" t="s">
        <v>95</v>
      </c>
      <c r="AM108" s="35" t="s">
        <v>95</v>
      </c>
      <c r="AN108" s="35" t="s">
        <v>95</v>
      </c>
      <c r="AO108" s="35" t="s">
        <v>95</v>
      </c>
      <c r="AP108" s="35" t="s">
        <v>95</v>
      </c>
      <c r="AQ108" s="35" t="s">
        <v>95</v>
      </c>
      <c r="AR108" s="19"/>
      <c r="AS108" s="19"/>
      <c r="AT108" s="19"/>
      <c r="AU108" s="19"/>
      <c r="AV108" s="19"/>
      <c r="AW108" s="19"/>
      <c r="AX108" s="19"/>
      <c r="AY108" s="19"/>
      <c r="AZ108" s="19"/>
      <c r="BA108" s="19"/>
      <c r="BB108" s="19" t="s">
        <v>273</v>
      </c>
      <c r="BC108" s="19"/>
      <c r="BD108" s="19"/>
      <c r="BE108" s="19" t="s">
        <v>116</v>
      </c>
      <c r="BF108" s="82" t="s">
        <v>91</v>
      </c>
      <c r="BG108" s="18" t="s">
        <v>744</v>
      </c>
      <c r="BH108" s="15" t="s">
        <v>617</v>
      </c>
      <c r="BR108" s="14"/>
    </row>
    <row r="109" spans="1:70" s="45" customFormat="1" ht="112">
      <c r="A109" s="108">
        <v>903</v>
      </c>
      <c r="B109" s="104">
        <v>15.5</v>
      </c>
      <c r="C109" s="24" t="s">
        <v>608</v>
      </c>
      <c r="D109" s="15" t="s">
        <v>205</v>
      </c>
      <c r="E109" s="15" t="s">
        <v>101</v>
      </c>
      <c r="F109" s="16" t="s">
        <v>749</v>
      </c>
      <c r="G109" s="17" t="s">
        <v>750</v>
      </c>
      <c r="H109" s="17" t="s">
        <v>88</v>
      </c>
      <c r="I109" s="17" t="s">
        <v>88</v>
      </c>
      <c r="J109" s="48" t="s">
        <v>111</v>
      </c>
      <c r="K109" s="26" t="s">
        <v>365</v>
      </c>
      <c r="L109" s="18"/>
      <c r="M109" s="26"/>
      <c r="N109" s="26"/>
      <c r="O109" s="26"/>
      <c r="P109" s="26"/>
      <c r="Q109" s="26"/>
      <c r="R109" s="26"/>
      <c r="S109" s="26"/>
      <c r="T109" s="26"/>
      <c r="U109" s="26"/>
      <c r="V109" s="26"/>
      <c r="W109" s="26"/>
      <c r="X109" s="26"/>
      <c r="Y109" s="26"/>
      <c r="Z109" s="26"/>
      <c r="AA109" s="18" t="s">
        <v>91</v>
      </c>
      <c r="AB109" s="18" t="s">
        <v>91</v>
      </c>
      <c r="AC109" s="26"/>
      <c r="AD109" s="18" t="s">
        <v>91</v>
      </c>
      <c r="AE109" s="26" t="s">
        <v>449</v>
      </c>
      <c r="AF109" s="24">
        <v>10</v>
      </c>
      <c r="AG109" s="15" t="s">
        <v>91</v>
      </c>
      <c r="AH109" s="48" t="s">
        <v>281</v>
      </c>
      <c r="AI109" s="26" t="s">
        <v>625</v>
      </c>
      <c r="AJ109" s="35" t="s">
        <v>95</v>
      </c>
      <c r="AK109" s="35" t="s">
        <v>95</v>
      </c>
      <c r="AL109" s="35" t="s">
        <v>95</v>
      </c>
      <c r="AM109" s="35" t="s">
        <v>95</v>
      </c>
      <c r="AN109" s="35" t="s">
        <v>95</v>
      </c>
      <c r="AO109" s="35" t="s">
        <v>95</v>
      </c>
      <c r="AP109" s="35"/>
      <c r="AQ109" s="35"/>
      <c r="AR109" s="43"/>
      <c r="AS109" s="43"/>
      <c r="AT109" s="43"/>
      <c r="AU109" s="43"/>
      <c r="AV109" s="43"/>
      <c r="AW109" s="43"/>
      <c r="AX109" s="43"/>
      <c r="AY109" s="43"/>
      <c r="AZ109" s="19" t="s">
        <v>367</v>
      </c>
      <c r="BA109" s="15" t="s">
        <v>539</v>
      </c>
      <c r="BB109" s="19" t="s">
        <v>273</v>
      </c>
      <c r="BC109" s="19"/>
      <c r="BD109" s="19" t="s">
        <v>626</v>
      </c>
      <c r="BE109" s="19" t="s">
        <v>116</v>
      </c>
      <c r="BF109" s="19" t="s">
        <v>627</v>
      </c>
      <c r="BG109" s="19" t="s">
        <v>456</v>
      </c>
      <c r="BH109" s="83" t="s">
        <v>617</v>
      </c>
    </row>
    <row r="110" spans="1:70" ht="96">
      <c r="A110" s="108">
        <v>607</v>
      </c>
      <c r="B110" s="104">
        <v>15.5</v>
      </c>
      <c r="C110" s="24" t="s">
        <v>751</v>
      </c>
      <c r="D110" s="15" t="s">
        <v>100</v>
      </c>
      <c r="E110" s="15" t="s">
        <v>101</v>
      </c>
      <c r="F110" s="16" t="s">
        <v>752</v>
      </c>
      <c r="G110" s="17" t="s">
        <v>753</v>
      </c>
      <c r="H110" s="17" t="s">
        <v>88</v>
      </c>
      <c r="I110" s="17" t="s">
        <v>88</v>
      </c>
      <c r="J110" s="48" t="s">
        <v>111</v>
      </c>
      <c r="K110" s="24" t="s">
        <v>754</v>
      </c>
      <c r="L110" s="18"/>
      <c r="M110" s="24"/>
      <c r="N110" s="24"/>
      <c r="O110" s="24"/>
      <c r="P110" s="24"/>
      <c r="Q110" s="24"/>
      <c r="R110" s="24"/>
      <c r="S110" s="24"/>
      <c r="T110" s="24"/>
      <c r="U110" s="24"/>
      <c r="V110" s="24"/>
      <c r="W110" s="24"/>
      <c r="X110" s="24"/>
      <c r="Y110" s="24"/>
      <c r="Z110" s="24"/>
      <c r="AA110" s="18" t="s">
        <v>91</v>
      </c>
      <c r="AB110" s="24" t="s">
        <v>91</v>
      </c>
      <c r="AC110" s="24" t="s">
        <v>91</v>
      </c>
      <c r="AD110" s="24" t="s">
        <v>91</v>
      </c>
      <c r="AE110" s="24" t="s">
        <v>755</v>
      </c>
      <c r="AF110" s="49">
        <v>0.58333333333333337</v>
      </c>
      <c r="AG110" s="15" t="s">
        <v>91</v>
      </c>
      <c r="AH110" s="48" t="s">
        <v>753</v>
      </c>
      <c r="AI110" s="24" t="s">
        <v>756</v>
      </c>
      <c r="AJ110" s="35"/>
      <c r="AK110" s="35"/>
      <c r="AL110" s="35" t="s">
        <v>95</v>
      </c>
      <c r="AM110" s="35" t="s">
        <v>95</v>
      </c>
      <c r="AN110" s="35" t="s">
        <v>95</v>
      </c>
      <c r="AO110" s="35" t="s">
        <v>95</v>
      </c>
      <c r="AP110" s="35"/>
      <c r="AQ110" s="35"/>
      <c r="AR110" s="19"/>
      <c r="AS110" s="19"/>
      <c r="AT110" s="19"/>
      <c r="AU110" s="19"/>
      <c r="AV110" s="19"/>
      <c r="AW110" s="19"/>
      <c r="AX110" s="19"/>
      <c r="AY110" s="19"/>
      <c r="AZ110" s="19"/>
      <c r="BA110" s="19"/>
      <c r="BB110" s="19" t="s">
        <v>273</v>
      </c>
      <c r="BC110" s="19"/>
      <c r="BD110" s="19" t="s">
        <v>757</v>
      </c>
      <c r="BE110" s="19" t="s">
        <v>116</v>
      </c>
      <c r="BF110" s="19" t="s">
        <v>758</v>
      </c>
      <c r="BG110" s="18" t="s">
        <v>759</v>
      </c>
      <c r="BH110" s="15" t="s">
        <v>171</v>
      </c>
      <c r="BR110" s="14"/>
    </row>
    <row r="111" spans="1:70" ht="96">
      <c r="A111" s="108">
        <v>271</v>
      </c>
      <c r="B111" s="104">
        <v>15.5</v>
      </c>
      <c r="C111" s="15" t="s">
        <v>172</v>
      </c>
      <c r="D111" s="15" t="s">
        <v>177</v>
      </c>
      <c r="E111" s="37" t="s">
        <v>101</v>
      </c>
      <c r="F111" s="16" t="s">
        <v>760</v>
      </c>
      <c r="G111" s="17" t="s">
        <v>761</v>
      </c>
      <c r="H111" s="17" t="s">
        <v>88</v>
      </c>
      <c r="I111" s="17" t="s">
        <v>88</v>
      </c>
      <c r="J111" s="15" t="s">
        <v>111</v>
      </c>
      <c r="K111" s="18" t="s">
        <v>365</v>
      </c>
      <c r="L111" s="18"/>
      <c r="M111" s="18"/>
      <c r="N111" s="18"/>
      <c r="O111" s="18"/>
      <c r="P111" s="18"/>
      <c r="Q111" s="18"/>
      <c r="R111" s="18"/>
      <c r="S111" s="18"/>
      <c r="T111" s="18"/>
      <c r="U111" s="18"/>
      <c r="V111" s="18"/>
      <c r="W111" s="18"/>
      <c r="X111" s="18"/>
      <c r="Y111" s="18"/>
      <c r="Z111" s="18"/>
      <c r="AA111" s="18" t="s">
        <v>338</v>
      </c>
      <c r="AB111" s="18" t="s">
        <v>91</v>
      </c>
      <c r="AC111" s="18"/>
      <c r="AD111" s="18" t="s">
        <v>91</v>
      </c>
      <c r="AE111" s="15" t="s">
        <v>449</v>
      </c>
      <c r="AF111" s="15" t="s">
        <v>450</v>
      </c>
      <c r="AG111" s="15" t="s">
        <v>91</v>
      </c>
      <c r="AH111" s="15" t="s">
        <v>365</v>
      </c>
      <c r="AI111" s="18" t="s">
        <v>451</v>
      </c>
      <c r="AJ111" s="35" t="s">
        <v>95</v>
      </c>
      <c r="AK111" s="35" t="s">
        <v>95</v>
      </c>
      <c r="AL111" s="35" t="s">
        <v>95</v>
      </c>
      <c r="AM111" s="35" t="s">
        <v>95</v>
      </c>
      <c r="AN111" s="35" t="s">
        <v>95</v>
      </c>
      <c r="AO111" s="35" t="s">
        <v>95</v>
      </c>
      <c r="AP111" s="35"/>
      <c r="AQ111" s="35"/>
      <c r="AR111" s="19"/>
      <c r="AS111" s="19"/>
      <c r="AT111" s="19"/>
      <c r="AU111" s="19"/>
      <c r="AV111" s="19"/>
      <c r="AW111" s="19"/>
      <c r="AX111" s="19"/>
      <c r="AY111" s="19"/>
      <c r="AZ111" s="19"/>
      <c r="BA111" s="19"/>
      <c r="BB111" s="19" t="s">
        <v>273</v>
      </c>
      <c r="BC111" s="19"/>
      <c r="BD111" s="19" t="s">
        <v>762</v>
      </c>
      <c r="BE111" s="19" t="s">
        <v>116</v>
      </c>
      <c r="BF111" s="19" t="s">
        <v>455</v>
      </c>
      <c r="BG111" s="19" t="s">
        <v>763</v>
      </c>
      <c r="BH111" s="19" t="s">
        <v>183</v>
      </c>
      <c r="BR111" s="14"/>
    </row>
    <row r="112" spans="1:70" ht="96">
      <c r="A112" s="108">
        <v>272</v>
      </c>
      <c r="B112" s="104">
        <v>15.5</v>
      </c>
      <c r="C112" s="15" t="s">
        <v>172</v>
      </c>
      <c r="D112" s="15" t="s">
        <v>177</v>
      </c>
      <c r="E112" s="37" t="s">
        <v>101</v>
      </c>
      <c r="F112" s="16" t="s">
        <v>764</v>
      </c>
      <c r="G112" s="17" t="s">
        <v>765</v>
      </c>
      <c r="H112" s="17" t="s">
        <v>4516</v>
      </c>
      <c r="I112" s="17" t="s">
        <v>88</v>
      </c>
      <c r="J112" s="15" t="s">
        <v>111</v>
      </c>
      <c r="K112" s="18" t="s">
        <v>365</v>
      </c>
      <c r="L112" s="18">
        <v>1045</v>
      </c>
      <c r="M112" s="18"/>
      <c r="N112" s="18">
        <v>32</v>
      </c>
      <c r="O112" s="125" t="s">
        <v>865</v>
      </c>
      <c r="P112" s="18" t="s">
        <v>226</v>
      </c>
      <c r="Q112" s="18"/>
      <c r="R112" s="18" t="s">
        <v>111</v>
      </c>
      <c r="S112" s="18"/>
      <c r="T112" s="18"/>
      <c r="U112" s="18"/>
      <c r="V112" s="18" t="b">
        <v>0</v>
      </c>
      <c r="W112" s="18" t="s">
        <v>228</v>
      </c>
      <c r="X112" s="18" t="s">
        <v>195</v>
      </c>
      <c r="Y112" s="18"/>
      <c r="Z112" s="18"/>
      <c r="AA112" s="18" t="s">
        <v>338</v>
      </c>
      <c r="AB112" s="18" t="s">
        <v>91</v>
      </c>
      <c r="AC112" s="18"/>
      <c r="AD112" s="18" t="s">
        <v>91</v>
      </c>
      <c r="AE112" s="15" t="s">
        <v>449</v>
      </c>
      <c r="AF112" s="15" t="s">
        <v>766</v>
      </c>
      <c r="AG112" s="15" t="s">
        <v>91</v>
      </c>
      <c r="AH112" s="15" t="s">
        <v>365</v>
      </c>
      <c r="AI112" s="18" t="s">
        <v>451</v>
      </c>
      <c r="AJ112" s="35" t="s">
        <v>95</v>
      </c>
      <c r="AK112" s="35" t="s">
        <v>95</v>
      </c>
      <c r="AL112" s="35" t="s">
        <v>95</v>
      </c>
      <c r="AM112" s="35" t="s">
        <v>95</v>
      </c>
      <c r="AN112" s="35" t="s">
        <v>95</v>
      </c>
      <c r="AO112" s="35" t="s">
        <v>95</v>
      </c>
      <c r="AP112" s="35"/>
      <c r="AQ112" s="35"/>
      <c r="AR112" s="19"/>
      <c r="AS112" s="19"/>
      <c r="AT112" s="19"/>
      <c r="AU112" s="19"/>
      <c r="AV112" s="19"/>
      <c r="AW112" s="19"/>
      <c r="AX112" s="19"/>
      <c r="AY112" s="19"/>
      <c r="AZ112" s="19"/>
      <c r="BA112" s="19"/>
      <c r="BB112" s="19" t="s">
        <v>273</v>
      </c>
      <c r="BC112" s="19"/>
      <c r="BD112" s="19" t="s">
        <v>767</v>
      </c>
      <c r="BE112" s="19" t="s">
        <v>116</v>
      </c>
      <c r="BF112" s="19" t="s">
        <v>455</v>
      </c>
      <c r="BG112" s="19" t="s">
        <v>763</v>
      </c>
      <c r="BH112" s="19" t="s">
        <v>183</v>
      </c>
      <c r="BR112" s="14"/>
    </row>
    <row r="113" spans="1:82" ht="80">
      <c r="A113" s="108">
        <v>275</v>
      </c>
      <c r="B113" s="104">
        <v>15.5</v>
      </c>
      <c r="C113" s="15" t="s">
        <v>172</v>
      </c>
      <c r="D113" s="15" t="s">
        <v>177</v>
      </c>
      <c r="E113" s="15" t="s">
        <v>85</v>
      </c>
      <c r="F113" s="16" t="s">
        <v>768</v>
      </c>
      <c r="G113" s="17" t="s">
        <v>769</v>
      </c>
      <c r="H113" s="17" t="s">
        <v>88</v>
      </c>
      <c r="I113" s="17" t="s">
        <v>88</v>
      </c>
      <c r="J113" s="15" t="s">
        <v>111</v>
      </c>
      <c r="K113" s="18" t="s">
        <v>770</v>
      </c>
      <c r="L113" s="18"/>
      <c r="M113" s="18"/>
      <c r="N113" s="18"/>
      <c r="O113" s="18"/>
      <c r="P113" s="18"/>
      <c r="Q113" s="18"/>
      <c r="R113" s="18"/>
      <c r="S113" s="18"/>
      <c r="T113" s="18"/>
      <c r="U113" s="18"/>
      <c r="V113" s="18"/>
      <c r="W113" s="18"/>
      <c r="X113" s="18"/>
      <c r="Y113" s="18"/>
      <c r="Z113" s="18"/>
      <c r="AA113" s="18" t="s">
        <v>771</v>
      </c>
      <c r="AB113" s="18" t="s">
        <v>772</v>
      </c>
      <c r="AC113" s="18" t="s">
        <v>91</v>
      </c>
      <c r="AD113" s="20" t="s">
        <v>91</v>
      </c>
      <c r="AE113" s="18" t="s">
        <v>91</v>
      </c>
      <c r="AF113" s="34">
        <v>1</v>
      </c>
      <c r="AG113" s="15" t="s">
        <v>91</v>
      </c>
      <c r="AH113" s="15" t="s">
        <v>365</v>
      </c>
      <c r="AI113" s="18" t="s">
        <v>773</v>
      </c>
      <c r="AJ113" s="35" t="s">
        <v>95</v>
      </c>
      <c r="AK113" s="35" t="s">
        <v>95</v>
      </c>
      <c r="AL113" s="35"/>
      <c r="AM113" s="35"/>
      <c r="AN113" s="35"/>
      <c r="AO113" s="35"/>
      <c r="AP113" s="35"/>
      <c r="AQ113" s="35"/>
      <c r="AR113" s="19"/>
      <c r="AS113" s="19"/>
      <c r="AT113" s="19"/>
      <c r="AU113" s="19"/>
      <c r="AV113" s="19"/>
      <c r="AW113" s="19"/>
      <c r="AX113" s="19"/>
      <c r="AY113" s="19"/>
      <c r="AZ113" s="19"/>
      <c r="BA113" s="19" t="s">
        <v>208</v>
      </c>
      <c r="BB113" s="19" t="s">
        <v>96</v>
      </c>
      <c r="BC113" s="19" t="s">
        <v>209</v>
      </c>
      <c r="BD113" s="19"/>
      <c r="BE113" s="19" t="s">
        <v>116</v>
      </c>
      <c r="BF113" s="86" t="s">
        <v>774</v>
      </c>
      <c r="BG113" s="83" t="s">
        <v>775</v>
      </c>
      <c r="BH113" s="19" t="s">
        <v>776</v>
      </c>
      <c r="BR113" s="14"/>
    </row>
    <row r="114" spans="1:82" ht="96">
      <c r="A114" s="108">
        <v>276</v>
      </c>
      <c r="B114" s="104">
        <v>15.5</v>
      </c>
      <c r="C114" s="15" t="s">
        <v>172</v>
      </c>
      <c r="D114" s="15" t="s">
        <v>177</v>
      </c>
      <c r="E114" s="15" t="s">
        <v>85</v>
      </c>
      <c r="F114" s="16" t="s">
        <v>777</v>
      </c>
      <c r="G114" s="17" t="s">
        <v>778</v>
      </c>
      <c r="H114" s="17" t="s">
        <v>88</v>
      </c>
      <c r="I114" s="17" t="s">
        <v>88</v>
      </c>
      <c r="J114" s="15" t="s">
        <v>111</v>
      </c>
      <c r="K114" s="18" t="s">
        <v>779</v>
      </c>
      <c r="L114" s="18"/>
      <c r="M114" s="18"/>
      <c r="N114" s="18"/>
      <c r="O114" s="18"/>
      <c r="P114" s="18"/>
      <c r="Q114" s="18"/>
      <c r="R114" s="18"/>
      <c r="S114" s="18"/>
      <c r="T114" s="18"/>
      <c r="U114" s="18"/>
      <c r="V114" s="18"/>
      <c r="W114" s="18"/>
      <c r="X114" s="18"/>
      <c r="Y114" s="18"/>
      <c r="Z114" s="18"/>
      <c r="AA114" s="18" t="s">
        <v>633</v>
      </c>
      <c r="AB114" s="18"/>
      <c r="AC114" s="18" t="s">
        <v>780</v>
      </c>
      <c r="AD114" s="20" t="s">
        <v>91</v>
      </c>
      <c r="AE114" s="18" t="s">
        <v>91</v>
      </c>
      <c r="AF114" s="18" t="s">
        <v>781</v>
      </c>
      <c r="AG114" s="15" t="s">
        <v>91</v>
      </c>
      <c r="AH114" s="15" t="s">
        <v>365</v>
      </c>
      <c r="AI114" s="18" t="s">
        <v>781</v>
      </c>
      <c r="AJ114" s="35" t="s">
        <v>95</v>
      </c>
      <c r="AK114" s="35" t="s">
        <v>95</v>
      </c>
      <c r="AL114" s="35"/>
      <c r="AM114" s="35"/>
      <c r="AN114" s="35"/>
      <c r="AO114" s="35"/>
      <c r="AP114" s="35"/>
      <c r="AQ114" s="35"/>
      <c r="AR114" s="19"/>
      <c r="AS114" s="19"/>
      <c r="AT114" s="19"/>
      <c r="AU114" s="19"/>
      <c r="AV114" s="19"/>
      <c r="AW114" s="19"/>
      <c r="AX114" s="19"/>
      <c r="AY114" s="19"/>
      <c r="AZ114" s="19"/>
      <c r="BA114" s="19" t="s">
        <v>208</v>
      </c>
      <c r="BB114" s="19" t="s">
        <v>96</v>
      </c>
      <c r="BC114" s="19" t="s">
        <v>209</v>
      </c>
      <c r="BD114" s="19"/>
      <c r="BE114" s="19" t="s">
        <v>116</v>
      </c>
      <c r="BF114" s="86" t="s">
        <v>117</v>
      </c>
      <c r="BG114" s="15" t="s">
        <v>118</v>
      </c>
      <c r="BH114" s="19" t="s">
        <v>183</v>
      </c>
      <c r="BR114" s="14"/>
    </row>
    <row r="115" spans="1:82" ht="48">
      <c r="A115" s="108">
        <v>277</v>
      </c>
      <c r="B115" s="104">
        <v>15.5</v>
      </c>
      <c r="C115" s="15" t="s">
        <v>172</v>
      </c>
      <c r="D115" s="15" t="s">
        <v>177</v>
      </c>
      <c r="E115" s="15" t="s">
        <v>178</v>
      </c>
      <c r="F115" s="16" t="s">
        <v>782</v>
      </c>
      <c r="G115" s="17" t="s">
        <v>783</v>
      </c>
      <c r="H115" s="17" t="s">
        <v>784</v>
      </c>
      <c r="I115" s="17" t="s">
        <v>88</v>
      </c>
      <c r="J115" s="15" t="s">
        <v>89</v>
      </c>
      <c r="K115" s="15" t="s">
        <v>436</v>
      </c>
      <c r="L115" s="15">
        <v>1038</v>
      </c>
      <c r="M115" s="15">
        <v>2</v>
      </c>
      <c r="N115" s="15"/>
      <c r="O115" s="18" t="s">
        <v>336</v>
      </c>
      <c r="P115" s="18" t="s">
        <v>192</v>
      </c>
      <c r="Q115" s="15" t="s">
        <v>437</v>
      </c>
      <c r="R115" s="15" t="s">
        <v>89</v>
      </c>
      <c r="S115" s="15"/>
      <c r="T115" s="15"/>
      <c r="U115" s="15"/>
      <c r="V115" s="15"/>
      <c r="W115" s="18" t="s">
        <v>228</v>
      </c>
      <c r="X115" s="15" t="s">
        <v>88</v>
      </c>
      <c r="Y115" s="15" t="s">
        <v>200</v>
      </c>
      <c r="Z115" s="15"/>
      <c r="AA115" s="18" t="s">
        <v>785</v>
      </c>
      <c r="AB115" s="15"/>
      <c r="AC115" s="18"/>
      <c r="AD115" s="15"/>
      <c r="AE115" s="15" t="s">
        <v>91</v>
      </c>
      <c r="AF115" s="15" t="s">
        <v>436</v>
      </c>
      <c r="AG115" s="15" t="s">
        <v>205</v>
      </c>
      <c r="AH115" s="15" t="s">
        <v>89</v>
      </c>
      <c r="AI115" s="18" t="s">
        <v>439</v>
      </c>
      <c r="AJ115" s="35" t="s">
        <v>95</v>
      </c>
      <c r="AK115" s="35"/>
      <c r="AL115" s="35"/>
      <c r="AM115" s="35"/>
      <c r="AN115" s="35"/>
      <c r="AO115" s="35"/>
      <c r="AP115" s="35"/>
      <c r="AQ115" s="35"/>
      <c r="AR115" s="19"/>
      <c r="AS115" s="19"/>
      <c r="AT115" s="19"/>
      <c r="AU115" s="19"/>
      <c r="AV115" s="19"/>
      <c r="AW115" s="19"/>
      <c r="AX115" s="19"/>
      <c r="AY115" s="19"/>
      <c r="AZ115" s="19"/>
      <c r="BA115" s="19" t="s">
        <v>208</v>
      </c>
      <c r="BB115" s="19" t="s">
        <v>96</v>
      </c>
      <c r="BC115" s="19" t="s">
        <v>209</v>
      </c>
      <c r="BD115" s="19" t="s">
        <v>786</v>
      </c>
      <c r="BE115" s="19" t="s">
        <v>116</v>
      </c>
      <c r="BF115" s="86" t="s">
        <v>117</v>
      </c>
      <c r="BG115" s="15" t="s">
        <v>118</v>
      </c>
      <c r="BH115" s="19" t="s">
        <v>183</v>
      </c>
      <c r="BR115" s="14"/>
    </row>
    <row r="116" spans="1:82" ht="48">
      <c r="A116" s="108">
        <v>278</v>
      </c>
      <c r="B116" s="104">
        <v>15.5</v>
      </c>
      <c r="C116" s="15" t="s">
        <v>172</v>
      </c>
      <c r="D116" s="15" t="s">
        <v>177</v>
      </c>
      <c r="E116" s="15" t="s">
        <v>178</v>
      </c>
      <c r="F116" s="16" t="s">
        <v>787</v>
      </c>
      <c r="G116" s="17" t="s">
        <v>788</v>
      </c>
      <c r="H116" s="17" t="s">
        <v>784</v>
      </c>
      <c r="I116" s="17" t="s">
        <v>88</v>
      </c>
      <c r="J116" s="15" t="s">
        <v>89</v>
      </c>
      <c r="K116" s="15" t="s">
        <v>436</v>
      </c>
      <c r="L116" s="15">
        <v>1078</v>
      </c>
      <c r="M116" s="15">
        <v>2</v>
      </c>
      <c r="N116" s="15"/>
      <c r="O116" s="18" t="s">
        <v>336</v>
      </c>
      <c r="P116" s="18" t="s">
        <v>192</v>
      </c>
      <c r="Q116" s="15" t="s">
        <v>437</v>
      </c>
      <c r="R116" s="15" t="s">
        <v>89</v>
      </c>
      <c r="S116" s="15"/>
      <c r="T116" s="15"/>
      <c r="U116" s="15"/>
      <c r="V116" s="15"/>
      <c r="W116" s="18" t="s">
        <v>228</v>
      </c>
      <c r="X116" s="15" t="s">
        <v>88</v>
      </c>
      <c r="Y116" s="15" t="s">
        <v>200</v>
      </c>
      <c r="Z116" s="15"/>
      <c r="AA116" s="18" t="s">
        <v>785</v>
      </c>
      <c r="AB116" s="15"/>
      <c r="AC116" s="18"/>
      <c r="AD116" s="15"/>
      <c r="AE116" s="15" t="s">
        <v>91</v>
      </c>
      <c r="AF116" s="15" t="s">
        <v>436</v>
      </c>
      <c r="AG116" s="15" t="s">
        <v>205</v>
      </c>
      <c r="AH116" s="15" t="s">
        <v>89</v>
      </c>
      <c r="AI116" s="18" t="s">
        <v>439</v>
      </c>
      <c r="AJ116" s="35" t="s">
        <v>95</v>
      </c>
      <c r="AK116" s="35"/>
      <c r="AL116" s="35"/>
      <c r="AM116" s="35"/>
      <c r="AN116" s="35"/>
      <c r="AO116" s="35"/>
      <c r="AP116" s="35"/>
      <c r="AQ116" s="35"/>
      <c r="AR116" s="19"/>
      <c r="AS116" s="19"/>
      <c r="AT116" s="19"/>
      <c r="AU116" s="19"/>
      <c r="AV116" s="19"/>
      <c r="AW116" s="19"/>
      <c r="AX116" s="19"/>
      <c r="AY116" s="19"/>
      <c r="AZ116" s="19"/>
      <c r="BA116" s="19" t="s">
        <v>208</v>
      </c>
      <c r="BB116" s="19" t="s">
        <v>96</v>
      </c>
      <c r="BC116" s="19" t="s">
        <v>209</v>
      </c>
      <c r="BD116" s="19" t="s">
        <v>786</v>
      </c>
      <c r="BE116" s="19" t="s">
        <v>116</v>
      </c>
      <c r="BF116" s="86" t="s">
        <v>117</v>
      </c>
      <c r="BG116" s="15" t="s">
        <v>118</v>
      </c>
      <c r="BH116" s="19" t="s">
        <v>183</v>
      </c>
      <c r="BR116" s="14"/>
    </row>
    <row r="117" spans="1:82" ht="48">
      <c r="A117" s="108">
        <v>279</v>
      </c>
      <c r="B117" s="104">
        <v>15.5</v>
      </c>
      <c r="C117" s="15" t="s">
        <v>172</v>
      </c>
      <c r="D117" s="15" t="s">
        <v>177</v>
      </c>
      <c r="E117" s="15" t="s">
        <v>178</v>
      </c>
      <c r="F117" s="16" t="s">
        <v>789</v>
      </c>
      <c r="G117" s="17" t="s">
        <v>790</v>
      </c>
      <c r="H117" s="17" t="s">
        <v>784</v>
      </c>
      <c r="I117" s="17" t="s">
        <v>88</v>
      </c>
      <c r="J117" s="15" t="s">
        <v>89</v>
      </c>
      <c r="K117" s="15" t="s">
        <v>436</v>
      </c>
      <c r="L117" s="15">
        <v>1087</v>
      </c>
      <c r="M117" s="15">
        <v>2</v>
      </c>
      <c r="N117" s="15"/>
      <c r="O117" s="18" t="s">
        <v>336</v>
      </c>
      <c r="P117" s="18" t="s">
        <v>192</v>
      </c>
      <c r="Q117" s="15" t="s">
        <v>437</v>
      </c>
      <c r="R117" s="15" t="s">
        <v>89</v>
      </c>
      <c r="S117" s="15"/>
      <c r="T117" s="15"/>
      <c r="U117" s="15"/>
      <c r="V117" s="15"/>
      <c r="W117" s="18" t="s">
        <v>228</v>
      </c>
      <c r="X117" s="15" t="s">
        <v>88</v>
      </c>
      <c r="Y117" s="15" t="s">
        <v>200</v>
      </c>
      <c r="Z117" s="15"/>
      <c r="AA117" s="18" t="s">
        <v>785</v>
      </c>
      <c r="AB117" s="15"/>
      <c r="AC117" s="18"/>
      <c r="AD117" s="15"/>
      <c r="AE117" s="15" t="s">
        <v>91</v>
      </c>
      <c r="AF117" s="15" t="s">
        <v>436</v>
      </c>
      <c r="AG117" s="15" t="s">
        <v>205</v>
      </c>
      <c r="AH117" s="15" t="s">
        <v>89</v>
      </c>
      <c r="AI117" s="18" t="s">
        <v>439</v>
      </c>
      <c r="AJ117" s="35" t="s">
        <v>95</v>
      </c>
      <c r="AK117" s="35"/>
      <c r="AL117" s="35"/>
      <c r="AM117" s="35"/>
      <c r="AN117" s="35"/>
      <c r="AO117" s="35"/>
      <c r="AP117" s="35"/>
      <c r="AQ117" s="35"/>
      <c r="AR117" s="19"/>
      <c r="AS117" s="19"/>
      <c r="AT117" s="19"/>
      <c r="AU117" s="19"/>
      <c r="AV117" s="19"/>
      <c r="AW117" s="19"/>
      <c r="AX117" s="19"/>
      <c r="AY117" s="19"/>
      <c r="AZ117" s="19"/>
      <c r="BA117" s="19" t="s">
        <v>208</v>
      </c>
      <c r="BB117" s="19" t="s">
        <v>96</v>
      </c>
      <c r="BC117" s="19" t="s">
        <v>209</v>
      </c>
      <c r="BD117" s="19" t="s">
        <v>786</v>
      </c>
      <c r="BE117" s="19" t="s">
        <v>116</v>
      </c>
      <c r="BF117" s="86" t="s">
        <v>117</v>
      </c>
      <c r="BG117" s="15" t="s">
        <v>118</v>
      </c>
      <c r="BH117" s="19" t="s">
        <v>183</v>
      </c>
      <c r="BR117" s="14"/>
    </row>
    <row r="118" spans="1:82" ht="64">
      <c r="A118" s="108">
        <v>280</v>
      </c>
      <c r="B118" s="104">
        <v>15.5</v>
      </c>
      <c r="C118" s="15" t="s">
        <v>172</v>
      </c>
      <c r="D118" s="15" t="s">
        <v>177</v>
      </c>
      <c r="E118" s="15" t="s">
        <v>85</v>
      </c>
      <c r="F118" s="16" t="s">
        <v>791</v>
      </c>
      <c r="G118" s="17" t="s">
        <v>792</v>
      </c>
      <c r="H118" s="17" t="s">
        <v>88</v>
      </c>
      <c r="I118" s="17" t="s">
        <v>88</v>
      </c>
      <c r="J118" s="15" t="s">
        <v>104</v>
      </c>
      <c r="K118" s="15" t="s">
        <v>105</v>
      </c>
      <c r="L118" s="15"/>
      <c r="M118" s="15"/>
      <c r="N118" s="15"/>
      <c r="O118" s="15"/>
      <c r="P118" s="15"/>
      <c r="Q118" s="15"/>
      <c r="R118" s="15"/>
      <c r="S118" s="15"/>
      <c r="T118" s="15"/>
      <c r="U118" s="15"/>
      <c r="V118" s="15"/>
      <c r="W118" s="15"/>
      <c r="X118" s="15"/>
      <c r="Y118" s="15"/>
      <c r="Z118" s="15"/>
      <c r="AA118" s="18" t="s">
        <v>793</v>
      </c>
      <c r="AB118" s="15"/>
      <c r="AC118" s="18" t="s">
        <v>794</v>
      </c>
      <c r="AD118" s="15"/>
      <c r="AE118" s="15" t="s">
        <v>91</v>
      </c>
      <c r="AF118" s="15" t="s">
        <v>105</v>
      </c>
      <c r="AG118" s="15" t="s">
        <v>205</v>
      </c>
      <c r="AH118" s="15" t="s">
        <v>89</v>
      </c>
      <c r="AI118" s="18" t="s">
        <v>105</v>
      </c>
      <c r="AJ118" s="35" t="s">
        <v>95</v>
      </c>
      <c r="AK118" s="35"/>
      <c r="AL118" s="35"/>
      <c r="AM118" s="35"/>
      <c r="AN118" s="35"/>
      <c r="AO118" s="35"/>
      <c r="AP118" s="35"/>
      <c r="AQ118" s="35"/>
      <c r="AR118" s="19"/>
      <c r="AS118" s="19"/>
      <c r="AT118" s="19"/>
      <c r="AU118" s="19"/>
      <c r="AV118" s="19"/>
      <c r="AW118" s="19"/>
      <c r="AX118" s="19"/>
      <c r="AY118" s="19"/>
      <c r="AZ118" s="19"/>
      <c r="BA118" s="19" t="s">
        <v>208</v>
      </c>
      <c r="BB118" s="19" t="s">
        <v>96</v>
      </c>
      <c r="BC118" s="19" t="s">
        <v>209</v>
      </c>
      <c r="BD118" s="19" t="s">
        <v>795</v>
      </c>
      <c r="BE118" s="19" t="s">
        <v>116</v>
      </c>
      <c r="BF118" s="86" t="s">
        <v>91</v>
      </c>
      <c r="BG118" s="15" t="s">
        <v>796</v>
      </c>
      <c r="BH118" s="85" t="s">
        <v>254</v>
      </c>
      <c r="BR118" s="14"/>
    </row>
    <row r="119" spans="1:82" ht="40" customHeight="1">
      <c r="A119" s="108">
        <v>281</v>
      </c>
      <c r="B119" s="104">
        <v>15.5</v>
      </c>
      <c r="C119" s="15" t="s">
        <v>172</v>
      </c>
      <c r="D119" s="15" t="s">
        <v>177</v>
      </c>
      <c r="E119" s="15" t="s">
        <v>178</v>
      </c>
      <c r="F119" s="16" t="s">
        <v>797</v>
      </c>
      <c r="G119" s="17" t="s">
        <v>798</v>
      </c>
      <c r="H119" s="17" t="s">
        <v>375</v>
      </c>
      <c r="I119" s="17" t="s">
        <v>88</v>
      </c>
      <c r="J119" s="15" t="s">
        <v>89</v>
      </c>
      <c r="K119" s="15" t="s">
        <v>799</v>
      </c>
      <c r="L119" s="15">
        <v>77</v>
      </c>
      <c r="M119" s="18">
        <f>IF(Q119&lt;&gt;"",INDEX(LOVs!$D$2:$D$50,MATCH(Q119,LOVs!$C$2:$C$50)),"null")</f>
        <v>27</v>
      </c>
      <c r="N119" s="18" t="str">
        <f>IF(S119&lt;&gt;"",INDEX(LOVs!$D$2:$D$50,MATCH(S119,LOVs!$C$2:$C$50)),"null")</f>
        <v>null</v>
      </c>
      <c r="O119" s="18" t="s">
        <v>191</v>
      </c>
      <c r="P119" s="15" t="s">
        <v>192</v>
      </c>
      <c r="Q119" s="15" t="s">
        <v>800</v>
      </c>
      <c r="R119" s="15" t="s">
        <v>89</v>
      </c>
      <c r="S119" s="15"/>
      <c r="T119" s="15"/>
      <c r="U119" s="15"/>
      <c r="V119" s="15" t="b">
        <v>0</v>
      </c>
      <c r="W119" s="18" t="s">
        <v>228</v>
      </c>
      <c r="X119" s="18" t="s">
        <v>229</v>
      </c>
      <c r="Y119" s="18"/>
      <c r="Z119" s="138"/>
      <c r="AA119" s="18" t="s">
        <v>801</v>
      </c>
      <c r="AB119" s="15"/>
      <c r="AC119" s="18"/>
      <c r="AD119" s="15"/>
      <c r="AE119" s="15" t="s">
        <v>91</v>
      </c>
      <c r="AF119" s="15" t="s">
        <v>799</v>
      </c>
      <c r="AG119" s="15" t="s">
        <v>205</v>
      </c>
      <c r="AH119" s="15" t="s">
        <v>89</v>
      </c>
      <c r="AI119" s="18" t="s">
        <v>802</v>
      </c>
      <c r="AJ119" s="35" t="s">
        <v>95</v>
      </c>
      <c r="AK119" s="35" t="s">
        <v>95</v>
      </c>
      <c r="AL119" s="35"/>
      <c r="AM119" s="35"/>
      <c r="AN119" s="35"/>
      <c r="AO119" s="35"/>
      <c r="AP119" s="35"/>
      <c r="AQ119" s="35"/>
      <c r="AR119" s="19"/>
      <c r="AS119" s="19"/>
      <c r="AT119" s="19"/>
      <c r="AU119" s="19"/>
      <c r="AV119" s="19"/>
      <c r="AW119" s="19"/>
      <c r="AX119" s="19"/>
      <c r="AY119" s="19"/>
      <c r="AZ119" s="19"/>
      <c r="BA119" s="19" t="s">
        <v>208</v>
      </c>
      <c r="BB119" s="19" t="s">
        <v>96</v>
      </c>
      <c r="BC119" s="19" t="s">
        <v>209</v>
      </c>
      <c r="BD119" s="19" t="s">
        <v>803</v>
      </c>
      <c r="BE119" s="19" t="s">
        <v>116</v>
      </c>
      <c r="BF119" s="86" t="s">
        <v>117</v>
      </c>
      <c r="BG119" s="15" t="s">
        <v>118</v>
      </c>
      <c r="BH119" s="19" t="s">
        <v>380</v>
      </c>
      <c r="BI119" s="45" t="str">
        <f>CONCATENATE("{ ""id"":",L119,", ""lov_id"": ",M119,", ""unit_id"":",N119,", ""domain_b"": true, ""domain_c"": true, ""domain_e"": true, ""domain_h"": true, ""tech_name"": """,F119,""", ""input_type"":""",LOWER(SUBSTITUTE(P119," ","_")),""", ""operator_in"": true, ""input_format"": """,R119,""",")</f>
        <v>{ "id":77, "lov_id": 27, "unit_id":null, "domain_b": true, "domain_c": true, "domain_e": true, "domain_h": true, "tech_name": "SEC_FUND_STRUCTURE", "input_type":"enumerated", "operator_in": true, "input_format": "string",</v>
      </c>
      <c r="BJ119" s="45" t="str">
        <f>"""selection_max"":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119" s="45" t="str">
        <f>"""validation_string_max_size"":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119" s="45" t="str">
        <f>CONCATENATE(BI119,BJ119,BK119)</f>
        <v>{ "id":77, "lov_id": 27, "unit_id":null, "domain_b": true, "domain_c": true, "domain_e": true, "domain_h": true, "tech_name": "SEC_FUND_STRUCTURE",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19" s="14" t="s">
        <v>88</v>
      </c>
      <c r="BN119" s="14" t="s">
        <v>88</v>
      </c>
      <c r="BO119" s="14" t="s">
        <v>88</v>
      </c>
      <c r="BP119" s="14" t="s">
        <v>200</v>
      </c>
      <c r="BR119" s="149">
        <f>IF(LEN(W119)=LEN(SUBSTITUTE(W119,"ELIGIBILI","")),0,1)</f>
        <v>1</v>
      </c>
      <c r="BS119" s="14">
        <f>IF(LEN(W119)=LEN(SUBSTITUTE(W119,"HAIRCUT","")),0,1)</f>
        <v>1</v>
      </c>
      <c r="BT119" s="14">
        <f>IF(LEN(W119)=LEN(SUBSTITUTE(W119,"CONCENTRATION","")),0,1)</f>
        <v>1</v>
      </c>
      <c r="BW119" s="14" t="s">
        <v>200</v>
      </c>
      <c r="BX119" s="14" t="s">
        <v>200</v>
      </c>
      <c r="CD119" s="14" t="str">
        <f>CONCATENATE("UPDATE field set FIELD_NAME = '",G119,"' WHERE ID = ",L119, ";")</f>
        <v>UPDATE field set FIELD_NAME = 'Fund Structure' WHERE ID = 77;</v>
      </c>
    </row>
    <row r="120" spans="1:82" ht="62">
      <c r="A120" s="212" t="s">
        <v>804</v>
      </c>
      <c r="B120" s="213"/>
      <c r="C120" s="213"/>
      <c r="D120" s="213"/>
      <c r="E120" s="213"/>
      <c r="F120" s="213"/>
      <c r="G120" s="213"/>
      <c r="H120" s="213"/>
      <c r="I120" s="213"/>
      <c r="J120" s="213"/>
      <c r="K120" s="213"/>
      <c r="L120" s="213"/>
      <c r="M120" s="213"/>
      <c r="N120" s="213"/>
      <c r="O120" s="213"/>
      <c r="P120" s="213"/>
      <c r="Q120" s="213"/>
      <c r="R120" s="213"/>
      <c r="S120" s="213"/>
      <c r="T120" s="213"/>
      <c r="U120" s="213"/>
      <c r="V120" s="213"/>
      <c r="W120" s="213"/>
      <c r="X120" s="213"/>
      <c r="Y120" s="213"/>
      <c r="Z120" s="213"/>
      <c r="AA120" s="213"/>
      <c r="AB120" s="213"/>
      <c r="AC120" s="213"/>
      <c r="AD120" s="213"/>
      <c r="AE120" s="213"/>
      <c r="AF120" s="213"/>
      <c r="AG120" s="213"/>
      <c r="AH120" s="213"/>
      <c r="AI120" s="213"/>
      <c r="AJ120" s="213"/>
      <c r="AK120" s="213"/>
      <c r="AL120" s="213"/>
      <c r="AM120" s="213"/>
      <c r="AN120" s="213"/>
      <c r="AO120" s="213"/>
      <c r="AP120" s="213"/>
      <c r="AQ120" s="213"/>
      <c r="AR120" s="213"/>
      <c r="AS120" s="213"/>
      <c r="AT120" s="213"/>
      <c r="AU120" s="213"/>
      <c r="AV120" s="213"/>
      <c r="AW120" s="213"/>
      <c r="AX120" s="213"/>
      <c r="AY120" s="213"/>
      <c r="AZ120" s="213"/>
      <c r="BA120" s="213"/>
      <c r="BB120" s="213"/>
      <c r="BC120" s="213"/>
      <c r="BD120" s="213"/>
      <c r="BE120" s="213"/>
      <c r="BF120" s="213"/>
      <c r="BG120" s="213"/>
      <c r="BH120" s="213"/>
      <c r="BR120" s="14"/>
    </row>
    <row r="121" spans="1:82" s="45" customFormat="1" ht="335">
      <c r="A121" s="108">
        <v>908</v>
      </c>
      <c r="B121" s="104" t="s">
        <v>805</v>
      </c>
      <c r="C121" s="24" t="s">
        <v>608</v>
      </c>
      <c r="D121" s="15" t="s">
        <v>205</v>
      </c>
      <c r="E121" s="15" t="s">
        <v>101</v>
      </c>
      <c r="F121" s="16" t="s">
        <v>806</v>
      </c>
      <c r="G121" s="17" t="s">
        <v>807</v>
      </c>
      <c r="H121" s="17" t="s">
        <v>88</v>
      </c>
      <c r="I121" s="17" t="s">
        <v>88</v>
      </c>
      <c r="J121" s="48" t="s">
        <v>111</v>
      </c>
      <c r="K121" s="26" t="s">
        <v>808</v>
      </c>
      <c r="L121" s="26"/>
      <c r="M121" s="26"/>
      <c r="N121" s="26"/>
      <c r="O121" s="26"/>
      <c r="P121" s="26"/>
      <c r="Q121" s="26"/>
      <c r="R121" s="26"/>
      <c r="S121" s="26"/>
      <c r="T121" s="26"/>
      <c r="U121" s="26"/>
      <c r="V121" s="26"/>
      <c r="W121" s="26"/>
      <c r="X121" s="26"/>
      <c r="Y121" s="26"/>
      <c r="Z121" s="26"/>
      <c r="AA121" s="18" t="s">
        <v>91</v>
      </c>
      <c r="AB121" s="18" t="s">
        <v>91</v>
      </c>
      <c r="AC121" s="26"/>
      <c r="AD121" s="18" t="s">
        <v>91</v>
      </c>
      <c r="AE121" s="26" t="s">
        <v>809</v>
      </c>
      <c r="AF121" s="24" t="s">
        <v>810</v>
      </c>
      <c r="AG121" s="15" t="s">
        <v>91</v>
      </c>
      <c r="AH121" s="48"/>
      <c r="AI121" s="26"/>
      <c r="AJ121" s="35" t="s">
        <v>95</v>
      </c>
      <c r="AK121" s="35" t="s">
        <v>95</v>
      </c>
      <c r="AL121" s="35" t="s">
        <v>95</v>
      </c>
      <c r="AM121" s="35" t="s">
        <v>95</v>
      </c>
      <c r="AN121" s="35" t="s">
        <v>95</v>
      </c>
      <c r="AO121" s="35" t="s">
        <v>95</v>
      </c>
      <c r="AP121" s="35"/>
      <c r="AQ121" s="35"/>
      <c r="AR121" s="43"/>
      <c r="AS121" s="43"/>
      <c r="AT121" s="43"/>
      <c r="AU121" s="43"/>
      <c r="AV121" s="43"/>
      <c r="AW121" s="43"/>
      <c r="AX121" s="43"/>
      <c r="AY121" s="43"/>
      <c r="AZ121" s="19"/>
      <c r="BA121" s="15" t="s">
        <v>539</v>
      </c>
      <c r="BB121" s="19" t="s">
        <v>273</v>
      </c>
      <c r="BC121" s="19" t="s">
        <v>811</v>
      </c>
      <c r="BD121" s="19" t="s">
        <v>812</v>
      </c>
      <c r="BE121" s="19" t="s">
        <v>116</v>
      </c>
      <c r="BF121" s="19" t="s">
        <v>813</v>
      </c>
      <c r="BG121" s="19" t="s">
        <v>814</v>
      </c>
      <c r="BH121" s="83" t="s">
        <v>617</v>
      </c>
    </row>
    <row r="122" spans="1:82" s="45" customFormat="1" ht="80">
      <c r="A122" s="108">
        <v>282</v>
      </c>
      <c r="B122" s="104" t="s">
        <v>805</v>
      </c>
      <c r="C122" s="24" t="s">
        <v>172</v>
      </c>
      <c r="D122" s="15" t="s">
        <v>205</v>
      </c>
      <c r="E122" s="15" t="s">
        <v>101</v>
      </c>
      <c r="F122" s="16" t="s">
        <v>815</v>
      </c>
      <c r="G122" s="17" t="s">
        <v>816</v>
      </c>
      <c r="H122" s="17" t="s">
        <v>88</v>
      </c>
      <c r="I122" s="17" t="s">
        <v>88</v>
      </c>
      <c r="J122" s="48" t="s">
        <v>111</v>
      </c>
      <c r="K122" s="26" t="s">
        <v>817</v>
      </c>
      <c r="L122" s="26"/>
      <c r="M122" s="26"/>
      <c r="N122" s="26"/>
      <c r="O122" s="26"/>
      <c r="P122" s="26"/>
      <c r="Q122" s="26"/>
      <c r="R122" s="26"/>
      <c r="S122" s="26"/>
      <c r="T122" s="26"/>
      <c r="U122" s="26"/>
      <c r="V122" s="26"/>
      <c r="W122" s="26"/>
      <c r="X122" s="26"/>
      <c r="Y122" s="26"/>
      <c r="Z122" s="26"/>
      <c r="AA122" s="18" t="s">
        <v>818</v>
      </c>
      <c r="AB122" s="18" t="s">
        <v>91</v>
      </c>
      <c r="AC122" s="26"/>
      <c r="AD122" s="18" t="s">
        <v>91</v>
      </c>
      <c r="AE122" s="26" t="s">
        <v>91</v>
      </c>
      <c r="AF122" s="101">
        <v>1.01</v>
      </c>
      <c r="AG122" s="15" t="s">
        <v>91</v>
      </c>
      <c r="AH122" s="48"/>
      <c r="AI122" s="26"/>
      <c r="AJ122" s="35" t="s">
        <v>95</v>
      </c>
      <c r="AK122" s="35" t="s">
        <v>95</v>
      </c>
      <c r="AL122" s="35" t="s">
        <v>95</v>
      </c>
      <c r="AM122" s="35" t="s">
        <v>95</v>
      </c>
      <c r="AN122" s="35" t="s">
        <v>95</v>
      </c>
      <c r="AO122" s="35" t="s">
        <v>95</v>
      </c>
      <c r="AP122" s="35"/>
      <c r="AQ122" s="35"/>
      <c r="AR122" s="43"/>
      <c r="AS122" s="43"/>
      <c r="AT122" s="43"/>
      <c r="AU122" s="43"/>
      <c r="AV122" s="43"/>
      <c r="AW122" s="43"/>
      <c r="AX122" s="43"/>
      <c r="AY122" s="43"/>
      <c r="AZ122" s="19"/>
      <c r="BA122" s="15" t="s">
        <v>539</v>
      </c>
      <c r="BB122" s="19" t="s">
        <v>273</v>
      </c>
      <c r="BC122" s="19" t="s">
        <v>811</v>
      </c>
      <c r="BD122" s="19" t="s">
        <v>819</v>
      </c>
      <c r="BE122" s="19" t="s">
        <v>116</v>
      </c>
      <c r="BF122" s="19" t="s">
        <v>813</v>
      </c>
      <c r="BG122" s="19" t="s">
        <v>814</v>
      </c>
      <c r="BH122" s="83" t="s">
        <v>183</v>
      </c>
    </row>
    <row r="123" spans="1:82" s="45" customFormat="1" ht="335">
      <c r="A123" s="108">
        <v>283</v>
      </c>
      <c r="B123" s="104" t="s">
        <v>805</v>
      </c>
      <c r="C123" s="24" t="s">
        <v>172</v>
      </c>
      <c r="D123" s="15" t="s">
        <v>205</v>
      </c>
      <c r="E123" s="15" t="s">
        <v>101</v>
      </c>
      <c r="F123" s="16" t="s">
        <v>820</v>
      </c>
      <c r="G123" s="17" t="s">
        <v>821</v>
      </c>
      <c r="H123" s="17" t="s">
        <v>88</v>
      </c>
      <c r="I123" s="17" t="s">
        <v>88</v>
      </c>
      <c r="J123" s="48" t="s">
        <v>111</v>
      </c>
      <c r="K123" s="26" t="s">
        <v>817</v>
      </c>
      <c r="L123" s="26"/>
      <c r="M123" s="26"/>
      <c r="N123" s="26"/>
      <c r="O123" s="26"/>
      <c r="P123" s="26"/>
      <c r="Q123" s="26"/>
      <c r="R123" s="26"/>
      <c r="S123" s="26"/>
      <c r="T123" s="26"/>
      <c r="U123" s="26"/>
      <c r="V123" s="26"/>
      <c r="W123" s="26"/>
      <c r="X123" s="26"/>
      <c r="Y123" s="26"/>
      <c r="Z123" s="26"/>
      <c r="AA123" s="18" t="s">
        <v>822</v>
      </c>
      <c r="AB123" s="18" t="s">
        <v>91</v>
      </c>
      <c r="AC123" s="26"/>
      <c r="AD123" s="18" t="s">
        <v>91</v>
      </c>
      <c r="AE123" s="26" t="s">
        <v>809</v>
      </c>
      <c r="AF123" s="101" t="s">
        <v>823</v>
      </c>
      <c r="AG123" s="15" t="s">
        <v>91</v>
      </c>
      <c r="AH123" s="48"/>
      <c r="AI123" s="26"/>
      <c r="AJ123" s="35" t="s">
        <v>95</v>
      </c>
      <c r="AK123" s="35" t="s">
        <v>95</v>
      </c>
      <c r="AL123" s="35" t="s">
        <v>95</v>
      </c>
      <c r="AM123" s="35" t="s">
        <v>95</v>
      </c>
      <c r="AN123" s="35" t="s">
        <v>95</v>
      </c>
      <c r="AO123" s="35" t="s">
        <v>95</v>
      </c>
      <c r="AP123" s="35"/>
      <c r="AQ123" s="35"/>
      <c r="AR123" s="43"/>
      <c r="AS123" s="43"/>
      <c r="AT123" s="43"/>
      <c r="AU123" s="43"/>
      <c r="AV123" s="43"/>
      <c r="AW123" s="43"/>
      <c r="AX123" s="43"/>
      <c r="AY123" s="43"/>
      <c r="AZ123" s="19"/>
      <c r="BA123" s="15" t="s">
        <v>539</v>
      </c>
      <c r="BB123" s="19" t="s">
        <v>273</v>
      </c>
      <c r="BC123" s="19" t="s">
        <v>811</v>
      </c>
      <c r="BD123" s="19" t="s">
        <v>824</v>
      </c>
      <c r="BE123" s="19" t="s">
        <v>116</v>
      </c>
      <c r="BF123" s="19" t="s">
        <v>813</v>
      </c>
      <c r="BG123" s="19" t="s">
        <v>814</v>
      </c>
      <c r="BH123" s="83" t="s">
        <v>183</v>
      </c>
    </row>
    <row r="124" spans="1:82" s="45" customFormat="1" ht="54">
      <c r="A124" s="108">
        <v>284</v>
      </c>
      <c r="B124" s="104" t="s">
        <v>805</v>
      </c>
      <c r="C124" s="24" t="s">
        <v>172</v>
      </c>
      <c r="D124" s="15" t="s">
        <v>205</v>
      </c>
      <c r="E124" s="15" t="s">
        <v>101</v>
      </c>
      <c r="F124" s="16" t="s">
        <v>825</v>
      </c>
      <c r="G124" s="17" t="s">
        <v>826</v>
      </c>
      <c r="H124" s="17" t="s">
        <v>88</v>
      </c>
      <c r="I124" s="17" t="s">
        <v>88</v>
      </c>
      <c r="J124" s="48" t="s">
        <v>111</v>
      </c>
      <c r="K124" s="26" t="s">
        <v>827</v>
      </c>
      <c r="L124" s="26"/>
      <c r="M124" s="26"/>
      <c r="N124" s="26"/>
      <c r="O124" s="26"/>
      <c r="P124" s="26"/>
      <c r="Q124" s="26"/>
      <c r="R124" s="26"/>
      <c r="S124" s="26"/>
      <c r="T124" s="26"/>
      <c r="U124" s="26"/>
      <c r="V124" s="26"/>
      <c r="W124" s="26"/>
      <c r="X124" s="26"/>
      <c r="Y124" s="26"/>
      <c r="Z124" s="26"/>
      <c r="AA124" s="18" t="s">
        <v>106</v>
      </c>
      <c r="AB124" s="18" t="s">
        <v>91</v>
      </c>
      <c r="AC124" s="26"/>
      <c r="AD124" s="18" t="s">
        <v>91</v>
      </c>
      <c r="AE124" s="26" t="s">
        <v>828</v>
      </c>
      <c r="AF124" s="24" t="s">
        <v>829</v>
      </c>
      <c r="AG124" s="15" t="s">
        <v>91</v>
      </c>
      <c r="AH124" s="48"/>
      <c r="AI124" s="26"/>
      <c r="AJ124" s="35" t="s">
        <v>95</v>
      </c>
      <c r="AK124" s="35" t="s">
        <v>95</v>
      </c>
      <c r="AL124" s="35"/>
      <c r="AM124" s="35"/>
      <c r="AN124" s="35"/>
      <c r="AO124" s="35"/>
      <c r="AP124" s="35"/>
      <c r="AQ124" s="35"/>
      <c r="AR124" s="43"/>
      <c r="AS124" s="43"/>
      <c r="AT124" s="43"/>
      <c r="AU124" s="43"/>
      <c r="AV124" s="43"/>
      <c r="AW124" s="43"/>
      <c r="AX124" s="43"/>
      <c r="AY124" s="43"/>
      <c r="AZ124" s="19"/>
      <c r="BA124" s="15" t="s">
        <v>539</v>
      </c>
      <c r="BB124" s="19" t="s">
        <v>273</v>
      </c>
      <c r="BC124" s="19" t="s">
        <v>811</v>
      </c>
      <c r="BD124" s="19"/>
      <c r="BE124" s="19" t="s">
        <v>116</v>
      </c>
      <c r="BF124" s="19" t="s">
        <v>117</v>
      </c>
      <c r="BG124" s="15" t="s">
        <v>118</v>
      </c>
      <c r="BH124" s="83" t="s">
        <v>183</v>
      </c>
    </row>
    <row r="125" spans="1:82" ht="62">
      <c r="A125" s="212" t="s">
        <v>830</v>
      </c>
      <c r="B125" s="213"/>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213"/>
      <c r="Y125" s="213"/>
      <c r="Z125" s="213"/>
      <c r="AA125" s="213"/>
      <c r="AB125" s="213"/>
      <c r="AC125" s="213"/>
      <c r="AD125" s="213"/>
      <c r="AE125" s="213"/>
      <c r="AF125" s="213"/>
      <c r="AG125" s="213"/>
      <c r="AH125" s="213"/>
      <c r="AI125" s="213"/>
      <c r="AJ125" s="213"/>
      <c r="AK125" s="213"/>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R125" s="14"/>
    </row>
    <row r="126" spans="1:82" ht="51">
      <c r="A126" s="108">
        <v>285</v>
      </c>
      <c r="B126" s="104">
        <v>16.100000000000001</v>
      </c>
      <c r="C126" s="15" t="s">
        <v>172</v>
      </c>
      <c r="D126" s="15" t="s">
        <v>205</v>
      </c>
      <c r="E126" s="37" t="s">
        <v>101</v>
      </c>
      <c r="F126" s="16" t="s">
        <v>831</v>
      </c>
      <c r="G126" s="17" t="s">
        <v>832</v>
      </c>
      <c r="H126" s="17" t="s">
        <v>88</v>
      </c>
      <c r="I126" s="17" t="s">
        <v>88</v>
      </c>
      <c r="J126" s="15" t="s">
        <v>104</v>
      </c>
      <c r="K126" s="15" t="s">
        <v>105</v>
      </c>
      <c r="L126" s="15"/>
      <c r="M126" s="15"/>
      <c r="N126" s="15"/>
      <c r="O126" s="15"/>
      <c r="P126" s="15"/>
      <c r="Q126" s="15"/>
      <c r="R126" s="15"/>
      <c r="S126" s="15"/>
      <c r="T126" s="15"/>
      <c r="U126" s="15"/>
      <c r="V126" s="15"/>
      <c r="W126" s="15"/>
      <c r="X126" s="15"/>
      <c r="Y126" s="15"/>
      <c r="Z126" s="15"/>
      <c r="AA126" s="18" t="s">
        <v>106</v>
      </c>
      <c r="AB126" s="24" t="s">
        <v>91</v>
      </c>
      <c r="AC126" s="15"/>
      <c r="AD126" s="24" t="s">
        <v>91</v>
      </c>
      <c r="AE126" s="15"/>
      <c r="AF126" s="15" t="s">
        <v>105</v>
      </c>
      <c r="AG126" s="15" t="s">
        <v>91</v>
      </c>
      <c r="AH126" s="15"/>
      <c r="AI126" s="15"/>
      <c r="AJ126" s="35" t="s">
        <v>95</v>
      </c>
      <c r="AK126" s="35"/>
      <c r="AL126" s="35"/>
      <c r="AM126" s="35"/>
      <c r="AN126" s="35"/>
      <c r="AO126" s="35"/>
      <c r="AP126" s="35"/>
      <c r="AQ126" s="35"/>
      <c r="AR126" s="19"/>
      <c r="AS126" s="19"/>
      <c r="AT126" s="19"/>
      <c r="AU126" s="19"/>
      <c r="AV126" s="19"/>
      <c r="AW126" s="19"/>
      <c r="AX126" s="19"/>
      <c r="AY126" s="19"/>
      <c r="AZ126" s="19" t="s">
        <v>367</v>
      </c>
      <c r="BA126" s="15" t="s">
        <v>539</v>
      </c>
      <c r="BB126" s="19" t="s">
        <v>273</v>
      </c>
      <c r="BC126" s="19"/>
      <c r="BD126" s="19"/>
      <c r="BE126" s="19" t="s">
        <v>116</v>
      </c>
      <c r="BF126" s="82" t="s">
        <v>91</v>
      </c>
      <c r="BG126" s="19" t="s">
        <v>176</v>
      </c>
      <c r="BH126" s="19" t="s">
        <v>567</v>
      </c>
      <c r="BR126" s="14"/>
    </row>
    <row r="127" spans="1:82" ht="62">
      <c r="A127" s="212" t="s">
        <v>833</v>
      </c>
      <c r="B127" s="213"/>
      <c r="C127" s="213"/>
      <c r="D127" s="213"/>
      <c r="E127" s="213"/>
      <c r="F127" s="213"/>
      <c r="G127" s="213"/>
      <c r="H127" s="213"/>
      <c r="I127" s="213"/>
      <c r="J127" s="213"/>
      <c r="K127" s="213"/>
      <c r="L127" s="213"/>
      <c r="M127" s="213"/>
      <c r="N127" s="213"/>
      <c r="O127" s="213"/>
      <c r="P127" s="213"/>
      <c r="Q127" s="213"/>
      <c r="R127" s="213"/>
      <c r="S127" s="213"/>
      <c r="T127" s="213"/>
      <c r="U127" s="213"/>
      <c r="V127" s="213"/>
      <c r="W127" s="213"/>
      <c r="X127" s="213"/>
      <c r="Y127" s="213"/>
      <c r="Z127" s="213"/>
      <c r="AA127" s="213"/>
      <c r="AB127" s="213"/>
      <c r="AC127" s="213"/>
      <c r="AD127" s="213"/>
      <c r="AE127" s="213"/>
      <c r="AF127" s="213"/>
      <c r="AG127" s="213"/>
      <c r="AH127" s="213"/>
      <c r="AI127" s="213"/>
      <c r="AJ127" s="213"/>
      <c r="AK127" s="213"/>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R127" s="14"/>
    </row>
    <row r="128" spans="1:82" ht="96">
      <c r="A128" s="108">
        <v>609</v>
      </c>
      <c r="B128" s="104">
        <v>16.2</v>
      </c>
      <c r="C128" s="27" t="s">
        <v>751</v>
      </c>
      <c r="D128" s="19" t="s">
        <v>100</v>
      </c>
      <c r="E128" s="15" t="s">
        <v>101</v>
      </c>
      <c r="F128" s="16" t="s">
        <v>834</v>
      </c>
      <c r="G128" s="17" t="s">
        <v>835</v>
      </c>
      <c r="H128" s="17" t="s">
        <v>88</v>
      </c>
      <c r="I128" s="17" t="s">
        <v>88</v>
      </c>
      <c r="J128" s="19" t="s">
        <v>111</v>
      </c>
      <c r="K128" s="26" t="s">
        <v>836</v>
      </c>
      <c r="L128" s="26"/>
      <c r="M128" s="26"/>
      <c r="N128" s="26"/>
      <c r="O128" s="26"/>
      <c r="P128" s="26"/>
      <c r="Q128" s="26"/>
      <c r="R128" s="26"/>
      <c r="S128" s="26"/>
      <c r="T128" s="26"/>
      <c r="U128" s="26"/>
      <c r="V128" s="26"/>
      <c r="W128" s="26"/>
      <c r="X128" s="26"/>
      <c r="Y128" s="26"/>
      <c r="Z128" s="26"/>
      <c r="AA128" s="18" t="s">
        <v>91</v>
      </c>
      <c r="AB128" s="18" t="s">
        <v>91</v>
      </c>
      <c r="AC128" s="26"/>
      <c r="AD128" s="18" t="s">
        <v>91</v>
      </c>
      <c r="AE128" s="103" t="s">
        <v>837</v>
      </c>
      <c r="AF128" s="99" t="s">
        <v>838</v>
      </c>
      <c r="AG128" s="15" t="s">
        <v>91</v>
      </c>
      <c r="AH128" s="19"/>
      <c r="AI128" s="24"/>
      <c r="AJ128" s="35" t="s">
        <v>95</v>
      </c>
      <c r="AK128" s="35" t="s">
        <v>95</v>
      </c>
      <c r="AL128" s="35"/>
      <c r="AM128" s="35"/>
      <c r="AN128" s="35"/>
      <c r="AO128" s="35"/>
      <c r="AP128" s="35"/>
      <c r="AQ128" s="35"/>
      <c r="AR128" s="19"/>
      <c r="AS128" s="19"/>
      <c r="AT128" s="19"/>
      <c r="AU128" s="19"/>
      <c r="AV128" s="19"/>
      <c r="AW128" s="19"/>
      <c r="AX128" s="19"/>
      <c r="AY128" s="19"/>
      <c r="AZ128" s="19"/>
      <c r="BA128" s="19"/>
      <c r="BB128" s="19" t="s">
        <v>273</v>
      </c>
      <c r="BC128" s="19"/>
      <c r="BD128" s="19" t="s">
        <v>839</v>
      </c>
      <c r="BE128" s="19" t="s">
        <v>116</v>
      </c>
      <c r="BF128" s="82" t="s">
        <v>117</v>
      </c>
      <c r="BG128" s="15" t="s">
        <v>118</v>
      </c>
      <c r="BH128" s="15" t="s">
        <v>171</v>
      </c>
      <c r="BR128" s="14"/>
    </row>
    <row r="129" spans="1:82" ht="96">
      <c r="A129" s="108">
        <v>610</v>
      </c>
      <c r="B129" s="104">
        <v>16.2</v>
      </c>
      <c r="C129" s="27" t="s">
        <v>751</v>
      </c>
      <c r="D129" s="19" t="s">
        <v>100</v>
      </c>
      <c r="E129" s="15" t="s">
        <v>101</v>
      </c>
      <c r="F129" s="16" t="s">
        <v>840</v>
      </c>
      <c r="G129" s="17" t="s">
        <v>167</v>
      </c>
      <c r="H129" s="17" t="s">
        <v>88</v>
      </c>
      <c r="I129" s="17" t="s">
        <v>88</v>
      </c>
      <c r="J129" s="19" t="s">
        <v>111</v>
      </c>
      <c r="K129" s="26" t="s">
        <v>841</v>
      </c>
      <c r="L129" s="26"/>
      <c r="M129" s="26"/>
      <c r="N129" s="26"/>
      <c r="O129" s="26"/>
      <c r="P129" s="26"/>
      <c r="Q129" s="26"/>
      <c r="R129" s="26"/>
      <c r="S129" s="26"/>
      <c r="T129" s="26"/>
      <c r="U129" s="26"/>
      <c r="V129" s="26"/>
      <c r="W129" s="26"/>
      <c r="X129" s="26"/>
      <c r="Y129" s="26"/>
      <c r="Z129" s="26"/>
      <c r="AA129" s="18" t="s">
        <v>91</v>
      </c>
      <c r="AB129" s="18" t="s">
        <v>91</v>
      </c>
      <c r="AC129" s="26"/>
      <c r="AD129" s="18" t="s">
        <v>91</v>
      </c>
      <c r="AE129" s="103" t="s">
        <v>837</v>
      </c>
      <c r="AF129" s="99" t="s">
        <v>842</v>
      </c>
      <c r="AG129" s="15" t="s">
        <v>91</v>
      </c>
      <c r="AH129" s="19"/>
      <c r="AI129" s="24"/>
      <c r="AJ129" s="35" t="s">
        <v>95</v>
      </c>
      <c r="AK129" s="35" t="s">
        <v>95</v>
      </c>
      <c r="AL129" s="35"/>
      <c r="AM129" s="35"/>
      <c r="AN129" s="35"/>
      <c r="AO129" s="35"/>
      <c r="AP129" s="35"/>
      <c r="AQ129" s="35"/>
      <c r="AR129" s="19"/>
      <c r="AS129" s="19"/>
      <c r="AT129" s="19"/>
      <c r="AU129" s="19"/>
      <c r="AV129" s="19"/>
      <c r="AW129" s="19"/>
      <c r="AX129" s="19"/>
      <c r="AY129" s="19"/>
      <c r="AZ129" s="19"/>
      <c r="BA129" s="19"/>
      <c r="BB129" s="19" t="s">
        <v>273</v>
      </c>
      <c r="BC129" s="19"/>
      <c r="BD129" s="19" t="s">
        <v>839</v>
      </c>
      <c r="BE129" s="19" t="s">
        <v>116</v>
      </c>
      <c r="BF129" s="82" t="s">
        <v>117</v>
      </c>
      <c r="BG129" s="15" t="s">
        <v>118</v>
      </c>
      <c r="BH129" s="15" t="s">
        <v>171</v>
      </c>
      <c r="BR129" s="14"/>
    </row>
    <row r="130" spans="1:82" ht="32">
      <c r="A130" s="108">
        <v>611</v>
      </c>
      <c r="B130" s="104">
        <v>16.2</v>
      </c>
      <c r="C130" s="27" t="s">
        <v>751</v>
      </c>
      <c r="D130" s="19" t="s">
        <v>100</v>
      </c>
      <c r="E130" s="15" t="s">
        <v>101</v>
      </c>
      <c r="F130" s="16" t="s">
        <v>843</v>
      </c>
      <c r="G130" s="17" t="s">
        <v>844</v>
      </c>
      <c r="H130" s="17" t="s">
        <v>88</v>
      </c>
      <c r="I130" s="17" t="s">
        <v>88</v>
      </c>
      <c r="J130" s="19" t="s">
        <v>111</v>
      </c>
      <c r="K130" s="26" t="s">
        <v>845</v>
      </c>
      <c r="L130" s="26"/>
      <c r="M130" s="26"/>
      <c r="N130" s="26"/>
      <c r="O130" s="26"/>
      <c r="P130" s="26"/>
      <c r="Q130" s="26"/>
      <c r="R130" s="26"/>
      <c r="S130" s="26"/>
      <c r="T130" s="26"/>
      <c r="U130" s="26"/>
      <c r="V130" s="26"/>
      <c r="W130" s="26"/>
      <c r="X130" s="26"/>
      <c r="Y130" s="26"/>
      <c r="Z130" s="26"/>
      <c r="AA130" s="18" t="s">
        <v>91</v>
      </c>
      <c r="AB130" s="18" t="s">
        <v>91</v>
      </c>
      <c r="AC130" s="26"/>
      <c r="AD130" s="18" t="s">
        <v>91</v>
      </c>
      <c r="AE130" s="26" t="s">
        <v>91</v>
      </c>
      <c r="AF130" s="99" t="s">
        <v>846</v>
      </c>
      <c r="AG130" s="15" t="s">
        <v>91</v>
      </c>
      <c r="AH130" s="19"/>
      <c r="AI130" s="24"/>
      <c r="AJ130" s="35" t="s">
        <v>95</v>
      </c>
      <c r="AK130" s="35" t="s">
        <v>95</v>
      </c>
      <c r="AL130" s="35"/>
      <c r="AM130" s="35"/>
      <c r="AN130" s="35"/>
      <c r="AO130" s="35"/>
      <c r="AP130" s="35"/>
      <c r="AQ130" s="35"/>
      <c r="AR130" s="19"/>
      <c r="AS130" s="19"/>
      <c r="AT130" s="19"/>
      <c r="AU130" s="19"/>
      <c r="AV130" s="19"/>
      <c r="AW130" s="19"/>
      <c r="AX130" s="19"/>
      <c r="AY130" s="19"/>
      <c r="AZ130" s="19"/>
      <c r="BA130" s="19"/>
      <c r="BB130" s="19" t="s">
        <v>273</v>
      </c>
      <c r="BC130" s="19"/>
      <c r="BD130" s="19"/>
      <c r="BE130" s="19" t="s">
        <v>116</v>
      </c>
      <c r="BF130" s="82" t="s">
        <v>117</v>
      </c>
      <c r="BG130" s="15" t="s">
        <v>118</v>
      </c>
      <c r="BH130" s="15" t="s">
        <v>171</v>
      </c>
      <c r="BR130" s="14"/>
    </row>
    <row r="131" spans="1:82" ht="128">
      <c r="A131" s="108">
        <v>286</v>
      </c>
      <c r="B131" s="104">
        <v>16.2</v>
      </c>
      <c r="C131" s="15" t="s">
        <v>172</v>
      </c>
      <c r="D131" s="15" t="s">
        <v>177</v>
      </c>
      <c r="E131" s="15" t="s">
        <v>85</v>
      </c>
      <c r="F131" s="16" t="s">
        <v>847</v>
      </c>
      <c r="G131" s="17" t="s">
        <v>848</v>
      </c>
      <c r="H131" s="17" t="s">
        <v>849</v>
      </c>
      <c r="I131" s="17" t="s">
        <v>88</v>
      </c>
      <c r="J131" s="15" t="s">
        <v>850</v>
      </c>
      <c r="K131" s="15" t="s">
        <v>192</v>
      </c>
      <c r="L131" s="15">
        <v>30</v>
      </c>
      <c r="M131" s="18">
        <f>IF(Q131&lt;&gt;"",INDEX(LOVs!$D$2:$D$50,MATCH(Q131,LOVs!$C$2:$C$50)),"null")</f>
        <v>12</v>
      </c>
      <c r="N131" s="18" t="str">
        <f>IF(S131&lt;&gt;"",INDEX(LOVs!$D$2:$D$50,MATCH(S131,LOVs!$C$2:$C$50)),"null")</f>
        <v>null</v>
      </c>
      <c r="O131" s="18" t="s">
        <v>191</v>
      </c>
      <c r="P131" s="15" t="s">
        <v>192</v>
      </c>
      <c r="Q131" s="15" t="s">
        <v>851</v>
      </c>
      <c r="R131" s="15" t="s">
        <v>89</v>
      </c>
      <c r="S131" s="15"/>
      <c r="T131" s="15"/>
      <c r="U131" s="120"/>
      <c r="V131" s="15" t="b">
        <v>0</v>
      </c>
      <c r="W131" s="18" t="s">
        <v>228</v>
      </c>
      <c r="X131" s="18" t="s">
        <v>229</v>
      </c>
      <c r="Y131" s="18" t="s">
        <v>88</v>
      </c>
      <c r="Z131" s="138"/>
      <c r="AA131" s="15" t="s">
        <v>106</v>
      </c>
      <c r="AB131" s="18" t="s">
        <v>91</v>
      </c>
      <c r="AC131" s="15"/>
      <c r="AD131" s="18" t="s">
        <v>91</v>
      </c>
      <c r="AE131" s="15"/>
      <c r="AF131" s="15" t="s">
        <v>851</v>
      </c>
      <c r="AG131" s="15"/>
      <c r="AH131" s="15"/>
      <c r="AI131" s="15"/>
      <c r="AJ131" s="35" t="s">
        <v>95</v>
      </c>
      <c r="AK131" s="35" t="s">
        <v>95</v>
      </c>
      <c r="AL131" s="15"/>
      <c r="AM131" s="15"/>
      <c r="AN131" s="15"/>
      <c r="AO131" s="15"/>
      <c r="AP131" s="102"/>
      <c r="AQ131" s="102"/>
      <c r="AR131" s="35"/>
      <c r="AS131" s="15"/>
      <c r="AT131" s="15"/>
      <c r="AU131" s="15"/>
      <c r="AV131" s="15"/>
      <c r="AW131" s="15"/>
      <c r="AX131" s="15"/>
      <c r="AY131" s="15"/>
      <c r="AZ131" s="15"/>
      <c r="BA131" s="15"/>
      <c r="BB131" s="15"/>
      <c r="BC131" s="15"/>
      <c r="BD131" s="15"/>
      <c r="BE131" s="19" t="s">
        <v>116</v>
      </c>
      <c r="BF131" s="98" t="s">
        <v>117</v>
      </c>
      <c r="BG131" s="83" t="s">
        <v>475</v>
      </c>
      <c r="BH131" s="15" t="s">
        <v>852</v>
      </c>
      <c r="BI131" s="45" t="str">
        <f t="shared" ref="BI131:BI151" si="32">CONCATENATE("{ ""id"":",L131,", ""lov_id"": ",M131,", ""unit_id"":",N131,", ""domain_b"": true, ""domain_c"": true, ""domain_e"": true, ""domain_h"": true, ""tech_name"": """,F131,""", ""input_type"":""",LOWER(SUBSTITUTE(P131," ","_")),""", ""operator_in"": true, ""input_format"": """,R131,""",")</f>
        <v>{ "id":30, "lov_id": 12, "unit_id":null, "domain_b": true, "domain_c": true, "domain_e": true, "domain_h": true, "tech_name": "SEC_ECB_HAIRCUT_CAT", "input_type":"enumerated", "operator_in": true, "input_format": "string",</v>
      </c>
      <c r="BJ131" s="45" t="str">
        <f t="shared" ref="BJ131:BJ151" si="33">"""selection_max"":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131" s="45" t="str">
        <f t="shared" ref="BK131:BK151" si="34">"""validation_string_max_size"":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131" s="45" t="str">
        <f t="shared" ref="BL131:BL151" si="35">CONCATENATE(BI131,BJ131,BK131)</f>
        <v>{ "id":30, "lov_id": 12, "unit_id":null, "domain_b": true, "domain_c": true, "domain_e": true, "domain_h": true, "tech_name": "SEC_ECB_HAIRCUT_CAT",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31" s="14" t="s">
        <v>200</v>
      </c>
      <c r="BO131" s="14" t="s">
        <v>88</v>
      </c>
      <c r="BP131" s="14" t="s">
        <v>88</v>
      </c>
      <c r="BR131" s="149">
        <f t="shared" ref="BR131:BR138" si="36">IF(LEN(W131)=LEN(SUBSTITUTE(W131,"ELIGIBILI","")),0,1)</f>
        <v>1</v>
      </c>
      <c r="BS131" s="14">
        <f t="shared" ref="BS131:BS138" si="37">IF(LEN(W131)=LEN(SUBSTITUTE(W131,"HAIRCUT","")),0,1)</f>
        <v>1</v>
      </c>
      <c r="BT131" s="14">
        <f t="shared" ref="BT131:BT138" si="38">IF(LEN(W131)=LEN(SUBSTITUTE(W131,"CONCENTRATION","")),0,1)</f>
        <v>1</v>
      </c>
      <c r="CD131" s="14" t="str">
        <f t="shared" ref="CD131:CD138" si="39">CONCATENATE("UPDATE field set FIELD_NAME = '",G131,"' WHERE ID = ",L131, ";")</f>
        <v>UPDATE field set FIELD_NAME = 'ECB Haircut Category' WHERE ID = 30;</v>
      </c>
    </row>
    <row r="132" spans="1:82" ht="128">
      <c r="A132" s="108">
        <v>287</v>
      </c>
      <c r="B132" s="104">
        <v>16.2</v>
      </c>
      <c r="C132" s="15" t="s">
        <v>172</v>
      </c>
      <c r="D132" s="15" t="s">
        <v>177</v>
      </c>
      <c r="E132" s="15" t="s">
        <v>85</v>
      </c>
      <c r="F132" s="16" t="s">
        <v>853</v>
      </c>
      <c r="G132" s="17" t="s">
        <v>854</v>
      </c>
      <c r="H132" s="17" t="s">
        <v>849</v>
      </c>
      <c r="I132" s="17" t="s">
        <v>88</v>
      </c>
      <c r="J132" s="15" t="s">
        <v>850</v>
      </c>
      <c r="K132" s="15" t="s">
        <v>192</v>
      </c>
      <c r="L132" s="15">
        <v>31</v>
      </c>
      <c r="M132" s="18">
        <f>IF(Q132&lt;&gt;"",INDEX(LOVs!$D$2:$D$50,MATCH(Q132,LOVs!$C$2:$C$50)),"null")</f>
        <v>7</v>
      </c>
      <c r="N132" s="18" t="str">
        <f>IF(S132&lt;&gt;"",INDEX(LOVs!$D$2:$D$50,MATCH(S132,LOVs!$C$2:$C$50)),"null")</f>
        <v>null</v>
      </c>
      <c r="O132" s="18" t="s">
        <v>191</v>
      </c>
      <c r="P132" s="15" t="s">
        <v>192</v>
      </c>
      <c r="Q132" s="15" t="s">
        <v>855</v>
      </c>
      <c r="R132" s="15" t="s">
        <v>89</v>
      </c>
      <c r="S132" s="15"/>
      <c r="T132" s="15"/>
      <c r="U132" s="120"/>
      <c r="V132" s="15" t="b">
        <v>0</v>
      </c>
      <c r="W132" s="18" t="s">
        <v>228</v>
      </c>
      <c r="X132" s="18" t="s">
        <v>229</v>
      </c>
      <c r="Y132" s="18" t="s">
        <v>88</v>
      </c>
      <c r="Z132" s="138"/>
      <c r="AA132" s="15" t="s">
        <v>106</v>
      </c>
      <c r="AB132" s="18" t="s">
        <v>91</v>
      </c>
      <c r="AC132" s="15"/>
      <c r="AD132" s="18" t="s">
        <v>91</v>
      </c>
      <c r="AE132" s="15"/>
      <c r="AF132" s="15" t="s">
        <v>855</v>
      </c>
      <c r="AG132" s="15"/>
      <c r="AH132" s="15"/>
      <c r="AI132" s="15"/>
      <c r="AJ132" s="35" t="s">
        <v>95</v>
      </c>
      <c r="AK132" s="35" t="s">
        <v>95</v>
      </c>
      <c r="AL132" s="15"/>
      <c r="AM132" s="15"/>
      <c r="AN132" s="15"/>
      <c r="AO132" s="15"/>
      <c r="AP132" s="102"/>
      <c r="AQ132" s="102"/>
      <c r="AR132" s="35"/>
      <c r="AS132" s="15"/>
      <c r="AT132" s="15"/>
      <c r="AU132" s="15"/>
      <c r="AV132" s="15"/>
      <c r="AW132" s="15"/>
      <c r="AX132" s="15"/>
      <c r="AY132" s="15"/>
      <c r="AZ132" s="15"/>
      <c r="BA132" s="15"/>
      <c r="BB132" s="15"/>
      <c r="BC132" s="15"/>
      <c r="BD132" s="15"/>
      <c r="BE132" s="19" t="s">
        <v>116</v>
      </c>
      <c r="BF132" s="98" t="s">
        <v>117</v>
      </c>
      <c r="BG132" s="83" t="s">
        <v>475</v>
      </c>
      <c r="BH132" s="15" t="s">
        <v>852</v>
      </c>
      <c r="BI132" s="45" t="str">
        <f t="shared" si="32"/>
        <v>{ "id":31, "lov_id": 7, "unit_id":null, "domain_b": true, "domain_c": true, "domain_e": true, "domain_h": true, "tech_name": "SEC_ECB_ASSET_TYPE", "input_type":"enumerated", "operator_in": true, "input_format": "string",</v>
      </c>
      <c r="BJ132" s="45" t="str">
        <f t="shared" si="33"/>
        <v>"selection_max": null,"selection_min": 1,"operator_not_in": true,"operator_greater_than": true,"operator_smaller_than": true,"validation_number_denom": null,"validation_number_scale": null,"validation_number_min_val": null,</v>
      </c>
      <c r="BK132" s="45" t="str">
        <f t="shared" si="34"/>
        <v>"validation_string_max_size": null,"validation_string_min_size": null,"validation_number_precision": null,"operator_greater_than_or_equal": true,"operator_smaller_than_or_equal": true },</v>
      </c>
      <c r="BL132" s="45" t="str">
        <f t="shared" si="35"/>
        <v>{ "id":31, "lov_id": 7, "unit_id":null, "domain_b": true, "domain_c": true, "domain_e": true, "domain_h": true, "tech_name": "SEC_ECB_ASSET_TYPE",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32" s="14" t="s">
        <v>200</v>
      </c>
      <c r="BO132" s="14" t="s">
        <v>88</v>
      </c>
      <c r="BP132" s="14" t="s">
        <v>88</v>
      </c>
      <c r="BR132" s="149">
        <f t="shared" si="36"/>
        <v>1</v>
      </c>
      <c r="BS132" s="14">
        <f t="shared" si="37"/>
        <v>1</v>
      </c>
      <c r="BT132" s="14">
        <f t="shared" si="38"/>
        <v>1</v>
      </c>
      <c r="CD132" s="14" t="str">
        <f t="shared" si="39"/>
        <v>UPDATE field set FIELD_NAME = ' ECB Asset Type' WHERE ID = 31;</v>
      </c>
    </row>
    <row r="133" spans="1:82" ht="128">
      <c r="A133" s="108">
        <v>288</v>
      </c>
      <c r="B133" s="104">
        <v>16.2</v>
      </c>
      <c r="C133" s="15" t="s">
        <v>172</v>
      </c>
      <c r="D133" s="15" t="s">
        <v>177</v>
      </c>
      <c r="E133" s="15" t="s">
        <v>85</v>
      </c>
      <c r="F133" s="16" t="s">
        <v>856</v>
      </c>
      <c r="G133" s="17" t="s">
        <v>857</v>
      </c>
      <c r="H133" s="17" t="s">
        <v>849</v>
      </c>
      <c r="I133" s="17" t="s">
        <v>88</v>
      </c>
      <c r="J133" s="15" t="s">
        <v>850</v>
      </c>
      <c r="K133" s="15" t="s">
        <v>192</v>
      </c>
      <c r="L133" s="15">
        <v>32</v>
      </c>
      <c r="M133" s="18">
        <f>IF(Q133&lt;&gt;"",INDEX(LOVs!$D$2:$D$50,MATCH(Q133,LOVs!$C$2:$C$50)),"null")</f>
        <v>15</v>
      </c>
      <c r="N133" s="18" t="str">
        <f>IF(S133&lt;&gt;"",INDEX(LOVs!$D$2:$D$50,MATCH(S133,LOVs!$C$2:$C$50)),"null")</f>
        <v>null</v>
      </c>
      <c r="O133" s="18" t="s">
        <v>191</v>
      </c>
      <c r="P133" s="15" t="s">
        <v>192</v>
      </c>
      <c r="Q133" s="15" t="s">
        <v>858</v>
      </c>
      <c r="R133" s="15" t="s">
        <v>89</v>
      </c>
      <c r="S133" s="15"/>
      <c r="T133" s="15"/>
      <c r="U133" s="120"/>
      <c r="V133" s="15" t="b">
        <v>0</v>
      </c>
      <c r="W133" s="18" t="s">
        <v>228</v>
      </c>
      <c r="X133" s="18" t="s">
        <v>229</v>
      </c>
      <c r="Y133" s="18" t="s">
        <v>88</v>
      </c>
      <c r="Z133" s="138"/>
      <c r="AA133" s="15" t="s">
        <v>106</v>
      </c>
      <c r="AB133" s="18" t="s">
        <v>91</v>
      </c>
      <c r="AC133" s="15"/>
      <c r="AD133" s="18" t="s">
        <v>91</v>
      </c>
      <c r="AE133" s="15"/>
      <c r="AF133" s="15" t="s">
        <v>858</v>
      </c>
      <c r="AG133" s="15"/>
      <c r="AH133" s="15"/>
      <c r="AI133" s="15"/>
      <c r="AJ133" s="35" t="s">
        <v>95</v>
      </c>
      <c r="AK133" s="35" t="s">
        <v>95</v>
      </c>
      <c r="AL133" s="15"/>
      <c r="AM133" s="15"/>
      <c r="AN133" s="15"/>
      <c r="AO133" s="15"/>
      <c r="AP133" s="102"/>
      <c r="AQ133" s="102"/>
      <c r="AR133" s="35"/>
      <c r="AS133" s="15"/>
      <c r="AT133" s="15"/>
      <c r="AU133" s="15"/>
      <c r="AV133" s="15"/>
      <c r="AW133" s="15"/>
      <c r="AX133" s="15"/>
      <c r="AY133" s="15"/>
      <c r="AZ133" s="15"/>
      <c r="BA133" s="15"/>
      <c r="BB133" s="15"/>
      <c r="BC133" s="15"/>
      <c r="BD133" s="15"/>
      <c r="BE133" s="15" t="s">
        <v>116</v>
      </c>
      <c r="BF133" s="98" t="s">
        <v>117</v>
      </c>
      <c r="BG133" s="83" t="s">
        <v>475</v>
      </c>
      <c r="BH133" s="15" t="s">
        <v>852</v>
      </c>
      <c r="BI133" s="45" t="str">
        <f t="shared" si="32"/>
        <v>{ "id":32, "lov_id": 15, "unit_id":null, "domain_b": true, "domain_c": true, "domain_e": true, "domain_h": true, "tech_name": "SEC_ECB_REFERENCE_MARKET", "input_type":"enumerated", "operator_in": true, "input_format": "string",</v>
      </c>
      <c r="BJ133" s="45" t="str">
        <f t="shared" si="33"/>
        <v>"selection_max": null,"selection_min": 1,"operator_not_in": true,"operator_greater_than": true,"operator_smaller_than": true,"validation_number_denom": null,"validation_number_scale": null,"validation_number_min_val": null,</v>
      </c>
      <c r="BK133" s="45" t="str">
        <f t="shared" si="34"/>
        <v>"validation_string_max_size": null,"validation_string_min_size": null,"validation_number_precision": null,"operator_greater_than_or_equal": true,"operator_smaller_than_or_equal": true },</v>
      </c>
      <c r="BL133" s="45" t="str">
        <f t="shared" si="35"/>
        <v>{ "id":32, "lov_id": 15, "unit_id":null, "domain_b": true, "domain_c": true, "domain_e": true, "domain_h": true, "tech_name": "SEC_ECB_REFERENCE_MARKET",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33" s="14" t="s">
        <v>200</v>
      </c>
      <c r="BO133" s="14" t="s">
        <v>88</v>
      </c>
      <c r="BP133" s="14" t="s">
        <v>88</v>
      </c>
      <c r="BR133" s="149">
        <f t="shared" si="36"/>
        <v>1</v>
      </c>
      <c r="BS133" s="14">
        <f t="shared" si="37"/>
        <v>1</v>
      </c>
      <c r="BT133" s="14">
        <f t="shared" si="38"/>
        <v>1</v>
      </c>
      <c r="CD133" s="14" t="str">
        <f t="shared" si="39"/>
        <v>UPDATE field set FIELD_NAME = 'ECB Reference Market' WHERE ID = 32;</v>
      </c>
    </row>
    <row r="134" spans="1:82" ht="128">
      <c r="A134" s="108">
        <v>289</v>
      </c>
      <c r="B134" s="104">
        <v>16.2</v>
      </c>
      <c r="C134" s="15" t="s">
        <v>172</v>
      </c>
      <c r="D134" s="15" t="s">
        <v>177</v>
      </c>
      <c r="E134" s="15" t="s">
        <v>85</v>
      </c>
      <c r="F134" s="16" t="s">
        <v>859</v>
      </c>
      <c r="G134" s="17" t="s">
        <v>860</v>
      </c>
      <c r="H134" s="17" t="s">
        <v>849</v>
      </c>
      <c r="I134" s="17" t="s">
        <v>88</v>
      </c>
      <c r="J134" s="15" t="s">
        <v>850</v>
      </c>
      <c r="K134" s="15" t="s">
        <v>192</v>
      </c>
      <c r="L134" s="15">
        <v>33</v>
      </c>
      <c r="M134" s="18">
        <f>IF(Q134&lt;&gt;"",INDEX(LOVs!$D$2:$D$50,MATCH(Q134,LOVs!$C$2:$C$50)),"null")</f>
        <v>9</v>
      </c>
      <c r="N134" s="18" t="str">
        <f>IF(S134&lt;&gt;"",INDEX(LOVs!$D$2:$D$50,MATCH(S134,LOVs!$C$2:$C$50)),"null")</f>
        <v>null</v>
      </c>
      <c r="O134" s="18" t="s">
        <v>191</v>
      </c>
      <c r="P134" s="15" t="s">
        <v>192</v>
      </c>
      <c r="Q134" s="15" t="s">
        <v>861</v>
      </c>
      <c r="R134" s="15" t="s">
        <v>89</v>
      </c>
      <c r="S134" s="15"/>
      <c r="T134" s="15"/>
      <c r="U134" s="120"/>
      <c r="V134" s="15" t="b">
        <v>0</v>
      </c>
      <c r="W134" s="18" t="s">
        <v>228</v>
      </c>
      <c r="X134" s="18" t="s">
        <v>229</v>
      </c>
      <c r="Y134" s="18" t="s">
        <v>88</v>
      </c>
      <c r="Z134" s="138"/>
      <c r="AA134" s="15" t="s">
        <v>106</v>
      </c>
      <c r="AB134" s="18" t="s">
        <v>91</v>
      </c>
      <c r="AC134" s="15"/>
      <c r="AD134" s="18" t="s">
        <v>91</v>
      </c>
      <c r="AE134" s="15"/>
      <c r="AF134" s="15" t="s">
        <v>861</v>
      </c>
      <c r="AG134" s="15"/>
      <c r="AH134" s="15"/>
      <c r="AI134" s="15"/>
      <c r="AJ134" s="35" t="s">
        <v>95</v>
      </c>
      <c r="AK134" s="35" t="s">
        <v>95</v>
      </c>
      <c r="AL134" s="15"/>
      <c r="AM134" s="15"/>
      <c r="AN134" s="15"/>
      <c r="AO134" s="15"/>
      <c r="AP134" s="102"/>
      <c r="AQ134" s="102"/>
      <c r="AR134" s="35"/>
      <c r="AS134" s="15"/>
      <c r="AT134" s="15"/>
      <c r="AU134" s="15"/>
      <c r="AV134" s="15"/>
      <c r="AW134" s="15"/>
      <c r="AX134" s="15"/>
      <c r="AY134" s="15"/>
      <c r="AZ134" s="15"/>
      <c r="BA134" s="15"/>
      <c r="BB134" s="15"/>
      <c r="BC134" s="15"/>
      <c r="BD134" s="15"/>
      <c r="BE134" s="15" t="s">
        <v>116</v>
      </c>
      <c r="BF134" s="98" t="s">
        <v>117</v>
      </c>
      <c r="BG134" s="83" t="s">
        <v>475</v>
      </c>
      <c r="BH134" s="15" t="s">
        <v>852</v>
      </c>
      <c r="BI134" s="45" t="str">
        <f t="shared" si="32"/>
        <v>{ "id":33, "lov_id": 9, "unit_id":null, "domain_b": true, "domain_c": true, "domain_e": true, "domain_h": true, "tech_name": "SEC_ECB_DENOMINATION", "input_type":"enumerated", "operator_in": true, "input_format": "string",</v>
      </c>
      <c r="BJ134" s="45" t="str">
        <f t="shared" si="33"/>
        <v>"selection_max": null,"selection_min": 1,"operator_not_in": true,"operator_greater_than": true,"operator_smaller_than": true,"validation_number_denom": null,"validation_number_scale": null,"validation_number_min_val": null,</v>
      </c>
      <c r="BK134" s="45" t="str">
        <f t="shared" si="34"/>
        <v>"validation_string_max_size": null,"validation_string_min_size": null,"validation_number_precision": null,"operator_greater_than_or_equal": true,"operator_smaller_than_or_equal": true },</v>
      </c>
      <c r="BL134" s="45" t="str">
        <f t="shared" si="35"/>
        <v>{ "id":33, "lov_id": 9, "unit_id":null, "domain_b": true, "domain_c": true, "domain_e": true, "domain_h": true, "tech_name": "SEC_ECB_DENOMINATION",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34" s="14" t="s">
        <v>200</v>
      </c>
      <c r="BO134" s="14" t="s">
        <v>88</v>
      </c>
      <c r="BP134" s="14" t="s">
        <v>88</v>
      </c>
      <c r="BR134" s="149">
        <f t="shared" si="36"/>
        <v>1</v>
      </c>
      <c r="BS134" s="14">
        <f t="shared" si="37"/>
        <v>1</v>
      </c>
      <c r="BT134" s="14">
        <f t="shared" si="38"/>
        <v>1</v>
      </c>
      <c r="CD134" s="14" t="str">
        <f t="shared" si="39"/>
        <v>UPDATE field set FIELD_NAME = 'ECB Denomination' WHERE ID = 33;</v>
      </c>
    </row>
    <row r="135" spans="1:82" ht="128">
      <c r="A135" s="108">
        <v>290</v>
      </c>
      <c r="B135" s="104">
        <v>16.2</v>
      </c>
      <c r="C135" s="15" t="s">
        <v>172</v>
      </c>
      <c r="D135" s="15" t="s">
        <v>177</v>
      </c>
      <c r="E135" s="15" t="s">
        <v>85</v>
      </c>
      <c r="F135" s="16" t="s">
        <v>862</v>
      </c>
      <c r="G135" s="17" t="s">
        <v>863</v>
      </c>
      <c r="H135" s="17" t="s">
        <v>864</v>
      </c>
      <c r="I135" s="17" t="s">
        <v>88</v>
      </c>
      <c r="J135" s="15" t="s">
        <v>167</v>
      </c>
      <c r="K135" s="15" t="s">
        <v>742</v>
      </c>
      <c r="L135" s="15">
        <v>34</v>
      </c>
      <c r="M135" s="18" t="str">
        <f>IF(Q135&lt;&gt;"",INDEX(LOVs!$D$2:$D$50,MATCH(Q135,LOVs!$C$2:$C$50)),"null")</f>
        <v>null</v>
      </c>
      <c r="N135" s="18" t="str">
        <f>IF(S135&lt;&gt;"",INDEX(LOVs!$D$2:$D$50,MATCH(S135,LOVs!$C$2:$C$50)),"null")</f>
        <v>null</v>
      </c>
      <c r="O135" s="125" t="s">
        <v>865</v>
      </c>
      <c r="P135" s="125" t="s">
        <v>226</v>
      </c>
      <c r="Q135" s="15"/>
      <c r="R135" s="125" t="s">
        <v>866</v>
      </c>
      <c r="S135" s="15"/>
      <c r="T135" s="15"/>
      <c r="U135" s="120"/>
      <c r="V135" s="15" t="b">
        <v>0</v>
      </c>
      <c r="W135" s="18" t="s">
        <v>228</v>
      </c>
      <c r="X135" s="18" t="s">
        <v>195</v>
      </c>
      <c r="Y135" s="18"/>
      <c r="Z135" s="138"/>
      <c r="AA135" s="15" t="s">
        <v>106</v>
      </c>
      <c r="AB135" s="18" t="s">
        <v>91</v>
      </c>
      <c r="AC135" s="15"/>
      <c r="AD135" s="18" t="s">
        <v>91</v>
      </c>
      <c r="AE135" s="15"/>
      <c r="AF135" s="15"/>
      <c r="AG135" s="15"/>
      <c r="AH135" s="15"/>
      <c r="AI135" s="15"/>
      <c r="AJ135" s="35" t="s">
        <v>95</v>
      </c>
      <c r="AK135" s="35" t="s">
        <v>95</v>
      </c>
      <c r="AL135" s="35" t="s">
        <v>95</v>
      </c>
      <c r="AM135" s="35" t="s">
        <v>95</v>
      </c>
      <c r="AN135" s="35" t="s">
        <v>95</v>
      </c>
      <c r="AO135" s="35" t="s">
        <v>95</v>
      </c>
      <c r="AP135" s="102"/>
      <c r="AQ135" s="102"/>
      <c r="AR135" s="35"/>
      <c r="AS135" s="15"/>
      <c r="AT135" s="15"/>
      <c r="AU135" s="15"/>
      <c r="AV135" s="15"/>
      <c r="AW135" s="15"/>
      <c r="AX135" s="15"/>
      <c r="AY135" s="15"/>
      <c r="AZ135" s="15"/>
      <c r="BA135" s="15"/>
      <c r="BB135" s="15"/>
      <c r="BC135" s="15"/>
      <c r="BD135" s="15"/>
      <c r="BE135" s="15" t="s">
        <v>116</v>
      </c>
      <c r="BF135" s="85" t="s">
        <v>91</v>
      </c>
      <c r="BG135" s="83" t="s">
        <v>867</v>
      </c>
      <c r="BH135" s="15" t="s">
        <v>852</v>
      </c>
      <c r="BI135" s="45" t="str">
        <f t="shared" si="32"/>
        <v>{ "id":34, "lov_id": null, "unit_id":null, "domain_b": true, "domain_c": true, "domain_e": true, "domain_h": true, "tech_name": "SEC_ECB_ISSUANCE_DATE", "input_type":"free_value", "operator_in": true, "input_format": "date",</v>
      </c>
      <c r="BJ135" s="45" t="str">
        <f t="shared" si="33"/>
        <v>"selection_max": null,"selection_min": 1,"operator_not_in": true,"operator_greater_than": true,"operator_smaller_than": true,"validation_number_denom": null,"validation_number_scale": null,"validation_number_min_val": null,</v>
      </c>
      <c r="BK135" s="45" t="str">
        <f t="shared" si="34"/>
        <v>"validation_string_max_size": null,"validation_string_min_size": null,"validation_number_precision": null,"operator_greater_than_or_equal": true,"operator_smaller_than_or_equal": true },</v>
      </c>
      <c r="BL135" s="45" t="str">
        <f t="shared" si="35"/>
        <v>{ "id":34, "lov_id": null, "unit_id":null, "domain_b": true, "domain_c": true, "domain_e": true, "domain_h": true, "tech_name": "SEC_ECB_ISSUANCE_DATE", "input_type":"free_value", "operator_in": true, "input_format": "date","selection_max":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35" s="14" t="s">
        <v>200</v>
      </c>
      <c r="BO135" s="45" t="s">
        <v>200</v>
      </c>
      <c r="BP135" s="14" t="s">
        <v>88</v>
      </c>
      <c r="BR135" s="149">
        <f t="shared" si="36"/>
        <v>1</v>
      </c>
      <c r="BS135" s="14">
        <f t="shared" si="37"/>
        <v>1</v>
      </c>
      <c r="BT135" s="14">
        <f t="shared" si="38"/>
        <v>1</v>
      </c>
      <c r="CD135" s="14" t="str">
        <f t="shared" si="39"/>
        <v>UPDATE field set FIELD_NAME = 'ECB Issuance Date' WHERE ID = 34;</v>
      </c>
    </row>
    <row r="136" spans="1:82" ht="128">
      <c r="A136" s="108">
        <v>291</v>
      </c>
      <c r="B136" s="104">
        <v>16.2</v>
      </c>
      <c r="C136" s="15" t="s">
        <v>172</v>
      </c>
      <c r="D136" s="15" t="s">
        <v>177</v>
      </c>
      <c r="E136" s="15" t="s">
        <v>85</v>
      </c>
      <c r="F136" s="16" t="s">
        <v>868</v>
      </c>
      <c r="G136" s="17" t="s">
        <v>869</v>
      </c>
      <c r="H136" s="17" t="s">
        <v>864</v>
      </c>
      <c r="I136" s="17" t="s">
        <v>88</v>
      </c>
      <c r="J136" s="19" t="s">
        <v>167</v>
      </c>
      <c r="K136" s="15" t="s">
        <v>742</v>
      </c>
      <c r="L136" s="15">
        <v>35</v>
      </c>
      <c r="M136" s="18" t="str">
        <f>IF(Q136&lt;&gt;"",INDEX(LOVs!$D$2:$D$50,MATCH(Q136,LOVs!$C$2:$C$50)),"null")</f>
        <v>null</v>
      </c>
      <c r="N136" s="18" t="str">
        <f>IF(S136&lt;&gt;"",INDEX(LOVs!$D$2:$D$50,MATCH(S136,LOVs!$C$2:$C$50)),"null")</f>
        <v>null</v>
      </c>
      <c r="O136" s="125" t="s">
        <v>865</v>
      </c>
      <c r="P136" s="125" t="s">
        <v>226</v>
      </c>
      <c r="Q136" s="15"/>
      <c r="R136" s="125" t="s">
        <v>866</v>
      </c>
      <c r="S136" s="15"/>
      <c r="T136" s="15"/>
      <c r="U136" s="120"/>
      <c r="V136" s="15" t="b">
        <v>0</v>
      </c>
      <c r="W136" s="18" t="s">
        <v>228</v>
      </c>
      <c r="X136" s="18" t="s">
        <v>195</v>
      </c>
      <c r="Y136" s="18"/>
      <c r="Z136" s="138"/>
      <c r="AA136" s="15" t="s">
        <v>106</v>
      </c>
      <c r="AB136" s="18" t="s">
        <v>91</v>
      </c>
      <c r="AC136" s="15"/>
      <c r="AD136" s="15" t="s">
        <v>91</v>
      </c>
      <c r="AE136" s="15"/>
      <c r="AF136" s="15"/>
      <c r="AG136" s="15"/>
      <c r="AH136" s="19"/>
      <c r="AI136" s="15"/>
      <c r="AJ136" s="35" t="s">
        <v>95</v>
      </c>
      <c r="AK136" s="35" t="s">
        <v>95</v>
      </c>
      <c r="AL136" s="35" t="s">
        <v>95</v>
      </c>
      <c r="AM136" s="35" t="s">
        <v>95</v>
      </c>
      <c r="AN136" s="35" t="s">
        <v>95</v>
      </c>
      <c r="AO136" s="35" t="s">
        <v>95</v>
      </c>
      <c r="AP136" s="102"/>
      <c r="AQ136" s="102"/>
      <c r="AR136" s="35"/>
      <c r="AS136" s="15"/>
      <c r="AT136" s="15"/>
      <c r="AU136" s="15"/>
      <c r="AV136" s="15"/>
      <c r="AW136" s="15"/>
      <c r="AX136" s="15"/>
      <c r="AY136" s="15"/>
      <c r="AZ136" s="15"/>
      <c r="BA136" s="15"/>
      <c r="BB136" s="15"/>
      <c r="BC136" s="15"/>
      <c r="BD136" s="15"/>
      <c r="BE136" s="15" t="s">
        <v>116</v>
      </c>
      <c r="BF136" s="85" t="s">
        <v>91</v>
      </c>
      <c r="BG136" s="83" t="s">
        <v>867</v>
      </c>
      <c r="BH136" s="15" t="s">
        <v>852</v>
      </c>
      <c r="BI136" s="45" t="str">
        <f t="shared" si="32"/>
        <v>{ "id":35, "lov_id": null, "unit_id":null, "domain_b": true, "domain_c": true, "domain_e": true, "domain_h": true, "tech_name": "SEC_ECB_MATURITY_DATE", "input_type":"free_value", "operator_in": true, "input_format": "date",</v>
      </c>
      <c r="BJ136" s="45" t="str">
        <f t="shared" si="33"/>
        <v>"selection_max": null,"selection_min": 1,"operator_not_in": true,"operator_greater_than": true,"operator_smaller_than": true,"validation_number_denom": null,"validation_number_scale": null,"validation_number_min_val": null,</v>
      </c>
      <c r="BK136" s="45" t="str">
        <f t="shared" si="34"/>
        <v>"validation_string_max_size": null,"validation_string_min_size": null,"validation_number_precision": null,"operator_greater_than_or_equal": true,"operator_smaller_than_or_equal": true },</v>
      </c>
      <c r="BL136" s="45" t="str">
        <f t="shared" si="35"/>
        <v>{ "id":35, "lov_id": null, "unit_id":null, "domain_b": true, "domain_c": true, "domain_e": true, "domain_h": true, "tech_name": "SEC_ECB_MATURITY_DATE", "input_type":"free_value", "operator_in": true, "input_format": "date","selection_max":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36" s="14" t="s">
        <v>200</v>
      </c>
      <c r="BO136" s="45" t="s">
        <v>200</v>
      </c>
      <c r="BP136" s="14" t="s">
        <v>88</v>
      </c>
      <c r="BR136" s="149">
        <f t="shared" si="36"/>
        <v>1</v>
      </c>
      <c r="BS136" s="14">
        <f t="shared" si="37"/>
        <v>1</v>
      </c>
      <c r="BT136" s="14">
        <f t="shared" si="38"/>
        <v>1</v>
      </c>
      <c r="CD136" s="14" t="str">
        <f t="shared" si="39"/>
        <v>UPDATE field set FIELD_NAME = 'ECB Maturity Date' WHERE ID = 35;</v>
      </c>
    </row>
    <row r="137" spans="1:82" ht="128">
      <c r="A137" s="108">
        <v>292</v>
      </c>
      <c r="B137" s="104">
        <v>16.2</v>
      </c>
      <c r="C137" s="15" t="s">
        <v>172</v>
      </c>
      <c r="D137" s="15" t="s">
        <v>177</v>
      </c>
      <c r="E137" s="15" t="s">
        <v>85</v>
      </c>
      <c r="F137" s="16" t="s">
        <v>870</v>
      </c>
      <c r="G137" s="17" t="s">
        <v>871</v>
      </c>
      <c r="H137" s="17" t="s">
        <v>849</v>
      </c>
      <c r="I137" s="17" t="s">
        <v>88</v>
      </c>
      <c r="J137" s="19" t="s">
        <v>850</v>
      </c>
      <c r="K137" s="15" t="s">
        <v>192</v>
      </c>
      <c r="L137" s="15">
        <v>36</v>
      </c>
      <c r="M137" s="18">
        <f>IF(Q137&lt;&gt;"",INDEX(LOVs!$D$2:$D$50,MATCH(Q137,LOVs!$C$2:$C$50)),"null")</f>
        <v>13</v>
      </c>
      <c r="N137" s="18" t="str">
        <f>IF(S137&lt;&gt;"",INDEX(LOVs!$D$2:$D$50,MATCH(S137,LOVs!$C$2:$C$50)),"null")</f>
        <v>null</v>
      </c>
      <c r="O137" s="18" t="s">
        <v>191</v>
      </c>
      <c r="P137" s="15" t="s">
        <v>192</v>
      </c>
      <c r="Q137" s="15" t="s">
        <v>872</v>
      </c>
      <c r="R137" s="15" t="s">
        <v>89</v>
      </c>
      <c r="S137" s="15"/>
      <c r="T137" s="15"/>
      <c r="U137" s="120"/>
      <c r="V137" s="15" t="b">
        <v>0</v>
      </c>
      <c r="W137" s="18" t="s">
        <v>228</v>
      </c>
      <c r="X137" s="18" t="s">
        <v>229</v>
      </c>
      <c r="Y137" s="18" t="s">
        <v>88</v>
      </c>
      <c r="Z137" s="138"/>
      <c r="AA137" s="15" t="s">
        <v>106</v>
      </c>
      <c r="AB137" s="18" t="s">
        <v>91</v>
      </c>
      <c r="AC137" s="15"/>
      <c r="AD137" s="15" t="s">
        <v>91</v>
      </c>
      <c r="AE137" s="15"/>
      <c r="AF137" s="15" t="s">
        <v>872</v>
      </c>
      <c r="AG137" s="15"/>
      <c r="AH137" s="19"/>
      <c r="AI137" s="15"/>
      <c r="AJ137" s="35" t="s">
        <v>95</v>
      </c>
      <c r="AK137" s="35" t="s">
        <v>95</v>
      </c>
      <c r="AL137" s="15"/>
      <c r="AM137" s="15"/>
      <c r="AN137" s="15"/>
      <c r="AO137" s="15"/>
      <c r="AP137" s="102"/>
      <c r="AQ137" s="102"/>
      <c r="AR137" s="35"/>
      <c r="AS137" s="15"/>
      <c r="AT137" s="15"/>
      <c r="AU137" s="15"/>
      <c r="AV137" s="15"/>
      <c r="AW137" s="15"/>
      <c r="AX137" s="15"/>
      <c r="AY137" s="15"/>
      <c r="AZ137" s="15"/>
      <c r="BA137" s="15"/>
      <c r="BB137" s="15"/>
      <c r="BC137" s="15"/>
      <c r="BD137" s="15"/>
      <c r="BE137" s="15" t="s">
        <v>116</v>
      </c>
      <c r="BF137" s="98" t="s">
        <v>117</v>
      </c>
      <c r="BG137" s="83" t="s">
        <v>475</v>
      </c>
      <c r="BH137" s="15" t="s">
        <v>852</v>
      </c>
      <c r="BI137" s="45" t="str">
        <f t="shared" si="32"/>
        <v>{ "id":36, "lov_id": 13, "unit_id":null, "domain_b": true, "domain_c": true, "domain_e": true, "domain_h": true, "tech_name": "SEC_ECB_ISSR_CSD", "input_type":"enumerated", "operator_in": true, "input_format": "string",</v>
      </c>
      <c r="BJ137" s="45" t="str">
        <f t="shared" si="33"/>
        <v>"selection_max": null,"selection_min": 1,"operator_not_in": true,"operator_greater_than": true,"operator_smaller_than": true,"validation_number_denom": null,"validation_number_scale": null,"validation_number_min_val": null,</v>
      </c>
      <c r="BK137" s="45" t="str">
        <f t="shared" si="34"/>
        <v>"validation_string_max_size": null,"validation_string_min_size": null,"validation_number_precision": null,"operator_greater_than_or_equal": true,"operator_smaller_than_or_equal": true },</v>
      </c>
      <c r="BL137" s="45" t="str">
        <f t="shared" si="35"/>
        <v>{ "id":36, "lov_id": 13, "unit_id":null, "domain_b": true, "domain_c": true, "domain_e": true, "domain_h": true, "tech_name": "SEC_ECB_ISSR_CSD",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37" s="14" t="s">
        <v>200</v>
      </c>
      <c r="BO137" s="14" t="s">
        <v>88</v>
      </c>
      <c r="BP137" s="14" t="s">
        <v>88</v>
      </c>
      <c r="BR137" s="149">
        <f t="shared" si="36"/>
        <v>1</v>
      </c>
      <c r="BS137" s="14">
        <f t="shared" si="37"/>
        <v>1</v>
      </c>
      <c r="BT137" s="14">
        <f t="shared" si="38"/>
        <v>1</v>
      </c>
      <c r="CD137" s="14" t="str">
        <f t="shared" si="39"/>
        <v>UPDATE field set FIELD_NAME = 'ECB Country Of Location' WHERE ID = 36;</v>
      </c>
    </row>
    <row r="138" spans="1:82" ht="128">
      <c r="A138" s="108">
        <v>293</v>
      </c>
      <c r="B138" s="104">
        <v>16.2</v>
      </c>
      <c r="C138" s="15" t="s">
        <v>172</v>
      </c>
      <c r="D138" s="15" t="s">
        <v>177</v>
      </c>
      <c r="E138" s="15" t="s">
        <v>85</v>
      </c>
      <c r="F138" s="16" t="s">
        <v>873</v>
      </c>
      <c r="G138" s="17" t="s">
        <v>874</v>
      </c>
      <c r="H138" s="17" t="s">
        <v>864</v>
      </c>
      <c r="I138" s="17" t="s">
        <v>88</v>
      </c>
      <c r="J138" s="15" t="s">
        <v>875</v>
      </c>
      <c r="K138" s="15" t="s">
        <v>641</v>
      </c>
      <c r="L138" s="15">
        <v>37</v>
      </c>
      <c r="M138" s="18" t="str">
        <f>IF(Q138&lt;&gt;"",INDEX(LOVs!$D$2:$D$50,MATCH(Q138,LOVs!$C$2:$C$50)),"null")</f>
        <v>null</v>
      </c>
      <c r="N138" s="18" t="str">
        <f>IF(S138&lt;&gt;"",INDEX(LOVs!$D$2:$D$50,MATCH(S138,LOVs!$C$2:$C$50)),"null")</f>
        <v>null</v>
      </c>
      <c r="O138" s="125" t="s">
        <v>865</v>
      </c>
      <c r="P138" s="125" t="s">
        <v>226</v>
      </c>
      <c r="Q138" s="15"/>
      <c r="R138" s="15" t="s">
        <v>111</v>
      </c>
      <c r="S138" s="15"/>
      <c r="T138" s="15"/>
      <c r="U138" s="126" t="s">
        <v>876</v>
      </c>
      <c r="V138" s="15" t="b">
        <v>0</v>
      </c>
      <c r="W138" s="18" t="s">
        <v>228</v>
      </c>
      <c r="X138" s="18" t="s">
        <v>195</v>
      </c>
      <c r="Y138" s="18"/>
      <c r="Z138" s="138"/>
      <c r="AA138" s="15" t="s">
        <v>106</v>
      </c>
      <c r="AB138" s="18" t="s">
        <v>91</v>
      </c>
      <c r="AC138" s="15"/>
      <c r="AD138" s="15" t="s">
        <v>91</v>
      </c>
      <c r="AE138" s="15"/>
      <c r="AF138" s="15"/>
      <c r="AG138" s="15"/>
      <c r="AH138" s="15"/>
      <c r="AI138" s="15"/>
      <c r="AJ138" s="35" t="s">
        <v>95</v>
      </c>
      <c r="AK138" s="35" t="s">
        <v>95</v>
      </c>
      <c r="AL138" s="35" t="s">
        <v>95</v>
      </c>
      <c r="AM138" s="35" t="s">
        <v>95</v>
      </c>
      <c r="AN138" s="35" t="s">
        <v>95</v>
      </c>
      <c r="AO138" s="35" t="s">
        <v>95</v>
      </c>
      <c r="AP138" s="102"/>
      <c r="AQ138" s="102"/>
      <c r="AR138" s="35"/>
      <c r="AS138" s="15"/>
      <c r="AT138" s="15"/>
      <c r="AU138" s="15"/>
      <c r="AV138" s="15"/>
      <c r="AW138" s="15"/>
      <c r="AX138" s="15"/>
      <c r="AY138" s="15"/>
      <c r="AZ138" s="15"/>
      <c r="BA138" s="15"/>
      <c r="BB138" s="15"/>
      <c r="BC138" s="15"/>
      <c r="BD138" s="15"/>
      <c r="BE138" s="15" t="s">
        <v>116</v>
      </c>
      <c r="BF138" s="19" t="s">
        <v>877</v>
      </c>
      <c r="BG138" s="86" t="s">
        <v>878</v>
      </c>
      <c r="BH138" s="15" t="s">
        <v>852</v>
      </c>
      <c r="BI138" s="45" t="str">
        <f t="shared" si="32"/>
        <v>{ "id":37, "lov_id": null, "unit_id":null, "domain_b": true, "domain_c": true, "domain_e": true, "domain_h": true, "tech_name": "SEC_ECB_COUPON_RATE", "input_type":"free_value", "operator_in": true, "input_format": "number",</v>
      </c>
      <c r="BJ138" s="45" t="str">
        <f t="shared" si="33"/>
        <v>"selection_max": null,"selection_min": 1,"operator_not_in": true,"operator_greater_than": true,"operator_smaller_than": true,"validation_number_denom": null,"validation_number_scale": null,"validation_number_min_val": null,</v>
      </c>
      <c r="BK138" s="45" t="str">
        <f t="shared" si="34"/>
        <v>"validation_string_max_size": null,"validation_string_min_size": null,"validation_number_precision": null,"operator_greater_than_or_equal": true,"operator_smaller_than_or_equal": true },</v>
      </c>
      <c r="BL138" s="45" t="str">
        <f t="shared" si="35"/>
        <v>{ "id":37, "lov_id": null, "unit_id":null, "domain_b": true, "domain_c": true, "domain_e": true, "domain_h": true, "tech_name": "SEC_ECB_COUPON_RATE", "input_type":"free_value", "operator_in": true, "input_format": "number","selection_max":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38" s="14" t="s">
        <v>200</v>
      </c>
      <c r="BO138" s="45" t="s">
        <v>200</v>
      </c>
      <c r="BP138" s="14" t="s">
        <v>88</v>
      </c>
      <c r="BR138" s="149">
        <f t="shared" si="36"/>
        <v>1</v>
      </c>
      <c r="BS138" s="14">
        <f t="shared" si="37"/>
        <v>1</v>
      </c>
      <c r="BT138" s="14">
        <f t="shared" si="38"/>
        <v>1</v>
      </c>
      <c r="CD138" s="14" t="str">
        <f t="shared" si="39"/>
        <v>UPDATE field set FIELD_NAME = 'ECB Coupon Rate' WHERE ID = 37;</v>
      </c>
    </row>
    <row r="139" spans="1:82" ht="128">
      <c r="A139" s="108">
        <v>294</v>
      </c>
      <c r="B139" s="104">
        <v>16.2</v>
      </c>
      <c r="C139" s="15" t="s">
        <v>172</v>
      </c>
      <c r="D139" s="15" t="s">
        <v>177</v>
      </c>
      <c r="E139" s="15" t="s">
        <v>85</v>
      </c>
      <c r="F139" s="16" t="s">
        <v>879</v>
      </c>
      <c r="G139" s="17" t="s">
        <v>880</v>
      </c>
      <c r="H139" s="17" t="s">
        <v>881</v>
      </c>
      <c r="I139" s="17" t="s">
        <v>88</v>
      </c>
      <c r="J139" s="15" t="s">
        <v>850</v>
      </c>
      <c r="K139" s="15" t="s">
        <v>882</v>
      </c>
      <c r="L139" s="15">
        <v>38</v>
      </c>
      <c r="M139" s="18">
        <f>IF(Q139&lt;&gt;"",INDEX(LOVs!$D$2:$D$50,MATCH(Q139,LOVs!$C$2:$C$50)),"null")</f>
        <v>49</v>
      </c>
      <c r="N139" s="18" t="str">
        <f>IF(S139&lt;&gt;"",INDEX(LOVs!$D$2:$D$50,MATCH(S139,LOVs!$C$2:$C$50)),"null")</f>
        <v>null</v>
      </c>
      <c r="O139" s="18" t="s">
        <v>191</v>
      </c>
      <c r="P139" s="125" t="s">
        <v>226</v>
      </c>
      <c r="Q139" s="15" t="s">
        <v>883</v>
      </c>
      <c r="R139" s="15" t="s">
        <v>89</v>
      </c>
      <c r="S139" s="15"/>
      <c r="T139" s="15"/>
      <c r="U139" s="126" t="s">
        <v>884</v>
      </c>
      <c r="V139" s="15" t="b">
        <v>0</v>
      </c>
      <c r="W139" s="18" t="s">
        <v>228</v>
      </c>
      <c r="X139" s="18"/>
      <c r="Y139" s="18"/>
      <c r="Z139" s="138"/>
      <c r="AA139" s="15" t="s">
        <v>106</v>
      </c>
      <c r="AB139" s="18" t="s">
        <v>91</v>
      </c>
      <c r="AC139" s="15"/>
      <c r="AD139" s="15" t="s">
        <v>91</v>
      </c>
      <c r="AE139" s="15"/>
      <c r="AF139" s="15"/>
      <c r="AG139" s="15"/>
      <c r="AH139" s="15"/>
      <c r="AI139" s="15"/>
      <c r="AJ139" s="35" t="s">
        <v>95</v>
      </c>
      <c r="AK139" s="35" t="s">
        <v>95</v>
      </c>
      <c r="AL139" s="15"/>
      <c r="AM139" s="15"/>
      <c r="AN139" s="15"/>
      <c r="AO139" s="15"/>
      <c r="AP139" s="102"/>
      <c r="AQ139" s="102"/>
      <c r="AR139" s="35"/>
      <c r="AS139" s="15"/>
      <c r="AT139" s="15"/>
      <c r="AU139" s="15"/>
      <c r="AV139" s="15"/>
      <c r="AW139" s="15"/>
      <c r="AX139" s="15"/>
      <c r="AY139" s="15"/>
      <c r="AZ139" s="15"/>
      <c r="BA139" s="15"/>
      <c r="BB139" s="15"/>
      <c r="BC139" s="15"/>
      <c r="BD139" s="15"/>
      <c r="BE139" s="15" t="s">
        <v>116</v>
      </c>
      <c r="BF139" s="83" t="s">
        <v>885</v>
      </c>
      <c r="BG139" s="83" t="s">
        <v>886</v>
      </c>
      <c r="BH139" s="15" t="s">
        <v>852</v>
      </c>
      <c r="BI139" s="45" t="str">
        <f t="shared" si="32"/>
        <v>{ "id":38, "lov_id": 49, "unit_id":null, "domain_b": true, "domain_c": true, "domain_e": true, "domain_h": true, "tech_name": "SEC_ECB_ISSUER_NAME", "input_type":"free_value", "operator_in": true, "input_format": "string",</v>
      </c>
      <c r="BJ139" s="45" t="str">
        <f t="shared" si="33"/>
        <v>"selection_max": null,"selection_min": 1,"operator_not_in": true,"operator_greater_than": true,"operator_smaller_than": true,"validation_number_denom": null,"validation_number_scale": null,"validation_number_min_val": null,</v>
      </c>
      <c r="BK139" s="45" t="str">
        <f t="shared" si="34"/>
        <v>"validation_string_max_size": null,"validation_string_min_size": null,"validation_number_precision": null,"operator_greater_than_or_equal": true,"operator_smaller_than_or_equal": true },</v>
      </c>
      <c r="BL139" s="45" t="str">
        <f t="shared" si="35"/>
        <v>{ "id":38, "lov_id": 49, "unit_id":null, "domain_b": true, "domain_c": true, "domain_e": true, "domain_h": true, "tech_name": "SEC_ECB_ISSUER_NAME", "input_type":"free_value",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R139" s="14"/>
    </row>
    <row r="140" spans="1:82" ht="128">
      <c r="A140" s="108">
        <v>295</v>
      </c>
      <c r="B140" s="104">
        <v>16.2</v>
      </c>
      <c r="C140" s="15" t="s">
        <v>172</v>
      </c>
      <c r="D140" s="15" t="s">
        <v>177</v>
      </c>
      <c r="E140" s="15" t="s">
        <v>85</v>
      </c>
      <c r="F140" s="16" t="s">
        <v>887</v>
      </c>
      <c r="G140" s="17" t="s">
        <v>888</v>
      </c>
      <c r="H140" s="17" t="s">
        <v>849</v>
      </c>
      <c r="I140" s="17" t="s">
        <v>88</v>
      </c>
      <c r="J140" s="15" t="s">
        <v>850</v>
      </c>
      <c r="K140" s="15" t="s">
        <v>192</v>
      </c>
      <c r="L140" s="15">
        <v>39</v>
      </c>
      <c r="M140" s="18">
        <f>IF(Q140&lt;&gt;"",INDEX(LOVs!$D$2:$D$50,MATCH(Q140,LOVs!$C$2:$C$50)),"null")</f>
        <v>14</v>
      </c>
      <c r="N140" s="18" t="str">
        <f>IF(S140&lt;&gt;"",INDEX(LOVs!$D$2:$D$50,MATCH(S140,LOVs!$C$2:$C$50)),"null")</f>
        <v>null</v>
      </c>
      <c r="O140" s="18" t="s">
        <v>191</v>
      </c>
      <c r="P140" s="15" t="s">
        <v>192</v>
      </c>
      <c r="Q140" s="15" t="s">
        <v>889</v>
      </c>
      <c r="R140" s="15" t="s">
        <v>89</v>
      </c>
      <c r="S140" s="15"/>
      <c r="T140" s="15"/>
      <c r="U140" s="120"/>
      <c r="V140" s="15" t="b">
        <v>0</v>
      </c>
      <c r="W140" s="18" t="s">
        <v>228</v>
      </c>
      <c r="X140" s="18" t="s">
        <v>229</v>
      </c>
      <c r="Y140" s="18" t="s">
        <v>88</v>
      </c>
      <c r="Z140" s="138"/>
      <c r="AA140" s="15" t="s">
        <v>106</v>
      </c>
      <c r="AB140" s="18" t="s">
        <v>91</v>
      </c>
      <c r="AC140" s="15"/>
      <c r="AD140" s="15" t="s">
        <v>91</v>
      </c>
      <c r="AE140" s="15"/>
      <c r="AF140" s="15" t="s">
        <v>889</v>
      </c>
      <c r="AG140" s="15"/>
      <c r="AH140" s="15"/>
      <c r="AI140" s="15"/>
      <c r="AJ140" s="35" t="s">
        <v>95</v>
      </c>
      <c r="AK140" s="35" t="s">
        <v>95</v>
      </c>
      <c r="AL140" s="15"/>
      <c r="AM140" s="15"/>
      <c r="AN140" s="15"/>
      <c r="AO140" s="15"/>
      <c r="AP140" s="102"/>
      <c r="AQ140" s="102"/>
      <c r="AR140" s="35"/>
      <c r="AS140" s="15"/>
      <c r="AT140" s="15"/>
      <c r="AU140" s="15"/>
      <c r="AV140" s="15"/>
      <c r="AW140" s="15"/>
      <c r="AX140" s="15"/>
      <c r="AY140" s="15"/>
      <c r="AZ140" s="15"/>
      <c r="BA140" s="15"/>
      <c r="BB140" s="15"/>
      <c r="BC140" s="15"/>
      <c r="BD140" s="15"/>
      <c r="BE140" s="15" t="s">
        <v>116</v>
      </c>
      <c r="BF140" s="98" t="s">
        <v>117</v>
      </c>
      <c r="BG140" s="83" t="s">
        <v>475</v>
      </c>
      <c r="BH140" s="15" t="s">
        <v>852</v>
      </c>
      <c r="BI140" s="45" t="str">
        <f t="shared" si="32"/>
        <v>{ "id":39, "lov_id": 14, "unit_id":null, "domain_b": true, "domain_c": true, "domain_e": true, "domain_h": true, "tech_name": "SEC_ECB_ISSUER_GROUP", "input_type":"enumerated", "operator_in": true, "input_format": "string",</v>
      </c>
      <c r="BJ140" s="45" t="str">
        <f t="shared" si="33"/>
        <v>"selection_max": null,"selection_min": 1,"operator_not_in": true,"operator_greater_than": true,"operator_smaller_than": true,"validation_number_denom": null,"validation_number_scale": null,"validation_number_min_val": null,</v>
      </c>
      <c r="BK140" s="45" t="str">
        <f t="shared" si="34"/>
        <v>"validation_string_max_size": null,"validation_string_min_size": null,"validation_number_precision": null,"operator_greater_than_or_equal": true,"operator_smaller_than_or_equal": true },</v>
      </c>
      <c r="BL140" s="45" t="str">
        <f t="shared" si="35"/>
        <v>{ "id":39, "lov_id": 14, "unit_id":null, "domain_b": true, "domain_c": true, "domain_e": true, "domain_h": true, "tech_name": "SEC_ECB_ISSUER_GROUP",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40" s="14" t="s">
        <v>88</v>
      </c>
      <c r="BO140" s="14" t="s">
        <v>88</v>
      </c>
      <c r="BP140" s="14" t="s">
        <v>88</v>
      </c>
      <c r="BR140" s="149">
        <f>IF(LEN(W140)=LEN(SUBSTITUTE(W140,"ELIGIBILI","")),0,1)</f>
        <v>1</v>
      </c>
      <c r="BS140" s="14">
        <f>IF(LEN(W140)=LEN(SUBSTITUTE(W140,"HAIRCUT","")),0,1)</f>
        <v>1</v>
      </c>
      <c r="BT140" s="14">
        <f>IF(LEN(W140)=LEN(SUBSTITUTE(W140,"CONCENTRATION","")),0,1)</f>
        <v>1</v>
      </c>
      <c r="CD140" s="14" t="str">
        <f>CONCATENATE("UPDATE field set FIELD_NAME = '",G140,"' WHERE ID = ",L140, ";")</f>
        <v>UPDATE field set FIELD_NAME = 'ECB Issuer Group' WHERE ID = 39;</v>
      </c>
    </row>
    <row r="141" spans="1:82" ht="128">
      <c r="A141" s="108">
        <v>296</v>
      </c>
      <c r="B141" s="104">
        <v>16.2</v>
      </c>
      <c r="C141" s="15" t="s">
        <v>172</v>
      </c>
      <c r="D141" s="15" t="s">
        <v>177</v>
      </c>
      <c r="E141" s="15" t="s">
        <v>85</v>
      </c>
      <c r="F141" s="16" t="s">
        <v>890</v>
      </c>
      <c r="G141" s="17" t="s">
        <v>891</v>
      </c>
      <c r="H141" s="17" t="s">
        <v>881</v>
      </c>
      <c r="I141" s="17" t="s">
        <v>88</v>
      </c>
      <c r="J141" s="15" t="s">
        <v>850</v>
      </c>
      <c r="K141" s="15" t="s">
        <v>882</v>
      </c>
      <c r="L141" s="15">
        <v>40</v>
      </c>
      <c r="M141" s="18">
        <f>IF(Q141&lt;&gt;"",INDEX(LOVs!$D$2:$D$50,MATCH(Q141,LOVs!$C$2:$C$50)),"null")</f>
        <v>49</v>
      </c>
      <c r="N141" s="18" t="str">
        <f>IF(S141&lt;&gt;"",INDEX(LOVs!$D$2:$D$50,MATCH(S141,LOVs!$C$2:$C$50)),"null")</f>
        <v>null</v>
      </c>
      <c r="O141" s="18" t="s">
        <v>191</v>
      </c>
      <c r="P141" s="125" t="s">
        <v>226</v>
      </c>
      <c r="Q141" s="15" t="s">
        <v>883</v>
      </c>
      <c r="R141" s="15" t="s">
        <v>89</v>
      </c>
      <c r="S141" s="15"/>
      <c r="T141" s="15"/>
      <c r="U141" s="126" t="s">
        <v>884</v>
      </c>
      <c r="V141" s="15" t="b">
        <v>0</v>
      </c>
      <c r="W141" s="18" t="s">
        <v>228</v>
      </c>
      <c r="X141" s="18"/>
      <c r="Y141" s="18"/>
      <c r="Z141" s="138"/>
      <c r="AA141" s="15" t="s">
        <v>106</v>
      </c>
      <c r="AB141" s="18" t="s">
        <v>91</v>
      </c>
      <c r="AC141" s="15"/>
      <c r="AD141" s="15" t="s">
        <v>91</v>
      </c>
      <c r="AE141" s="15"/>
      <c r="AF141" s="15"/>
      <c r="AG141" s="15"/>
      <c r="AH141" s="15"/>
      <c r="AI141" s="15"/>
      <c r="AJ141" s="35" t="s">
        <v>95</v>
      </c>
      <c r="AK141" s="35" t="s">
        <v>95</v>
      </c>
      <c r="AL141" s="15"/>
      <c r="AM141" s="15"/>
      <c r="AN141" s="15"/>
      <c r="AO141" s="15"/>
      <c r="AP141" s="102"/>
      <c r="AQ141" s="102"/>
      <c r="AR141" s="35"/>
      <c r="AS141" s="15"/>
      <c r="AT141" s="15"/>
      <c r="AU141" s="15"/>
      <c r="AV141" s="15"/>
      <c r="AW141" s="15"/>
      <c r="AX141" s="15"/>
      <c r="AY141" s="15"/>
      <c r="AZ141" s="15"/>
      <c r="BA141" s="15"/>
      <c r="BB141" s="15"/>
      <c r="BC141" s="15"/>
      <c r="BD141" s="15"/>
      <c r="BE141" s="15" t="s">
        <v>116</v>
      </c>
      <c r="BF141" s="83" t="s">
        <v>885</v>
      </c>
      <c r="BG141" s="83" t="s">
        <v>886</v>
      </c>
      <c r="BH141" s="15" t="s">
        <v>852</v>
      </c>
      <c r="BI141" s="45" t="str">
        <f t="shared" si="32"/>
        <v>{ "id":40, "lov_id": 49, "unit_id":null, "domain_b": true, "domain_c": true, "domain_e": true, "domain_h": true, "tech_name": "SEC_ECB_ISSUER_OTHER_NAME", "input_type":"free_value", "operator_in": true, "input_format": "string",</v>
      </c>
      <c r="BJ141" s="45" t="str">
        <f t="shared" si="33"/>
        <v>"selection_max": null,"selection_min": 1,"operator_not_in": true,"operator_greater_than": true,"operator_smaller_than": true,"validation_number_denom": null,"validation_number_scale": null,"validation_number_min_val": null,</v>
      </c>
      <c r="BK141" s="45" t="str">
        <f t="shared" si="34"/>
        <v>"validation_string_max_size": null,"validation_string_min_size": null,"validation_number_precision": null,"operator_greater_than_or_equal": true,"operator_smaller_than_or_equal": true },</v>
      </c>
      <c r="BL141" s="45" t="str">
        <f t="shared" si="35"/>
        <v>{ "id":40, "lov_id": 49, "unit_id":null, "domain_b": true, "domain_c": true, "domain_e": true, "domain_h": true, "tech_name": "SEC_ECB_ISSUER_OTHER_NAME", "input_type":"free_value",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R141" s="14"/>
    </row>
    <row r="142" spans="1:82" ht="128">
      <c r="A142" s="108">
        <v>297</v>
      </c>
      <c r="B142" s="104">
        <v>16.2</v>
      </c>
      <c r="C142" s="15" t="s">
        <v>172</v>
      </c>
      <c r="D142" s="15" t="s">
        <v>177</v>
      </c>
      <c r="E142" s="15" t="s">
        <v>85</v>
      </c>
      <c r="F142" s="16" t="s">
        <v>892</v>
      </c>
      <c r="G142" s="17" t="s">
        <v>893</v>
      </c>
      <c r="H142" s="17" t="s">
        <v>894</v>
      </c>
      <c r="I142" s="17" t="s">
        <v>88</v>
      </c>
      <c r="J142" s="15" t="s">
        <v>850</v>
      </c>
      <c r="K142" s="15" t="s">
        <v>192</v>
      </c>
      <c r="L142" s="15">
        <v>41</v>
      </c>
      <c r="M142" s="18">
        <f>IF(Q142&lt;&gt;"",INDEX(LOVs!$D$2:$D$50,MATCH(Q142,LOVs!$C$2:$C$50)),"null")</f>
        <v>16</v>
      </c>
      <c r="N142" s="18" t="str">
        <f>IF(S142&lt;&gt;"",INDEX(LOVs!$D$2:$D$50,MATCH(S142,LOVs!$C$2:$C$50)),"null")</f>
        <v>null</v>
      </c>
      <c r="O142" s="18" t="s">
        <v>191</v>
      </c>
      <c r="P142" s="15" t="s">
        <v>192</v>
      </c>
      <c r="Q142" s="15" t="s">
        <v>895</v>
      </c>
      <c r="R142" s="15" t="s">
        <v>89</v>
      </c>
      <c r="S142" s="15"/>
      <c r="T142" s="15"/>
      <c r="U142" s="120"/>
      <c r="V142" s="15" t="b">
        <v>0</v>
      </c>
      <c r="W142" s="18" t="s">
        <v>228</v>
      </c>
      <c r="X142" s="18" t="s">
        <v>229</v>
      </c>
      <c r="Y142" s="18" t="s">
        <v>88</v>
      </c>
      <c r="Z142" s="138"/>
      <c r="AA142" s="15" t="s">
        <v>106</v>
      </c>
      <c r="AB142" s="18" t="s">
        <v>91</v>
      </c>
      <c r="AC142" s="15"/>
      <c r="AD142" s="15" t="s">
        <v>91</v>
      </c>
      <c r="AE142" s="15"/>
      <c r="AF142" s="15" t="s">
        <v>895</v>
      </c>
      <c r="AG142" s="15"/>
      <c r="AH142" s="15"/>
      <c r="AI142" s="15"/>
      <c r="AJ142" s="35" t="s">
        <v>95</v>
      </c>
      <c r="AK142" s="35" t="s">
        <v>95</v>
      </c>
      <c r="AL142" s="15"/>
      <c r="AM142" s="15"/>
      <c r="AN142" s="15"/>
      <c r="AO142" s="15"/>
      <c r="AP142" s="102"/>
      <c r="AQ142" s="102"/>
      <c r="AR142" s="35"/>
      <c r="AS142" s="15"/>
      <c r="AT142" s="15"/>
      <c r="AU142" s="15"/>
      <c r="AV142" s="15"/>
      <c r="AW142" s="15"/>
      <c r="AX142" s="15"/>
      <c r="AY142" s="15"/>
      <c r="AZ142" s="15"/>
      <c r="BA142" s="15"/>
      <c r="BB142" s="15"/>
      <c r="BC142" s="15"/>
      <c r="BD142" s="15"/>
      <c r="BE142" s="15" t="s">
        <v>116</v>
      </c>
      <c r="BF142" s="98" t="s">
        <v>117</v>
      </c>
      <c r="BG142" s="83" t="s">
        <v>475</v>
      </c>
      <c r="BH142" s="15" t="s">
        <v>852</v>
      </c>
      <c r="BI142" s="45" t="str">
        <f t="shared" si="32"/>
        <v>{ "id":41, "lov_id": 16, "unit_id":null, "domain_b": true, "domain_c": true, "domain_e": true, "domain_h": true, "tech_name": "SEC_ECB_ISSUER_RESIDENCE", "input_type":"enumerated", "operator_in": true, "input_format": "string",</v>
      </c>
      <c r="BJ142" s="45" t="str">
        <f t="shared" si="33"/>
        <v>"selection_max": null,"selection_min": 1,"operator_not_in": true,"operator_greater_than": true,"operator_smaller_than": true,"validation_number_denom": null,"validation_number_scale": null,"validation_number_min_val": null,</v>
      </c>
      <c r="BK142" s="45" t="str">
        <f t="shared" si="34"/>
        <v>"validation_string_max_size": null,"validation_string_min_size": null,"validation_number_precision": null,"operator_greater_than_or_equal": true,"operator_smaller_than_or_equal": true },</v>
      </c>
      <c r="BL142" s="45" t="str">
        <f t="shared" si="35"/>
        <v>{ "id":41, "lov_id": 16, "unit_id":null, "domain_b": true, "domain_c": true, "domain_e": true, "domain_h": true, "tech_name": "SEC_ECB_ISSUER_RESIDENCE",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42" s="14" t="s">
        <v>88</v>
      </c>
      <c r="BO142" s="14" t="s">
        <v>88</v>
      </c>
      <c r="BP142" s="14" t="s">
        <v>88</v>
      </c>
      <c r="BR142" s="149">
        <f>IF(LEN(W142)=LEN(SUBSTITUTE(W142,"ELIGIBILI","")),0,1)</f>
        <v>1</v>
      </c>
      <c r="BS142" s="14">
        <f>IF(LEN(W142)=LEN(SUBSTITUTE(W142,"HAIRCUT","")),0,1)</f>
        <v>1</v>
      </c>
      <c r="BT142" s="14">
        <f>IF(LEN(W142)=LEN(SUBSTITUTE(W142,"CONCENTRATION","")),0,1)</f>
        <v>1</v>
      </c>
      <c r="CD142" s="14" t="str">
        <f>CONCATENATE("UPDATE field set FIELD_NAME = '",G142,"' WHERE ID = ",L142, ";")</f>
        <v>UPDATE field set FIELD_NAME = 'ECB Issuer Residence' WHERE ID = 41;</v>
      </c>
    </row>
    <row r="143" spans="1:82" ht="128">
      <c r="A143" s="108">
        <v>298</v>
      </c>
      <c r="B143" s="104">
        <v>16.2</v>
      </c>
      <c r="C143" s="15" t="s">
        <v>172</v>
      </c>
      <c r="D143" s="15" t="s">
        <v>177</v>
      </c>
      <c r="E143" s="15" t="s">
        <v>85</v>
      </c>
      <c r="F143" s="16" t="s">
        <v>896</v>
      </c>
      <c r="G143" s="17" t="s">
        <v>897</v>
      </c>
      <c r="H143" s="17" t="s">
        <v>881</v>
      </c>
      <c r="I143" s="17" t="s">
        <v>88</v>
      </c>
      <c r="J143" s="15" t="s">
        <v>850</v>
      </c>
      <c r="K143" s="15" t="s">
        <v>882</v>
      </c>
      <c r="L143" s="15">
        <v>42</v>
      </c>
      <c r="M143" s="18" t="str">
        <f>IF(Q143&lt;&gt;"",INDEX(LOVs!$D$2:$D$50,MATCH(Q143,LOVs!$C$2:$C$50)),"null")</f>
        <v>null</v>
      </c>
      <c r="N143" s="18" t="str">
        <f>IF(S143&lt;&gt;"",INDEX(LOVs!$D$2:$D$50,MATCH(S143,LOVs!$C$2:$C$50)),"null")</f>
        <v>null</v>
      </c>
      <c r="O143" s="18" t="s">
        <v>191</v>
      </c>
      <c r="P143" s="125" t="s">
        <v>226</v>
      </c>
      <c r="Q143" s="15"/>
      <c r="R143" s="15" t="s">
        <v>89</v>
      </c>
      <c r="S143" s="15"/>
      <c r="T143" s="15"/>
      <c r="U143" s="126" t="s">
        <v>898</v>
      </c>
      <c r="V143" s="15" t="b">
        <v>0</v>
      </c>
      <c r="W143" s="18" t="s">
        <v>228</v>
      </c>
      <c r="X143" s="18"/>
      <c r="Y143" s="18"/>
      <c r="Z143" s="138" t="s">
        <v>230</v>
      </c>
      <c r="AA143" s="15" t="s">
        <v>106</v>
      </c>
      <c r="AB143" s="18" t="s">
        <v>91</v>
      </c>
      <c r="AC143" s="15"/>
      <c r="AD143" s="15" t="s">
        <v>91</v>
      </c>
      <c r="AE143" s="15"/>
      <c r="AF143" s="15"/>
      <c r="AG143" s="15"/>
      <c r="AH143" s="15"/>
      <c r="AI143" s="15"/>
      <c r="AJ143" s="35" t="s">
        <v>95</v>
      </c>
      <c r="AK143" s="35" t="s">
        <v>95</v>
      </c>
      <c r="AL143" s="15"/>
      <c r="AM143" s="15"/>
      <c r="AN143" s="15"/>
      <c r="AO143" s="15"/>
      <c r="AP143" s="102"/>
      <c r="AQ143" s="102"/>
      <c r="AR143" s="35"/>
      <c r="AS143" s="15"/>
      <c r="AT143" s="15"/>
      <c r="AU143" s="15"/>
      <c r="AV143" s="15"/>
      <c r="AW143" s="15"/>
      <c r="AX143" s="15"/>
      <c r="AY143" s="15"/>
      <c r="AZ143" s="15"/>
      <c r="BA143" s="15"/>
      <c r="BB143" s="15"/>
      <c r="BC143" s="15"/>
      <c r="BD143" s="15"/>
      <c r="BE143" s="15" t="s">
        <v>116</v>
      </c>
      <c r="BF143" s="83" t="s">
        <v>885</v>
      </c>
      <c r="BG143" s="83" t="s">
        <v>886</v>
      </c>
      <c r="BH143" s="15" t="s">
        <v>852</v>
      </c>
      <c r="BI143" s="45" t="str">
        <f t="shared" si="32"/>
        <v>{ "id":42, "lov_id": null, "unit_id":null, "domain_b": true, "domain_c": true, "domain_e": true, "domain_h": true, "tech_name": "SEC_ECB_GUARANTOR_NAME", "input_type":"free_value", "operator_in": true, "input_format": "string",</v>
      </c>
      <c r="BJ143" s="45" t="str">
        <f t="shared" si="33"/>
        <v>"selection_max": null,"selection_min": 1,"operator_not_in": true,"operator_greater_than": true,"operator_smaller_than": true,"validation_number_denom": null,"validation_number_scale": null,"validation_number_min_val": null,</v>
      </c>
      <c r="BK143" s="45" t="str">
        <f t="shared" si="34"/>
        <v>"validation_string_max_size": null,"validation_string_min_size": null,"validation_number_precision": null,"operator_greater_than_or_equal": true,"operator_smaller_than_or_equal": true },</v>
      </c>
      <c r="BL143" s="45" t="str">
        <f t="shared" si="35"/>
        <v>{ "id":42, "lov_id": null, "unit_id":null, "domain_b": true, "domain_c": true, "domain_e": true, "domain_h": true, "tech_name": "SEC_ECB_GUARANTOR_NAME", "input_type":"free_value",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R143" s="14"/>
    </row>
    <row r="144" spans="1:82" ht="128">
      <c r="A144" s="108">
        <v>299</v>
      </c>
      <c r="B144" s="104">
        <v>16.2</v>
      </c>
      <c r="C144" s="15" t="s">
        <v>172</v>
      </c>
      <c r="D144" s="15" t="s">
        <v>177</v>
      </c>
      <c r="E144" s="15" t="s">
        <v>85</v>
      </c>
      <c r="F144" s="16" t="s">
        <v>899</v>
      </c>
      <c r="G144" s="17" t="s">
        <v>900</v>
      </c>
      <c r="H144" s="17" t="s">
        <v>881</v>
      </c>
      <c r="I144" s="17" t="s">
        <v>88</v>
      </c>
      <c r="J144" s="15" t="s">
        <v>850</v>
      </c>
      <c r="K144" s="15" t="s">
        <v>882</v>
      </c>
      <c r="L144" s="15">
        <v>43</v>
      </c>
      <c r="M144" s="18" t="str">
        <f>IF(Q144&lt;&gt;"",INDEX(LOVs!$D$2:$D$50,MATCH(Q144,LOVs!$C$2:$C$50)),"null")</f>
        <v>null</v>
      </c>
      <c r="N144" s="18" t="str">
        <f>IF(S144&lt;&gt;"",INDEX(LOVs!$D$2:$D$50,MATCH(S144,LOVs!$C$2:$C$50)),"null")</f>
        <v>null</v>
      </c>
      <c r="O144" s="18" t="s">
        <v>191</v>
      </c>
      <c r="P144" s="125" t="s">
        <v>226</v>
      </c>
      <c r="Q144" s="15"/>
      <c r="R144" s="15" t="s">
        <v>89</v>
      </c>
      <c r="S144" s="15"/>
      <c r="T144" s="15"/>
      <c r="U144" s="126" t="s">
        <v>898</v>
      </c>
      <c r="V144" s="15" t="b">
        <v>0</v>
      </c>
      <c r="W144" s="18" t="s">
        <v>228</v>
      </c>
      <c r="X144" s="18"/>
      <c r="Y144" s="18"/>
      <c r="Z144" s="138" t="s">
        <v>230</v>
      </c>
      <c r="AA144" s="15" t="s">
        <v>106</v>
      </c>
      <c r="AB144" s="18" t="s">
        <v>91</v>
      </c>
      <c r="AC144" s="15"/>
      <c r="AD144" s="15" t="s">
        <v>91</v>
      </c>
      <c r="AE144" s="15"/>
      <c r="AF144" s="15"/>
      <c r="AG144" s="15"/>
      <c r="AH144" s="15"/>
      <c r="AI144" s="15"/>
      <c r="AJ144" s="35" t="s">
        <v>95</v>
      </c>
      <c r="AK144" s="35" t="s">
        <v>95</v>
      </c>
      <c r="AL144" s="15"/>
      <c r="AM144" s="15"/>
      <c r="AN144" s="15"/>
      <c r="AO144" s="15"/>
      <c r="AP144" s="102"/>
      <c r="AQ144" s="102"/>
      <c r="AR144" s="35"/>
      <c r="AS144" s="15"/>
      <c r="AT144" s="15"/>
      <c r="AU144" s="15"/>
      <c r="AV144" s="15"/>
      <c r="AW144" s="15"/>
      <c r="AX144" s="15"/>
      <c r="AY144" s="15"/>
      <c r="AZ144" s="15"/>
      <c r="BA144" s="15"/>
      <c r="BB144" s="15"/>
      <c r="BC144" s="15"/>
      <c r="BD144" s="15"/>
      <c r="BE144" s="15" t="s">
        <v>116</v>
      </c>
      <c r="BF144" s="83" t="s">
        <v>885</v>
      </c>
      <c r="BG144" s="83" t="s">
        <v>886</v>
      </c>
      <c r="BH144" s="15" t="s">
        <v>852</v>
      </c>
      <c r="BI144" s="45" t="str">
        <f t="shared" si="32"/>
        <v>{ "id":43, "lov_id": null, "unit_id":null, "domain_b": true, "domain_c": true, "domain_e": true, "domain_h": true, "tech_name": "SEC_ECB_GUARANTOR_OTHER_NAME", "input_type":"free_value", "operator_in": true, "input_format": "string",</v>
      </c>
      <c r="BJ144" s="45" t="str">
        <f t="shared" si="33"/>
        <v>"selection_max": null,"selection_min": 1,"operator_not_in": true,"operator_greater_than": true,"operator_smaller_than": true,"validation_number_denom": null,"validation_number_scale": null,"validation_number_min_val": null,</v>
      </c>
      <c r="BK144" s="45" t="str">
        <f t="shared" si="34"/>
        <v>"validation_string_max_size": null,"validation_string_min_size": null,"validation_number_precision": null,"operator_greater_than_or_equal": true,"operator_smaller_than_or_equal": true },</v>
      </c>
      <c r="BL144" s="45" t="str">
        <f t="shared" si="35"/>
        <v>{ "id":43, "lov_id": null, "unit_id":null, "domain_b": true, "domain_c": true, "domain_e": true, "domain_h": true, "tech_name": "SEC_ECB_GUARANTOR_OTHER_NAME", "input_type":"free_value",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R144" s="14"/>
    </row>
    <row r="145" spans="1:82" ht="128">
      <c r="A145" s="108">
        <v>300</v>
      </c>
      <c r="B145" s="104">
        <v>16.2</v>
      </c>
      <c r="C145" s="15" t="s">
        <v>172</v>
      </c>
      <c r="D145" s="15" t="s">
        <v>177</v>
      </c>
      <c r="E145" s="15" t="s">
        <v>85</v>
      </c>
      <c r="F145" s="16" t="s">
        <v>901</v>
      </c>
      <c r="G145" s="17" t="s">
        <v>902</v>
      </c>
      <c r="H145" s="17" t="s">
        <v>849</v>
      </c>
      <c r="I145" s="17" t="s">
        <v>88</v>
      </c>
      <c r="J145" s="15" t="s">
        <v>850</v>
      </c>
      <c r="K145" s="15" t="s">
        <v>192</v>
      </c>
      <c r="L145" s="15">
        <v>44</v>
      </c>
      <c r="M145" s="18">
        <f>IF(Q145&lt;&gt;"",INDEX(LOVs!$D$2:$D$50,MATCH(Q145,LOVs!$C$2:$C$50)),"null")</f>
        <v>11</v>
      </c>
      <c r="N145" s="18" t="str">
        <f>IF(S145&lt;&gt;"",INDEX(LOVs!$D$2:$D$50,MATCH(S145,LOVs!$C$2:$C$50)),"null")</f>
        <v>null</v>
      </c>
      <c r="O145" s="18" t="s">
        <v>191</v>
      </c>
      <c r="P145" s="15" t="s">
        <v>192</v>
      </c>
      <c r="Q145" s="15" t="s">
        <v>903</v>
      </c>
      <c r="R145" s="15" t="s">
        <v>89</v>
      </c>
      <c r="S145" s="15"/>
      <c r="T145" s="15"/>
      <c r="U145" s="120"/>
      <c r="V145" s="15" t="b">
        <v>0</v>
      </c>
      <c r="W145" s="18" t="s">
        <v>228</v>
      </c>
      <c r="X145" s="18" t="s">
        <v>229</v>
      </c>
      <c r="Y145" s="18" t="s">
        <v>88</v>
      </c>
      <c r="Z145" s="138"/>
      <c r="AA145" s="15" t="s">
        <v>106</v>
      </c>
      <c r="AB145" s="18" t="s">
        <v>91</v>
      </c>
      <c r="AC145" s="15"/>
      <c r="AD145" s="15" t="s">
        <v>91</v>
      </c>
      <c r="AE145" s="15"/>
      <c r="AF145" s="15" t="s">
        <v>903</v>
      </c>
      <c r="AG145" s="15"/>
      <c r="AH145" s="15"/>
      <c r="AI145" s="15"/>
      <c r="AJ145" s="35" t="s">
        <v>95</v>
      </c>
      <c r="AK145" s="35" t="s">
        <v>95</v>
      </c>
      <c r="AL145" s="15"/>
      <c r="AM145" s="15"/>
      <c r="AN145" s="15"/>
      <c r="AO145" s="15"/>
      <c r="AP145" s="102"/>
      <c r="AQ145" s="102"/>
      <c r="AR145" s="35"/>
      <c r="AS145" s="15"/>
      <c r="AT145" s="15"/>
      <c r="AU145" s="15"/>
      <c r="AV145" s="15"/>
      <c r="AW145" s="15"/>
      <c r="AX145" s="15"/>
      <c r="AY145" s="15"/>
      <c r="AZ145" s="15"/>
      <c r="BA145" s="15"/>
      <c r="BB145" s="15"/>
      <c r="BC145" s="15"/>
      <c r="BD145" s="15"/>
      <c r="BE145" s="15" t="s">
        <v>116</v>
      </c>
      <c r="BF145" s="98" t="s">
        <v>117</v>
      </c>
      <c r="BG145" s="83" t="s">
        <v>475</v>
      </c>
      <c r="BH145" s="15" t="s">
        <v>852</v>
      </c>
      <c r="BI145" s="45" t="str">
        <f t="shared" si="32"/>
        <v>{ "id":44, "lov_id": 11, "unit_id":null, "domain_b": true, "domain_c": true, "domain_e": true, "domain_h": true, "tech_name": "SEC_ECB_GUARANTOR_RESIDENCE", "input_type":"enumerated", "operator_in": true, "input_format": "string",</v>
      </c>
      <c r="BJ145" s="45" t="str">
        <f t="shared" si="33"/>
        <v>"selection_max": null,"selection_min": 1,"operator_not_in": true,"operator_greater_than": true,"operator_smaller_than": true,"validation_number_denom": null,"validation_number_scale": null,"validation_number_min_val": null,</v>
      </c>
      <c r="BK145" s="45" t="str">
        <f t="shared" si="34"/>
        <v>"validation_string_max_size": null,"validation_string_min_size": null,"validation_number_precision": null,"operator_greater_than_or_equal": true,"operator_smaller_than_or_equal": true },</v>
      </c>
      <c r="BL145" s="45" t="str">
        <f t="shared" si="35"/>
        <v>{ "id":44, "lov_id": 11, "unit_id":null, "domain_b": true, "domain_c": true, "domain_e": true, "domain_h": true, "tech_name": "SEC_ECB_GUARANTOR_RESIDENCE",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45" s="14" t="s">
        <v>200</v>
      </c>
      <c r="BO145" s="14" t="s">
        <v>88</v>
      </c>
      <c r="BP145" s="14" t="s">
        <v>88</v>
      </c>
      <c r="BR145" s="149">
        <f t="shared" ref="BR145:BR151" si="40">IF(LEN(W145)=LEN(SUBSTITUTE(W145,"ELIGIBILI","")),0,1)</f>
        <v>1</v>
      </c>
      <c r="BS145" s="14">
        <f t="shared" ref="BS145:BS151" si="41">IF(LEN(W145)=LEN(SUBSTITUTE(W145,"HAIRCUT","")),0,1)</f>
        <v>1</v>
      </c>
      <c r="BT145" s="14">
        <f t="shared" ref="BT145:BT151" si="42">IF(LEN(W145)=LEN(SUBSTITUTE(W145,"CONCENTRATION","")),0,1)</f>
        <v>1</v>
      </c>
      <c r="CD145" s="14" t="str">
        <f t="shared" ref="CD145:CD151" si="43">CONCATENATE("UPDATE field set FIELD_NAME = '",G145,"' WHERE ID = ",L145, ";")</f>
        <v>UPDATE field set FIELD_NAME = 'ECB Gurantor Residence' WHERE ID = 44;</v>
      </c>
    </row>
    <row r="146" spans="1:82" ht="128">
      <c r="A146" s="108">
        <v>301</v>
      </c>
      <c r="B146" s="104">
        <v>16.2</v>
      </c>
      <c r="C146" s="15" t="s">
        <v>172</v>
      </c>
      <c r="D146" s="15" t="s">
        <v>177</v>
      </c>
      <c r="E146" s="15" t="s">
        <v>85</v>
      </c>
      <c r="F146" s="16" t="s">
        <v>904</v>
      </c>
      <c r="G146" s="17" t="s">
        <v>905</v>
      </c>
      <c r="H146" s="17" t="s">
        <v>849</v>
      </c>
      <c r="I146" s="17" t="s">
        <v>88</v>
      </c>
      <c r="J146" s="15" t="s">
        <v>850</v>
      </c>
      <c r="K146" s="15" t="s">
        <v>192</v>
      </c>
      <c r="L146" s="15">
        <v>45</v>
      </c>
      <c r="M146" s="18">
        <f>IF(Q146&lt;&gt;"",INDEX(LOVs!$D$2:$D$50,MATCH(Q146,LOVs!$C$2:$C$50)),"null")</f>
        <v>10</v>
      </c>
      <c r="N146" s="18" t="str">
        <f>IF(S146&lt;&gt;"",INDEX(LOVs!$D$2:$D$50,MATCH(S146,LOVs!$C$2:$C$50)),"null")</f>
        <v>null</v>
      </c>
      <c r="O146" s="18" t="s">
        <v>191</v>
      </c>
      <c r="P146" s="15" t="s">
        <v>192</v>
      </c>
      <c r="Q146" s="15" t="s">
        <v>906</v>
      </c>
      <c r="R146" s="15" t="s">
        <v>89</v>
      </c>
      <c r="S146" s="15"/>
      <c r="T146" s="15"/>
      <c r="U146" s="120"/>
      <c r="V146" s="15" t="b">
        <v>0</v>
      </c>
      <c r="W146" s="18" t="s">
        <v>228</v>
      </c>
      <c r="X146" s="18" t="s">
        <v>229</v>
      </c>
      <c r="Y146" s="18" t="s">
        <v>88</v>
      </c>
      <c r="Z146" s="138"/>
      <c r="AA146" s="15" t="s">
        <v>106</v>
      </c>
      <c r="AB146" s="18" t="s">
        <v>91</v>
      </c>
      <c r="AC146" s="15"/>
      <c r="AD146" s="15" t="s">
        <v>91</v>
      </c>
      <c r="AE146" s="15"/>
      <c r="AF146" s="15" t="s">
        <v>906</v>
      </c>
      <c r="AG146" s="15"/>
      <c r="AH146" s="15"/>
      <c r="AI146" s="15"/>
      <c r="AJ146" s="35" t="s">
        <v>95</v>
      </c>
      <c r="AK146" s="35" t="s">
        <v>95</v>
      </c>
      <c r="AL146" s="15"/>
      <c r="AM146" s="15"/>
      <c r="AN146" s="15"/>
      <c r="AO146" s="15"/>
      <c r="AP146" s="102"/>
      <c r="AQ146" s="102"/>
      <c r="AR146" s="35"/>
      <c r="AS146" s="15"/>
      <c r="AT146" s="15"/>
      <c r="AU146" s="15"/>
      <c r="AV146" s="15"/>
      <c r="AW146" s="15"/>
      <c r="AX146" s="15"/>
      <c r="AY146" s="15"/>
      <c r="AZ146" s="15"/>
      <c r="BA146" s="15"/>
      <c r="BB146" s="15"/>
      <c r="BC146" s="15"/>
      <c r="BD146" s="15"/>
      <c r="BE146" s="15" t="s">
        <v>116</v>
      </c>
      <c r="BF146" s="98" t="s">
        <v>117</v>
      </c>
      <c r="BG146" s="83" t="s">
        <v>475</v>
      </c>
      <c r="BH146" s="15" t="s">
        <v>852</v>
      </c>
      <c r="BI146" s="45" t="str">
        <f t="shared" si="32"/>
        <v>{ "id":45, "lov_id": 10, "unit_id":null, "domain_b": true, "domain_c": true, "domain_e": true, "domain_h": true, "tech_name": "SEC_ECB_GUARANTOR_GROUP", "input_type":"enumerated", "operator_in": true, "input_format": "string",</v>
      </c>
      <c r="BJ146" s="45" t="str">
        <f t="shared" si="33"/>
        <v>"selection_max": null,"selection_min": 1,"operator_not_in": true,"operator_greater_than": true,"operator_smaller_than": true,"validation_number_denom": null,"validation_number_scale": null,"validation_number_min_val": null,</v>
      </c>
      <c r="BK146" s="45" t="str">
        <f t="shared" si="34"/>
        <v>"validation_string_max_size": null,"validation_string_min_size": null,"validation_number_precision": null,"operator_greater_than_or_equal": true,"operator_smaller_than_or_equal": true },</v>
      </c>
      <c r="BL146" s="45" t="str">
        <f t="shared" si="35"/>
        <v>{ "id":45, "lov_id": 10, "unit_id":null, "domain_b": true, "domain_c": true, "domain_e": true, "domain_h": true, "tech_name": "SEC_ECB_GUARANTOR_GROUP",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46" s="14" t="s">
        <v>200</v>
      </c>
      <c r="BO146" s="14" t="s">
        <v>88</v>
      </c>
      <c r="BP146" s="14" t="s">
        <v>88</v>
      </c>
      <c r="BR146" s="149">
        <f t="shared" si="40"/>
        <v>1</v>
      </c>
      <c r="BS146" s="14">
        <f t="shared" si="41"/>
        <v>1</v>
      </c>
      <c r="BT146" s="14">
        <f t="shared" si="42"/>
        <v>1</v>
      </c>
      <c r="CD146" s="14" t="str">
        <f t="shared" si="43"/>
        <v>UPDATE field set FIELD_NAME = 'ECB Guarantor Group' WHERE ID = 45;</v>
      </c>
    </row>
    <row r="147" spans="1:82" ht="128">
      <c r="A147" s="108">
        <v>302</v>
      </c>
      <c r="B147" s="104">
        <v>16.2</v>
      </c>
      <c r="C147" s="15" t="s">
        <v>172</v>
      </c>
      <c r="D147" s="15" t="s">
        <v>177</v>
      </c>
      <c r="E147" s="15" t="s">
        <v>85</v>
      </c>
      <c r="F147" s="16" t="s">
        <v>907</v>
      </c>
      <c r="G147" s="17" t="s">
        <v>908</v>
      </c>
      <c r="H147" s="17" t="s">
        <v>849</v>
      </c>
      <c r="I147" s="17" t="s">
        <v>88</v>
      </c>
      <c r="J147" s="15" t="s">
        <v>850</v>
      </c>
      <c r="K147" s="15" t="s">
        <v>192</v>
      </c>
      <c r="L147" s="15">
        <v>46</v>
      </c>
      <c r="M147" s="18">
        <f>IF(Q147&lt;&gt;"",INDEX(LOVs!$D$2:$D$50,MATCH(Q147,LOVs!$C$2:$C$50)),"null")</f>
        <v>8</v>
      </c>
      <c r="N147" s="18" t="str">
        <f>IF(S147&lt;&gt;"",INDEX(LOVs!$D$2:$D$50,MATCH(S147,LOVs!$C$2:$C$50)),"null")</f>
        <v>null</v>
      </c>
      <c r="O147" s="18" t="s">
        <v>191</v>
      </c>
      <c r="P147" s="15" t="s">
        <v>192</v>
      </c>
      <c r="Q147" s="15" t="s">
        <v>909</v>
      </c>
      <c r="R147" s="15" t="s">
        <v>89</v>
      </c>
      <c r="S147" s="15"/>
      <c r="T147" s="15"/>
      <c r="U147" s="120"/>
      <c r="V147" s="15" t="b">
        <v>0</v>
      </c>
      <c r="W147" s="18" t="s">
        <v>228</v>
      </c>
      <c r="X147" s="18" t="s">
        <v>229</v>
      </c>
      <c r="Y147" s="18" t="s">
        <v>88</v>
      </c>
      <c r="Z147" s="138"/>
      <c r="AA147" s="15" t="s">
        <v>106</v>
      </c>
      <c r="AB147" s="18" t="s">
        <v>91</v>
      </c>
      <c r="AC147" s="15"/>
      <c r="AD147" s="15" t="s">
        <v>91</v>
      </c>
      <c r="AE147" s="15"/>
      <c r="AF147" s="15" t="s">
        <v>909</v>
      </c>
      <c r="AG147" s="15"/>
      <c r="AH147" s="15"/>
      <c r="AI147" s="15"/>
      <c r="AJ147" s="35" t="s">
        <v>95</v>
      </c>
      <c r="AK147" s="35" t="s">
        <v>95</v>
      </c>
      <c r="AL147" s="15"/>
      <c r="AM147" s="15"/>
      <c r="AN147" s="15"/>
      <c r="AO147" s="15"/>
      <c r="AP147" s="102"/>
      <c r="AQ147" s="102"/>
      <c r="AR147" s="35"/>
      <c r="AS147" s="15"/>
      <c r="AT147" s="15"/>
      <c r="AU147" s="15"/>
      <c r="AV147" s="15"/>
      <c r="AW147" s="15"/>
      <c r="AX147" s="15"/>
      <c r="AY147" s="15"/>
      <c r="AZ147" s="15"/>
      <c r="BA147" s="15"/>
      <c r="BB147" s="15"/>
      <c r="BC147" s="15"/>
      <c r="BD147" s="15"/>
      <c r="BE147" s="15" t="s">
        <v>116</v>
      </c>
      <c r="BF147" s="98" t="s">
        <v>117</v>
      </c>
      <c r="BG147" s="83" t="s">
        <v>475</v>
      </c>
      <c r="BH147" s="15" t="s">
        <v>852</v>
      </c>
      <c r="BI147" s="45" t="str">
        <f t="shared" si="32"/>
        <v>{ "id":46, "lov_id": 8, "unit_id":null, "domain_b": true, "domain_c": true, "domain_e": true, "domain_h": true, "tech_name": "SEC_ECB_COUPON_DEFINITION", "input_type":"enumerated", "operator_in": true, "input_format": "string",</v>
      </c>
      <c r="BJ147" s="45" t="str">
        <f t="shared" si="33"/>
        <v>"selection_max": null,"selection_min": 1,"operator_not_in": true,"operator_greater_than": true,"operator_smaller_than": true,"validation_number_denom": null,"validation_number_scale": null,"validation_number_min_val": null,</v>
      </c>
      <c r="BK147" s="45" t="str">
        <f t="shared" si="34"/>
        <v>"validation_string_max_size": null,"validation_string_min_size": null,"validation_number_precision": null,"operator_greater_than_or_equal": true,"operator_smaller_than_or_equal": true },</v>
      </c>
      <c r="BL147" s="45" t="str">
        <f t="shared" si="35"/>
        <v>{ "id":46, "lov_id": 8, "unit_id":null, "domain_b": true, "domain_c": true, "domain_e": true, "domain_h": true, "tech_name": "SEC_ECB_COUPON_DEFINITION",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47" s="14" t="s">
        <v>200</v>
      </c>
      <c r="BO147" s="14" t="s">
        <v>88</v>
      </c>
      <c r="BP147" s="14" t="s">
        <v>88</v>
      </c>
      <c r="BR147" s="149">
        <f t="shared" si="40"/>
        <v>1</v>
      </c>
      <c r="BS147" s="14">
        <f t="shared" si="41"/>
        <v>1</v>
      </c>
      <c r="BT147" s="14">
        <f t="shared" si="42"/>
        <v>1</v>
      </c>
      <c r="CD147" s="14" t="str">
        <f t="shared" si="43"/>
        <v>UPDATE field set FIELD_NAME = 'ECB Coupon Definition' WHERE ID = 46;</v>
      </c>
    </row>
    <row r="148" spans="1:82" ht="128">
      <c r="A148" s="108">
        <v>303</v>
      </c>
      <c r="B148" s="104">
        <v>16.2</v>
      </c>
      <c r="C148" s="15" t="s">
        <v>172</v>
      </c>
      <c r="D148" s="15" t="s">
        <v>177</v>
      </c>
      <c r="E148" s="15" t="s">
        <v>85</v>
      </c>
      <c r="F148" s="16" t="s">
        <v>910</v>
      </c>
      <c r="G148" s="17" t="s">
        <v>911</v>
      </c>
      <c r="H148" s="17" t="s">
        <v>864</v>
      </c>
      <c r="I148" s="17" t="s">
        <v>88</v>
      </c>
      <c r="J148" s="15" t="s">
        <v>875</v>
      </c>
      <c r="K148" s="15" t="s">
        <v>641</v>
      </c>
      <c r="L148" s="15">
        <v>47</v>
      </c>
      <c r="M148" s="18" t="str">
        <f>IF(Q148&lt;&gt;"",INDEX(LOVs!$D$2:$D$50,MATCH(Q148,LOVs!$C$2:$C$50)),"null")</f>
        <v>null</v>
      </c>
      <c r="N148" s="18" t="str">
        <f>IF(S148&lt;&gt;"",INDEX(LOVs!$D$2:$D$50,MATCH(S148,LOVs!$C$2:$C$50)),"null")</f>
        <v>null</v>
      </c>
      <c r="O148" s="125" t="s">
        <v>865</v>
      </c>
      <c r="P148" s="125" t="s">
        <v>226</v>
      </c>
      <c r="Q148" s="15"/>
      <c r="R148" s="15" t="s">
        <v>111</v>
      </c>
      <c r="S148" s="15"/>
      <c r="T148" s="15"/>
      <c r="U148" s="126" t="s">
        <v>912</v>
      </c>
      <c r="V148" s="15" t="b">
        <v>0</v>
      </c>
      <c r="W148" s="18" t="s">
        <v>228</v>
      </c>
      <c r="X148" s="18" t="s">
        <v>195</v>
      </c>
      <c r="Y148" s="18"/>
      <c r="Z148" s="138"/>
      <c r="AA148" s="15" t="s">
        <v>106</v>
      </c>
      <c r="AB148" s="18" t="s">
        <v>91</v>
      </c>
      <c r="AC148" s="15"/>
      <c r="AD148" s="15" t="s">
        <v>91</v>
      </c>
      <c r="AE148" s="15"/>
      <c r="AF148" s="15"/>
      <c r="AG148" s="15"/>
      <c r="AH148" s="15"/>
      <c r="AI148" s="15"/>
      <c r="AJ148" s="35" t="s">
        <v>95</v>
      </c>
      <c r="AK148" s="35" t="s">
        <v>95</v>
      </c>
      <c r="AL148" s="35" t="s">
        <v>95</v>
      </c>
      <c r="AM148" s="35" t="s">
        <v>95</v>
      </c>
      <c r="AN148" s="35" t="s">
        <v>95</v>
      </c>
      <c r="AO148" s="35" t="s">
        <v>95</v>
      </c>
      <c r="AP148" s="102"/>
      <c r="AQ148" s="102"/>
      <c r="AR148" s="35"/>
      <c r="AS148" s="15"/>
      <c r="AT148" s="15"/>
      <c r="AU148" s="15"/>
      <c r="AV148" s="15"/>
      <c r="AW148" s="15"/>
      <c r="AX148" s="15"/>
      <c r="AY148" s="15"/>
      <c r="AZ148" s="15"/>
      <c r="BA148" s="15"/>
      <c r="BB148" s="15"/>
      <c r="BC148" s="15"/>
      <c r="BD148" s="15"/>
      <c r="BE148" s="15" t="s">
        <v>116</v>
      </c>
      <c r="BF148" s="19" t="s">
        <v>877</v>
      </c>
      <c r="BG148" s="86" t="s">
        <v>878</v>
      </c>
      <c r="BH148" s="15" t="s">
        <v>852</v>
      </c>
      <c r="BI148" s="45" t="str">
        <f t="shared" si="32"/>
        <v>{ "id":47, "lov_id": null, "unit_id":null, "domain_b": true, "domain_c": true, "domain_e": true, "domain_h": true, "tech_name": "SEC_ECB_VALUATION_HAIRCUT", "input_type":"free_value", "operator_in": true, "input_format": "number",</v>
      </c>
      <c r="BJ148" s="45" t="str">
        <f t="shared" si="33"/>
        <v>"selection_max": null,"selection_min": 1,"operator_not_in": true,"operator_greater_than": true,"operator_smaller_than": true,"validation_number_denom": null,"validation_number_scale": null,"validation_number_min_val": null,</v>
      </c>
      <c r="BK148" s="45" t="str">
        <f t="shared" si="34"/>
        <v>"validation_string_max_size": null,"validation_string_min_size": null,"validation_number_precision": null,"operator_greater_than_or_equal": true,"operator_smaller_than_or_equal": true },</v>
      </c>
      <c r="BL148" s="45" t="str">
        <f t="shared" si="35"/>
        <v>{ "id":47, "lov_id": null, "unit_id":null, "domain_b": true, "domain_c": true, "domain_e": true, "domain_h": true, "tech_name": "SEC_ECB_VALUATION_HAIRCUT", "input_type":"free_value", "operator_in": true, "input_format": "number","selection_max":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48" s="14" t="s">
        <v>200</v>
      </c>
      <c r="BO148" s="45" t="s">
        <v>200</v>
      </c>
      <c r="BP148" s="14" t="s">
        <v>88</v>
      </c>
      <c r="BR148" s="149">
        <f t="shared" si="40"/>
        <v>1</v>
      </c>
      <c r="BS148" s="14">
        <f t="shared" si="41"/>
        <v>1</v>
      </c>
      <c r="BT148" s="14">
        <f t="shared" si="42"/>
        <v>1</v>
      </c>
      <c r="CD148" s="14" t="str">
        <f t="shared" si="43"/>
        <v>UPDATE field set FIELD_NAME = 'ECB Valuation Haircut' WHERE ID = 47;</v>
      </c>
    </row>
    <row r="149" spans="1:82" ht="128">
      <c r="A149" s="108">
        <v>304</v>
      </c>
      <c r="B149" s="104">
        <v>16.2</v>
      </c>
      <c r="C149" s="15" t="s">
        <v>172</v>
      </c>
      <c r="D149" s="15" t="s">
        <v>177</v>
      </c>
      <c r="E149" s="15" t="s">
        <v>178</v>
      </c>
      <c r="F149" s="16" t="s">
        <v>913</v>
      </c>
      <c r="G149" s="17" t="s">
        <v>914</v>
      </c>
      <c r="H149" s="17" t="s">
        <v>189</v>
      </c>
      <c r="I149" s="17" t="s">
        <v>88</v>
      </c>
      <c r="J149" s="27" t="s">
        <v>89</v>
      </c>
      <c r="K149" s="15" t="s">
        <v>436</v>
      </c>
      <c r="L149" s="15">
        <v>48</v>
      </c>
      <c r="M149" s="18">
        <f>IF(Q149&lt;&gt;"",INDEX(LOVs!$D$2:$D$50,MATCH(Q149,LOVs!$C$2:$C$50)),"null")</f>
        <v>2</v>
      </c>
      <c r="N149" s="18" t="str">
        <f>IF(S149&lt;&gt;"",INDEX(LOVs!$D$2:$D$50,MATCH(S149,LOVs!$C$2:$C$50)),"null")</f>
        <v>null</v>
      </c>
      <c r="O149" s="18" t="s">
        <v>191</v>
      </c>
      <c r="P149" s="15" t="s">
        <v>192</v>
      </c>
      <c r="Q149" s="15" t="s">
        <v>437</v>
      </c>
      <c r="R149" s="15" t="s">
        <v>89</v>
      </c>
      <c r="S149" s="15"/>
      <c r="T149" s="15"/>
      <c r="U149" s="120"/>
      <c r="V149" s="15" t="b">
        <v>0</v>
      </c>
      <c r="W149" s="18" t="s">
        <v>228</v>
      </c>
      <c r="X149" s="18" t="s">
        <v>195</v>
      </c>
      <c r="Y149" s="18"/>
      <c r="Z149" s="138"/>
      <c r="AA149" s="15" t="s">
        <v>106</v>
      </c>
      <c r="AB149" s="18" t="s">
        <v>91</v>
      </c>
      <c r="AC149" s="15"/>
      <c r="AD149" s="15" t="s">
        <v>91</v>
      </c>
      <c r="AE149" s="15"/>
      <c r="AF149" s="15" t="s">
        <v>337</v>
      </c>
      <c r="AG149" s="15"/>
      <c r="AH149" s="15"/>
      <c r="AI149" s="15"/>
      <c r="AJ149" s="35" t="s">
        <v>95</v>
      </c>
      <c r="AK149" s="35" t="s">
        <v>95</v>
      </c>
      <c r="AL149" s="15"/>
      <c r="AM149" s="15"/>
      <c r="AN149" s="15"/>
      <c r="AO149" s="15"/>
      <c r="AP149" s="102"/>
      <c r="AQ149" s="102"/>
      <c r="AR149" s="35"/>
      <c r="AS149" s="15"/>
      <c r="AT149" s="15"/>
      <c r="AU149" s="15"/>
      <c r="AV149" s="15"/>
      <c r="AW149" s="15"/>
      <c r="AX149" s="15"/>
      <c r="AY149" s="15"/>
      <c r="AZ149" s="15"/>
      <c r="BA149" s="15"/>
      <c r="BB149" s="15"/>
      <c r="BC149" s="15"/>
      <c r="BD149" s="15"/>
      <c r="BE149" s="15" t="s">
        <v>116</v>
      </c>
      <c r="BF149" s="85" t="s">
        <v>117</v>
      </c>
      <c r="BG149" s="83" t="s">
        <v>475</v>
      </c>
      <c r="BH149" s="15" t="s">
        <v>852</v>
      </c>
      <c r="BI149" s="45" t="str">
        <f t="shared" si="32"/>
        <v>{ "id":48, "lov_id": 2, "unit_id":null, "domain_b": true, "domain_c": true, "domain_e": true, "domain_h": true, "tech_name": "SEC_ECB_OWN_USE_COVERD_BOND_FLG", "input_type":"enumerated", "operator_in": true, "input_format": "string",</v>
      </c>
      <c r="BJ149" s="45" t="str">
        <f t="shared" si="33"/>
        <v>"selection_max": null,"selection_min": 1,"operator_not_in": true,"operator_greater_than": true,"operator_smaller_than": true,"validation_number_denom": null,"validation_number_scale": null,"validation_number_min_val": null,</v>
      </c>
      <c r="BK149" s="45" t="str">
        <f t="shared" si="34"/>
        <v>"validation_string_max_size": null,"validation_string_min_size": null,"validation_number_precision": null,"operator_greater_than_or_equal": true,"operator_smaller_than_or_equal": true },</v>
      </c>
      <c r="BL149" s="45" t="str">
        <f t="shared" si="35"/>
        <v>{ "id":48, "lov_id": 2, "unit_id":null, "domain_b": true, "domain_c": true, "domain_e": true, "domain_h": true, "tech_name": "SEC_ECB_OWN_USE_COVERD_BOND_FLG",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49" s="14" t="s">
        <v>88</v>
      </c>
      <c r="BN149" s="14" t="s">
        <v>88</v>
      </c>
      <c r="BO149" s="14" t="s">
        <v>88</v>
      </c>
      <c r="BP149" s="14" t="s">
        <v>88</v>
      </c>
      <c r="BR149" s="149">
        <f t="shared" si="40"/>
        <v>1</v>
      </c>
      <c r="BS149" s="14">
        <f t="shared" si="41"/>
        <v>1</v>
      </c>
      <c r="BT149" s="14">
        <f t="shared" si="42"/>
        <v>1</v>
      </c>
      <c r="BX149" s="14" t="s">
        <v>200</v>
      </c>
      <c r="CD149" s="14" t="str">
        <f t="shared" si="43"/>
        <v>UPDATE field set FIELD_NAME = 'ECB Own Use Covered Bond Flag' WHERE ID = 48;</v>
      </c>
    </row>
    <row r="150" spans="1:82" ht="128">
      <c r="A150" s="108">
        <v>305</v>
      </c>
      <c r="B150" s="104">
        <v>16.2</v>
      </c>
      <c r="C150" s="15" t="s">
        <v>172</v>
      </c>
      <c r="D150" s="15" t="s">
        <v>177</v>
      </c>
      <c r="E150" s="15" t="s">
        <v>178</v>
      </c>
      <c r="F150" s="16" t="s">
        <v>915</v>
      </c>
      <c r="G150" s="17" t="s">
        <v>916</v>
      </c>
      <c r="H150" s="17" t="s">
        <v>864</v>
      </c>
      <c r="I150" s="17" t="s">
        <v>88</v>
      </c>
      <c r="J150" s="15" t="s">
        <v>875</v>
      </c>
      <c r="K150" s="15" t="s">
        <v>641</v>
      </c>
      <c r="L150" s="15">
        <v>49</v>
      </c>
      <c r="M150" s="18" t="str">
        <f>IF(Q150&lt;&gt;"",INDEX(LOVs!$D$2:$D$50,MATCH(Q150,LOVs!$C$2:$C$50)),"null")</f>
        <v>null</v>
      </c>
      <c r="N150" s="18" t="str">
        <f>IF(S150&lt;&gt;"",INDEX(LOVs!$D$2:$D$50,MATCH(S150,LOVs!$C$2:$C$50)),"null")</f>
        <v>null</v>
      </c>
      <c r="O150" s="125" t="s">
        <v>865</v>
      </c>
      <c r="P150" s="125" t="s">
        <v>226</v>
      </c>
      <c r="Q150" s="15"/>
      <c r="R150" s="15" t="s">
        <v>111</v>
      </c>
      <c r="S150" s="15"/>
      <c r="T150" s="15"/>
      <c r="U150" s="126" t="s">
        <v>912</v>
      </c>
      <c r="V150" s="15" t="b">
        <v>0</v>
      </c>
      <c r="W150" s="18" t="s">
        <v>228</v>
      </c>
      <c r="X150" s="18" t="s">
        <v>195</v>
      </c>
      <c r="Y150" s="18"/>
      <c r="Z150" s="138"/>
      <c r="AA150" s="15" t="s">
        <v>106</v>
      </c>
      <c r="AB150" s="18" t="s">
        <v>91</v>
      </c>
      <c r="AC150" s="15"/>
      <c r="AD150" s="15" t="s">
        <v>91</v>
      </c>
      <c r="AE150" s="15"/>
      <c r="AF150" s="15"/>
      <c r="AG150" s="15"/>
      <c r="AH150" s="15"/>
      <c r="AI150" s="15"/>
      <c r="AJ150" s="35" t="s">
        <v>95</v>
      </c>
      <c r="AK150" s="35" t="s">
        <v>95</v>
      </c>
      <c r="AL150" s="35" t="s">
        <v>95</v>
      </c>
      <c r="AM150" s="35" t="s">
        <v>95</v>
      </c>
      <c r="AN150" s="35" t="s">
        <v>95</v>
      </c>
      <c r="AO150" s="35" t="s">
        <v>95</v>
      </c>
      <c r="AP150" s="102"/>
      <c r="AQ150" s="102"/>
      <c r="AR150" s="35"/>
      <c r="AS150" s="15"/>
      <c r="AT150" s="15"/>
      <c r="AU150" s="15"/>
      <c r="AV150" s="15"/>
      <c r="AW150" s="15"/>
      <c r="AX150" s="15"/>
      <c r="AY150" s="15"/>
      <c r="AZ150" s="15"/>
      <c r="BA150" s="15"/>
      <c r="BB150" s="15"/>
      <c r="BC150" s="15"/>
      <c r="BD150" s="15"/>
      <c r="BE150" s="15" t="s">
        <v>116</v>
      </c>
      <c r="BF150" s="19" t="s">
        <v>877</v>
      </c>
      <c r="BG150" s="86" t="s">
        <v>878</v>
      </c>
      <c r="BH150" s="15" t="s">
        <v>852</v>
      </c>
      <c r="BI150" s="45" t="str">
        <f t="shared" si="32"/>
        <v>{ "id":49, "lov_id": null, "unit_id":null, "domain_b": true, "domain_c": true, "domain_e": true, "domain_h": true, "tech_name": "SEC_ECB_VALUATION_OWN_ISSUE_HAIRCUT", "input_type":"free_value", "operator_in": true, "input_format": "number",</v>
      </c>
      <c r="BJ150" s="45" t="str">
        <f t="shared" si="33"/>
        <v>"selection_max": null,"selection_min": 1,"operator_not_in": true,"operator_greater_than": true,"operator_smaller_than": true,"validation_number_denom": null,"validation_number_scale": null,"validation_number_min_val": null,</v>
      </c>
      <c r="BK150" s="45" t="str">
        <f t="shared" si="34"/>
        <v>"validation_string_max_size": null,"validation_string_min_size": null,"validation_number_precision": null,"operator_greater_than_or_equal": true,"operator_smaller_than_or_equal": true },</v>
      </c>
      <c r="BL150" s="45" t="str">
        <f t="shared" si="35"/>
        <v>{ "id":49, "lov_id": null, "unit_id":null, "domain_b": true, "domain_c": true, "domain_e": true, "domain_h": true, "tech_name": "SEC_ECB_VALUATION_OWN_ISSUE_HAIRCUT", "input_type":"free_value", "operator_in": true, "input_format": "number","selection_max":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50" s="14" t="s">
        <v>200</v>
      </c>
      <c r="BO150" s="45" t="s">
        <v>200</v>
      </c>
      <c r="BP150" s="14" t="s">
        <v>88</v>
      </c>
      <c r="BR150" s="149">
        <f t="shared" si="40"/>
        <v>1</v>
      </c>
      <c r="BS150" s="14">
        <f t="shared" si="41"/>
        <v>1</v>
      </c>
      <c r="BT150" s="14">
        <f t="shared" si="42"/>
        <v>1</v>
      </c>
      <c r="CD150" s="14" t="str">
        <f t="shared" si="43"/>
        <v>UPDATE field set FIELD_NAME = 'ECB Own Use Haircut' WHERE ID = 49;</v>
      </c>
    </row>
    <row r="151" spans="1:82" ht="250" customHeight="1">
      <c r="A151" s="108">
        <v>811</v>
      </c>
      <c r="B151" s="104">
        <v>16.2</v>
      </c>
      <c r="C151" s="15" t="s">
        <v>561</v>
      </c>
      <c r="D151" s="15" t="s">
        <v>177</v>
      </c>
      <c r="E151" s="15" t="s">
        <v>85</v>
      </c>
      <c r="F151" s="16" t="s">
        <v>917</v>
      </c>
      <c r="G151" s="17" t="s">
        <v>918</v>
      </c>
      <c r="H151" s="17" t="s">
        <v>375</v>
      </c>
      <c r="I151" s="17" t="s">
        <v>88</v>
      </c>
      <c r="J151" s="27" t="s">
        <v>89</v>
      </c>
      <c r="K151" s="26" t="s">
        <v>919</v>
      </c>
      <c r="L151" s="26">
        <v>78</v>
      </c>
      <c r="M151" s="18">
        <v>28</v>
      </c>
      <c r="N151" s="18" t="str">
        <f>IF(S151&lt;&gt;"",INDEX(LOVs!$D$2:$D$50,MATCH(S151,LOVs!$C$2:$C$50)),"null")</f>
        <v>null</v>
      </c>
      <c r="O151" s="18" t="s">
        <v>191</v>
      </c>
      <c r="P151" s="125" t="s">
        <v>226</v>
      </c>
      <c r="Q151" s="15" t="s">
        <v>443</v>
      </c>
      <c r="R151" s="26" t="s">
        <v>89</v>
      </c>
      <c r="S151" s="26"/>
      <c r="T151" s="26"/>
      <c r="U151" s="26" t="s">
        <v>920</v>
      </c>
      <c r="V151" s="26" t="b">
        <v>0</v>
      </c>
      <c r="W151" s="18" t="s">
        <v>228</v>
      </c>
      <c r="X151" s="18" t="s">
        <v>229</v>
      </c>
      <c r="Y151" s="18"/>
      <c r="Z151" s="138" t="s">
        <v>230</v>
      </c>
      <c r="AA151" s="18" t="s">
        <v>181</v>
      </c>
      <c r="AB151" s="18" t="s">
        <v>91</v>
      </c>
      <c r="AC151" s="26"/>
      <c r="AD151" s="18" t="s">
        <v>91</v>
      </c>
      <c r="AE151" s="26" t="s">
        <v>91</v>
      </c>
      <c r="AF151" s="18" t="s">
        <v>921</v>
      </c>
      <c r="AG151" s="15" t="s">
        <v>91</v>
      </c>
      <c r="AH151" s="27" t="s">
        <v>91</v>
      </c>
      <c r="AI151" s="105" t="s">
        <v>91</v>
      </c>
      <c r="AJ151" s="35" t="s">
        <v>95</v>
      </c>
      <c r="AK151" s="35" t="s">
        <v>95</v>
      </c>
      <c r="AL151" s="35"/>
      <c r="AM151" s="35"/>
      <c r="AN151" s="35"/>
      <c r="AO151" s="35"/>
      <c r="AP151" s="35"/>
      <c r="AQ151" s="35"/>
      <c r="AR151" s="19"/>
      <c r="AS151" s="19"/>
      <c r="AT151" s="19"/>
      <c r="AU151" s="19"/>
      <c r="AV151" s="19"/>
      <c r="AW151" s="19"/>
      <c r="AX151" s="19"/>
      <c r="AY151" s="19"/>
      <c r="AZ151" s="19"/>
      <c r="BA151" s="15"/>
      <c r="BB151" s="19"/>
      <c r="BC151" s="19"/>
      <c r="BD151" s="18"/>
      <c r="BE151" s="19" t="s">
        <v>116</v>
      </c>
      <c r="BF151" s="19" t="s">
        <v>922</v>
      </c>
      <c r="BG151" s="83" t="s">
        <v>923</v>
      </c>
      <c r="BH151" s="18" t="s">
        <v>567</v>
      </c>
      <c r="BI151" s="45" t="str">
        <f t="shared" si="32"/>
        <v>{ "id":78, "lov_id": 28, "unit_id":null, "domain_b": true, "domain_c": true, "domain_e": true, "domain_h": true, "tech_name": "SEC_ISSUER_ISSUER_DESC", "input_type":"free_value", "operator_in": true, "input_format": "string",</v>
      </c>
      <c r="BJ151" s="45" t="str">
        <f t="shared" si="33"/>
        <v>"selection_max": null,"selection_min": 1,"operator_not_in": true,"operator_greater_than": true,"operator_smaller_than": true,"validation_number_denom": null,"validation_number_scale": null,"validation_number_min_val": null,</v>
      </c>
      <c r="BK151" s="45" t="str">
        <f t="shared" si="34"/>
        <v>"validation_string_max_size": null,"validation_string_min_size": null,"validation_number_precision": null,"operator_greater_than_or_equal": true,"operator_smaller_than_or_equal": true },</v>
      </c>
      <c r="BL151" s="45" t="str">
        <f t="shared" si="35"/>
        <v>{ "id":78, "lov_id": 28, "unit_id":null, "domain_b": true, "domain_c": true, "domain_e": true, "domain_h": true, "tech_name": "SEC_ISSUER_ISSUER_DESC", "input_type":"free_value",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51" s="14" t="s">
        <v>200</v>
      </c>
      <c r="BO151" s="14" t="s">
        <v>88</v>
      </c>
      <c r="BP151" s="14" t="s">
        <v>88</v>
      </c>
      <c r="BR151" s="149">
        <f t="shared" si="40"/>
        <v>1</v>
      </c>
      <c r="BS151" s="14">
        <f t="shared" si="41"/>
        <v>1</v>
      </c>
      <c r="BT151" s="14">
        <f t="shared" si="42"/>
        <v>1</v>
      </c>
      <c r="BU151" s="14" t="s">
        <v>200</v>
      </c>
      <c r="BV151" s="14" t="s">
        <v>200</v>
      </c>
      <c r="BW151" s="14" t="s">
        <v>200</v>
      </c>
      <c r="BX151" s="14" t="s">
        <v>200</v>
      </c>
      <c r="CD151" s="14" t="str">
        <f t="shared" si="43"/>
        <v>UPDATE field set FIELD_NAME = 'Issuer Name Description' WHERE ID = 78;</v>
      </c>
    </row>
    <row r="152" spans="1:82" ht="85">
      <c r="A152" s="108">
        <v>812</v>
      </c>
      <c r="B152" s="104">
        <v>16.2</v>
      </c>
      <c r="C152" s="15" t="s">
        <v>561</v>
      </c>
      <c r="D152" s="15" t="s">
        <v>177</v>
      </c>
      <c r="E152" s="15" t="s">
        <v>85</v>
      </c>
      <c r="F152" s="16" t="s">
        <v>924</v>
      </c>
      <c r="G152" s="17" t="s">
        <v>925</v>
      </c>
      <c r="H152" s="17" t="s">
        <v>4516</v>
      </c>
      <c r="I152" s="17" t="s">
        <v>88</v>
      </c>
      <c r="J152" s="27" t="s">
        <v>89</v>
      </c>
      <c r="K152" s="26" t="s">
        <v>926</v>
      </c>
      <c r="L152" s="26">
        <v>1063</v>
      </c>
      <c r="M152" s="26"/>
      <c r="N152" s="26"/>
      <c r="O152" s="26" t="s">
        <v>336</v>
      </c>
      <c r="P152" s="26" t="s">
        <v>226</v>
      </c>
      <c r="Q152" s="26"/>
      <c r="R152" s="26" t="s">
        <v>89</v>
      </c>
      <c r="S152" s="26"/>
      <c r="T152" s="26"/>
      <c r="U152" s="26"/>
      <c r="V152" s="26"/>
      <c r="W152" s="26"/>
      <c r="X152" s="26"/>
      <c r="Y152" s="26"/>
      <c r="Z152" s="26"/>
      <c r="AA152" s="18" t="s">
        <v>181</v>
      </c>
      <c r="AB152" s="18" t="s">
        <v>91</v>
      </c>
      <c r="AC152" s="26"/>
      <c r="AD152" s="18" t="s">
        <v>91</v>
      </c>
      <c r="AE152" s="26" t="s">
        <v>91</v>
      </c>
      <c r="AF152" s="18" t="s">
        <v>927</v>
      </c>
      <c r="AG152" s="15" t="s">
        <v>91</v>
      </c>
      <c r="AH152" s="27" t="s">
        <v>91</v>
      </c>
      <c r="AI152" s="105" t="s">
        <v>91</v>
      </c>
      <c r="AJ152" s="35" t="s">
        <v>95</v>
      </c>
      <c r="AK152" s="35" t="s">
        <v>95</v>
      </c>
      <c r="AL152" s="35"/>
      <c r="AM152" s="35"/>
      <c r="AN152" s="35"/>
      <c r="AO152" s="35"/>
      <c r="AP152" s="35"/>
      <c r="AQ152" s="35"/>
      <c r="AR152" s="19"/>
      <c r="AS152" s="19"/>
      <c r="AT152" s="19"/>
      <c r="AU152" s="19"/>
      <c r="AV152" s="19"/>
      <c r="AW152" s="19"/>
      <c r="AX152" s="19"/>
      <c r="AY152" s="19"/>
      <c r="AZ152" s="19"/>
      <c r="BA152" s="15"/>
      <c r="BB152" s="19"/>
      <c r="BC152" s="19"/>
      <c r="BD152" s="18"/>
      <c r="BE152" s="19" t="s">
        <v>116</v>
      </c>
      <c r="BF152" s="19" t="s">
        <v>922</v>
      </c>
      <c r="BG152" s="83" t="s">
        <v>923</v>
      </c>
      <c r="BH152" s="18" t="s">
        <v>567</v>
      </c>
      <c r="BR152" s="14"/>
    </row>
    <row r="153" spans="1:82" ht="62">
      <c r="A153" s="212" t="s">
        <v>928</v>
      </c>
      <c r="B153" s="213"/>
      <c r="C153" s="213"/>
      <c r="D153" s="213"/>
      <c r="E153" s="213"/>
      <c r="F153" s="213"/>
      <c r="G153" s="213"/>
      <c r="H153" s="213"/>
      <c r="I153" s="213"/>
      <c r="J153" s="213"/>
      <c r="K153" s="213"/>
      <c r="L153" s="213"/>
      <c r="M153" s="213"/>
      <c r="N153" s="213"/>
      <c r="O153" s="213"/>
      <c r="P153" s="213"/>
      <c r="Q153" s="213"/>
      <c r="R153" s="213"/>
      <c r="S153" s="213"/>
      <c r="T153" s="213"/>
      <c r="U153" s="213"/>
      <c r="V153" s="213"/>
      <c r="W153" s="213"/>
      <c r="X153" s="213"/>
      <c r="Y153" s="213"/>
      <c r="Z153" s="213"/>
      <c r="AA153" s="213"/>
      <c r="AB153" s="213"/>
      <c r="AC153" s="213"/>
      <c r="AD153" s="213"/>
      <c r="AE153" s="213"/>
      <c r="AF153" s="213"/>
      <c r="AG153" s="213"/>
      <c r="AH153" s="213"/>
      <c r="AI153" s="213"/>
      <c r="AJ153" s="213"/>
      <c r="AK153" s="213"/>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R153" s="14"/>
    </row>
    <row r="154" spans="1:82" ht="54">
      <c r="A154" s="110">
        <v>306</v>
      </c>
      <c r="B154" s="104" t="s">
        <v>929</v>
      </c>
      <c r="C154" s="15" t="s">
        <v>172</v>
      </c>
      <c r="D154" s="15" t="s">
        <v>205</v>
      </c>
      <c r="E154" s="15" t="s">
        <v>101</v>
      </c>
      <c r="F154" s="16" t="s">
        <v>930</v>
      </c>
      <c r="G154" s="17" t="s">
        <v>931</v>
      </c>
      <c r="H154" s="17" t="s">
        <v>88</v>
      </c>
      <c r="I154" s="17" t="s">
        <v>88</v>
      </c>
      <c r="J154" s="19" t="s">
        <v>167</v>
      </c>
      <c r="K154" s="15" t="s">
        <v>742</v>
      </c>
      <c r="L154" s="15"/>
      <c r="M154" s="15"/>
      <c r="N154" s="15"/>
      <c r="O154" s="15"/>
      <c r="P154" s="15"/>
      <c r="Q154" s="15"/>
      <c r="R154" s="15"/>
      <c r="S154" s="15"/>
      <c r="T154" s="15"/>
      <c r="U154" s="15"/>
      <c r="V154" s="15"/>
      <c r="W154" s="15"/>
      <c r="X154" s="15"/>
      <c r="Y154" s="15"/>
      <c r="Z154" s="15"/>
      <c r="AA154" s="15" t="s">
        <v>106</v>
      </c>
      <c r="AB154" s="18" t="s">
        <v>91</v>
      </c>
      <c r="AC154" s="15"/>
      <c r="AD154" s="15" t="s">
        <v>91</v>
      </c>
      <c r="AE154" s="15"/>
      <c r="AF154" s="15"/>
      <c r="AG154" s="15"/>
      <c r="AH154" s="19"/>
      <c r="AI154" s="15"/>
      <c r="AJ154" s="35" t="s">
        <v>95</v>
      </c>
      <c r="AK154" s="35" t="s">
        <v>95</v>
      </c>
      <c r="AL154" s="35" t="s">
        <v>95</v>
      </c>
      <c r="AM154" s="35" t="s">
        <v>95</v>
      </c>
      <c r="AN154" s="35" t="s">
        <v>95</v>
      </c>
      <c r="AO154" s="35" t="s">
        <v>95</v>
      </c>
      <c r="AP154" s="102"/>
      <c r="AQ154" s="102"/>
      <c r="AR154" s="35"/>
      <c r="AS154" s="15"/>
      <c r="AT154" s="15"/>
      <c r="AU154" s="15"/>
      <c r="AV154" s="15"/>
      <c r="AW154" s="15"/>
      <c r="AX154" s="15"/>
      <c r="AY154" s="15"/>
      <c r="AZ154" s="15"/>
      <c r="BA154" s="15"/>
      <c r="BB154" s="15"/>
      <c r="BC154" s="15"/>
      <c r="BD154" s="15" t="s">
        <v>932</v>
      </c>
      <c r="BE154" s="15" t="s">
        <v>116</v>
      </c>
      <c r="BF154" s="85" t="s">
        <v>91</v>
      </c>
      <c r="BG154" s="83" t="s">
        <v>867</v>
      </c>
      <c r="BH154" s="15" t="s">
        <v>183</v>
      </c>
      <c r="BR154" s="14"/>
    </row>
    <row r="155" spans="1:82" ht="62">
      <c r="A155" s="212" t="s">
        <v>933</v>
      </c>
      <c r="B155" s="213"/>
      <c r="C155" s="213"/>
      <c r="D155" s="213"/>
      <c r="E155" s="213"/>
      <c r="F155" s="213"/>
      <c r="G155" s="213"/>
      <c r="H155" s="213"/>
      <c r="I155" s="213"/>
      <c r="J155" s="213"/>
      <c r="K155" s="213"/>
      <c r="L155" s="213"/>
      <c r="M155" s="213"/>
      <c r="N155" s="213"/>
      <c r="O155" s="213"/>
      <c r="P155" s="213"/>
      <c r="Q155" s="213"/>
      <c r="R155" s="213"/>
      <c r="S155" s="213"/>
      <c r="T155" s="213"/>
      <c r="U155" s="213"/>
      <c r="V155" s="213"/>
      <c r="W155" s="213"/>
      <c r="X155" s="213"/>
      <c r="Y155" s="213"/>
      <c r="Z155" s="213"/>
      <c r="AA155" s="213"/>
      <c r="AB155" s="213"/>
      <c r="AC155" s="213"/>
      <c r="AD155" s="213"/>
      <c r="AE155" s="213"/>
      <c r="AF155" s="213"/>
      <c r="AG155" s="213"/>
      <c r="AH155" s="213"/>
      <c r="AI155" s="213"/>
      <c r="AJ155" s="213"/>
      <c r="AK155" s="213"/>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R155" s="14"/>
    </row>
    <row r="156" spans="1:82" ht="64">
      <c r="A156"/>
      <c r="B156" s="104" t="s">
        <v>934</v>
      </c>
      <c r="C156" s="15" t="s">
        <v>172</v>
      </c>
      <c r="D156" s="15" t="s">
        <v>177</v>
      </c>
      <c r="E156" s="15" t="s">
        <v>178</v>
      </c>
      <c r="F156" s="16" t="s">
        <v>935</v>
      </c>
      <c r="G156" s="17" t="s">
        <v>936</v>
      </c>
      <c r="H156" s="17" t="s">
        <v>937</v>
      </c>
      <c r="I156" s="17" t="s">
        <v>88</v>
      </c>
      <c r="J156" s="15" t="s">
        <v>875</v>
      </c>
      <c r="K156" s="15" t="s">
        <v>938</v>
      </c>
      <c r="L156" s="15">
        <v>1069</v>
      </c>
      <c r="M156" s="15">
        <v>61</v>
      </c>
      <c r="N156" s="15"/>
      <c r="O156" s="18" t="s">
        <v>191</v>
      </c>
      <c r="P156" s="18" t="s">
        <v>192</v>
      </c>
      <c r="Q156" s="15" t="s">
        <v>939</v>
      </c>
      <c r="R156" s="15" t="s">
        <v>89</v>
      </c>
      <c r="S156" s="15"/>
      <c r="T156" s="15"/>
      <c r="U156" s="15"/>
      <c r="V156" s="15"/>
      <c r="W156" s="18" t="s">
        <v>228</v>
      </c>
      <c r="X156" s="15" t="s">
        <v>229</v>
      </c>
      <c r="Y156" s="15" t="s">
        <v>200</v>
      </c>
      <c r="Z156" s="15"/>
      <c r="AA156" s="15" t="s">
        <v>106</v>
      </c>
      <c r="AB156" s="18" t="s">
        <v>91</v>
      </c>
      <c r="AC156" s="18" t="s">
        <v>940</v>
      </c>
      <c r="AD156" s="15" t="s">
        <v>91</v>
      </c>
      <c r="AE156" s="15"/>
      <c r="AF156" s="15"/>
      <c r="AG156" s="15"/>
      <c r="AH156" s="19"/>
      <c r="AI156" s="15"/>
      <c r="AJ156" s="35" t="s">
        <v>95</v>
      </c>
      <c r="AK156" s="35" t="s">
        <v>95</v>
      </c>
      <c r="AL156" s="35"/>
      <c r="AM156" s="35"/>
      <c r="AN156" s="35"/>
      <c r="AO156" s="35"/>
      <c r="AP156" s="35" t="s">
        <v>95</v>
      </c>
      <c r="AQ156" s="35" t="s">
        <v>95</v>
      </c>
      <c r="AR156" s="35"/>
      <c r="AS156" s="15"/>
      <c r="AT156" s="15"/>
      <c r="AU156" s="15"/>
      <c r="AV156" s="15"/>
      <c r="AW156" s="15"/>
      <c r="AX156" s="15"/>
      <c r="AY156" s="15"/>
      <c r="AZ156" s="15"/>
      <c r="BA156" s="15"/>
      <c r="BB156" s="15"/>
      <c r="BC156" s="15"/>
      <c r="BD156" s="15"/>
      <c r="BE156" s="15" t="s">
        <v>116</v>
      </c>
      <c r="BF156" s="98" t="s">
        <v>117</v>
      </c>
      <c r="BG156" s="15" t="s">
        <v>118</v>
      </c>
      <c r="BH156" s="15" t="s">
        <v>183</v>
      </c>
      <c r="BR156" s="14"/>
    </row>
    <row r="157" spans="1:82" ht="62">
      <c r="A157" s="212" t="s">
        <v>941</v>
      </c>
      <c r="B157" s="213"/>
      <c r="C157" s="213"/>
      <c r="D157" s="213"/>
      <c r="E157" s="213"/>
      <c r="F157" s="213"/>
      <c r="G157" s="213"/>
      <c r="H157" s="213"/>
      <c r="I157" s="213"/>
      <c r="J157" s="213"/>
      <c r="K157" s="213"/>
      <c r="L157" s="213"/>
      <c r="M157" s="213"/>
      <c r="N157" s="213"/>
      <c r="O157" s="213"/>
      <c r="P157" s="213"/>
      <c r="Q157" s="213"/>
      <c r="R157" s="213"/>
      <c r="S157" s="213"/>
      <c r="T157" s="213"/>
      <c r="U157" s="213"/>
      <c r="V157" s="213"/>
      <c r="W157" s="213"/>
      <c r="X157" s="213"/>
      <c r="Y157" s="213"/>
      <c r="Z157" s="213"/>
      <c r="AA157" s="213"/>
      <c r="AB157" s="213"/>
      <c r="AC157" s="213"/>
      <c r="AD157" s="213"/>
      <c r="AE157" s="213"/>
      <c r="AF157" s="213"/>
      <c r="AG157" s="213"/>
      <c r="AH157" s="213"/>
      <c r="AI157" s="213"/>
      <c r="AJ157" s="213"/>
      <c r="AK157" s="213"/>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R157" s="14"/>
    </row>
    <row r="158" spans="1:82" ht="128">
      <c r="A158">
        <v>312</v>
      </c>
      <c r="B158" s="104" t="s">
        <v>942</v>
      </c>
      <c r="C158" s="15" t="s">
        <v>172</v>
      </c>
      <c r="D158" s="15" t="s">
        <v>177</v>
      </c>
      <c r="E158" s="15" t="s">
        <v>178</v>
      </c>
      <c r="F158" s="16" t="s">
        <v>943</v>
      </c>
      <c r="G158" s="17" t="s">
        <v>944</v>
      </c>
      <c r="H158" s="17" t="s">
        <v>189</v>
      </c>
      <c r="I158" s="17" t="s">
        <v>88</v>
      </c>
      <c r="J158" s="27" t="s">
        <v>89</v>
      </c>
      <c r="K158" s="15" t="s">
        <v>945</v>
      </c>
      <c r="L158" s="15">
        <v>50</v>
      </c>
      <c r="M158" s="18">
        <v>37</v>
      </c>
      <c r="N158" s="18" t="str">
        <f>IF(S158&lt;&gt;"",INDEX(LOVs!$D$2:$D$50,MATCH(S158,LOVs!$C$2:$C$50)),"null")</f>
        <v>null</v>
      </c>
      <c r="O158" s="18" t="s">
        <v>191</v>
      </c>
      <c r="P158" s="15" t="s">
        <v>192</v>
      </c>
      <c r="Q158" s="125" t="s">
        <v>946</v>
      </c>
      <c r="R158" s="15" t="s">
        <v>89</v>
      </c>
      <c r="S158" s="15"/>
      <c r="T158" s="15"/>
      <c r="U158" s="120"/>
      <c r="V158" s="15" t="b">
        <v>0</v>
      </c>
      <c r="W158" s="18" t="s">
        <v>228</v>
      </c>
      <c r="X158" s="18" t="s">
        <v>195</v>
      </c>
      <c r="Y158" s="18"/>
      <c r="Z158" s="138"/>
      <c r="AA158" s="15" t="s">
        <v>106</v>
      </c>
      <c r="AB158" s="18" t="s">
        <v>91</v>
      </c>
      <c r="AC158" s="18" t="s">
        <v>947</v>
      </c>
      <c r="AD158" s="15" t="s">
        <v>91</v>
      </c>
      <c r="AE158" s="15"/>
      <c r="AF158" s="15"/>
      <c r="AG158" s="15"/>
      <c r="AH158" s="19"/>
      <c r="AI158" s="15"/>
      <c r="AJ158" s="35" t="s">
        <v>95</v>
      </c>
      <c r="AK158" s="35" t="s">
        <v>95</v>
      </c>
      <c r="AL158" s="35"/>
      <c r="AM158" s="35"/>
      <c r="AN158" s="35"/>
      <c r="AO158" s="35"/>
      <c r="AP158" s="102"/>
      <c r="AQ158" s="102"/>
      <c r="AR158" s="35"/>
      <c r="AS158" s="15"/>
      <c r="AT158" s="15"/>
      <c r="AU158" s="15"/>
      <c r="AV158" s="15"/>
      <c r="AW158" s="15"/>
      <c r="AX158" s="15"/>
      <c r="AY158" s="15"/>
      <c r="AZ158" s="15"/>
      <c r="BA158" s="15"/>
      <c r="BB158" s="15"/>
      <c r="BC158" s="15"/>
      <c r="BD158" s="15"/>
      <c r="BE158" s="15" t="s">
        <v>116</v>
      </c>
      <c r="BF158" s="98" t="s">
        <v>117</v>
      </c>
      <c r="BG158" s="15" t="s">
        <v>118</v>
      </c>
      <c r="BH158" s="15" t="s">
        <v>948</v>
      </c>
      <c r="BI158" s="45" t="str">
        <f t="shared" ref="BI158:BI165" si="44">CONCATENATE("{ ""id"":",L158,", ""lov_id"": ",M158,", ""unit_id"":",N158,", ""domain_b"": true, ""domain_c"": true, ""domain_e"": true, ""domain_h"": true, ""tech_name"": """,F158,""", ""input_type"":""",LOWER(SUBSTITUTE(P158," ","_")),""", ""operator_in"": true, ""input_format"": """,R158,""",")</f>
        <v>{ "id":50, "lov_id": 37, "unit_id":null, "domain_b": true, "domain_c": true, "domain_e": true, "domain_h": true, "tech_name": "SEC_ELIGI_COLL_TYP_EU", "input_type":"enumerated", "operator_in": true, "input_format": "string",</v>
      </c>
      <c r="BJ158" s="45" t="str">
        <f t="shared" ref="BJ158:BJ165" si="45">"""selection_max"":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158" s="45" t="str">
        <f t="shared" ref="BK158:BK165" si="46">"""validation_string_max_size"":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158" s="45" t="str">
        <f t="shared" ref="BL158:BL165" si="47">CONCATENATE(BI158,BJ158,BK158)</f>
        <v>{ "id":50, "lov_id": 37, "unit_id":null, "domain_b": true, "domain_c": true, "domain_e": true, "domain_h": true, "tech_name": "SEC_ELIGI_COLL_TYP_EU",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58" s="14" t="s">
        <v>88</v>
      </c>
      <c r="BN158" s="14" t="s">
        <v>88</v>
      </c>
      <c r="BO158" s="14" t="s">
        <v>88</v>
      </c>
      <c r="BP158" s="14" t="s">
        <v>200</v>
      </c>
      <c r="BR158" s="149">
        <f t="shared" ref="BR158:BR165" si="48">IF(LEN(W158)=LEN(SUBSTITUTE(W158,"ELIGIBILI","")),0,1)</f>
        <v>1</v>
      </c>
      <c r="BS158" s="14">
        <f t="shared" ref="BS158:BS165" si="49">IF(LEN(W158)=LEN(SUBSTITUTE(W158,"HAIRCUT","")),0,1)</f>
        <v>1</v>
      </c>
      <c r="BT158" s="14">
        <f t="shared" ref="BT158:BT165" si="50">IF(LEN(W158)=LEN(SUBSTITUTE(W158,"CONCENTRATION","")),0,1)</f>
        <v>1</v>
      </c>
      <c r="BU158" s="14" t="s">
        <v>200</v>
      </c>
      <c r="BV158" s="14" t="s">
        <v>200</v>
      </c>
      <c r="BW158" s="14" t="s">
        <v>200</v>
      </c>
      <c r="BX158" s="14" t="s">
        <v>88</v>
      </c>
      <c r="CD158" s="14" t="str">
        <f t="shared" ref="CD158:CD165" si="51">CONCATENATE("UPDATE field set FIELD_NAME = '",G158,"' WHERE ID = ",L158, ";")</f>
        <v>UPDATE field set FIELD_NAME = 'IM SEG Asset Classification EU' WHERE ID = 50;</v>
      </c>
    </row>
    <row r="159" spans="1:82" ht="128">
      <c r="A159">
        <v>308</v>
      </c>
      <c r="B159" s="104" t="s">
        <v>942</v>
      </c>
      <c r="C159" s="15" t="s">
        <v>172</v>
      </c>
      <c r="D159" s="15" t="s">
        <v>177</v>
      </c>
      <c r="E159" s="15" t="s">
        <v>178</v>
      </c>
      <c r="F159" s="16" t="s">
        <v>949</v>
      </c>
      <c r="G159" s="17" t="s">
        <v>950</v>
      </c>
      <c r="H159" s="17" t="s">
        <v>189</v>
      </c>
      <c r="I159" s="17" t="s">
        <v>88</v>
      </c>
      <c r="J159" s="27" t="s">
        <v>89</v>
      </c>
      <c r="K159" s="15" t="s">
        <v>951</v>
      </c>
      <c r="L159" s="15">
        <v>51</v>
      </c>
      <c r="M159" s="18">
        <v>33</v>
      </c>
      <c r="N159" s="18" t="str">
        <f>IF(S159&lt;&gt;"",INDEX(LOVs!$D$2:$D$50,MATCH(S159,LOVs!$C$2:$C$50)),"null")</f>
        <v>null</v>
      </c>
      <c r="O159" s="18" t="s">
        <v>191</v>
      </c>
      <c r="P159" s="15" t="s">
        <v>192</v>
      </c>
      <c r="Q159" s="125" t="s">
        <v>952</v>
      </c>
      <c r="R159" s="15" t="s">
        <v>89</v>
      </c>
      <c r="S159" s="15"/>
      <c r="T159" s="15"/>
      <c r="U159" s="120"/>
      <c r="V159" s="15" t="b">
        <v>0</v>
      </c>
      <c r="W159" s="18" t="s">
        <v>228</v>
      </c>
      <c r="X159" s="18" t="s">
        <v>195</v>
      </c>
      <c r="Y159" s="18"/>
      <c r="Z159" s="138"/>
      <c r="AA159" s="15" t="s">
        <v>106</v>
      </c>
      <c r="AB159" s="18" t="s">
        <v>91</v>
      </c>
      <c r="AC159" s="18" t="s">
        <v>947</v>
      </c>
      <c r="AD159" s="15" t="s">
        <v>91</v>
      </c>
      <c r="AE159" s="15"/>
      <c r="AF159" s="15"/>
      <c r="AG159" s="15"/>
      <c r="AH159" s="19"/>
      <c r="AI159" s="15"/>
      <c r="AJ159" s="35" t="s">
        <v>95</v>
      </c>
      <c r="AK159" s="35" t="s">
        <v>95</v>
      </c>
      <c r="AL159" s="35"/>
      <c r="AM159" s="35"/>
      <c r="AN159" s="35"/>
      <c r="AO159" s="35"/>
      <c r="AP159" s="102"/>
      <c r="AQ159" s="102"/>
      <c r="AR159" s="35"/>
      <c r="AS159" s="15"/>
      <c r="AT159" s="15"/>
      <c r="AU159" s="15"/>
      <c r="AV159" s="15"/>
      <c r="AW159" s="15"/>
      <c r="AX159" s="15"/>
      <c r="AY159" s="15"/>
      <c r="AZ159" s="15"/>
      <c r="BA159" s="15"/>
      <c r="BB159" s="15"/>
      <c r="BC159" s="15"/>
      <c r="BD159" s="15"/>
      <c r="BE159" s="15" t="s">
        <v>116</v>
      </c>
      <c r="BF159" s="98" t="s">
        <v>117</v>
      </c>
      <c r="BG159" s="15" t="s">
        <v>118</v>
      </c>
      <c r="BH159" s="15" t="s">
        <v>948</v>
      </c>
      <c r="BI159" s="45" t="str">
        <f t="shared" si="44"/>
        <v>{ "id":51, "lov_id": 33, "unit_id":null, "domain_b": true, "domain_c": true, "domain_e": true, "domain_h": true, "tech_name": "SEC_ELIGI_COLL_TYP_US", "input_type":"enumerated", "operator_in": true, "input_format": "string",</v>
      </c>
      <c r="BJ159" s="45" t="str">
        <f t="shared" si="45"/>
        <v>"selection_max": null,"selection_min": 1,"operator_not_in": true,"operator_greater_than": true,"operator_smaller_than": true,"validation_number_denom": null,"validation_number_scale": null,"validation_number_min_val": null,</v>
      </c>
      <c r="BK159" s="45" t="str">
        <f t="shared" si="46"/>
        <v>"validation_string_max_size": null,"validation_string_min_size": null,"validation_number_precision": null,"operator_greater_than_or_equal": true,"operator_smaller_than_or_equal": true },</v>
      </c>
      <c r="BL159" s="45" t="str">
        <f t="shared" si="47"/>
        <v>{ "id":51, "lov_id": 33, "unit_id":null, "domain_b": true, "domain_c": true, "domain_e": true, "domain_h": true, "tech_name": "SEC_ELIGI_COLL_TYP_US",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59" s="14" t="s">
        <v>88</v>
      </c>
      <c r="BN159" s="14" t="s">
        <v>88</v>
      </c>
      <c r="BO159" s="14" t="s">
        <v>88</v>
      </c>
      <c r="BP159" s="14" t="s">
        <v>200</v>
      </c>
      <c r="BR159" s="149">
        <f t="shared" si="48"/>
        <v>1</v>
      </c>
      <c r="BS159" s="14">
        <f t="shared" si="49"/>
        <v>1</v>
      </c>
      <c r="BT159" s="14">
        <f t="shared" si="50"/>
        <v>1</v>
      </c>
      <c r="BU159" s="14" t="s">
        <v>200</v>
      </c>
      <c r="BV159" s="14" t="s">
        <v>200</v>
      </c>
      <c r="BW159" s="14" t="s">
        <v>200</v>
      </c>
      <c r="BX159" s="14" t="s">
        <v>88</v>
      </c>
      <c r="CD159" s="14" t="str">
        <f t="shared" si="51"/>
        <v>UPDATE field set FIELD_NAME = 'IM SEG Asset Classification US' WHERE ID = 51;</v>
      </c>
    </row>
    <row r="160" spans="1:82" ht="128">
      <c r="A160">
        <v>309</v>
      </c>
      <c r="B160" s="104" t="s">
        <v>942</v>
      </c>
      <c r="C160" s="15" t="s">
        <v>172</v>
      </c>
      <c r="D160" s="15" t="s">
        <v>177</v>
      </c>
      <c r="E160" s="15" t="s">
        <v>178</v>
      </c>
      <c r="F160" s="16" t="s">
        <v>953</v>
      </c>
      <c r="G160" s="17" t="s">
        <v>954</v>
      </c>
      <c r="H160" s="17" t="s">
        <v>189</v>
      </c>
      <c r="I160" s="17" t="s">
        <v>88</v>
      </c>
      <c r="J160" s="27" t="s">
        <v>89</v>
      </c>
      <c r="K160" s="15" t="s">
        <v>955</v>
      </c>
      <c r="L160" s="15">
        <v>52</v>
      </c>
      <c r="M160" s="18">
        <v>34</v>
      </c>
      <c r="N160" s="18" t="str">
        <f>IF(S160&lt;&gt;"",INDEX(LOVs!$D$2:$D$50,MATCH(S160,LOVs!$C$2:$C$50)),"null")</f>
        <v>null</v>
      </c>
      <c r="O160" s="18" t="s">
        <v>191</v>
      </c>
      <c r="P160" s="15" t="s">
        <v>192</v>
      </c>
      <c r="Q160" s="125" t="s">
        <v>956</v>
      </c>
      <c r="R160" s="15" t="s">
        <v>89</v>
      </c>
      <c r="S160" s="15"/>
      <c r="T160" s="15"/>
      <c r="U160" s="120"/>
      <c r="V160" s="15" t="b">
        <v>0</v>
      </c>
      <c r="W160" s="18" t="s">
        <v>228</v>
      </c>
      <c r="X160" s="18" t="s">
        <v>195</v>
      </c>
      <c r="Y160" s="18"/>
      <c r="Z160" s="138"/>
      <c r="AA160" s="15" t="s">
        <v>106</v>
      </c>
      <c r="AB160" s="18" t="s">
        <v>91</v>
      </c>
      <c r="AC160" s="18" t="s">
        <v>947</v>
      </c>
      <c r="AD160" s="15" t="s">
        <v>91</v>
      </c>
      <c r="AE160" s="15"/>
      <c r="AF160" s="15"/>
      <c r="AG160" s="15"/>
      <c r="AH160" s="19"/>
      <c r="AI160" s="15"/>
      <c r="AJ160" s="35" t="s">
        <v>95</v>
      </c>
      <c r="AK160" s="35" t="s">
        <v>95</v>
      </c>
      <c r="AL160" s="35"/>
      <c r="AM160" s="35"/>
      <c r="AN160" s="35"/>
      <c r="AO160" s="35"/>
      <c r="AP160" s="102"/>
      <c r="AQ160" s="102"/>
      <c r="AR160" s="35"/>
      <c r="AS160" s="15"/>
      <c r="AT160" s="15"/>
      <c r="AU160" s="15"/>
      <c r="AV160" s="15"/>
      <c r="AW160" s="15"/>
      <c r="AX160" s="15"/>
      <c r="AY160" s="15"/>
      <c r="AZ160" s="15"/>
      <c r="BA160" s="15"/>
      <c r="BB160" s="15"/>
      <c r="BC160" s="15"/>
      <c r="BD160" s="15"/>
      <c r="BE160" s="15" t="s">
        <v>116</v>
      </c>
      <c r="BF160" s="98" t="s">
        <v>117</v>
      </c>
      <c r="BG160" s="15" t="s">
        <v>118</v>
      </c>
      <c r="BH160" s="15" t="s">
        <v>948</v>
      </c>
      <c r="BI160" s="45" t="str">
        <f t="shared" si="44"/>
        <v>{ "id":52, "lov_id": 34, "unit_id":null, "domain_b": true, "domain_c": true, "domain_e": true, "domain_h": true, "tech_name": "SEC_ELIGI_COLL_TYP_CA", "input_type":"enumerated", "operator_in": true, "input_format": "string",</v>
      </c>
      <c r="BJ160" s="45" t="str">
        <f t="shared" si="45"/>
        <v>"selection_max": null,"selection_min": 1,"operator_not_in": true,"operator_greater_than": true,"operator_smaller_than": true,"validation_number_denom": null,"validation_number_scale": null,"validation_number_min_val": null,</v>
      </c>
      <c r="BK160" s="45" t="str">
        <f t="shared" si="46"/>
        <v>"validation_string_max_size": null,"validation_string_min_size": null,"validation_number_precision": null,"operator_greater_than_or_equal": true,"operator_smaller_than_or_equal": true },</v>
      </c>
      <c r="BL160" s="45" t="str">
        <f t="shared" si="47"/>
        <v>{ "id":52, "lov_id": 34, "unit_id":null, "domain_b": true, "domain_c": true, "domain_e": true, "domain_h": true, "tech_name": "SEC_ELIGI_COLL_TYP_CA",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60" s="14" t="s">
        <v>88</v>
      </c>
      <c r="BN160" s="14" t="s">
        <v>88</v>
      </c>
      <c r="BO160" s="14" t="s">
        <v>88</v>
      </c>
      <c r="BP160" s="14" t="s">
        <v>200</v>
      </c>
      <c r="BR160" s="149">
        <f t="shared" si="48"/>
        <v>1</v>
      </c>
      <c r="BS160" s="14">
        <f t="shared" si="49"/>
        <v>1</v>
      </c>
      <c r="BT160" s="14">
        <f t="shared" si="50"/>
        <v>1</v>
      </c>
      <c r="BU160" s="14" t="s">
        <v>200</v>
      </c>
      <c r="BV160" s="14" t="s">
        <v>200</v>
      </c>
      <c r="BW160" s="14" t="s">
        <v>200</v>
      </c>
      <c r="BX160" s="14" t="s">
        <v>88</v>
      </c>
      <c r="CD160" s="14" t="str">
        <f t="shared" si="51"/>
        <v>UPDATE field set FIELD_NAME = 'IM SEG Asset Classification CA' WHERE ID = 52;</v>
      </c>
    </row>
    <row r="161" spans="1:82" ht="128">
      <c r="A161">
        <v>310</v>
      </c>
      <c r="B161" s="104" t="s">
        <v>942</v>
      </c>
      <c r="C161" s="15" t="s">
        <v>172</v>
      </c>
      <c r="D161" s="15" t="s">
        <v>177</v>
      </c>
      <c r="E161" s="15" t="s">
        <v>178</v>
      </c>
      <c r="F161" s="16" t="s">
        <v>957</v>
      </c>
      <c r="G161" s="17" t="s">
        <v>958</v>
      </c>
      <c r="H161" s="17" t="s">
        <v>189</v>
      </c>
      <c r="I161" s="17" t="s">
        <v>88</v>
      </c>
      <c r="J161" s="27" t="s">
        <v>89</v>
      </c>
      <c r="K161" s="15" t="s">
        <v>959</v>
      </c>
      <c r="L161" s="15">
        <v>53</v>
      </c>
      <c r="M161" s="18">
        <v>35</v>
      </c>
      <c r="N161" s="18" t="str">
        <f>IF(S161&lt;&gt;"",INDEX(LOVs!$D$2:$D$50,MATCH(S161,LOVs!$C$2:$C$50)),"null")</f>
        <v>null</v>
      </c>
      <c r="O161" s="18" t="s">
        <v>191</v>
      </c>
      <c r="P161" s="15" t="s">
        <v>192</v>
      </c>
      <c r="Q161" s="125" t="s">
        <v>960</v>
      </c>
      <c r="R161" s="15" t="s">
        <v>89</v>
      </c>
      <c r="S161" s="15"/>
      <c r="T161" s="15"/>
      <c r="U161" s="120"/>
      <c r="V161" s="15" t="b">
        <v>0</v>
      </c>
      <c r="W161" s="18" t="s">
        <v>228</v>
      </c>
      <c r="X161" s="18" t="s">
        <v>195</v>
      </c>
      <c r="Y161" s="18"/>
      <c r="Z161" s="138"/>
      <c r="AA161" s="15" t="s">
        <v>106</v>
      </c>
      <c r="AB161" s="18" t="s">
        <v>91</v>
      </c>
      <c r="AC161" s="18" t="s">
        <v>947</v>
      </c>
      <c r="AD161" s="15" t="s">
        <v>91</v>
      </c>
      <c r="AE161" s="15"/>
      <c r="AF161" s="15"/>
      <c r="AG161" s="15"/>
      <c r="AH161" s="19"/>
      <c r="AI161" s="15"/>
      <c r="AJ161" s="35" t="s">
        <v>95</v>
      </c>
      <c r="AK161" s="35" t="s">
        <v>95</v>
      </c>
      <c r="AL161" s="35"/>
      <c r="AM161" s="35"/>
      <c r="AN161" s="35"/>
      <c r="AO161" s="35"/>
      <c r="AP161" s="102"/>
      <c r="AQ161" s="102"/>
      <c r="AR161" s="35"/>
      <c r="AS161" s="15"/>
      <c r="AT161" s="15"/>
      <c r="AU161" s="15"/>
      <c r="AV161" s="15"/>
      <c r="AW161" s="15"/>
      <c r="AX161" s="15"/>
      <c r="AY161" s="15"/>
      <c r="AZ161" s="15"/>
      <c r="BA161" s="15"/>
      <c r="BB161" s="15"/>
      <c r="BC161" s="15"/>
      <c r="BD161" s="15"/>
      <c r="BE161" s="15" t="s">
        <v>116</v>
      </c>
      <c r="BF161" s="98" t="s">
        <v>117</v>
      </c>
      <c r="BG161" s="15" t="s">
        <v>118</v>
      </c>
      <c r="BH161" s="15" t="s">
        <v>948</v>
      </c>
      <c r="BI161" s="45" t="str">
        <f t="shared" si="44"/>
        <v>{ "id":53, "lov_id": 35, "unit_id":null, "domain_b": true, "domain_c": true, "domain_e": true, "domain_h": true, "tech_name": "SEC_ELIGI_COLL_TYP_JP", "input_type":"enumerated", "operator_in": true, "input_format": "string",</v>
      </c>
      <c r="BJ161" s="45" t="str">
        <f t="shared" si="45"/>
        <v>"selection_max": null,"selection_min": 1,"operator_not_in": true,"operator_greater_than": true,"operator_smaller_than": true,"validation_number_denom": null,"validation_number_scale": null,"validation_number_min_val": null,</v>
      </c>
      <c r="BK161" s="45" t="str">
        <f t="shared" si="46"/>
        <v>"validation_string_max_size": null,"validation_string_min_size": null,"validation_number_precision": null,"operator_greater_than_or_equal": true,"operator_smaller_than_or_equal": true },</v>
      </c>
      <c r="BL161" s="45" t="str">
        <f t="shared" si="47"/>
        <v>{ "id":53, "lov_id": 35, "unit_id":null, "domain_b": true, "domain_c": true, "domain_e": true, "domain_h": true, "tech_name": "SEC_ELIGI_COLL_TYP_JP",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61" s="14" t="s">
        <v>88</v>
      </c>
      <c r="BN161" s="14" t="s">
        <v>88</v>
      </c>
      <c r="BO161" s="14" t="s">
        <v>88</v>
      </c>
      <c r="BP161" s="14" t="s">
        <v>200</v>
      </c>
      <c r="BR161" s="149">
        <f t="shared" si="48"/>
        <v>1</v>
      </c>
      <c r="BS161" s="14">
        <f t="shared" si="49"/>
        <v>1</v>
      </c>
      <c r="BT161" s="14">
        <f t="shared" si="50"/>
        <v>1</v>
      </c>
      <c r="BU161" s="14" t="s">
        <v>200</v>
      </c>
      <c r="BV161" s="14" t="s">
        <v>200</v>
      </c>
      <c r="BW161" s="14" t="s">
        <v>200</v>
      </c>
      <c r="BX161" s="14" t="s">
        <v>88</v>
      </c>
      <c r="CD161" s="14" t="str">
        <f t="shared" si="51"/>
        <v>UPDATE field set FIELD_NAME = 'IM SEG Asset Classification JP' WHERE ID = 53;</v>
      </c>
    </row>
    <row r="162" spans="1:82" ht="128">
      <c r="A162">
        <v>311</v>
      </c>
      <c r="B162" s="104" t="s">
        <v>942</v>
      </c>
      <c r="C162" s="15" t="s">
        <v>172</v>
      </c>
      <c r="D162" s="15" t="s">
        <v>177</v>
      </c>
      <c r="E162" s="15" t="s">
        <v>178</v>
      </c>
      <c r="F162" s="16" t="s">
        <v>961</v>
      </c>
      <c r="G162" s="17" t="s">
        <v>962</v>
      </c>
      <c r="H162" s="17" t="s">
        <v>189</v>
      </c>
      <c r="I162" s="17" t="s">
        <v>88</v>
      </c>
      <c r="J162" s="27" t="s">
        <v>89</v>
      </c>
      <c r="K162" s="15" t="s">
        <v>963</v>
      </c>
      <c r="L162" s="15">
        <v>54</v>
      </c>
      <c r="M162" s="18">
        <v>36</v>
      </c>
      <c r="N162" s="18" t="str">
        <f>IF(S162&lt;&gt;"",INDEX(LOVs!$D$2:$D$50,MATCH(S162,LOVs!$C$2:$C$50)),"null")</f>
        <v>null</v>
      </c>
      <c r="O162" s="18" t="s">
        <v>191</v>
      </c>
      <c r="P162" s="15" t="s">
        <v>192</v>
      </c>
      <c r="Q162" s="125" t="s">
        <v>964</v>
      </c>
      <c r="R162" s="15" t="s">
        <v>89</v>
      </c>
      <c r="S162" s="15"/>
      <c r="T162" s="15"/>
      <c r="U162" s="120"/>
      <c r="V162" s="15" t="b">
        <v>0</v>
      </c>
      <c r="W162" s="18" t="s">
        <v>228</v>
      </c>
      <c r="X162" s="18" t="s">
        <v>195</v>
      </c>
      <c r="Y162" s="18"/>
      <c r="Z162" s="138"/>
      <c r="AA162" s="15" t="s">
        <v>106</v>
      </c>
      <c r="AB162" s="18" t="s">
        <v>91</v>
      </c>
      <c r="AC162" s="18" t="s">
        <v>947</v>
      </c>
      <c r="AD162" s="15" t="s">
        <v>91</v>
      </c>
      <c r="AE162" s="15"/>
      <c r="AF162" s="15"/>
      <c r="AG162" s="15"/>
      <c r="AH162" s="19"/>
      <c r="AI162" s="15"/>
      <c r="AJ162" s="35" t="s">
        <v>95</v>
      </c>
      <c r="AK162" s="35" t="s">
        <v>95</v>
      </c>
      <c r="AL162" s="35"/>
      <c r="AM162" s="35"/>
      <c r="AN162" s="35"/>
      <c r="AO162" s="35"/>
      <c r="AP162" s="102"/>
      <c r="AQ162" s="102"/>
      <c r="AR162" s="35"/>
      <c r="AS162" s="15"/>
      <c r="AT162" s="15"/>
      <c r="AU162" s="15"/>
      <c r="AV162" s="15"/>
      <c r="AW162" s="15"/>
      <c r="AX162" s="15"/>
      <c r="AY162" s="15"/>
      <c r="AZ162" s="15"/>
      <c r="BA162" s="15"/>
      <c r="BB162" s="15"/>
      <c r="BC162" s="15"/>
      <c r="BD162" s="15"/>
      <c r="BE162" s="15" t="s">
        <v>116</v>
      </c>
      <c r="BF162" s="98" t="s">
        <v>117</v>
      </c>
      <c r="BG162" s="15" t="s">
        <v>118</v>
      </c>
      <c r="BH162" s="15" t="s">
        <v>948</v>
      </c>
      <c r="BI162" s="45" t="str">
        <f t="shared" si="44"/>
        <v>{ "id":54, "lov_id": 36, "unit_id":null, "domain_b": true, "domain_c": true, "domain_e": true, "domain_h": true, "tech_name": "SEC_ELIGI_COLL_TYP_CH", "input_type":"enumerated", "operator_in": true, "input_format": "string",</v>
      </c>
      <c r="BJ162" s="45" t="str">
        <f t="shared" si="45"/>
        <v>"selection_max": null,"selection_min": 1,"operator_not_in": true,"operator_greater_than": true,"operator_smaller_than": true,"validation_number_denom": null,"validation_number_scale": null,"validation_number_min_val": null,</v>
      </c>
      <c r="BK162" s="45" t="str">
        <f t="shared" si="46"/>
        <v>"validation_string_max_size": null,"validation_string_min_size": null,"validation_number_precision": null,"operator_greater_than_or_equal": true,"operator_smaller_than_or_equal": true },</v>
      </c>
      <c r="BL162" s="45" t="str">
        <f t="shared" si="47"/>
        <v>{ "id":54, "lov_id": 36, "unit_id":null, "domain_b": true, "domain_c": true, "domain_e": true, "domain_h": true, "tech_name": "SEC_ELIGI_COLL_TYP_CH",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62" s="14" t="s">
        <v>88</v>
      </c>
      <c r="BN162" s="14" t="s">
        <v>88</v>
      </c>
      <c r="BO162" s="14" t="s">
        <v>88</v>
      </c>
      <c r="BP162" s="14" t="s">
        <v>200</v>
      </c>
      <c r="BR162" s="149">
        <f t="shared" si="48"/>
        <v>1</v>
      </c>
      <c r="BS162" s="14">
        <f t="shared" si="49"/>
        <v>1</v>
      </c>
      <c r="BT162" s="14">
        <f t="shared" si="50"/>
        <v>1</v>
      </c>
      <c r="BU162" s="14" t="s">
        <v>200</v>
      </c>
      <c r="BV162" s="14" t="s">
        <v>200</v>
      </c>
      <c r="BW162" s="14" t="s">
        <v>200</v>
      </c>
      <c r="BX162" s="14" t="s">
        <v>88</v>
      </c>
      <c r="CD162" s="14" t="str">
        <f t="shared" si="51"/>
        <v>UPDATE field set FIELD_NAME = 'IM SEG Asset Classification CH' WHERE ID = 54;</v>
      </c>
    </row>
    <row r="163" spans="1:82" ht="128">
      <c r="A163">
        <v>317</v>
      </c>
      <c r="B163" s="104" t="s">
        <v>942</v>
      </c>
      <c r="C163" s="15" t="s">
        <v>172</v>
      </c>
      <c r="D163" s="15" t="s">
        <v>177</v>
      </c>
      <c r="E163" s="15" t="s">
        <v>85</v>
      </c>
      <c r="F163" s="16" t="s">
        <v>965</v>
      </c>
      <c r="G163" s="17" t="s">
        <v>966</v>
      </c>
      <c r="H163" s="17" t="s">
        <v>189</v>
      </c>
      <c r="I163" s="17" t="s">
        <v>88</v>
      </c>
      <c r="J163" s="27" t="s">
        <v>89</v>
      </c>
      <c r="K163" s="15" t="s">
        <v>967</v>
      </c>
      <c r="L163" s="15">
        <v>55</v>
      </c>
      <c r="M163" s="18" t="str">
        <f>IF(Q163&lt;&gt;"",INDEX(LOVs!$D$2:$D$50,MATCH(Q163,LOVs!$C$2:$C$50)),"null")</f>
        <v>null</v>
      </c>
      <c r="N163" s="18" t="str">
        <f>IF(S163&lt;&gt;"",INDEX(LOVs!$D$2:$D$50,MATCH(S163,LOVs!$C$2:$C$50)),"null")</f>
        <v>null</v>
      </c>
      <c r="O163" s="25" t="s">
        <v>968</v>
      </c>
      <c r="P163" s="125" t="s">
        <v>226</v>
      </c>
      <c r="Q163" s="15"/>
      <c r="R163" s="15" t="s">
        <v>89</v>
      </c>
      <c r="S163" s="15"/>
      <c r="T163" s="15"/>
      <c r="U163" s="126" t="s">
        <v>969</v>
      </c>
      <c r="V163" s="15" t="b">
        <v>0</v>
      </c>
      <c r="W163" s="18" t="s">
        <v>228</v>
      </c>
      <c r="X163" s="18" t="s">
        <v>229</v>
      </c>
      <c r="Y163" s="18"/>
      <c r="Z163" s="138" t="s">
        <v>230</v>
      </c>
      <c r="AA163" s="15" t="s">
        <v>106</v>
      </c>
      <c r="AB163" s="18" t="s">
        <v>91</v>
      </c>
      <c r="AC163" s="18" t="s">
        <v>970</v>
      </c>
      <c r="AD163" s="15" t="s">
        <v>91</v>
      </c>
      <c r="AE163" s="15"/>
      <c r="AF163" s="15"/>
      <c r="AG163" s="15"/>
      <c r="AH163" s="19"/>
      <c r="AI163" s="15"/>
      <c r="AJ163" s="35" t="s">
        <v>95</v>
      </c>
      <c r="AK163" s="35" t="s">
        <v>95</v>
      </c>
      <c r="AL163" s="35"/>
      <c r="AM163" s="35"/>
      <c r="AN163" s="35"/>
      <c r="AO163" s="35"/>
      <c r="AP163" s="35" t="s">
        <v>95</v>
      </c>
      <c r="AQ163" s="35" t="s">
        <v>95</v>
      </c>
      <c r="AR163" s="35"/>
      <c r="AS163" s="15"/>
      <c r="AT163" s="15"/>
      <c r="AU163" s="15"/>
      <c r="AV163" s="15"/>
      <c r="AW163" s="15"/>
      <c r="AX163" s="15"/>
      <c r="AY163" s="15"/>
      <c r="AZ163" s="15"/>
      <c r="BA163" s="15"/>
      <c r="BB163" s="15"/>
      <c r="BC163" s="15"/>
      <c r="BD163" s="15"/>
      <c r="BE163" s="15" t="s">
        <v>116</v>
      </c>
      <c r="BF163" s="83" t="s">
        <v>971</v>
      </c>
      <c r="BG163" s="83" t="s">
        <v>971</v>
      </c>
      <c r="BH163" s="15" t="s">
        <v>948</v>
      </c>
      <c r="BI163" s="45" t="str">
        <f t="shared" si="44"/>
        <v>{ "id":55, "lov_id": null, "unit_id":null, "domain_b": true, "domain_c": true, "domain_e": true, "domain_h": true, "tech_name": "SEC_LEI", "input_type":"free_value", "operator_in": true, "input_format": "string",</v>
      </c>
      <c r="BJ163" s="45" t="str">
        <f t="shared" si="45"/>
        <v>"selection_max": null,"selection_min": 1,"operator_not_in": true,"operator_greater_than": true,"operator_smaller_than": true,"validation_number_denom": null,"validation_number_scale": null,"validation_number_min_val": null,</v>
      </c>
      <c r="BK163" s="45" t="str">
        <f t="shared" si="46"/>
        <v>"validation_string_max_size": null,"validation_string_min_size": null,"validation_number_precision": null,"operator_greater_than_or_equal": true,"operator_smaller_than_or_equal": true },</v>
      </c>
      <c r="BL163" s="45" t="str">
        <f t="shared" si="47"/>
        <v>{ "id":55, "lov_id": null, "unit_id":null, "domain_b": true, "domain_c": true, "domain_e": true, "domain_h": true, "tech_name": "SEC_LEI", "input_type":"free_value",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63" s="14" t="s">
        <v>88</v>
      </c>
      <c r="BO163" s="14" t="s">
        <v>88</v>
      </c>
      <c r="BP163" s="14" t="s">
        <v>88</v>
      </c>
      <c r="BR163" s="149">
        <f t="shared" si="48"/>
        <v>1</v>
      </c>
      <c r="BS163" s="14">
        <f t="shared" si="49"/>
        <v>1</v>
      </c>
      <c r="BT163" s="14">
        <f t="shared" si="50"/>
        <v>1</v>
      </c>
      <c r="BV163" s="14" t="s">
        <v>200</v>
      </c>
      <c r="BW163" s="14" t="s">
        <v>200</v>
      </c>
      <c r="BX163" s="14" t="s">
        <v>88</v>
      </c>
      <c r="CD163" s="14" t="str">
        <f t="shared" si="51"/>
        <v>UPDATE field set FIELD_NAME = 'LEI' WHERE ID = 55;</v>
      </c>
    </row>
    <row r="164" spans="1:82" ht="128">
      <c r="A164">
        <v>313</v>
      </c>
      <c r="B164" s="104" t="s">
        <v>942</v>
      </c>
      <c r="C164" s="15" t="s">
        <v>172</v>
      </c>
      <c r="D164" s="15" t="s">
        <v>177</v>
      </c>
      <c r="E164" s="15" t="s">
        <v>85</v>
      </c>
      <c r="F164" s="16" t="s">
        <v>972</v>
      </c>
      <c r="G164" s="17" t="s">
        <v>973</v>
      </c>
      <c r="H164" s="17" t="s">
        <v>189</v>
      </c>
      <c r="I164" s="17" t="s">
        <v>88</v>
      </c>
      <c r="J164" s="27" t="s">
        <v>89</v>
      </c>
      <c r="K164" s="15" t="s">
        <v>967</v>
      </c>
      <c r="L164" s="15">
        <v>56</v>
      </c>
      <c r="M164" s="18" t="str">
        <f>IF(Q164&lt;&gt;"",INDEX(LOVs!$D$2:$D$50,MATCH(Q164,LOVs!$C$2:$C$50)),"null")</f>
        <v>null</v>
      </c>
      <c r="N164" s="18" t="str">
        <f>IF(S164&lt;&gt;"",INDEX(LOVs!$D$2:$D$50,MATCH(S164,LOVs!$C$2:$C$50)),"null")</f>
        <v>null</v>
      </c>
      <c r="O164" s="25" t="s">
        <v>968</v>
      </c>
      <c r="P164" s="125" t="s">
        <v>226</v>
      </c>
      <c r="Q164" s="15"/>
      <c r="R164" s="15" t="s">
        <v>89</v>
      </c>
      <c r="S164" s="15"/>
      <c r="T164" s="15"/>
      <c r="U164" s="126" t="s">
        <v>974</v>
      </c>
      <c r="V164" s="15" t="b">
        <v>0</v>
      </c>
      <c r="W164" s="18" t="s">
        <v>228</v>
      </c>
      <c r="X164" s="18" t="s">
        <v>229</v>
      </c>
      <c r="Y164" s="18"/>
      <c r="Z164" s="138" t="s">
        <v>975</v>
      </c>
      <c r="AA164" s="15" t="s">
        <v>106</v>
      </c>
      <c r="AB164" s="18" t="s">
        <v>91</v>
      </c>
      <c r="AC164" s="18" t="s">
        <v>976</v>
      </c>
      <c r="AD164" s="15" t="s">
        <v>91</v>
      </c>
      <c r="AE164" s="15"/>
      <c r="AF164" s="15"/>
      <c r="AG164" s="15"/>
      <c r="AH164" s="19"/>
      <c r="AI164" s="15"/>
      <c r="AJ164" s="35" t="s">
        <v>95</v>
      </c>
      <c r="AK164" s="35" t="s">
        <v>95</v>
      </c>
      <c r="AL164" s="35"/>
      <c r="AM164" s="35"/>
      <c r="AN164" s="35"/>
      <c r="AO164" s="35"/>
      <c r="AP164" s="35" t="s">
        <v>95</v>
      </c>
      <c r="AQ164" s="35" t="s">
        <v>95</v>
      </c>
      <c r="AR164" s="35"/>
      <c r="AS164" s="15"/>
      <c r="AT164" s="15"/>
      <c r="AU164" s="15"/>
      <c r="AV164" s="15"/>
      <c r="AW164" s="15"/>
      <c r="AX164" s="15"/>
      <c r="AY164" s="15"/>
      <c r="AZ164" s="15"/>
      <c r="BA164" s="15"/>
      <c r="BB164" s="15"/>
      <c r="BC164" s="15"/>
      <c r="BD164" s="15"/>
      <c r="BE164" s="15" t="s">
        <v>116</v>
      </c>
      <c r="BF164" s="83" t="s">
        <v>977</v>
      </c>
      <c r="BG164" s="83" t="s">
        <v>977</v>
      </c>
      <c r="BH164" s="15" t="s">
        <v>948</v>
      </c>
      <c r="BI164" s="45" t="str">
        <f t="shared" si="44"/>
        <v>{ "id":56, "lov_id": null, "unit_id":null, "domain_b": true, "domain_c": true, "domain_e": true, "domain_h": true, "tech_name": "SEC_UPI", "input_type":"free_value", "operator_in": true, "input_format": "string",</v>
      </c>
      <c r="BJ164" s="45" t="str">
        <f t="shared" si="45"/>
        <v>"selection_max": null,"selection_min": 1,"operator_not_in": true,"operator_greater_than": true,"operator_smaller_than": true,"validation_number_denom": null,"validation_number_scale": null,"validation_number_min_val": null,</v>
      </c>
      <c r="BK164" s="45" t="str">
        <f t="shared" si="46"/>
        <v>"validation_string_max_size": null,"validation_string_min_size": null,"validation_number_precision": null,"operator_greater_than_or_equal": true,"operator_smaller_than_or_equal": true },</v>
      </c>
      <c r="BL164" s="45" t="str">
        <f t="shared" si="47"/>
        <v>{ "id":56, "lov_id": null, "unit_id":null, "domain_b": true, "domain_c": true, "domain_e": true, "domain_h": true, "tech_name": "SEC_UPI", "input_type":"free_value",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64" s="14" t="s">
        <v>88</v>
      </c>
      <c r="BO164" s="14" t="s">
        <v>88</v>
      </c>
      <c r="BP164" s="14" t="s">
        <v>88</v>
      </c>
      <c r="BR164" s="149">
        <f t="shared" si="48"/>
        <v>1</v>
      </c>
      <c r="BS164" s="14">
        <f t="shared" si="49"/>
        <v>1</v>
      </c>
      <c r="BT164" s="14">
        <f t="shared" si="50"/>
        <v>1</v>
      </c>
      <c r="BX164" s="14" t="s">
        <v>88</v>
      </c>
      <c r="CD164" s="14" t="str">
        <f t="shared" si="51"/>
        <v>UPDATE field set FIELD_NAME = 'UPI' WHERE ID = 56;</v>
      </c>
    </row>
    <row r="165" spans="1:82" ht="128">
      <c r="A165">
        <v>314</v>
      </c>
      <c r="B165" s="104" t="s">
        <v>942</v>
      </c>
      <c r="C165" s="15" t="s">
        <v>172</v>
      </c>
      <c r="D165" s="15" t="s">
        <v>177</v>
      </c>
      <c r="E165" s="15" t="s">
        <v>85</v>
      </c>
      <c r="F165" s="16" t="s">
        <v>978</v>
      </c>
      <c r="G165" s="17" t="s">
        <v>979</v>
      </c>
      <c r="H165" s="17" t="s">
        <v>189</v>
      </c>
      <c r="I165" s="17" t="s">
        <v>88</v>
      </c>
      <c r="J165" s="27" t="s">
        <v>89</v>
      </c>
      <c r="K165" s="15" t="s">
        <v>980</v>
      </c>
      <c r="L165" s="15">
        <v>57</v>
      </c>
      <c r="M165" s="18">
        <f>IF(Q165&lt;&gt;"",INDEX(LOVs!$D$2:$D$50,MATCH(Q165,LOVs!$C$2:$C$50)),"null")</f>
        <v>5</v>
      </c>
      <c r="N165" s="18" t="str">
        <f>IF(S165&lt;&gt;"",INDEX(LOVs!$D$2:$D$50,MATCH(S165,LOVs!$C$2:$C$50)),"null")</f>
        <v>null</v>
      </c>
      <c r="O165" s="25" t="s">
        <v>968</v>
      </c>
      <c r="P165" s="15" t="s">
        <v>192</v>
      </c>
      <c r="Q165" s="15" t="s">
        <v>589</v>
      </c>
      <c r="R165" s="15" t="s">
        <v>89</v>
      </c>
      <c r="S165" s="15"/>
      <c r="T165" s="15"/>
      <c r="U165" s="120"/>
      <c r="V165" s="15" t="b">
        <v>0</v>
      </c>
      <c r="W165" s="18" t="s">
        <v>228</v>
      </c>
      <c r="X165" s="18" t="s">
        <v>229</v>
      </c>
      <c r="Y165" s="18"/>
      <c r="Z165" s="138"/>
      <c r="AA165" s="15" t="s">
        <v>106</v>
      </c>
      <c r="AB165" s="18" t="s">
        <v>91</v>
      </c>
      <c r="AC165" s="18" t="s">
        <v>970</v>
      </c>
      <c r="AD165" s="15" t="s">
        <v>91</v>
      </c>
      <c r="AE165" s="15"/>
      <c r="AF165" s="15"/>
      <c r="AG165" s="15"/>
      <c r="AH165" s="19"/>
      <c r="AI165" s="15"/>
      <c r="AJ165" s="35" t="s">
        <v>95</v>
      </c>
      <c r="AK165" s="35" t="s">
        <v>95</v>
      </c>
      <c r="AL165" s="35"/>
      <c r="AM165" s="35"/>
      <c r="AN165" s="35"/>
      <c r="AO165" s="35"/>
      <c r="AP165" s="35" t="s">
        <v>95</v>
      </c>
      <c r="AQ165" s="35" t="s">
        <v>95</v>
      </c>
      <c r="AR165" s="35"/>
      <c r="AS165" s="15"/>
      <c r="AT165" s="15"/>
      <c r="AU165" s="15"/>
      <c r="AV165" s="15"/>
      <c r="AW165" s="15"/>
      <c r="AX165" s="15"/>
      <c r="AY165" s="15"/>
      <c r="AZ165" s="15"/>
      <c r="BA165" s="15"/>
      <c r="BB165" s="15"/>
      <c r="BC165" s="15"/>
      <c r="BD165" s="15"/>
      <c r="BE165" s="15" t="s">
        <v>116</v>
      </c>
      <c r="BF165" s="19" t="s">
        <v>117</v>
      </c>
      <c r="BG165" s="15" t="s">
        <v>475</v>
      </c>
      <c r="BH165" s="15" t="s">
        <v>948</v>
      </c>
      <c r="BI165" s="45" t="str">
        <f t="shared" si="44"/>
        <v>{ "id":57, "lov_id": 5, "unit_id":null, "domain_b": true, "domain_c": true, "domain_e": true, "domain_h": true, "tech_name": "SEC_CNTRY_OF_RISK", "input_type":"enumerated", "operator_in": true, "input_format": "string",</v>
      </c>
      <c r="BJ165" s="45" t="str">
        <f t="shared" si="45"/>
        <v>"selection_max": null,"selection_min": 1,"operator_not_in": true,"operator_greater_than": true,"operator_smaller_than": true,"validation_number_denom": null,"validation_number_scale": null,"validation_number_min_val": null,</v>
      </c>
      <c r="BK165" s="45" t="str">
        <f t="shared" si="46"/>
        <v>"validation_string_max_size": null,"validation_string_min_size": null,"validation_number_precision": null,"operator_greater_than_or_equal": true,"operator_smaller_than_or_equal": true },</v>
      </c>
      <c r="BL165" s="45" t="str">
        <f t="shared" si="47"/>
        <v>{ "id":57, "lov_id": 5, "unit_id":null, "domain_b": true, "domain_c": true, "domain_e": true, "domain_h": true, "tech_name": "SEC_CNTRY_OF_RISK",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65" s="14" t="s">
        <v>200</v>
      </c>
      <c r="BN165" s="14" t="s">
        <v>88</v>
      </c>
      <c r="BO165" s="14" t="s">
        <v>88</v>
      </c>
      <c r="BP165" s="14" t="s">
        <v>200</v>
      </c>
      <c r="BR165" s="149">
        <f t="shared" si="48"/>
        <v>1</v>
      </c>
      <c r="BS165" s="14">
        <f t="shared" si="49"/>
        <v>1</v>
      </c>
      <c r="BT165" s="14">
        <f t="shared" si="50"/>
        <v>1</v>
      </c>
      <c r="BU165" s="14" t="s">
        <v>200</v>
      </c>
      <c r="BV165" s="14" t="s">
        <v>200</v>
      </c>
      <c r="BW165" s="14" t="s">
        <v>200</v>
      </c>
      <c r="BX165" s="14" t="s">
        <v>88</v>
      </c>
      <c r="CD165" s="14" t="str">
        <f t="shared" si="51"/>
        <v>UPDATE field set FIELD_NAME = 'Country Of Risk' WHERE ID = 57;</v>
      </c>
    </row>
    <row r="166" spans="1:82" ht="41">
      <c r="A166">
        <v>315</v>
      </c>
      <c r="B166" s="104" t="s">
        <v>942</v>
      </c>
      <c r="C166" s="15" t="s">
        <v>172</v>
      </c>
      <c r="D166" s="15" t="s">
        <v>177</v>
      </c>
      <c r="E166" s="15" t="s">
        <v>178</v>
      </c>
      <c r="F166" s="16" t="s">
        <v>981</v>
      </c>
      <c r="G166" s="17" t="s">
        <v>982</v>
      </c>
      <c r="H166" s="17" t="s">
        <v>88</v>
      </c>
      <c r="I166" s="17" t="s">
        <v>88</v>
      </c>
      <c r="J166" s="27" t="s">
        <v>89</v>
      </c>
      <c r="K166" s="15" t="s">
        <v>436</v>
      </c>
      <c r="L166" s="15"/>
      <c r="M166" s="15"/>
      <c r="N166" s="15"/>
      <c r="O166" s="15"/>
      <c r="P166" s="15"/>
      <c r="Q166" s="15"/>
      <c r="R166" s="15"/>
      <c r="S166" s="15"/>
      <c r="T166" s="15"/>
      <c r="U166" s="15"/>
      <c r="V166" s="15"/>
      <c r="W166" s="15"/>
      <c r="X166" s="15"/>
      <c r="Y166" s="15"/>
      <c r="Z166" s="15"/>
      <c r="AA166" s="15" t="s">
        <v>106</v>
      </c>
      <c r="AB166" s="18" t="s">
        <v>91</v>
      </c>
      <c r="AC166" s="18" t="s">
        <v>780</v>
      </c>
      <c r="AD166" s="15" t="s">
        <v>91</v>
      </c>
      <c r="AE166" s="15"/>
      <c r="AF166" s="15"/>
      <c r="AG166" s="15"/>
      <c r="AH166" s="19"/>
      <c r="AI166" s="15"/>
      <c r="AJ166" s="35" t="s">
        <v>95</v>
      </c>
      <c r="AK166" s="35" t="s">
        <v>95</v>
      </c>
      <c r="AL166" s="35"/>
      <c r="AM166" s="35"/>
      <c r="AN166" s="35"/>
      <c r="AO166" s="35"/>
      <c r="AP166" s="35"/>
      <c r="AQ166" s="35"/>
      <c r="AR166" s="35"/>
      <c r="AS166" s="15"/>
      <c r="AT166" s="15"/>
      <c r="AU166" s="15"/>
      <c r="AV166" s="15"/>
      <c r="AW166" s="15"/>
      <c r="AX166" s="15"/>
      <c r="AY166" s="15"/>
      <c r="AZ166" s="15"/>
      <c r="BA166" s="15"/>
      <c r="BB166" s="15"/>
      <c r="BC166" s="15"/>
      <c r="BD166" s="15"/>
      <c r="BE166" s="15" t="s">
        <v>116</v>
      </c>
      <c r="BF166" s="98" t="s">
        <v>117</v>
      </c>
      <c r="BG166" s="15" t="s">
        <v>118</v>
      </c>
      <c r="BH166" s="15" t="s">
        <v>948</v>
      </c>
      <c r="BR166" s="14"/>
    </row>
    <row r="167" spans="1:82" ht="41">
      <c r="A167">
        <v>316</v>
      </c>
      <c r="B167" s="104" t="s">
        <v>942</v>
      </c>
      <c r="C167" s="15" t="s">
        <v>172</v>
      </c>
      <c r="D167" s="15" t="s">
        <v>177</v>
      </c>
      <c r="E167" s="15" t="s">
        <v>178</v>
      </c>
      <c r="F167" s="16" t="s">
        <v>983</v>
      </c>
      <c r="G167" s="17" t="s">
        <v>984</v>
      </c>
      <c r="H167" s="17" t="s">
        <v>88</v>
      </c>
      <c r="I167" s="17" t="s">
        <v>88</v>
      </c>
      <c r="J167" s="27" t="s">
        <v>89</v>
      </c>
      <c r="K167" s="15" t="s">
        <v>436</v>
      </c>
      <c r="L167" s="15"/>
      <c r="M167" s="15"/>
      <c r="N167" s="15"/>
      <c r="O167" s="15"/>
      <c r="P167" s="15"/>
      <c r="Q167" s="15"/>
      <c r="R167" s="15"/>
      <c r="S167" s="15"/>
      <c r="T167" s="15"/>
      <c r="U167" s="15"/>
      <c r="V167" s="15"/>
      <c r="W167" s="15"/>
      <c r="X167" s="15"/>
      <c r="Y167" s="15"/>
      <c r="Z167" s="15"/>
      <c r="AA167" s="15" t="s">
        <v>106</v>
      </c>
      <c r="AB167" s="18" t="s">
        <v>91</v>
      </c>
      <c r="AC167" s="18" t="s">
        <v>780</v>
      </c>
      <c r="AD167" s="15" t="s">
        <v>91</v>
      </c>
      <c r="AE167" s="15"/>
      <c r="AF167" s="15"/>
      <c r="AG167" s="15"/>
      <c r="AH167" s="19"/>
      <c r="AI167" s="15"/>
      <c r="AJ167" s="35" t="s">
        <v>95</v>
      </c>
      <c r="AK167" s="35" t="s">
        <v>95</v>
      </c>
      <c r="AL167" s="35"/>
      <c r="AM167" s="35"/>
      <c r="AN167" s="35"/>
      <c r="AO167" s="35"/>
      <c r="AP167" s="35"/>
      <c r="AQ167" s="35"/>
      <c r="AR167" s="35"/>
      <c r="AS167" s="15"/>
      <c r="AT167" s="15"/>
      <c r="AU167" s="15"/>
      <c r="AV167" s="15"/>
      <c r="AW167" s="15"/>
      <c r="AX167" s="15"/>
      <c r="AY167" s="15"/>
      <c r="AZ167" s="15"/>
      <c r="BA167" s="15"/>
      <c r="BB167" s="15"/>
      <c r="BC167" s="15"/>
      <c r="BD167" s="15"/>
      <c r="BE167" s="15" t="s">
        <v>116</v>
      </c>
      <c r="BF167" s="98" t="s">
        <v>117</v>
      </c>
      <c r="BG167" s="15" t="s">
        <v>118</v>
      </c>
      <c r="BH167" s="15" t="s">
        <v>948</v>
      </c>
      <c r="BR167" s="14"/>
    </row>
    <row r="168" spans="1:82" ht="62">
      <c r="A168" s="212" t="s">
        <v>985</v>
      </c>
      <c r="B168" s="213"/>
      <c r="C168" s="213"/>
      <c r="D168" s="213"/>
      <c r="E168" s="213"/>
      <c r="F168" s="213"/>
      <c r="G168" s="213"/>
      <c r="H168" s="213"/>
      <c r="I168" s="213"/>
      <c r="J168" s="213"/>
      <c r="K168" s="213"/>
      <c r="L168" s="213"/>
      <c r="M168" s="213"/>
      <c r="N168" s="213"/>
      <c r="O168" s="213"/>
      <c r="P168" s="213"/>
      <c r="Q168" s="213"/>
      <c r="R168" s="213"/>
      <c r="S168" s="213"/>
      <c r="T168" s="213"/>
      <c r="U168" s="213"/>
      <c r="V168" s="213"/>
      <c r="W168" s="213"/>
      <c r="X168" s="213"/>
      <c r="Y168" s="213"/>
      <c r="Z168" s="213"/>
      <c r="AA168" s="213"/>
      <c r="AB168" s="213"/>
      <c r="AC168" s="213"/>
      <c r="AD168" s="213"/>
      <c r="AE168" s="213"/>
      <c r="AF168" s="213"/>
      <c r="AG168" s="213"/>
      <c r="AH168" s="213"/>
      <c r="AI168" s="213"/>
      <c r="AJ168" s="213"/>
      <c r="AK168" s="213"/>
      <c r="AL168" s="213"/>
      <c r="AM168" s="213"/>
      <c r="AN168" s="213"/>
      <c r="AO168" s="213"/>
      <c r="AP168" s="213"/>
      <c r="AQ168" s="213"/>
      <c r="AR168" s="213"/>
      <c r="AS168" s="213"/>
      <c r="AT168" s="213"/>
      <c r="AU168" s="213"/>
      <c r="AV168" s="213"/>
      <c r="AW168" s="213"/>
      <c r="AX168" s="213"/>
      <c r="AY168" s="213"/>
      <c r="AZ168" s="213"/>
      <c r="BA168" s="213"/>
      <c r="BB168" s="213"/>
      <c r="BC168" s="213"/>
      <c r="BD168" s="213"/>
      <c r="BE168" s="213"/>
      <c r="BF168" s="213"/>
      <c r="BG168" s="213"/>
      <c r="BH168" s="213"/>
      <c r="BR168" s="14"/>
    </row>
    <row r="169" spans="1:82" ht="34">
      <c r="A169" s="109">
        <v>1124</v>
      </c>
      <c r="B169" s="104" t="s">
        <v>986</v>
      </c>
      <c r="C169" s="27" t="s">
        <v>108</v>
      </c>
      <c r="D169" s="15" t="s">
        <v>100</v>
      </c>
      <c r="E169" s="15" t="s">
        <v>101</v>
      </c>
      <c r="F169" s="16" t="s">
        <v>987</v>
      </c>
      <c r="G169" s="17" t="s">
        <v>988</v>
      </c>
      <c r="H169" s="17" t="s">
        <v>88</v>
      </c>
      <c r="I169" s="17" t="s">
        <v>88</v>
      </c>
      <c r="J169" s="15" t="s">
        <v>104</v>
      </c>
      <c r="K169" s="15" t="s">
        <v>105</v>
      </c>
      <c r="L169" s="15"/>
      <c r="M169" s="15"/>
      <c r="N169" s="15"/>
      <c r="O169" s="15"/>
      <c r="P169" s="15"/>
      <c r="Q169" s="15"/>
      <c r="R169" s="15"/>
      <c r="S169" s="15"/>
      <c r="T169" s="15"/>
      <c r="U169" s="15"/>
      <c r="V169" s="15"/>
      <c r="W169" s="15"/>
      <c r="X169" s="15"/>
      <c r="Y169" s="15"/>
      <c r="Z169" s="15"/>
      <c r="AA169" s="18" t="s">
        <v>91</v>
      </c>
      <c r="AB169" s="18" t="s">
        <v>91</v>
      </c>
      <c r="AC169" s="15"/>
      <c r="AD169" s="15" t="s">
        <v>91</v>
      </c>
      <c r="AE169" s="15"/>
      <c r="AF169" s="15"/>
      <c r="AG169" s="15"/>
      <c r="AH169" s="19"/>
      <c r="AI169" s="15"/>
      <c r="AJ169" s="35" t="s">
        <v>95</v>
      </c>
      <c r="AK169" s="35"/>
      <c r="AL169" s="35"/>
      <c r="AM169" s="35"/>
      <c r="AN169" s="35"/>
      <c r="AO169" s="35"/>
      <c r="AP169" s="102"/>
      <c r="AQ169" s="102"/>
      <c r="AR169" s="35"/>
      <c r="AS169" s="15"/>
      <c r="AT169" s="15"/>
      <c r="AU169" s="15"/>
      <c r="AV169" s="15"/>
      <c r="AW169" s="15"/>
      <c r="AX169" s="15"/>
      <c r="AY169" s="15"/>
      <c r="AZ169" s="15"/>
      <c r="BA169" s="15"/>
      <c r="BB169" s="15"/>
      <c r="BC169" s="15"/>
      <c r="BD169" s="15"/>
      <c r="BE169" s="15" t="s">
        <v>83</v>
      </c>
      <c r="BF169" s="85" t="s">
        <v>91</v>
      </c>
      <c r="BG169" s="83"/>
      <c r="BH169" s="83"/>
      <c r="BR169" s="14"/>
    </row>
    <row r="170" spans="1:82" ht="51">
      <c r="A170" s="109">
        <v>1125</v>
      </c>
      <c r="B170" s="104" t="s">
        <v>986</v>
      </c>
      <c r="C170" s="27" t="s">
        <v>108</v>
      </c>
      <c r="D170" s="15" t="s">
        <v>100</v>
      </c>
      <c r="E170" s="15" t="s">
        <v>101</v>
      </c>
      <c r="F170" s="16" t="s">
        <v>989</v>
      </c>
      <c r="G170" s="17" t="s">
        <v>990</v>
      </c>
      <c r="H170" s="17" t="s">
        <v>88</v>
      </c>
      <c r="I170" s="17" t="s">
        <v>88</v>
      </c>
      <c r="J170" s="15" t="s">
        <v>104</v>
      </c>
      <c r="K170" s="15" t="s">
        <v>105</v>
      </c>
      <c r="L170" s="15"/>
      <c r="M170" s="15"/>
      <c r="N170" s="15"/>
      <c r="O170" s="15"/>
      <c r="P170" s="15"/>
      <c r="Q170" s="15"/>
      <c r="R170" s="15"/>
      <c r="S170" s="15"/>
      <c r="T170" s="15"/>
      <c r="U170" s="15"/>
      <c r="V170" s="15"/>
      <c r="W170" s="15"/>
      <c r="X170" s="15"/>
      <c r="Y170" s="15"/>
      <c r="Z170" s="15"/>
      <c r="AA170" s="18" t="s">
        <v>91</v>
      </c>
      <c r="AB170" s="18" t="s">
        <v>91</v>
      </c>
      <c r="AC170" s="15"/>
      <c r="AD170" s="15" t="s">
        <v>91</v>
      </c>
      <c r="AE170" s="15"/>
      <c r="AF170" s="15"/>
      <c r="AG170" s="15"/>
      <c r="AH170" s="19"/>
      <c r="AI170" s="15"/>
      <c r="AJ170" s="35" t="s">
        <v>95</v>
      </c>
      <c r="AK170" s="35"/>
      <c r="AL170" s="35"/>
      <c r="AM170" s="35"/>
      <c r="AN170" s="35"/>
      <c r="AO170" s="35"/>
      <c r="AP170" s="102"/>
      <c r="AQ170" s="102"/>
      <c r="AR170" s="35"/>
      <c r="AS170" s="15"/>
      <c r="AT170" s="15"/>
      <c r="AU170" s="15"/>
      <c r="AV170" s="15"/>
      <c r="AW170" s="15"/>
      <c r="AX170" s="15"/>
      <c r="AY170" s="15"/>
      <c r="AZ170" s="15"/>
      <c r="BA170" s="15"/>
      <c r="BB170" s="15"/>
      <c r="BC170" s="15"/>
      <c r="BD170" s="15"/>
      <c r="BE170" s="15" t="s">
        <v>83</v>
      </c>
      <c r="BF170" s="85" t="s">
        <v>91</v>
      </c>
      <c r="BG170" s="83"/>
      <c r="BH170" s="83"/>
      <c r="BR170" s="14"/>
    </row>
    <row r="171" spans="1:82" ht="62">
      <c r="A171" s="212" t="s">
        <v>991</v>
      </c>
      <c r="B171" s="213"/>
      <c r="C171" s="213"/>
      <c r="D171" s="213"/>
      <c r="E171" s="213"/>
      <c r="F171" s="213"/>
      <c r="G171" s="213"/>
      <c r="H171" s="213"/>
      <c r="I171" s="213"/>
      <c r="J171" s="213"/>
      <c r="K171" s="213"/>
      <c r="L171" s="213"/>
      <c r="M171" s="213"/>
      <c r="N171" s="213"/>
      <c r="O171" s="213"/>
      <c r="P171" s="213"/>
      <c r="Q171" s="213"/>
      <c r="R171" s="213"/>
      <c r="S171" s="213"/>
      <c r="T171" s="213"/>
      <c r="U171" s="213"/>
      <c r="V171" s="213"/>
      <c r="W171" s="213"/>
      <c r="X171" s="213"/>
      <c r="Y171" s="213"/>
      <c r="Z171" s="213"/>
      <c r="AA171" s="213"/>
      <c r="AB171" s="213"/>
      <c r="AC171" s="213"/>
      <c r="AD171" s="213"/>
      <c r="AE171" s="213"/>
      <c r="AF171" s="213"/>
      <c r="AG171" s="213"/>
      <c r="AH171" s="213"/>
      <c r="AI171" s="213"/>
      <c r="AJ171" s="213"/>
      <c r="AK171" s="213"/>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R171" s="14"/>
    </row>
    <row r="172" spans="1:82" ht="64">
      <c r="A172" s="108">
        <v>1</v>
      </c>
      <c r="B172" s="104">
        <v>15.5</v>
      </c>
      <c r="C172" s="15" t="s">
        <v>992</v>
      </c>
      <c r="D172" s="15" t="s">
        <v>993</v>
      </c>
      <c r="E172" s="15" t="s">
        <v>85</v>
      </c>
      <c r="F172" s="16" t="s">
        <v>994</v>
      </c>
      <c r="G172" s="17" t="s">
        <v>249</v>
      </c>
      <c r="H172" s="17" t="s">
        <v>995</v>
      </c>
      <c r="I172" s="17" t="s">
        <v>88</v>
      </c>
      <c r="J172" s="15" t="s">
        <v>850</v>
      </c>
      <c r="K172" s="15" t="s">
        <v>882</v>
      </c>
      <c r="L172" s="15"/>
      <c r="M172" s="15"/>
      <c r="N172" s="15"/>
      <c r="O172" s="15"/>
      <c r="P172" s="15"/>
      <c r="Q172" s="15"/>
      <c r="R172" s="15"/>
      <c r="S172" s="15"/>
      <c r="T172" s="15"/>
      <c r="U172" s="15"/>
      <c r="V172" s="15"/>
      <c r="W172" s="15"/>
      <c r="X172" s="15"/>
      <c r="Y172" s="15"/>
      <c r="Z172" s="15"/>
      <c r="AA172" s="15" t="s">
        <v>106</v>
      </c>
      <c r="AB172" s="18" t="s">
        <v>91</v>
      </c>
      <c r="AC172" s="15"/>
      <c r="AD172" s="15" t="s">
        <v>200</v>
      </c>
      <c r="AE172" s="15"/>
      <c r="AF172" s="15"/>
      <c r="AG172" s="15"/>
      <c r="AH172" s="15" t="s">
        <v>850</v>
      </c>
      <c r="AI172" s="15"/>
      <c r="AJ172" s="35" t="s">
        <v>95</v>
      </c>
      <c r="AK172" s="35" t="s">
        <v>95</v>
      </c>
      <c r="AL172" s="15"/>
      <c r="AM172" s="15"/>
      <c r="AN172" s="15"/>
      <c r="AO172" s="15"/>
      <c r="AP172" s="102" t="s">
        <v>95</v>
      </c>
      <c r="AQ172" s="102" t="s">
        <v>95</v>
      </c>
      <c r="AR172" s="35"/>
      <c r="AS172" s="15"/>
      <c r="AT172" s="15"/>
      <c r="AU172" s="15"/>
      <c r="AV172" s="15"/>
      <c r="AW172" s="15"/>
      <c r="AX172" s="15"/>
      <c r="AY172" s="15"/>
      <c r="AZ172" s="15"/>
      <c r="BA172" s="15"/>
      <c r="BB172" s="15"/>
      <c r="BC172" s="15"/>
      <c r="BD172" s="15"/>
      <c r="BE172" s="15" t="s">
        <v>242</v>
      </c>
      <c r="BF172" s="83" t="s">
        <v>996</v>
      </c>
      <c r="BG172" s="83" t="s">
        <v>222</v>
      </c>
      <c r="BH172" s="15" t="s">
        <v>776</v>
      </c>
      <c r="BR172" s="14"/>
    </row>
    <row r="173" spans="1:82" ht="34">
      <c r="A173" s="108">
        <v>2</v>
      </c>
      <c r="B173" s="104">
        <v>15.5</v>
      </c>
      <c r="C173" s="15" t="s">
        <v>992</v>
      </c>
      <c r="D173" s="15" t="s">
        <v>84</v>
      </c>
      <c r="E173" s="15" t="s">
        <v>85</v>
      </c>
      <c r="F173" s="16" t="s">
        <v>997</v>
      </c>
      <c r="G173" s="17" t="s">
        <v>998</v>
      </c>
      <c r="H173" s="17" t="s">
        <v>88</v>
      </c>
      <c r="I173" s="17" t="s">
        <v>88</v>
      </c>
      <c r="J173" s="15" t="s">
        <v>850</v>
      </c>
      <c r="K173" s="15" t="s">
        <v>882</v>
      </c>
      <c r="L173" s="15"/>
      <c r="M173" s="15"/>
      <c r="N173" s="15"/>
      <c r="O173" s="15"/>
      <c r="P173" s="15"/>
      <c r="Q173" s="15"/>
      <c r="R173" s="15"/>
      <c r="S173" s="15"/>
      <c r="T173" s="15"/>
      <c r="U173" s="15"/>
      <c r="V173" s="15"/>
      <c r="W173" s="15"/>
      <c r="X173" s="15"/>
      <c r="Y173" s="15"/>
      <c r="Z173" s="15"/>
      <c r="AA173" s="15" t="s">
        <v>106</v>
      </c>
      <c r="AB173" s="18" t="s">
        <v>91</v>
      </c>
      <c r="AC173" s="15"/>
      <c r="AD173" s="15" t="s">
        <v>200</v>
      </c>
      <c r="AE173" s="15"/>
      <c r="AF173" s="15"/>
      <c r="AG173" s="15"/>
      <c r="AH173" s="15" t="s">
        <v>850</v>
      </c>
      <c r="AI173" s="15"/>
      <c r="AJ173" s="35" t="s">
        <v>95</v>
      </c>
      <c r="AK173" s="35" t="s">
        <v>95</v>
      </c>
      <c r="AL173" s="15"/>
      <c r="AM173" s="15"/>
      <c r="AN173" s="15"/>
      <c r="AO173" s="15"/>
      <c r="AP173" s="102" t="s">
        <v>95</v>
      </c>
      <c r="AQ173" s="102" t="s">
        <v>95</v>
      </c>
      <c r="AR173" s="35"/>
      <c r="AS173" s="15"/>
      <c r="AT173" s="15"/>
      <c r="AU173" s="15"/>
      <c r="AV173" s="15"/>
      <c r="AW173" s="15"/>
      <c r="AX173" s="15"/>
      <c r="AY173" s="15"/>
      <c r="AZ173" s="15"/>
      <c r="BA173" s="15"/>
      <c r="BB173" s="15"/>
      <c r="BC173" s="15"/>
      <c r="BD173" s="15"/>
      <c r="BE173" s="15" t="s">
        <v>242</v>
      </c>
      <c r="BF173" s="85" t="s">
        <v>91</v>
      </c>
      <c r="BG173" s="83" t="s">
        <v>999</v>
      </c>
      <c r="BH173" s="15" t="s">
        <v>776</v>
      </c>
      <c r="BR173" s="14"/>
    </row>
    <row r="174" spans="1:82" ht="34">
      <c r="A174" s="108">
        <v>3</v>
      </c>
      <c r="B174" s="104">
        <v>15.5</v>
      </c>
      <c r="C174" s="15" t="s">
        <v>992</v>
      </c>
      <c r="D174" s="15" t="s">
        <v>993</v>
      </c>
      <c r="E174" s="15" t="s">
        <v>85</v>
      </c>
      <c r="F174" s="16" t="s">
        <v>1000</v>
      </c>
      <c r="G174" s="17" t="s">
        <v>1001</v>
      </c>
      <c r="H174" s="17" t="s">
        <v>88</v>
      </c>
      <c r="I174" s="17" t="s">
        <v>88</v>
      </c>
      <c r="J174" s="15" t="s">
        <v>850</v>
      </c>
      <c r="K174" s="15" t="s">
        <v>882</v>
      </c>
      <c r="L174" s="15"/>
      <c r="M174" s="15"/>
      <c r="N174" s="15"/>
      <c r="O174" s="15"/>
      <c r="P174" s="15"/>
      <c r="Q174" s="15"/>
      <c r="R174" s="15"/>
      <c r="S174" s="15"/>
      <c r="T174" s="15"/>
      <c r="U174" s="15"/>
      <c r="V174" s="15"/>
      <c r="W174" s="15"/>
      <c r="X174" s="15"/>
      <c r="Y174" s="15"/>
      <c r="Z174" s="15"/>
      <c r="AA174" s="15" t="s">
        <v>106</v>
      </c>
      <c r="AB174" s="18" t="s">
        <v>91</v>
      </c>
      <c r="AC174" s="15"/>
      <c r="AD174" s="15" t="s">
        <v>200</v>
      </c>
      <c r="AE174" s="15"/>
      <c r="AF174" s="15"/>
      <c r="AG174" s="15"/>
      <c r="AH174" s="15" t="s">
        <v>850</v>
      </c>
      <c r="AI174" s="15"/>
      <c r="AJ174" s="35" t="s">
        <v>95</v>
      </c>
      <c r="AK174" s="35" t="s">
        <v>95</v>
      </c>
      <c r="AL174" s="15"/>
      <c r="AM174" s="15"/>
      <c r="AN174" s="15"/>
      <c r="AO174" s="15"/>
      <c r="AP174" s="102" t="s">
        <v>95</v>
      </c>
      <c r="AQ174" s="102" t="s">
        <v>95</v>
      </c>
      <c r="AR174" s="35"/>
      <c r="AS174" s="15"/>
      <c r="AT174" s="15"/>
      <c r="AU174" s="15"/>
      <c r="AV174" s="15"/>
      <c r="AW174" s="15"/>
      <c r="AX174" s="15"/>
      <c r="AY174" s="15"/>
      <c r="AZ174" s="15"/>
      <c r="BA174" s="15"/>
      <c r="BB174" s="15"/>
      <c r="BC174" s="15"/>
      <c r="BD174" s="15"/>
      <c r="BE174" s="15" t="s">
        <v>242</v>
      </c>
      <c r="BF174" s="98"/>
      <c r="BG174" s="83" t="s">
        <v>475</v>
      </c>
      <c r="BH174" s="15" t="s">
        <v>776</v>
      </c>
      <c r="BR174" s="14"/>
    </row>
    <row r="175" spans="1:82" ht="34">
      <c r="A175" s="108">
        <v>4</v>
      </c>
      <c r="B175" s="104">
        <v>15.5</v>
      </c>
      <c r="C175" s="15" t="s">
        <v>992</v>
      </c>
      <c r="D175" s="15" t="s">
        <v>993</v>
      </c>
      <c r="E175" s="15" t="s">
        <v>85</v>
      </c>
      <c r="F175" s="16" t="s">
        <v>855</v>
      </c>
      <c r="G175" s="17" t="s">
        <v>854</v>
      </c>
      <c r="H175" s="17" t="s">
        <v>995</v>
      </c>
      <c r="I175" s="17" t="s">
        <v>88</v>
      </c>
      <c r="J175" s="15" t="s">
        <v>850</v>
      </c>
      <c r="K175" s="15" t="s">
        <v>882</v>
      </c>
      <c r="L175" s="15"/>
      <c r="M175" s="15"/>
      <c r="N175" s="15"/>
      <c r="O175" s="15"/>
      <c r="P175" s="15"/>
      <c r="Q175" s="15"/>
      <c r="R175" s="15"/>
      <c r="S175" s="15"/>
      <c r="T175" s="15"/>
      <c r="U175" s="15"/>
      <c r="V175" s="15"/>
      <c r="W175" s="15"/>
      <c r="X175" s="15"/>
      <c r="Y175" s="15"/>
      <c r="Z175" s="15"/>
      <c r="AA175" s="15" t="s">
        <v>106</v>
      </c>
      <c r="AB175" s="18" t="s">
        <v>91</v>
      </c>
      <c r="AC175" s="15"/>
      <c r="AD175" s="15" t="s">
        <v>200</v>
      </c>
      <c r="AE175" s="15"/>
      <c r="AF175" s="15"/>
      <c r="AG175" s="15"/>
      <c r="AH175" s="15" t="s">
        <v>850</v>
      </c>
      <c r="AI175" s="15"/>
      <c r="AJ175" s="35" t="s">
        <v>95</v>
      </c>
      <c r="AK175" s="35" t="s">
        <v>95</v>
      </c>
      <c r="AL175" s="15"/>
      <c r="AM175" s="15"/>
      <c r="AN175" s="15"/>
      <c r="AO175" s="15"/>
      <c r="AP175" s="102" t="s">
        <v>95</v>
      </c>
      <c r="AQ175" s="102" t="s">
        <v>95</v>
      </c>
      <c r="AR175" s="35"/>
      <c r="AS175" s="15"/>
      <c r="AT175" s="15"/>
      <c r="AU175" s="15"/>
      <c r="AV175" s="15"/>
      <c r="AW175" s="15"/>
      <c r="AX175" s="15"/>
      <c r="AY175" s="15"/>
      <c r="AZ175" s="15"/>
      <c r="BA175" s="15"/>
      <c r="BB175" s="15"/>
      <c r="BC175" s="15"/>
      <c r="BD175" s="15"/>
      <c r="BE175" s="15" t="s">
        <v>242</v>
      </c>
      <c r="BF175" s="98"/>
      <c r="BG175" s="83" t="s">
        <v>475</v>
      </c>
      <c r="BH175" s="15" t="s">
        <v>776</v>
      </c>
      <c r="BR175" s="14"/>
    </row>
    <row r="176" spans="1:82" ht="34">
      <c r="A176" s="108">
        <v>5</v>
      </c>
      <c r="B176" s="104">
        <v>15.5</v>
      </c>
      <c r="C176" s="15" t="s">
        <v>992</v>
      </c>
      <c r="D176" s="15" t="s">
        <v>993</v>
      </c>
      <c r="E176" s="15" t="s">
        <v>85</v>
      </c>
      <c r="F176" s="16" t="s">
        <v>1002</v>
      </c>
      <c r="G176" s="17" t="s">
        <v>1003</v>
      </c>
      <c r="H176" s="17" t="s">
        <v>995</v>
      </c>
      <c r="I176" s="17" t="s">
        <v>88</v>
      </c>
      <c r="J176" s="15" t="s">
        <v>850</v>
      </c>
      <c r="K176" s="15" t="s">
        <v>882</v>
      </c>
      <c r="L176" s="15"/>
      <c r="M176" s="15"/>
      <c r="N176" s="15"/>
      <c r="O176" s="15"/>
      <c r="P176" s="15"/>
      <c r="Q176" s="15"/>
      <c r="R176" s="15"/>
      <c r="S176" s="15"/>
      <c r="T176" s="15"/>
      <c r="U176" s="15"/>
      <c r="V176" s="15"/>
      <c r="W176" s="15"/>
      <c r="X176" s="15"/>
      <c r="Y176" s="15"/>
      <c r="Z176" s="15"/>
      <c r="AA176" s="15" t="s">
        <v>106</v>
      </c>
      <c r="AB176" s="18" t="s">
        <v>91</v>
      </c>
      <c r="AC176" s="15"/>
      <c r="AD176" s="15" t="s">
        <v>200</v>
      </c>
      <c r="AE176" s="15"/>
      <c r="AF176" s="15"/>
      <c r="AG176" s="15"/>
      <c r="AH176" s="15" t="s">
        <v>850</v>
      </c>
      <c r="AI176" s="15"/>
      <c r="AJ176" s="35" t="s">
        <v>95</v>
      </c>
      <c r="AK176" s="35" t="s">
        <v>95</v>
      </c>
      <c r="AL176" s="15"/>
      <c r="AM176" s="15"/>
      <c r="AN176" s="15"/>
      <c r="AO176" s="15"/>
      <c r="AP176" s="102" t="s">
        <v>95</v>
      </c>
      <c r="AQ176" s="102" t="s">
        <v>95</v>
      </c>
      <c r="AR176" s="35"/>
      <c r="AS176" s="15"/>
      <c r="AT176" s="15"/>
      <c r="AU176" s="15"/>
      <c r="AV176" s="15"/>
      <c r="AW176" s="15"/>
      <c r="AX176" s="15"/>
      <c r="AY176" s="15"/>
      <c r="AZ176" s="15"/>
      <c r="BA176" s="15"/>
      <c r="BB176" s="15"/>
      <c r="BC176" s="15"/>
      <c r="BD176" s="15"/>
      <c r="BE176" s="15" t="s">
        <v>242</v>
      </c>
      <c r="BF176" s="98"/>
      <c r="BG176" s="83" t="s">
        <v>475</v>
      </c>
      <c r="BH176" s="15" t="s">
        <v>776</v>
      </c>
      <c r="BR176" s="14"/>
    </row>
    <row r="177" spans="1:70" ht="34">
      <c r="A177" s="108">
        <v>7</v>
      </c>
      <c r="B177" s="104">
        <v>15.5</v>
      </c>
      <c r="C177" s="15" t="s">
        <v>992</v>
      </c>
      <c r="D177" s="15" t="s">
        <v>993</v>
      </c>
      <c r="E177" s="15" t="s">
        <v>85</v>
      </c>
      <c r="F177" s="16" t="s">
        <v>1004</v>
      </c>
      <c r="G177" s="17" t="s">
        <v>1005</v>
      </c>
      <c r="H177" s="17" t="s">
        <v>995</v>
      </c>
      <c r="I177" s="17" t="s">
        <v>88</v>
      </c>
      <c r="J177" s="15" t="s">
        <v>850</v>
      </c>
      <c r="K177" s="15" t="s">
        <v>882</v>
      </c>
      <c r="L177" s="15"/>
      <c r="M177" s="15"/>
      <c r="N177" s="15"/>
      <c r="O177" s="15"/>
      <c r="P177" s="15"/>
      <c r="Q177" s="15"/>
      <c r="R177" s="15"/>
      <c r="S177" s="15"/>
      <c r="T177" s="15"/>
      <c r="U177" s="15"/>
      <c r="V177" s="15"/>
      <c r="W177" s="15"/>
      <c r="X177" s="15"/>
      <c r="Y177" s="15"/>
      <c r="Z177" s="15"/>
      <c r="AA177" s="15" t="s">
        <v>106</v>
      </c>
      <c r="AB177" s="18" t="s">
        <v>91</v>
      </c>
      <c r="AC177" s="15"/>
      <c r="AD177" s="15" t="s">
        <v>200</v>
      </c>
      <c r="AE177" s="15"/>
      <c r="AF177" s="15"/>
      <c r="AG177" s="15"/>
      <c r="AH177" s="15" t="s">
        <v>850</v>
      </c>
      <c r="AI177" s="15"/>
      <c r="AJ177" s="35" t="s">
        <v>95</v>
      </c>
      <c r="AK177" s="35" t="s">
        <v>95</v>
      </c>
      <c r="AL177" s="15"/>
      <c r="AM177" s="15"/>
      <c r="AN177" s="15"/>
      <c r="AO177" s="15"/>
      <c r="AP177" s="102" t="s">
        <v>95</v>
      </c>
      <c r="AQ177" s="102" t="s">
        <v>95</v>
      </c>
      <c r="AR177" s="35"/>
      <c r="AS177" s="15"/>
      <c r="AT177" s="15"/>
      <c r="AU177" s="15"/>
      <c r="AV177" s="15"/>
      <c r="AW177" s="15"/>
      <c r="AX177" s="15"/>
      <c r="AY177" s="15"/>
      <c r="AZ177" s="15"/>
      <c r="BA177" s="15"/>
      <c r="BB177" s="15"/>
      <c r="BC177" s="15"/>
      <c r="BD177" s="15"/>
      <c r="BE177" s="15" t="s">
        <v>242</v>
      </c>
      <c r="BF177" s="98"/>
      <c r="BG177" s="83" t="s">
        <v>475</v>
      </c>
      <c r="BH177" s="15" t="s">
        <v>776</v>
      </c>
      <c r="BR177" s="14"/>
    </row>
    <row r="178" spans="1:70" ht="34">
      <c r="A178" s="108">
        <v>8</v>
      </c>
      <c r="B178" s="104">
        <v>15.5</v>
      </c>
      <c r="C178" s="15" t="s">
        <v>992</v>
      </c>
      <c r="D178" s="15" t="s">
        <v>993</v>
      </c>
      <c r="E178" s="15" t="s">
        <v>85</v>
      </c>
      <c r="F178" s="16" t="s">
        <v>1006</v>
      </c>
      <c r="G178" s="17" t="s">
        <v>1007</v>
      </c>
      <c r="H178" s="17" t="s">
        <v>995</v>
      </c>
      <c r="I178" s="17" t="s">
        <v>88</v>
      </c>
      <c r="J178" s="15" t="s">
        <v>167</v>
      </c>
      <c r="K178" s="15" t="s">
        <v>742</v>
      </c>
      <c r="L178" s="15"/>
      <c r="M178" s="15"/>
      <c r="N178" s="15"/>
      <c r="O178" s="15"/>
      <c r="P178" s="15"/>
      <c r="Q178" s="15"/>
      <c r="R178" s="15"/>
      <c r="S178" s="15"/>
      <c r="T178" s="15"/>
      <c r="U178" s="15"/>
      <c r="V178" s="15"/>
      <c r="W178" s="15"/>
      <c r="X178" s="15"/>
      <c r="Y178" s="15"/>
      <c r="Z178" s="15"/>
      <c r="AA178" s="15" t="s">
        <v>106</v>
      </c>
      <c r="AB178" s="18" t="s">
        <v>91</v>
      </c>
      <c r="AC178" s="15"/>
      <c r="AD178" s="15" t="s">
        <v>200</v>
      </c>
      <c r="AE178" s="15"/>
      <c r="AF178" s="15"/>
      <c r="AG178" s="15"/>
      <c r="AH178" s="15" t="s">
        <v>167</v>
      </c>
      <c r="AI178" s="15"/>
      <c r="AJ178" s="35" t="s">
        <v>95</v>
      </c>
      <c r="AK178" s="35" t="s">
        <v>95</v>
      </c>
      <c r="AL178" s="35" t="s">
        <v>95</v>
      </c>
      <c r="AM178" s="35" t="s">
        <v>95</v>
      </c>
      <c r="AN178" s="35" t="s">
        <v>95</v>
      </c>
      <c r="AO178" s="35" t="s">
        <v>95</v>
      </c>
      <c r="AP178" s="102" t="s">
        <v>95</v>
      </c>
      <c r="AQ178" s="102" t="s">
        <v>95</v>
      </c>
      <c r="AR178" s="35"/>
      <c r="AS178" s="15"/>
      <c r="AT178" s="15"/>
      <c r="AU178" s="15"/>
      <c r="AV178" s="15"/>
      <c r="AW178" s="15"/>
      <c r="AX178" s="15"/>
      <c r="AY178" s="15"/>
      <c r="AZ178" s="15"/>
      <c r="BA178" s="15"/>
      <c r="BB178" s="15"/>
      <c r="BC178" s="15"/>
      <c r="BD178" s="15"/>
      <c r="BE178" s="15" t="s">
        <v>242</v>
      </c>
      <c r="BF178" s="85" t="s">
        <v>91</v>
      </c>
      <c r="BG178" s="83" t="s">
        <v>1008</v>
      </c>
      <c r="BH178" s="15" t="s">
        <v>776</v>
      </c>
      <c r="BR178" s="14"/>
    </row>
    <row r="179" spans="1:70" ht="34">
      <c r="A179" s="108">
        <v>9</v>
      </c>
      <c r="B179" s="104">
        <v>15.5</v>
      </c>
      <c r="C179" s="15" t="s">
        <v>992</v>
      </c>
      <c r="D179" s="15" t="s">
        <v>993</v>
      </c>
      <c r="E179" s="15" t="s">
        <v>85</v>
      </c>
      <c r="F179" s="16" t="s">
        <v>1009</v>
      </c>
      <c r="G179" s="17" t="s">
        <v>1010</v>
      </c>
      <c r="H179" s="17" t="s">
        <v>995</v>
      </c>
      <c r="I179" s="17" t="s">
        <v>88</v>
      </c>
      <c r="J179" s="19" t="s">
        <v>167</v>
      </c>
      <c r="K179" s="15" t="s">
        <v>742</v>
      </c>
      <c r="L179" s="15"/>
      <c r="M179" s="15"/>
      <c r="N179" s="15"/>
      <c r="O179" s="15"/>
      <c r="P179" s="15"/>
      <c r="Q179" s="15"/>
      <c r="R179" s="15"/>
      <c r="S179" s="15"/>
      <c r="T179" s="15"/>
      <c r="U179" s="15"/>
      <c r="V179" s="15"/>
      <c r="W179" s="15"/>
      <c r="X179" s="15"/>
      <c r="Y179" s="15"/>
      <c r="Z179" s="15"/>
      <c r="AA179" s="15" t="s">
        <v>106</v>
      </c>
      <c r="AB179" s="18" t="s">
        <v>91</v>
      </c>
      <c r="AC179" s="15"/>
      <c r="AD179" s="15" t="s">
        <v>200</v>
      </c>
      <c r="AE179" s="15"/>
      <c r="AF179" s="15"/>
      <c r="AG179" s="15"/>
      <c r="AH179" s="19" t="s">
        <v>167</v>
      </c>
      <c r="AI179" s="15"/>
      <c r="AJ179" s="35" t="s">
        <v>95</v>
      </c>
      <c r="AK179" s="35" t="s">
        <v>95</v>
      </c>
      <c r="AL179" s="35" t="s">
        <v>95</v>
      </c>
      <c r="AM179" s="35" t="s">
        <v>95</v>
      </c>
      <c r="AN179" s="35" t="s">
        <v>95</v>
      </c>
      <c r="AO179" s="35" t="s">
        <v>95</v>
      </c>
      <c r="AP179" s="102" t="s">
        <v>95</v>
      </c>
      <c r="AQ179" s="102" t="s">
        <v>95</v>
      </c>
      <c r="AR179" s="35"/>
      <c r="AS179" s="15"/>
      <c r="AT179" s="15"/>
      <c r="AU179" s="15"/>
      <c r="AV179" s="15"/>
      <c r="AW179" s="15"/>
      <c r="AX179" s="15"/>
      <c r="AY179" s="15"/>
      <c r="AZ179" s="15"/>
      <c r="BA179" s="15"/>
      <c r="BB179" s="15"/>
      <c r="BC179" s="15"/>
      <c r="BD179" s="15"/>
      <c r="BE179" s="15" t="s">
        <v>242</v>
      </c>
      <c r="BF179" s="85" t="s">
        <v>91</v>
      </c>
      <c r="BG179" s="83" t="s">
        <v>1008</v>
      </c>
      <c r="BH179" s="15" t="s">
        <v>776</v>
      </c>
      <c r="BR179" s="14"/>
    </row>
    <row r="180" spans="1:70" ht="34">
      <c r="A180" s="108">
        <v>10</v>
      </c>
      <c r="B180" s="104">
        <v>15.5</v>
      </c>
      <c r="C180" s="15" t="s">
        <v>992</v>
      </c>
      <c r="D180" s="15" t="s">
        <v>993</v>
      </c>
      <c r="E180" s="15" t="s">
        <v>85</v>
      </c>
      <c r="F180" s="16" t="s">
        <v>1011</v>
      </c>
      <c r="G180" s="17" t="s">
        <v>1012</v>
      </c>
      <c r="H180" s="17" t="s">
        <v>995</v>
      </c>
      <c r="I180" s="17" t="s">
        <v>88</v>
      </c>
      <c r="J180" s="19" t="s">
        <v>850</v>
      </c>
      <c r="K180" s="15" t="s">
        <v>882</v>
      </c>
      <c r="L180" s="15"/>
      <c r="M180" s="15"/>
      <c r="N180" s="15"/>
      <c r="O180" s="15"/>
      <c r="P180" s="15"/>
      <c r="Q180" s="15"/>
      <c r="R180" s="15"/>
      <c r="S180" s="15"/>
      <c r="T180" s="15"/>
      <c r="U180" s="15"/>
      <c r="V180" s="15"/>
      <c r="W180" s="15"/>
      <c r="X180" s="15"/>
      <c r="Y180" s="15"/>
      <c r="Z180" s="15"/>
      <c r="AA180" s="15" t="s">
        <v>106</v>
      </c>
      <c r="AB180" s="18" t="s">
        <v>91</v>
      </c>
      <c r="AC180" s="15"/>
      <c r="AD180" s="15" t="s">
        <v>200</v>
      </c>
      <c r="AE180" s="15"/>
      <c r="AF180" s="15"/>
      <c r="AG180" s="15"/>
      <c r="AH180" s="19" t="s">
        <v>850</v>
      </c>
      <c r="AI180" s="15"/>
      <c r="AJ180" s="35" t="s">
        <v>95</v>
      </c>
      <c r="AK180" s="35" t="s">
        <v>95</v>
      </c>
      <c r="AL180" s="15"/>
      <c r="AM180" s="15"/>
      <c r="AN180" s="15"/>
      <c r="AO180" s="15"/>
      <c r="AP180" s="102" t="s">
        <v>95</v>
      </c>
      <c r="AQ180" s="102" t="s">
        <v>95</v>
      </c>
      <c r="AR180" s="35"/>
      <c r="AS180" s="15"/>
      <c r="AT180" s="15"/>
      <c r="AU180" s="15"/>
      <c r="AV180" s="15"/>
      <c r="AW180" s="15"/>
      <c r="AX180" s="15"/>
      <c r="AY180" s="15"/>
      <c r="AZ180" s="15"/>
      <c r="BA180" s="15"/>
      <c r="BB180" s="15"/>
      <c r="BC180" s="15"/>
      <c r="BD180" s="15"/>
      <c r="BE180" s="15" t="s">
        <v>242</v>
      </c>
      <c r="BF180" s="98"/>
      <c r="BG180" s="83" t="s">
        <v>475</v>
      </c>
      <c r="BH180" s="15" t="s">
        <v>776</v>
      </c>
      <c r="BR180" s="14"/>
    </row>
    <row r="181" spans="1:70" ht="48">
      <c r="A181" s="108">
        <v>11</v>
      </c>
      <c r="B181" s="104">
        <v>15.5</v>
      </c>
      <c r="C181" s="15" t="s">
        <v>992</v>
      </c>
      <c r="D181" s="15" t="s">
        <v>993</v>
      </c>
      <c r="E181" s="15" t="s">
        <v>85</v>
      </c>
      <c r="F181" s="16" t="s">
        <v>1013</v>
      </c>
      <c r="G181" s="17" t="s">
        <v>1014</v>
      </c>
      <c r="H181" s="17" t="s">
        <v>995</v>
      </c>
      <c r="I181" s="17" t="s">
        <v>88</v>
      </c>
      <c r="J181" s="15" t="s">
        <v>875</v>
      </c>
      <c r="K181" s="15" t="s">
        <v>641</v>
      </c>
      <c r="L181" s="15"/>
      <c r="M181" s="15"/>
      <c r="N181" s="15"/>
      <c r="O181" s="15"/>
      <c r="P181" s="15"/>
      <c r="Q181" s="15"/>
      <c r="R181" s="15"/>
      <c r="S181" s="15"/>
      <c r="T181" s="15"/>
      <c r="U181" s="15"/>
      <c r="V181" s="15"/>
      <c r="W181" s="15"/>
      <c r="X181" s="15"/>
      <c r="Y181" s="15"/>
      <c r="Z181" s="15"/>
      <c r="AA181" s="15" t="s">
        <v>106</v>
      </c>
      <c r="AB181" s="18" t="s">
        <v>91</v>
      </c>
      <c r="AC181" s="15"/>
      <c r="AD181" s="15" t="s">
        <v>200</v>
      </c>
      <c r="AE181" s="15"/>
      <c r="AF181" s="15"/>
      <c r="AG181" s="15"/>
      <c r="AH181" s="15" t="s">
        <v>875</v>
      </c>
      <c r="AI181" s="15"/>
      <c r="AJ181" s="35" t="s">
        <v>95</v>
      </c>
      <c r="AK181" s="35" t="s">
        <v>95</v>
      </c>
      <c r="AL181" s="35" t="s">
        <v>95</v>
      </c>
      <c r="AM181" s="35" t="s">
        <v>95</v>
      </c>
      <c r="AN181" s="35" t="s">
        <v>95</v>
      </c>
      <c r="AO181" s="35" t="s">
        <v>95</v>
      </c>
      <c r="AP181" s="102" t="s">
        <v>95</v>
      </c>
      <c r="AQ181" s="102" t="s">
        <v>95</v>
      </c>
      <c r="AR181" s="35"/>
      <c r="AS181" s="15"/>
      <c r="AT181" s="15"/>
      <c r="AU181" s="15"/>
      <c r="AV181" s="15"/>
      <c r="AW181" s="15"/>
      <c r="AX181" s="15"/>
      <c r="AY181" s="15"/>
      <c r="AZ181" s="15"/>
      <c r="BA181" s="15"/>
      <c r="BB181" s="15"/>
      <c r="BC181" s="15"/>
      <c r="BD181" s="15"/>
      <c r="BE181" s="15" t="s">
        <v>242</v>
      </c>
      <c r="BF181" s="85" t="s">
        <v>91</v>
      </c>
      <c r="BG181" s="86" t="s">
        <v>878</v>
      </c>
      <c r="BH181" s="15" t="s">
        <v>776</v>
      </c>
      <c r="BR181" s="14"/>
    </row>
    <row r="182" spans="1:70" ht="34">
      <c r="A182" s="108">
        <v>13</v>
      </c>
      <c r="B182" s="104">
        <v>15.5</v>
      </c>
      <c r="C182" s="15" t="s">
        <v>992</v>
      </c>
      <c r="D182" s="15" t="s">
        <v>993</v>
      </c>
      <c r="E182" s="15" t="s">
        <v>85</v>
      </c>
      <c r="F182" s="16" t="s">
        <v>1015</v>
      </c>
      <c r="G182" s="17" t="s">
        <v>580</v>
      </c>
      <c r="H182" s="17" t="s">
        <v>995</v>
      </c>
      <c r="I182" s="17" t="s">
        <v>88</v>
      </c>
      <c r="J182" s="15" t="s">
        <v>850</v>
      </c>
      <c r="K182" s="15" t="s">
        <v>882</v>
      </c>
      <c r="L182" s="15"/>
      <c r="M182" s="15"/>
      <c r="N182" s="15"/>
      <c r="O182" s="15"/>
      <c r="P182" s="15"/>
      <c r="Q182" s="15"/>
      <c r="R182" s="15"/>
      <c r="S182" s="15"/>
      <c r="T182" s="15"/>
      <c r="U182" s="15"/>
      <c r="V182" s="15"/>
      <c r="W182" s="15"/>
      <c r="X182" s="15"/>
      <c r="Y182" s="15"/>
      <c r="Z182" s="15"/>
      <c r="AA182" s="15" t="s">
        <v>106</v>
      </c>
      <c r="AB182" s="18" t="s">
        <v>91</v>
      </c>
      <c r="AC182" s="15"/>
      <c r="AD182" s="15" t="s">
        <v>200</v>
      </c>
      <c r="AE182" s="15"/>
      <c r="AF182" s="15"/>
      <c r="AG182" s="15"/>
      <c r="AH182" s="15" t="s">
        <v>850</v>
      </c>
      <c r="AI182" s="15"/>
      <c r="AJ182" s="35" t="s">
        <v>95</v>
      </c>
      <c r="AK182" s="35" t="s">
        <v>95</v>
      </c>
      <c r="AL182" s="15"/>
      <c r="AM182" s="15"/>
      <c r="AN182" s="15"/>
      <c r="AO182" s="15"/>
      <c r="AP182" s="102" t="s">
        <v>95</v>
      </c>
      <c r="AQ182" s="102" t="s">
        <v>95</v>
      </c>
      <c r="AR182" s="35"/>
      <c r="AS182" s="15"/>
      <c r="AT182" s="15"/>
      <c r="AU182" s="15"/>
      <c r="AV182" s="15"/>
      <c r="AW182" s="15"/>
      <c r="AX182" s="15"/>
      <c r="AY182" s="15"/>
      <c r="AZ182" s="15"/>
      <c r="BA182" s="15"/>
      <c r="BB182" s="15"/>
      <c r="BC182" s="15"/>
      <c r="BD182" s="15"/>
      <c r="BE182" s="15" t="s">
        <v>242</v>
      </c>
      <c r="BF182" s="98"/>
      <c r="BG182" s="83" t="s">
        <v>475</v>
      </c>
      <c r="BH182" s="15" t="s">
        <v>776</v>
      </c>
      <c r="BR182" s="14"/>
    </row>
    <row r="183" spans="1:70" ht="34">
      <c r="A183" s="108">
        <v>12</v>
      </c>
      <c r="B183" s="104">
        <v>15.5</v>
      </c>
      <c r="C183" s="15" t="s">
        <v>992</v>
      </c>
      <c r="D183" s="15" t="s">
        <v>993</v>
      </c>
      <c r="E183" s="15" t="s">
        <v>85</v>
      </c>
      <c r="F183" s="16" t="s">
        <v>1016</v>
      </c>
      <c r="G183" s="17" t="s">
        <v>559</v>
      </c>
      <c r="H183" s="17" t="s">
        <v>995</v>
      </c>
      <c r="I183" s="17" t="s">
        <v>88</v>
      </c>
      <c r="J183" s="15" t="s">
        <v>850</v>
      </c>
      <c r="K183" s="15" t="s">
        <v>882</v>
      </c>
      <c r="L183" s="15"/>
      <c r="M183" s="15"/>
      <c r="N183" s="15"/>
      <c r="O183" s="15"/>
      <c r="P183" s="15"/>
      <c r="Q183" s="15"/>
      <c r="R183" s="15"/>
      <c r="S183" s="15"/>
      <c r="T183" s="15"/>
      <c r="U183" s="15"/>
      <c r="V183" s="15"/>
      <c r="W183" s="15"/>
      <c r="X183" s="15"/>
      <c r="Y183" s="15"/>
      <c r="Z183" s="15"/>
      <c r="AA183" s="15" t="s">
        <v>106</v>
      </c>
      <c r="AB183" s="18" t="s">
        <v>91</v>
      </c>
      <c r="AC183" s="15"/>
      <c r="AD183" s="15" t="s">
        <v>200</v>
      </c>
      <c r="AE183" s="15"/>
      <c r="AF183" s="15"/>
      <c r="AG183" s="15"/>
      <c r="AH183" s="15" t="s">
        <v>850</v>
      </c>
      <c r="AI183" s="15"/>
      <c r="AJ183" s="35" t="s">
        <v>95</v>
      </c>
      <c r="AK183" s="35" t="s">
        <v>95</v>
      </c>
      <c r="AL183" s="15"/>
      <c r="AM183" s="15"/>
      <c r="AN183" s="15"/>
      <c r="AO183" s="15"/>
      <c r="AP183" s="102" t="s">
        <v>95</v>
      </c>
      <c r="AQ183" s="102" t="s">
        <v>95</v>
      </c>
      <c r="AR183" s="35"/>
      <c r="AS183" s="15"/>
      <c r="AT183" s="15"/>
      <c r="AU183" s="15"/>
      <c r="AV183" s="15"/>
      <c r="AW183" s="15"/>
      <c r="AX183" s="15"/>
      <c r="AY183" s="15"/>
      <c r="AZ183" s="15"/>
      <c r="BA183" s="15"/>
      <c r="BB183" s="15"/>
      <c r="BC183" s="15"/>
      <c r="BD183" s="15"/>
      <c r="BE183" s="15" t="s">
        <v>242</v>
      </c>
      <c r="BF183" s="83"/>
      <c r="BG183" s="83" t="s">
        <v>552</v>
      </c>
      <c r="BH183" s="15" t="s">
        <v>776</v>
      </c>
      <c r="BR183" s="14"/>
    </row>
    <row r="184" spans="1:70" ht="34">
      <c r="A184" s="108">
        <v>14</v>
      </c>
      <c r="B184" s="104">
        <v>15.5</v>
      </c>
      <c r="C184" s="15" t="s">
        <v>992</v>
      </c>
      <c r="D184" s="15" t="s">
        <v>993</v>
      </c>
      <c r="E184" s="15" t="s">
        <v>85</v>
      </c>
      <c r="F184" s="16" t="s">
        <v>1017</v>
      </c>
      <c r="G184" s="17" t="s">
        <v>1018</v>
      </c>
      <c r="H184" s="17" t="s">
        <v>995</v>
      </c>
      <c r="I184" s="17" t="s">
        <v>88</v>
      </c>
      <c r="J184" s="15" t="s">
        <v>850</v>
      </c>
      <c r="K184" s="15" t="s">
        <v>882</v>
      </c>
      <c r="L184" s="15"/>
      <c r="M184" s="15"/>
      <c r="N184" s="15"/>
      <c r="O184" s="15"/>
      <c r="P184" s="15"/>
      <c r="Q184" s="15"/>
      <c r="R184" s="15"/>
      <c r="S184" s="15"/>
      <c r="T184" s="15"/>
      <c r="U184" s="15"/>
      <c r="V184" s="15"/>
      <c r="W184" s="15"/>
      <c r="X184" s="15"/>
      <c r="Y184" s="15"/>
      <c r="Z184" s="15"/>
      <c r="AA184" s="15" t="s">
        <v>106</v>
      </c>
      <c r="AB184" s="18" t="s">
        <v>91</v>
      </c>
      <c r="AC184" s="15"/>
      <c r="AD184" s="15" t="s">
        <v>200</v>
      </c>
      <c r="AE184" s="15"/>
      <c r="AF184" s="15"/>
      <c r="AG184" s="15"/>
      <c r="AH184" s="15" t="s">
        <v>850</v>
      </c>
      <c r="AI184" s="15"/>
      <c r="AJ184" s="35" t="s">
        <v>95</v>
      </c>
      <c r="AK184" s="35" t="s">
        <v>95</v>
      </c>
      <c r="AL184" s="15"/>
      <c r="AM184" s="15"/>
      <c r="AN184" s="15"/>
      <c r="AO184" s="15"/>
      <c r="AP184" s="102" t="s">
        <v>95</v>
      </c>
      <c r="AQ184" s="102" t="s">
        <v>95</v>
      </c>
      <c r="AR184" s="35"/>
      <c r="AS184" s="15"/>
      <c r="AT184" s="15"/>
      <c r="AU184" s="15"/>
      <c r="AV184" s="15"/>
      <c r="AW184" s="15"/>
      <c r="AX184" s="15"/>
      <c r="AY184" s="15"/>
      <c r="AZ184" s="15"/>
      <c r="BA184" s="15"/>
      <c r="BB184" s="15"/>
      <c r="BC184" s="15"/>
      <c r="BD184" s="15"/>
      <c r="BE184" s="15" t="s">
        <v>242</v>
      </c>
      <c r="BF184" s="83"/>
      <c r="BG184" s="83" t="s">
        <v>552</v>
      </c>
      <c r="BH184" s="15" t="s">
        <v>776</v>
      </c>
      <c r="BR184" s="14"/>
    </row>
    <row r="185" spans="1:70" ht="34">
      <c r="A185" s="108">
        <v>15</v>
      </c>
      <c r="B185" s="104">
        <v>15.5</v>
      </c>
      <c r="C185" s="15" t="s">
        <v>992</v>
      </c>
      <c r="D185" s="15" t="s">
        <v>993</v>
      </c>
      <c r="E185" s="15" t="s">
        <v>85</v>
      </c>
      <c r="F185" s="16" t="s">
        <v>1019</v>
      </c>
      <c r="G185" s="17" t="s">
        <v>1020</v>
      </c>
      <c r="H185" s="17" t="s">
        <v>995</v>
      </c>
      <c r="I185" s="17" t="s">
        <v>88</v>
      </c>
      <c r="J185" s="15" t="s">
        <v>850</v>
      </c>
      <c r="K185" s="15" t="s">
        <v>882</v>
      </c>
      <c r="L185" s="15"/>
      <c r="M185" s="15"/>
      <c r="N185" s="15"/>
      <c r="O185" s="15"/>
      <c r="P185" s="15"/>
      <c r="Q185" s="15"/>
      <c r="R185" s="15"/>
      <c r="S185" s="15"/>
      <c r="T185" s="15"/>
      <c r="U185" s="15"/>
      <c r="V185" s="15"/>
      <c r="W185" s="15"/>
      <c r="X185" s="15"/>
      <c r="Y185" s="15"/>
      <c r="Z185" s="15"/>
      <c r="AA185" s="15" t="s">
        <v>106</v>
      </c>
      <c r="AB185" s="18" t="s">
        <v>91</v>
      </c>
      <c r="AC185" s="15"/>
      <c r="AD185" s="15" t="s">
        <v>200</v>
      </c>
      <c r="AE185" s="15"/>
      <c r="AF185" s="15"/>
      <c r="AG185" s="15"/>
      <c r="AH185" s="15" t="s">
        <v>850</v>
      </c>
      <c r="AI185" s="15"/>
      <c r="AJ185" s="35" t="s">
        <v>95</v>
      </c>
      <c r="AK185" s="35" t="s">
        <v>95</v>
      </c>
      <c r="AL185" s="15"/>
      <c r="AM185" s="15"/>
      <c r="AN185" s="15"/>
      <c r="AO185" s="15"/>
      <c r="AP185" s="102" t="s">
        <v>95</v>
      </c>
      <c r="AQ185" s="102" t="s">
        <v>95</v>
      </c>
      <c r="AR185" s="35"/>
      <c r="AS185" s="15"/>
      <c r="AT185" s="15"/>
      <c r="AU185" s="15"/>
      <c r="AV185" s="15"/>
      <c r="AW185" s="15"/>
      <c r="AX185" s="15"/>
      <c r="AY185" s="15"/>
      <c r="AZ185" s="15"/>
      <c r="BA185" s="15"/>
      <c r="BB185" s="15"/>
      <c r="BC185" s="15"/>
      <c r="BD185" s="15"/>
      <c r="BE185" s="15" t="s">
        <v>242</v>
      </c>
      <c r="BF185" s="98"/>
      <c r="BG185" s="83" t="s">
        <v>475</v>
      </c>
      <c r="BH185" s="15" t="s">
        <v>776</v>
      </c>
      <c r="BR185" s="14"/>
    </row>
    <row r="186" spans="1:70" ht="34">
      <c r="A186" s="108">
        <v>16</v>
      </c>
      <c r="B186" s="104">
        <v>15.5</v>
      </c>
      <c r="C186" s="15" t="s">
        <v>992</v>
      </c>
      <c r="D186" s="15" t="s">
        <v>993</v>
      </c>
      <c r="E186" s="15" t="s">
        <v>85</v>
      </c>
      <c r="F186" s="16" t="s">
        <v>1021</v>
      </c>
      <c r="G186" s="17" t="s">
        <v>1022</v>
      </c>
      <c r="H186" s="17" t="s">
        <v>995</v>
      </c>
      <c r="I186" s="17" t="s">
        <v>88</v>
      </c>
      <c r="J186" s="15" t="s">
        <v>850</v>
      </c>
      <c r="K186" s="15" t="s">
        <v>882</v>
      </c>
      <c r="L186" s="15"/>
      <c r="M186" s="15"/>
      <c r="N186" s="15"/>
      <c r="O186" s="15"/>
      <c r="P186" s="15"/>
      <c r="Q186" s="15"/>
      <c r="R186" s="15"/>
      <c r="S186" s="15"/>
      <c r="T186" s="15"/>
      <c r="U186" s="15"/>
      <c r="V186" s="15"/>
      <c r="W186" s="15"/>
      <c r="X186" s="15"/>
      <c r="Y186" s="15"/>
      <c r="Z186" s="15"/>
      <c r="AA186" s="15" t="s">
        <v>106</v>
      </c>
      <c r="AB186" s="18" t="s">
        <v>91</v>
      </c>
      <c r="AC186" s="15"/>
      <c r="AD186" s="15" t="s">
        <v>200</v>
      </c>
      <c r="AE186" s="15"/>
      <c r="AF186" s="15"/>
      <c r="AG186" s="15"/>
      <c r="AH186" s="15" t="s">
        <v>850</v>
      </c>
      <c r="AI186" s="15"/>
      <c r="AJ186" s="35" t="s">
        <v>95</v>
      </c>
      <c r="AK186" s="35" t="s">
        <v>95</v>
      </c>
      <c r="AL186" s="15"/>
      <c r="AM186" s="15"/>
      <c r="AN186" s="15"/>
      <c r="AO186" s="15"/>
      <c r="AP186" s="102" t="s">
        <v>95</v>
      </c>
      <c r="AQ186" s="102" t="s">
        <v>95</v>
      </c>
      <c r="AR186" s="35"/>
      <c r="AS186" s="15"/>
      <c r="AT186" s="15"/>
      <c r="AU186" s="15"/>
      <c r="AV186" s="15"/>
      <c r="AW186" s="15"/>
      <c r="AX186" s="15"/>
      <c r="AY186" s="15"/>
      <c r="AZ186" s="15"/>
      <c r="BA186" s="15"/>
      <c r="BB186" s="15"/>
      <c r="BC186" s="15"/>
      <c r="BD186" s="15"/>
      <c r="BE186" s="15" t="s">
        <v>242</v>
      </c>
      <c r="BF186" s="83"/>
      <c r="BG186" s="83" t="s">
        <v>552</v>
      </c>
      <c r="BH186" s="15" t="s">
        <v>776</v>
      </c>
      <c r="BR186" s="14"/>
    </row>
    <row r="187" spans="1:70" ht="34">
      <c r="A187" s="108">
        <v>17</v>
      </c>
      <c r="B187" s="104">
        <v>15.5</v>
      </c>
      <c r="C187" s="15" t="s">
        <v>992</v>
      </c>
      <c r="D187" s="15" t="s">
        <v>993</v>
      </c>
      <c r="E187" s="15" t="s">
        <v>85</v>
      </c>
      <c r="F187" s="16" t="s">
        <v>1023</v>
      </c>
      <c r="G187" s="17" t="s">
        <v>1024</v>
      </c>
      <c r="H187" s="17" t="s">
        <v>995</v>
      </c>
      <c r="I187" s="17" t="s">
        <v>88</v>
      </c>
      <c r="J187" s="15" t="s">
        <v>850</v>
      </c>
      <c r="K187" s="15" t="s">
        <v>882</v>
      </c>
      <c r="L187" s="15"/>
      <c r="M187" s="15"/>
      <c r="N187" s="15"/>
      <c r="O187" s="15"/>
      <c r="P187" s="15"/>
      <c r="Q187" s="15"/>
      <c r="R187" s="15"/>
      <c r="S187" s="15"/>
      <c r="T187" s="15"/>
      <c r="U187" s="15"/>
      <c r="V187" s="15"/>
      <c r="W187" s="15"/>
      <c r="X187" s="15"/>
      <c r="Y187" s="15"/>
      <c r="Z187" s="15"/>
      <c r="AA187" s="15" t="s">
        <v>106</v>
      </c>
      <c r="AB187" s="18" t="s">
        <v>91</v>
      </c>
      <c r="AC187" s="15"/>
      <c r="AD187" s="15" t="s">
        <v>200</v>
      </c>
      <c r="AE187" s="15"/>
      <c r="AF187" s="15"/>
      <c r="AG187" s="15"/>
      <c r="AH187" s="15" t="s">
        <v>850</v>
      </c>
      <c r="AI187" s="15"/>
      <c r="AJ187" s="35" t="s">
        <v>95</v>
      </c>
      <c r="AK187" s="35" t="s">
        <v>95</v>
      </c>
      <c r="AL187" s="15"/>
      <c r="AM187" s="15"/>
      <c r="AN187" s="15"/>
      <c r="AO187" s="15"/>
      <c r="AP187" s="102" t="s">
        <v>95</v>
      </c>
      <c r="AQ187" s="102" t="s">
        <v>95</v>
      </c>
      <c r="AR187" s="35"/>
      <c r="AS187" s="15"/>
      <c r="AT187" s="15"/>
      <c r="AU187" s="15"/>
      <c r="AV187" s="15"/>
      <c r="AW187" s="15"/>
      <c r="AX187" s="15"/>
      <c r="AY187" s="15"/>
      <c r="AZ187" s="15"/>
      <c r="BA187" s="15"/>
      <c r="BB187" s="15"/>
      <c r="BC187" s="15"/>
      <c r="BD187" s="15"/>
      <c r="BE187" s="15" t="s">
        <v>242</v>
      </c>
      <c r="BF187" s="83"/>
      <c r="BG187" s="83" t="s">
        <v>552</v>
      </c>
      <c r="BH187" s="15" t="s">
        <v>776</v>
      </c>
      <c r="BR187" s="14"/>
    </row>
    <row r="188" spans="1:70" ht="34">
      <c r="A188" s="108">
        <v>18</v>
      </c>
      <c r="B188" s="104">
        <v>15.5</v>
      </c>
      <c r="C188" s="15" t="s">
        <v>992</v>
      </c>
      <c r="D188" s="15" t="s">
        <v>993</v>
      </c>
      <c r="E188" s="15" t="s">
        <v>85</v>
      </c>
      <c r="F188" s="16" t="s">
        <v>1025</v>
      </c>
      <c r="G188" s="17" t="s">
        <v>1026</v>
      </c>
      <c r="H188" s="17" t="s">
        <v>995</v>
      </c>
      <c r="I188" s="17" t="s">
        <v>88</v>
      </c>
      <c r="J188" s="15" t="s">
        <v>850</v>
      </c>
      <c r="K188" s="15" t="s">
        <v>882</v>
      </c>
      <c r="L188" s="15"/>
      <c r="M188" s="15"/>
      <c r="N188" s="15"/>
      <c r="O188" s="15"/>
      <c r="P188" s="15"/>
      <c r="Q188" s="15"/>
      <c r="R188" s="15"/>
      <c r="S188" s="15"/>
      <c r="T188" s="15"/>
      <c r="U188" s="15"/>
      <c r="V188" s="15"/>
      <c r="W188" s="15"/>
      <c r="X188" s="15"/>
      <c r="Y188" s="15"/>
      <c r="Z188" s="15"/>
      <c r="AA188" s="15" t="s">
        <v>106</v>
      </c>
      <c r="AB188" s="18" t="s">
        <v>91</v>
      </c>
      <c r="AC188" s="15"/>
      <c r="AD188" s="15" t="s">
        <v>200</v>
      </c>
      <c r="AE188" s="15"/>
      <c r="AF188" s="15"/>
      <c r="AG188" s="15"/>
      <c r="AH188" s="15" t="s">
        <v>850</v>
      </c>
      <c r="AI188" s="15"/>
      <c r="AJ188" s="35" t="s">
        <v>95</v>
      </c>
      <c r="AK188" s="35" t="s">
        <v>95</v>
      </c>
      <c r="AL188" s="15"/>
      <c r="AM188" s="15"/>
      <c r="AN188" s="15"/>
      <c r="AO188" s="15"/>
      <c r="AP188" s="102" t="s">
        <v>95</v>
      </c>
      <c r="AQ188" s="102" t="s">
        <v>95</v>
      </c>
      <c r="AR188" s="35"/>
      <c r="AS188" s="15"/>
      <c r="AT188" s="15"/>
      <c r="AU188" s="15"/>
      <c r="AV188" s="15"/>
      <c r="AW188" s="15"/>
      <c r="AX188" s="15"/>
      <c r="AY188" s="15"/>
      <c r="AZ188" s="15"/>
      <c r="BA188" s="15"/>
      <c r="BB188" s="15"/>
      <c r="BC188" s="15"/>
      <c r="BD188" s="15"/>
      <c r="BE188" s="15" t="s">
        <v>242</v>
      </c>
      <c r="BF188" s="98"/>
      <c r="BG188" s="83" t="s">
        <v>475</v>
      </c>
      <c r="BH188" s="15" t="s">
        <v>776</v>
      </c>
      <c r="BR188" s="14"/>
    </row>
    <row r="189" spans="1:70" ht="34">
      <c r="A189" s="108">
        <v>19</v>
      </c>
      <c r="B189" s="104">
        <v>15.5</v>
      </c>
      <c r="C189" s="15" t="s">
        <v>992</v>
      </c>
      <c r="D189" s="15" t="s">
        <v>993</v>
      </c>
      <c r="E189" s="15" t="s">
        <v>85</v>
      </c>
      <c r="F189" s="16" t="s">
        <v>1027</v>
      </c>
      <c r="G189" s="17" t="s">
        <v>1028</v>
      </c>
      <c r="H189" s="17" t="s">
        <v>995</v>
      </c>
      <c r="I189" s="17" t="s">
        <v>88</v>
      </c>
      <c r="J189" s="15" t="s">
        <v>850</v>
      </c>
      <c r="K189" s="15" t="s">
        <v>882</v>
      </c>
      <c r="L189" s="15"/>
      <c r="M189" s="15"/>
      <c r="N189" s="15"/>
      <c r="O189" s="15"/>
      <c r="P189" s="15"/>
      <c r="Q189" s="15"/>
      <c r="R189" s="15"/>
      <c r="S189" s="15"/>
      <c r="T189" s="15"/>
      <c r="U189" s="15"/>
      <c r="V189" s="15"/>
      <c r="W189" s="15"/>
      <c r="X189" s="15"/>
      <c r="Y189" s="15"/>
      <c r="Z189" s="15"/>
      <c r="AA189" s="15" t="s">
        <v>106</v>
      </c>
      <c r="AB189" s="18" t="s">
        <v>91</v>
      </c>
      <c r="AC189" s="15"/>
      <c r="AD189" s="15" t="s">
        <v>200</v>
      </c>
      <c r="AE189" s="15"/>
      <c r="AF189" s="15"/>
      <c r="AG189" s="15"/>
      <c r="AH189" s="15" t="s">
        <v>850</v>
      </c>
      <c r="AI189" s="15"/>
      <c r="AJ189" s="35" t="s">
        <v>95</v>
      </c>
      <c r="AK189" s="35" t="s">
        <v>95</v>
      </c>
      <c r="AL189" s="15"/>
      <c r="AM189" s="15"/>
      <c r="AN189" s="15"/>
      <c r="AO189" s="15"/>
      <c r="AP189" s="102" t="s">
        <v>95</v>
      </c>
      <c r="AQ189" s="102" t="s">
        <v>95</v>
      </c>
      <c r="AR189" s="35"/>
      <c r="AS189" s="15"/>
      <c r="AT189" s="15"/>
      <c r="AU189" s="15"/>
      <c r="AV189" s="15"/>
      <c r="AW189" s="15"/>
      <c r="AX189" s="15"/>
      <c r="AY189" s="15"/>
      <c r="AZ189" s="15"/>
      <c r="BA189" s="15"/>
      <c r="BB189" s="15"/>
      <c r="BC189" s="15"/>
      <c r="BD189" s="15"/>
      <c r="BE189" s="15" t="s">
        <v>242</v>
      </c>
      <c r="BF189" s="98"/>
      <c r="BG189" s="83" t="s">
        <v>475</v>
      </c>
      <c r="BH189" s="15" t="s">
        <v>776</v>
      </c>
      <c r="BR189" s="14"/>
    </row>
    <row r="190" spans="1:70" ht="34">
      <c r="A190" s="108">
        <v>20</v>
      </c>
      <c r="B190" s="104">
        <v>15.5</v>
      </c>
      <c r="C190" s="15" t="s">
        <v>992</v>
      </c>
      <c r="D190" s="15" t="s">
        <v>993</v>
      </c>
      <c r="E190" s="15" t="s">
        <v>85</v>
      </c>
      <c r="F190" s="16" t="s">
        <v>1029</v>
      </c>
      <c r="G190" s="17" t="s">
        <v>1030</v>
      </c>
      <c r="H190" s="17" t="s">
        <v>995</v>
      </c>
      <c r="I190" s="17" t="s">
        <v>88</v>
      </c>
      <c r="J190" s="15" t="s">
        <v>850</v>
      </c>
      <c r="K190" s="15" t="s">
        <v>882</v>
      </c>
      <c r="L190" s="15"/>
      <c r="M190" s="15"/>
      <c r="N190" s="15"/>
      <c r="O190" s="15"/>
      <c r="P190" s="15"/>
      <c r="Q190" s="15"/>
      <c r="R190" s="15"/>
      <c r="S190" s="15"/>
      <c r="T190" s="15"/>
      <c r="U190" s="15"/>
      <c r="V190" s="15"/>
      <c r="W190" s="15"/>
      <c r="X190" s="15"/>
      <c r="Y190" s="15"/>
      <c r="Z190" s="15"/>
      <c r="AA190" s="15" t="s">
        <v>106</v>
      </c>
      <c r="AB190" s="18" t="s">
        <v>91</v>
      </c>
      <c r="AC190" s="15"/>
      <c r="AD190" s="15" t="s">
        <v>200</v>
      </c>
      <c r="AE190" s="15"/>
      <c r="AF190" s="15"/>
      <c r="AG190" s="15"/>
      <c r="AH190" s="15" t="s">
        <v>850</v>
      </c>
      <c r="AI190" s="15"/>
      <c r="AJ190" s="35" t="s">
        <v>95</v>
      </c>
      <c r="AK190" s="35" t="s">
        <v>95</v>
      </c>
      <c r="AL190" s="15"/>
      <c r="AM190" s="15"/>
      <c r="AN190" s="15"/>
      <c r="AO190" s="15"/>
      <c r="AP190" s="102" t="s">
        <v>95</v>
      </c>
      <c r="AQ190" s="102" t="s">
        <v>95</v>
      </c>
      <c r="AR190" s="35"/>
      <c r="AS190" s="15"/>
      <c r="AT190" s="15"/>
      <c r="AU190" s="15"/>
      <c r="AV190" s="15"/>
      <c r="AW190" s="15"/>
      <c r="AX190" s="15"/>
      <c r="AY190" s="15"/>
      <c r="AZ190" s="15"/>
      <c r="BA190" s="15"/>
      <c r="BB190" s="15"/>
      <c r="BC190" s="15"/>
      <c r="BD190" s="15"/>
      <c r="BE190" s="15" t="s">
        <v>242</v>
      </c>
      <c r="BF190" s="98"/>
      <c r="BG190" s="83" t="s">
        <v>475</v>
      </c>
      <c r="BH190" s="15" t="s">
        <v>776</v>
      </c>
      <c r="BR190" s="14"/>
    </row>
    <row r="191" spans="1:70" ht="48">
      <c r="A191" s="108">
        <v>21</v>
      </c>
      <c r="B191" s="104">
        <v>15.5</v>
      </c>
      <c r="C191" s="15" t="s">
        <v>992</v>
      </c>
      <c r="D191" s="15" t="s">
        <v>993</v>
      </c>
      <c r="E191" s="15" t="s">
        <v>85</v>
      </c>
      <c r="F191" s="16" t="s">
        <v>1031</v>
      </c>
      <c r="G191" s="17" t="s">
        <v>1032</v>
      </c>
      <c r="H191" s="17" t="s">
        <v>995</v>
      </c>
      <c r="I191" s="17" t="s">
        <v>88</v>
      </c>
      <c r="J191" s="15" t="s">
        <v>875</v>
      </c>
      <c r="K191" s="15" t="s">
        <v>641</v>
      </c>
      <c r="L191" s="15"/>
      <c r="M191" s="15"/>
      <c r="N191" s="15"/>
      <c r="O191" s="15"/>
      <c r="P191" s="15"/>
      <c r="Q191" s="15"/>
      <c r="R191" s="15"/>
      <c r="S191" s="15"/>
      <c r="T191" s="15"/>
      <c r="U191" s="15"/>
      <c r="V191" s="15"/>
      <c r="W191" s="15"/>
      <c r="X191" s="15"/>
      <c r="Y191" s="15"/>
      <c r="Z191" s="15"/>
      <c r="AA191" s="15" t="s">
        <v>106</v>
      </c>
      <c r="AB191" s="18" t="s">
        <v>91</v>
      </c>
      <c r="AC191" s="15"/>
      <c r="AD191" s="15" t="s">
        <v>200</v>
      </c>
      <c r="AE191" s="15"/>
      <c r="AF191" s="15"/>
      <c r="AG191" s="15"/>
      <c r="AH191" s="15" t="s">
        <v>875</v>
      </c>
      <c r="AI191" s="15"/>
      <c r="AJ191" s="35" t="s">
        <v>95</v>
      </c>
      <c r="AK191" s="35" t="s">
        <v>95</v>
      </c>
      <c r="AL191" s="35" t="s">
        <v>95</v>
      </c>
      <c r="AM191" s="35" t="s">
        <v>95</v>
      </c>
      <c r="AN191" s="35" t="s">
        <v>95</v>
      </c>
      <c r="AO191" s="35" t="s">
        <v>95</v>
      </c>
      <c r="AP191" s="102" t="s">
        <v>95</v>
      </c>
      <c r="AQ191" s="102" t="s">
        <v>95</v>
      </c>
      <c r="AR191" s="35"/>
      <c r="AS191" s="15"/>
      <c r="AT191" s="15"/>
      <c r="AU191" s="15"/>
      <c r="AV191" s="15"/>
      <c r="AW191" s="15"/>
      <c r="AX191" s="15"/>
      <c r="AY191" s="15"/>
      <c r="AZ191" s="15"/>
      <c r="BA191" s="15"/>
      <c r="BB191" s="15"/>
      <c r="BC191" s="15"/>
      <c r="BD191" s="15"/>
      <c r="BE191" s="15" t="s">
        <v>242</v>
      </c>
      <c r="BF191" s="85" t="s">
        <v>91</v>
      </c>
      <c r="BG191" s="86" t="s">
        <v>878</v>
      </c>
      <c r="BH191" s="15" t="s">
        <v>776</v>
      </c>
      <c r="BR191" s="14"/>
    </row>
    <row r="192" spans="1:70" ht="51">
      <c r="A192" s="108">
        <v>22</v>
      </c>
      <c r="B192" s="104">
        <v>15.5</v>
      </c>
      <c r="C192" s="15" t="s">
        <v>992</v>
      </c>
      <c r="D192" s="15" t="s">
        <v>993</v>
      </c>
      <c r="E192" s="15" t="s">
        <v>178</v>
      </c>
      <c r="F192" s="16" t="s">
        <v>1033</v>
      </c>
      <c r="G192" s="17" t="s">
        <v>1034</v>
      </c>
      <c r="H192" s="17" t="s">
        <v>88</v>
      </c>
      <c r="I192" s="17" t="s">
        <v>88</v>
      </c>
      <c r="J192" s="15" t="s">
        <v>104</v>
      </c>
      <c r="K192" s="15" t="s">
        <v>436</v>
      </c>
      <c r="L192" s="15"/>
      <c r="M192" s="15"/>
      <c r="N192" s="15"/>
      <c r="O192" s="15"/>
      <c r="P192" s="15"/>
      <c r="Q192" s="15"/>
      <c r="R192" s="15"/>
      <c r="S192" s="15"/>
      <c r="T192" s="15"/>
      <c r="U192" s="15"/>
      <c r="V192" s="15"/>
      <c r="W192" s="15"/>
      <c r="X192" s="15"/>
      <c r="Y192" s="15"/>
      <c r="Z192" s="15"/>
      <c r="AA192" s="15" t="s">
        <v>106</v>
      </c>
      <c r="AB192" s="18" t="s">
        <v>91</v>
      </c>
      <c r="AC192" s="15"/>
      <c r="AD192" s="15" t="s">
        <v>200</v>
      </c>
      <c r="AE192" s="15"/>
      <c r="AF192" s="15"/>
      <c r="AG192" s="15"/>
      <c r="AH192" s="15" t="s">
        <v>104</v>
      </c>
      <c r="AI192" s="15"/>
      <c r="AJ192" s="35" t="s">
        <v>95</v>
      </c>
      <c r="AK192" s="35"/>
      <c r="AL192" s="15"/>
      <c r="AM192" s="15"/>
      <c r="AN192" s="15"/>
      <c r="AO192" s="15"/>
      <c r="AP192" s="102" t="s">
        <v>95</v>
      </c>
      <c r="AQ192" s="102" t="s">
        <v>95</v>
      </c>
      <c r="AR192" s="35"/>
      <c r="AS192" s="15"/>
      <c r="AT192" s="15"/>
      <c r="AU192" s="15"/>
      <c r="AV192" s="15"/>
      <c r="AW192" s="15"/>
      <c r="AX192" s="15"/>
      <c r="AY192" s="15"/>
      <c r="AZ192" s="15"/>
      <c r="BA192" s="15"/>
      <c r="BB192" s="15"/>
      <c r="BC192" s="15"/>
      <c r="BD192" s="15"/>
      <c r="BE192" s="15" t="s">
        <v>242</v>
      </c>
      <c r="BF192" s="85" t="s">
        <v>91</v>
      </c>
      <c r="BG192" s="83" t="s">
        <v>796</v>
      </c>
      <c r="BH192" s="15" t="s">
        <v>776</v>
      </c>
      <c r="BR192" s="14"/>
    </row>
    <row r="193" spans="1:82" ht="48">
      <c r="A193" s="108">
        <f>VLOOKUP(F193,Sheet2!A$1:B$171,2,FALSE)</f>
        <v>23</v>
      </c>
      <c r="B193" s="104">
        <v>15.5</v>
      </c>
      <c r="C193" s="15" t="s">
        <v>992</v>
      </c>
      <c r="D193" s="15" t="s">
        <v>993</v>
      </c>
      <c r="E193" s="15" t="s">
        <v>85</v>
      </c>
      <c r="F193" s="16" t="s">
        <v>1035</v>
      </c>
      <c r="G193" s="17" t="s">
        <v>1036</v>
      </c>
      <c r="H193" s="17" t="s">
        <v>995</v>
      </c>
      <c r="I193" s="17" t="s">
        <v>88</v>
      </c>
      <c r="J193" s="15" t="s">
        <v>875</v>
      </c>
      <c r="K193" s="15" t="s">
        <v>641</v>
      </c>
      <c r="L193" s="15"/>
      <c r="M193" s="15"/>
      <c r="N193" s="15"/>
      <c r="O193" s="15"/>
      <c r="P193" s="15"/>
      <c r="Q193" s="15"/>
      <c r="R193" s="15"/>
      <c r="S193" s="15"/>
      <c r="T193" s="15"/>
      <c r="U193" s="15"/>
      <c r="V193" s="15"/>
      <c r="W193" s="15"/>
      <c r="X193" s="15"/>
      <c r="Y193" s="15"/>
      <c r="Z193" s="15"/>
      <c r="AA193" s="15" t="s">
        <v>106</v>
      </c>
      <c r="AB193" s="18" t="s">
        <v>91</v>
      </c>
      <c r="AC193" s="15"/>
      <c r="AD193" s="15" t="s">
        <v>200</v>
      </c>
      <c r="AE193" s="15"/>
      <c r="AF193" s="15"/>
      <c r="AG193" s="15"/>
      <c r="AH193" s="15" t="s">
        <v>875</v>
      </c>
      <c r="AI193" s="15"/>
      <c r="AJ193" s="35" t="s">
        <v>95</v>
      </c>
      <c r="AK193" s="35" t="s">
        <v>95</v>
      </c>
      <c r="AL193" s="35" t="s">
        <v>95</v>
      </c>
      <c r="AM193" s="35" t="s">
        <v>95</v>
      </c>
      <c r="AN193" s="35" t="s">
        <v>95</v>
      </c>
      <c r="AO193" s="35" t="s">
        <v>95</v>
      </c>
      <c r="AP193" s="102" t="s">
        <v>95</v>
      </c>
      <c r="AQ193" s="102" t="s">
        <v>95</v>
      </c>
      <c r="AR193" s="35"/>
      <c r="AS193" s="15"/>
      <c r="AT193" s="15"/>
      <c r="AU193" s="15"/>
      <c r="AV193" s="15"/>
      <c r="AW193" s="15"/>
      <c r="AX193" s="15"/>
      <c r="AY193" s="15"/>
      <c r="AZ193" s="15"/>
      <c r="BA193" s="15"/>
      <c r="BB193" s="15"/>
      <c r="BC193" s="15"/>
      <c r="BD193" s="15"/>
      <c r="BE193" s="15" t="s">
        <v>242</v>
      </c>
      <c r="BF193" s="85" t="s">
        <v>91</v>
      </c>
      <c r="BG193" s="86" t="s">
        <v>878</v>
      </c>
      <c r="BH193" s="15" t="s">
        <v>776</v>
      </c>
      <c r="BR193" s="14"/>
    </row>
    <row r="194" spans="1:82" ht="62">
      <c r="A194" s="212" t="s">
        <v>1037</v>
      </c>
      <c r="B194" s="213"/>
      <c r="C194" s="213"/>
      <c r="D194" s="213"/>
      <c r="E194" s="213"/>
      <c r="F194" s="213"/>
      <c r="G194" s="213"/>
      <c r="H194" s="213"/>
      <c r="I194" s="213"/>
      <c r="J194" s="213"/>
      <c r="K194" s="213"/>
      <c r="L194" s="213"/>
      <c r="M194" s="213"/>
      <c r="N194" s="213"/>
      <c r="O194" s="213"/>
      <c r="P194" s="213"/>
      <c r="Q194" s="213"/>
      <c r="R194" s="213"/>
      <c r="S194" s="213"/>
      <c r="T194" s="213"/>
      <c r="U194" s="213"/>
      <c r="V194" s="213"/>
      <c r="W194" s="213"/>
      <c r="X194" s="213"/>
      <c r="Y194" s="213"/>
      <c r="Z194" s="213"/>
      <c r="AA194" s="213"/>
      <c r="AB194" s="213"/>
      <c r="AC194" s="213"/>
      <c r="AD194" s="213"/>
      <c r="AE194" s="213"/>
      <c r="AF194" s="213"/>
      <c r="AG194" s="213"/>
      <c r="AH194" s="213"/>
      <c r="AI194" s="213"/>
      <c r="AJ194" s="213"/>
      <c r="AK194" s="213"/>
      <c r="AL194" s="213"/>
      <c r="AM194" s="213"/>
      <c r="AN194" s="213"/>
      <c r="AO194" s="213"/>
      <c r="AP194" s="213"/>
      <c r="AQ194" s="213"/>
      <c r="AR194" s="213"/>
      <c r="AS194" s="213"/>
      <c r="AT194" s="213"/>
      <c r="AU194" s="213"/>
      <c r="AV194" s="213"/>
      <c r="AW194" s="213"/>
      <c r="AX194" s="213"/>
      <c r="AY194" s="213"/>
      <c r="AZ194" s="213"/>
      <c r="BA194" s="213"/>
      <c r="BB194" s="213"/>
      <c r="BC194" s="213"/>
      <c r="BD194" s="213"/>
      <c r="BE194" s="213"/>
      <c r="BF194" s="213"/>
      <c r="BG194" s="213"/>
      <c r="BH194" s="213"/>
      <c r="BR194" s="14"/>
    </row>
    <row r="195" spans="1:82" ht="96">
      <c r="A195" s="108">
        <v>321</v>
      </c>
      <c r="B195" s="104" t="s">
        <v>1038</v>
      </c>
      <c r="C195" s="15" t="s">
        <v>172</v>
      </c>
      <c r="D195" s="15" t="s">
        <v>100</v>
      </c>
      <c r="E195" s="15" t="s">
        <v>101</v>
      </c>
      <c r="F195" s="16" t="s">
        <v>1039</v>
      </c>
      <c r="G195" s="17" t="s">
        <v>1040</v>
      </c>
      <c r="H195" s="17" t="s">
        <v>88</v>
      </c>
      <c r="I195" s="17" t="s">
        <v>88</v>
      </c>
      <c r="J195" s="15" t="s">
        <v>875</v>
      </c>
      <c r="K195" s="18" t="s">
        <v>365</v>
      </c>
      <c r="L195" s="18"/>
      <c r="M195" s="18"/>
      <c r="N195" s="18"/>
      <c r="O195" s="18"/>
      <c r="P195" s="18"/>
      <c r="Q195" s="18"/>
      <c r="R195" s="18"/>
      <c r="S195" s="18"/>
      <c r="T195" s="18"/>
      <c r="U195" s="18"/>
      <c r="V195" s="18"/>
      <c r="W195" s="18"/>
      <c r="X195" s="18"/>
      <c r="Y195" s="18"/>
      <c r="Z195" s="18"/>
      <c r="AA195" s="18" t="s">
        <v>338</v>
      </c>
      <c r="AB195" s="18" t="s">
        <v>91</v>
      </c>
      <c r="AC195" s="18"/>
      <c r="AD195" s="18" t="s">
        <v>91</v>
      </c>
      <c r="AE195" s="15" t="s">
        <v>1041</v>
      </c>
      <c r="AF195" s="15" t="s">
        <v>1042</v>
      </c>
      <c r="AG195" s="15"/>
      <c r="AH195" s="19"/>
      <c r="AI195" s="15"/>
      <c r="AJ195" s="35" t="s">
        <v>95</v>
      </c>
      <c r="AK195" s="35" t="s">
        <v>95</v>
      </c>
      <c r="AL195" s="35" t="s">
        <v>95</v>
      </c>
      <c r="AM195" s="35" t="s">
        <v>95</v>
      </c>
      <c r="AN195" s="35" t="s">
        <v>95</v>
      </c>
      <c r="AO195" s="35" t="s">
        <v>95</v>
      </c>
      <c r="AP195" s="102"/>
      <c r="AQ195" s="102"/>
      <c r="AR195" s="35"/>
      <c r="AS195" s="15"/>
      <c r="AT195" s="15"/>
      <c r="AU195" s="15"/>
      <c r="AV195" s="15"/>
      <c r="AW195" s="15"/>
      <c r="AX195" s="15"/>
      <c r="AY195" s="15"/>
      <c r="AZ195" s="15"/>
      <c r="BA195" s="15"/>
      <c r="BB195" s="15"/>
      <c r="BC195" s="15"/>
      <c r="BD195" s="15"/>
      <c r="BE195" s="15" t="s">
        <v>83</v>
      </c>
      <c r="BF195" s="19" t="s">
        <v>455</v>
      </c>
      <c r="BG195" s="19" t="s">
        <v>1043</v>
      </c>
      <c r="BH195" s="19" t="s">
        <v>183</v>
      </c>
      <c r="BR195" s="14"/>
    </row>
    <row r="196" spans="1:82" ht="62">
      <c r="A196" s="212" t="s">
        <v>1044</v>
      </c>
      <c r="B196" s="213"/>
      <c r="C196" s="213"/>
      <c r="D196" s="213"/>
      <c r="E196" s="213"/>
      <c r="F196" s="213"/>
      <c r="G196" s="213"/>
      <c r="H196" s="213"/>
      <c r="I196" s="213"/>
      <c r="J196" s="213"/>
      <c r="K196" s="213"/>
      <c r="L196" s="213"/>
      <c r="M196" s="213"/>
      <c r="N196" s="213"/>
      <c r="O196" s="213"/>
      <c r="P196" s="213"/>
      <c r="Q196" s="213"/>
      <c r="R196" s="213"/>
      <c r="S196" s="213"/>
      <c r="T196" s="213"/>
      <c r="U196" s="213"/>
      <c r="V196" s="213"/>
      <c r="W196" s="213"/>
      <c r="X196" s="213"/>
      <c r="Y196" s="213"/>
      <c r="Z196" s="213"/>
      <c r="AA196" s="213"/>
      <c r="AB196" s="213"/>
      <c r="AC196" s="213"/>
      <c r="AD196" s="213"/>
      <c r="AE196" s="213"/>
      <c r="AF196" s="213"/>
      <c r="AG196" s="213"/>
      <c r="AH196" s="213"/>
      <c r="AI196" s="213"/>
      <c r="AJ196" s="213"/>
      <c r="AK196" s="213"/>
      <c r="AL196" s="213"/>
      <c r="AM196" s="213"/>
      <c r="AN196" s="213"/>
      <c r="AO196" s="213"/>
      <c r="AP196" s="213"/>
      <c r="AQ196" s="213"/>
      <c r="AR196" s="213"/>
      <c r="AS196" s="213"/>
      <c r="AT196" s="213"/>
      <c r="AU196" s="213"/>
      <c r="AV196" s="213"/>
      <c r="AW196" s="213"/>
      <c r="AX196" s="213"/>
      <c r="AY196" s="213"/>
      <c r="AZ196" s="213"/>
      <c r="BA196" s="213"/>
      <c r="BB196" s="213"/>
      <c r="BC196" s="213"/>
      <c r="BD196" s="213"/>
      <c r="BE196" s="213"/>
      <c r="BF196" s="213"/>
      <c r="BG196" s="213"/>
      <c r="BH196" s="213"/>
      <c r="BR196" s="14"/>
    </row>
    <row r="197" spans="1:82" s="45" customFormat="1" ht="335">
      <c r="A197" s="108">
        <v>909</v>
      </c>
      <c r="B197" s="111">
        <v>42995</v>
      </c>
      <c r="C197" s="24" t="s">
        <v>608</v>
      </c>
      <c r="D197" s="15" t="s">
        <v>286</v>
      </c>
      <c r="E197" s="15" t="s">
        <v>101</v>
      </c>
      <c r="F197" s="16" t="s">
        <v>1045</v>
      </c>
      <c r="G197" s="17" t="s">
        <v>1046</v>
      </c>
      <c r="H197" s="17" t="s">
        <v>189</v>
      </c>
      <c r="I197" s="17" t="s">
        <v>88</v>
      </c>
      <c r="J197" s="48" t="s">
        <v>111</v>
      </c>
      <c r="K197" s="26" t="s">
        <v>808</v>
      </c>
      <c r="L197" s="26">
        <v>58</v>
      </c>
      <c r="M197" s="18" t="str">
        <f>IF(Q197&lt;&gt;"",INDEX(LOVs!$D$2:$D$50,MATCH(Q197,LOVs!$C$2:$C$50)),"null")</f>
        <v>null</v>
      </c>
      <c r="N197" s="18">
        <f>IF(S197&lt;&gt;"",INDEX(LOVs!$D$2:$D$50,MATCH(S197,LOVs!$C$2:$C$50)),"null")</f>
        <v>31</v>
      </c>
      <c r="O197" s="125" t="s">
        <v>865</v>
      </c>
      <c r="P197" s="128" t="s">
        <v>418</v>
      </c>
      <c r="Q197" s="26"/>
      <c r="R197" s="26" t="s">
        <v>111</v>
      </c>
      <c r="S197" s="26" t="s">
        <v>419</v>
      </c>
      <c r="T197" s="26"/>
      <c r="U197" s="132" t="s">
        <v>431</v>
      </c>
      <c r="V197" s="15" t="b">
        <v>0</v>
      </c>
      <c r="W197" s="18" t="s">
        <v>1047</v>
      </c>
      <c r="X197" s="18" t="s">
        <v>195</v>
      </c>
      <c r="Y197" s="18"/>
      <c r="Z197" s="138"/>
      <c r="AA197" s="18" t="s">
        <v>106</v>
      </c>
      <c r="AB197" s="18" t="s">
        <v>91</v>
      </c>
      <c r="AC197" s="26"/>
      <c r="AD197" s="18" t="s">
        <v>91</v>
      </c>
      <c r="AE197" s="26" t="s">
        <v>809</v>
      </c>
      <c r="AF197" s="24" t="s">
        <v>810</v>
      </c>
      <c r="AG197" s="35" t="s">
        <v>95</v>
      </c>
      <c r="AH197" s="35" t="s">
        <v>95</v>
      </c>
      <c r="AI197" s="35" t="s">
        <v>95</v>
      </c>
      <c r="AJ197" s="35" t="s">
        <v>95</v>
      </c>
      <c r="AK197" s="35" t="s">
        <v>95</v>
      </c>
      <c r="AL197" s="35" t="s">
        <v>95</v>
      </c>
      <c r="AM197" s="35" t="s">
        <v>95</v>
      </c>
      <c r="AN197" s="35" t="s">
        <v>95</v>
      </c>
      <c r="AO197" s="35" t="s">
        <v>95</v>
      </c>
      <c r="AP197" s="19"/>
      <c r="AQ197" s="83"/>
      <c r="AR197" s="98">
        <v>8</v>
      </c>
      <c r="BF197" s="19" t="s">
        <v>813</v>
      </c>
      <c r="BG197" s="19" t="s">
        <v>814</v>
      </c>
      <c r="BH197" s="83" t="s">
        <v>617</v>
      </c>
      <c r="BI197" s="45" t="str">
        <f>CONCATENATE("{ ""id"":",L197,", ""lov_id"": ",M197,", ""unit_id"":",N197,", ""domain_b"": true, ""domain_c"": true, ""domain_e"": true, ""domain_h"": true, ""tech_name"": """,F197,""", ""input_type"":""",LOWER(SUBSTITUTE(P197," ","_")),""", ""operator_in"": true, ""input_format"": """,R197,""",")</f>
        <v>{ "id":58, "lov_id": null, "unit_id":31, "domain_b": true, "domain_c": true, "domain_e": true, "domain_h": true, "tech_name": "EXP_AMOUNT_TOTAL", "input_type":"free_value", "operator_in": true, "input_format": "number",</v>
      </c>
      <c r="BJ197" s="45" t="str">
        <f t="shared" ref="BJ197:BJ200" si="52">"""selection_max"":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197" s="45" t="str">
        <f t="shared" ref="BK197:BK200" si="53">"""validation_string_max_size"":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197" s="45" t="str">
        <f t="shared" ref="BL197:BL200" si="54">CONCATENATE(BI197,BJ197,BK197)</f>
        <v>{ "id":58, "lov_id": null, "unit_id":31, "domain_b": true, "domain_c": true, "domain_e": true, "domain_h": true, "tech_name": "EXP_AMOUNT_TOTAL", "input_type":"free_value", "operator_in": true, "input_format": "number","selection_max":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97" s="14" t="s">
        <v>88</v>
      </c>
      <c r="BN197" s="14"/>
      <c r="BO197" s="45" t="s">
        <v>200</v>
      </c>
      <c r="BP197" s="45" t="s">
        <v>88</v>
      </c>
      <c r="BR197" s="149">
        <f>IF(LEN(W197)=LEN(SUBSTITUTE(W197,"ELIGIBILI","")),0,1)</f>
        <v>0</v>
      </c>
      <c r="BS197" s="14">
        <f>IF(LEN(W197)=LEN(SUBSTITUTE(W197,"HAIRCUT","")),0,1)</f>
        <v>0</v>
      </c>
      <c r="BT197" s="14">
        <f>IF(LEN(W197)=LEN(SUBSTITUTE(W197,"CONCENTRATION","")),0,1)</f>
        <v>1</v>
      </c>
      <c r="BU197" s="14"/>
      <c r="BV197" s="14"/>
      <c r="BW197" s="14"/>
      <c r="BX197" s="14" t="s">
        <v>200</v>
      </c>
      <c r="BY197" s="14"/>
      <c r="BZ197" s="14"/>
      <c r="CA197" s="14"/>
      <c r="CB197" s="14"/>
      <c r="CC197" s="14"/>
      <c r="CD197" s="14" t="str">
        <f>CONCATENATE("UPDATE field set FIELD_NAME = '",G197,"' WHERE ID = ",L197, ";")</f>
        <v>UPDATE field set FIELD_NAME = 'Exposure Amount Total' WHERE ID = 58;</v>
      </c>
    </row>
    <row r="198" spans="1:82" ht="128">
      <c r="A198" s="108">
        <v>322</v>
      </c>
      <c r="B198" s="104"/>
      <c r="C198" s="15" t="s">
        <v>172</v>
      </c>
      <c r="D198" s="15" t="s">
        <v>177</v>
      </c>
      <c r="E198" s="15" t="s">
        <v>178</v>
      </c>
      <c r="F198" s="16" t="s">
        <v>1048</v>
      </c>
      <c r="G198" s="17" t="s">
        <v>1049</v>
      </c>
      <c r="H198" s="17" t="s">
        <v>189</v>
      </c>
      <c r="I198" s="17" t="s">
        <v>88</v>
      </c>
      <c r="J198" s="27" t="s">
        <v>89</v>
      </c>
      <c r="K198" s="15" t="s">
        <v>1050</v>
      </c>
      <c r="L198" s="15">
        <v>59</v>
      </c>
      <c r="M198" s="18">
        <v>38</v>
      </c>
      <c r="N198" s="18" t="str">
        <f>IF(S198&lt;&gt;"",INDEX(LOVs!$D$2:$D$50,MATCH(S198,LOVs!$C$2:$C$50)),"null")</f>
        <v>null</v>
      </c>
      <c r="O198" s="18" t="s">
        <v>191</v>
      </c>
      <c r="P198" s="15" t="s">
        <v>192</v>
      </c>
      <c r="Q198" s="125" t="s">
        <v>1051</v>
      </c>
      <c r="R198" s="15" t="s">
        <v>89</v>
      </c>
      <c r="S198" s="15"/>
      <c r="T198" s="15"/>
      <c r="U198" s="120"/>
      <c r="V198" s="15" t="b">
        <v>0</v>
      </c>
      <c r="W198" s="18" t="s">
        <v>228</v>
      </c>
      <c r="X198" s="18" t="s">
        <v>195</v>
      </c>
      <c r="Y198" s="18"/>
      <c r="Z198" s="138"/>
      <c r="AA198" s="15" t="s">
        <v>106</v>
      </c>
      <c r="AB198" s="18" t="s">
        <v>91</v>
      </c>
      <c r="AC198" s="18" t="s">
        <v>947</v>
      </c>
      <c r="AD198" s="15" t="s">
        <v>91</v>
      </c>
      <c r="AE198" s="15"/>
      <c r="AF198" s="15"/>
      <c r="AG198" s="15"/>
      <c r="AH198" s="19"/>
      <c r="AI198" s="15"/>
      <c r="AJ198" s="35" t="s">
        <v>95</v>
      </c>
      <c r="AK198" s="35" t="s">
        <v>95</v>
      </c>
      <c r="AL198" s="35"/>
      <c r="AM198" s="35"/>
      <c r="AN198" s="35"/>
      <c r="AO198" s="35"/>
      <c r="AP198" s="102"/>
      <c r="AQ198" s="102"/>
      <c r="AR198" s="35"/>
      <c r="AS198" s="15"/>
      <c r="AT198" s="15"/>
      <c r="AU198" s="15"/>
      <c r="AV198" s="15"/>
      <c r="AW198" s="15"/>
      <c r="AX198" s="15"/>
      <c r="AY198" s="15"/>
      <c r="AZ198" s="15"/>
      <c r="BA198" s="15"/>
      <c r="BB198" s="15"/>
      <c r="BC198" s="15"/>
      <c r="BD198" s="15"/>
      <c r="BE198" s="15" t="s">
        <v>116</v>
      </c>
      <c r="BF198" s="98" t="s">
        <v>117</v>
      </c>
      <c r="BG198" s="15" t="s">
        <v>118</v>
      </c>
      <c r="BH198" s="15" t="s">
        <v>948</v>
      </c>
      <c r="BI198" s="45" t="str">
        <f>CONCATENATE("{ ""id"":",L198,", ""lov_id"": ",M198,", ""unit_id"":",N198,", ""domain_b"": true, ""domain_c"": true, ""domain_e"": true, ""domain_h"": true, ""tech_name"": """,F198,""", ""input_type"":""",LOWER(SUBSTITUTE(P198," ","_")),""", ""operator_in"": true, ""input_format"": """,R198,""",")</f>
        <v>{ "id":59, "lov_id": 38, "unit_id":null, "domain_b": true, "domain_c": true, "domain_e": true, "domain_h": true, "tech_name": "SEC_ELIGI_COLL_TYP_AU", "input_type":"enumerated", "operator_in": true, "input_format": "string",</v>
      </c>
      <c r="BJ198" s="45" t="str">
        <f t="shared" si="52"/>
        <v>"selection_max": null,"selection_min": 1,"operator_not_in": true,"operator_greater_than": true,"operator_smaller_than": true,"validation_number_denom": null,"validation_number_scale": null,"validation_number_min_val": null,</v>
      </c>
      <c r="BK198" s="45" t="str">
        <f t="shared" si="53"/>
        <v>"validation_string_max_size": null,"validation_string_min_size": null,"validation_number_precision": null,"operator_greater_than_or_equal": true,"operator_smaller_than_or_equal": true },</v>
      </c>
      <c r="BL198" s="45" t="str">
        <f t="shared" si="54"/>
        <v>{ "id":59, "lov_id": 38, "unit_id":null, "domain_b": true, "domain_c": true, "domain_e": true, "domain_h": true, "tech_name": "SEC_ELIGI_COLL_TYP_AU",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98" s="14" t="s">
        <v>88</v>
      </c>
      <c r="BN198" s="14" t="s">
        <v>88</v>
      </c>
      <c r="BO198" s="14" t="s">
        <v>88</v>
      </c>
      <c r="BP198" s="14" t="s">
        <v>200</v>
      </c>
      <c r="BR198" s="149">
        <f>IF(LEN(W198)=LEN(SUBSTITUTE(W198,"ELIGIBILI","")),0,1)</f>
        <v>1</v>
      </c>
      <c r="BS198" s="14">
        <f>IF(LEN(W198)=LEN(SUBSTITUTE(W198,"HAIRCUT","")),0,1)</f>
        <v>1</v>
      </c>
      <c r="BT198" s="14">
        <f>IF(LEN(W198)=LEN(SUBSTITUTE(W198,"CONCENTRATION","")),0,1)</f>
        <v>1</v>
      </c>
      <c r="BU198" s="14" t="s">
        <v>200</v>
      </c>
      <c r="BV198" s="14" t="s">
        <v>200</v>
      </c>
      <c r="BW198" s="14" t="s">
        <v>200</v>
      </c>
      <c r="BX198" s="14" t="s">
        <v>88</v>
      </c>
      <c r="CD198" s="14" t="str">
        <f>CONCATENATE("UPDATE field set FIELD_NAME = '",G198,"' WHERE ID = ",L198, ";")</f>
        <v>UPDATE field set FIELD_NAME = 'IM SEG Asset Classification AU' WHERE ID = 59;</v>
      </c>
    </row>
    <row r="199" spans="1:82" ht="128">
      <c r="A199" s="108">
        <v>323</v>
      </c>
      <c r="B199" s="104"/>
      <c r="C199" s="15" t="s">
        <v>172</v>
      </c>
      <c r="D199" s="15" t="s">
        <v>177</v>
      </c>
      <c r="E199" s="15" t="s">
        <v>178</v>
      </c>
      <c r="F199" s="16" t="s">
        <v>1052</v>
      </c>
      <c r="G199" s="17" t="s">
        <v>1053</v>
      </c>
      <c r="H199" s="17" t="s">
        <v>189</v>
      </c>
      <c r="I199" s="17" t="s">
        <v>88</v>
      </c>
      <c r="J199" s="27" t="s">
        <v>89</v>
      </c>
      <c r="K199" s="15" t="s">
        <v>1054</v>
      </c>
      <c r="L199" s="15">
        <v>60</v>
      </c>
      <c r="M199" s="18">
        <v>39</v>
      </c>
      <c r="N199" s="18" t="str">
        <f>IF(S199&lt;&gt;"",INDEX(LOVs!$D$2:$D$50,MATCH(S199,LOVs!$C$2:$C$50)),"null")</f>
        <v>null</v>
      </c>
      <c r="O199" s="18" t="s">
        <v>191</v>
      </c>
      <c r="P199" s="15" t="s">
        <v>192</v>
      </c>
      <c r="Q199" s="125" t="s">
        <v>1055</v>
      </c>
      <c r="R199" s="15" t="s">
        <v>89</v>
      </c>
      <c r="S199" s="15"/>
      <c r="T199" s="15"/>
      <c r="U199" s="120"/>
      <c r="V199" s="15" t="b">
        <v>0</v>
      </c>
      <c r="W199" s="18" t="s">
        <v>228</v>
      </c>
      <c r="X199" s="18" t="s">
        <v>195</v>
      </c>
      <c r="Y199" s="18"/>
      <c r="Z199" s="138"/>
      <c r="AA199" s="15" t="s">
        <v>106</v>
      </c>
      <c r="AB199" s="18" t="s">
        <v>91</v>
      </c>
      <c r="AC199" s="18" t="s">
        <v>947</v>
      </c>
      <c r="AD199" s="15" t="s">
        <v>91</v>
      </c>
      <c r="AE199" s="15"/>
      <c r="AF199" s="15"/>
      <c r="AG199" s="15"/>
      <c r="AH199" s="19"/>
      <c r="AI199" s="15"/>
      <c r="AJ199" s="35" t="s">
        <v>95</v>
      </c>
      <c r="AK199" s="35" t="s">
        <v>95</v>
      </c>
      <c r="AL199" s="35"/>
      <c r="AM199" s="35"/>
      <c r="AN199" s="35"/>
      <c r="AO199" s="35"/>
      <c r="AP199" s="102"/>
      <c r="AQ199" s="102"/>
      <c r="AR199" s="35"/>
      <c r="AS199" s="15"/>
      <c r="AT199" s="15"/>
      <c r="AU199" s="15"/>
      <c r="AV199" s="15"/>
      <c r="AW199" s="15"/>
      <c r="AX199" s="15"/>
      <c r="AY199" s="15"/>
      <c r="AZ199" s="15"/>
      <c r="BA199" s="15"/>
      <c r="BB199" s="15"/>
      <c r="BC199" s="15"/>
      <c r="BD199" s="15"/>
      <c r="BE199" s="15" t="s">
        <v>116</v>
      </c>
      <c r="BF199" s="98" t="s">
        <v>117</v>
      </c>
      <c r="BG199" s="15" t="s">
        <v>118</v>
      </c>
      <c r="BH199" s="15" t="s">
        <v>948</v>
      </c>
      <c r="BI199" s="45" t="str">
        <f>CONCATENATE("{ ""id"":",L199,", ""lov_id"": ",M199,", ""unit_id"":",N199,", ""domain_b"": true, ""domain_c"": true, ""domain_e"": true, ""domain_h"": true, ""tech_name"": """,F199,""", ""input_type"":""",LOWER(SUBSTITUTE(P199," ","_")),""", ""operator_in"": true, ""input_format"": """,R199,""",")</f>
        <v>{ "id":60, "lov_id": 39, "unit_id":null, "domain_b": true, "domain_c": true, "domain_e": true, "domain_h": true, "tech_name": "SEC_ELIGI_COLL_TYP_HK", "input_type":"enumerated", "operator_in": true, "input_format": "string",</v>
      </c>
      <c r="BJ199" s="45" t="str">
        <f t="shared" si="52"/>
        <v>"selection_max": null,"selection_min": 1,"operator_not_in": true,"operator_greater_than": true,"operator_smaller_than": true,"validation_number_denom": null,"validation_number_scale": null,"validation_number_min_val": null,</v>
      </c>
      <c r="BK199" s="45" t="str">
        <f t="shared" si="53"/>
        <v>"validation_string_max_size": null,"validation_string_min_size": null,"validation_number_precision": null,"operator_greater_than_or_equal": true,"operator_smaller_than_or_equal": true },</v>
      </c>
      <c r="BL199" s="45" t="str">
        <f t="shared" si="54"/>
        <v>{ "id":60, "lov_id": 39, "unit_id":null, "domain_b": true, "domain_c": true, "domain_e": true, "domain_h": true, "tech_name": "SEC_ELIGI_COLL_TYP_HK",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199" s="14" t="s">
        <v>88</v>
      </c>
      <c r="BN199" s="14" t="s">
        <v>88</v>
      </c>
      <c r="BO199" s="14" t="s">
        <v>88</v>
      </c>
      <c r="BP199" s="14" t="s">
        <v>200</v>
      </c>
      <c r="BR199" s="149">
        <f>IF(LEN(W199)=LEN(SUBSTITUTE(W199,"ELIGIBILI","")),0,1)</f>
        <v>1</v>
      </c>
      <c r="BS199" s="14">
        <f>IF(LEN(W199)=LEN(SUBSTITUTE(W199,"HAIRCUT","")),0,1)</f>
        <v>1</v>
      </c>
      <c r="BT199" s="14">
        <f>IF(LEN(W199)=LEN(SUBSTITUTE(W199,"CONCENTRATION","")),0,1)</f>
        <v>1</v>
      </c>
      <c r="BU199" s="14" t="s">
        <v>200</v>
      </c>
      <c r="BV199" s="14" t="s">
        <v>200</v>
      </c>
      <c r="BW199" s="14" t="s">
        <v>200</v>
      </c>
      <c r="BX199" s="14" t="s">
        <v>88</v>
      </c>
      <c r="CD199" s="14" t="str">
        <f>CONCATENATE("UPDATE field set FIELD_NAME = '",G199,"' WHERE ID = ",L199, ";")</f>
        <v>UPDATE field set FIELD_NAME = 'IM SEG Asset Classification HK' WHERE ID = 60;</v>
      </c>
    </row>
    <row r="200" spans="1:82" ht="128">
      <c r="A200" s="108">
        <v>324</v>
      </c>
      <c r="B200" s="104"/>
      <c r="C200" s="15" t="s">
        <v>172</v>
      </c>
      <c r="D200" s="15" t="s">
        <v>177</v>
      </c>
      <c r="E200" s="15" t="s">
        <v>178</v>
      </c>
      <c r="F200" s="16" t="s">
        <v>1056</v>
      </c>
      <c r="G200" s="17" t="s">
        <v>1057</v>
      </c>
      <c r="H200" s="17" t="s">
        <v>189</v>
      </c>
      <c r="I200" s="17" t="s">
        <v>88</v>
      </c>
      <c r="J200" s="27" t="s">
        <v>89</v>
      </c>
      <c r="K200" s="15" t="s">
        <v>1058</v>
      </c>
      <c r="L200" s="15">
        <v>61</v>
      </c>
      <c r="M200" s="18">
        <v>40</v>
      </c>
      <c r="N200" s="18" t="str">
        <f>IF(S200&lt;&gt;"",INDEX(LOVs!$D$2:$D$50,MATCH(S200,LOVs!$C$2:$C$50)),"null")</f>
        <v>null</v>
      </c>
      <c r="O200" s="18" t="s">
        <v>191</v>
      </c>
      <c r="P200" s="15" t="s">
        <v>192</v>
      </c>
      <c r="Q200" s="125" t="s">
        <v>1059</v>
      </c>
      <c r="R200" s="15" t="s">
        <v>89</v>
      </c>
      <c r="S200" s="15"/>
      <c r="T200" s="15"/>
      <c r="U200" s="120"/>
      <c r="V200" s="15" t="b">
        <v>0</v>
      </c>
      <c r="W200" s="18" t="s">
        <v>228</v>
      </c>
      <c r="X200" s="18" t="s">
        <v>195</v>
      </c>
      <c r="Y200" s="18"/>
      <c r="Z200" s="138"/>
      <c r="AA200" s="15" t="s">
        <v>106</v>
      </c>
      <c r="AB200" s="18" t="s">
        <v>91</v>
      </c>
      <c r="AC200" s="18" t="s">
        <v>947</v>
      </c>
      <c r="AD200" s="15" t="s">
        <v>91</v>
      </c>
      <c r="AE200" s="15"/>
      <c r="AF200" s="15"/>
      <c r="AG200" s="15"/>
      <c r="AH200" s="19"/>
      <c r="AI200" s="15"/>
      <c r="AJ200" s="35" t="s">
        <v>95</v>
      </c>
      <c r="AK200" s="35" t="s">
        <v>95</v>
      </c>
      <c r="AL200" s="35"/>
      <c r="AM200" s="35"/>
      <c r="AN200" s="35"/>
      <c r="AO200" s="35"/>
      <c r="AP200" s="102"/>
      <c r="AQ200" s="102"/>
      <c r="AR200" s="35"/>
      <c r="AS200" s="15"/>
      <c r="AT200" s="15"/>
      <c r="AU200" s="15"/>
      <c r="AV200" s="15"/>
      <c r="AW200" s="15"/>
      <c r="AX200" s="15"/>
      <c r="AY200" s="15"/>
      <c r="AZ200" s="15"/>
      <c r="BA200" s="15"/>
      <c r="BB200" s="15"/>
      <c r="BC200" s="15"/>
      <c r="BD200" s="15"/>
      <c r="BE200" s="15" t="s">
        <v>116</v>
      </c>
      <c r="BF200" s="98" t="s">
        <v>117</v>
      </c>
      <c r="BG200" s="15" t="s">
        <v>118</v>
      </c>
      <c r="BH200" s="15" t="s">
        <v>948</v>
      </c>
      <c r="BI200" s="45" t="str">
        <f>CONCATENATE("{ ""id"":",L200,", ""lov_id"": ",M200,", ""unit_id"":",N200,", ""domain_b"": true, ""domain_c"": true, ""domain_e"": true, ""domain_h"": true, ""tech_name"": """,F200,""", ""input_type"":""",LOWER(SUBSTITUTE(P200," ","_")),""", ""operator_in"": true, ""input_format"": """,R200,""",")</f>
        <v>{ "id":61, "lov_id": 40, "unit_id":null, "domain_b": true, "domain_c": true, "domain_e": true, "domain_h": true, "tech_name": "SEC_ELIGI_COLL_TYP_SG", "input_type":"enumerated", "operator_in": true, "input_format": "string",</v>
      </c>
      <c r="BJ200" s="45" t="str">
        <f t="shared" si="52"/>
        <v>"selection_max": null,"selection_min": 1,"operator_not_in": true,"operator_greater_than": true,"operator_smaller_than": true,"validation_number_denom": null,"validation_number_scale": null,"validation_number_min_val": null,</v>
      </c>
      <c r="BK200" s="45" t="str">
        <f t="shared" si="53"/>
        <v>"validation_string_max_size": null,"validation_string_min_size": null,"validation_number_precision": null,"operator_greater_than_or_equal": true,"operator_smaller_than_or_equal": true },</v>
      </c>
      <c r="BL200" s="45" t="str">
        <f t="shared" si="54"/>
        <v>{ "id":61, "lov_id": 40, "unit_id":null, "domain_b": true, "domain_c": true, "domain_e": true, "domain_h": true, "tech_name": "SEC_ELIGI_COLL_TYP_SG",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200" s="14" t="s">
        <v>88</v>
      </c>
      <c r="BN200" s="14" t="s">
        <v>88</v>
      </c>
      <c r="BO200" s="14" t="s">
        <v>88</v>
      </c>
      <c r="BP200" s="14" t="s">
        <v>200</v>
      </c>
      <c r="BR200" s="149">
        <f>IF(LEN(W200)=LEN(SUBSTITUTE(W200,"ELIGIBILI","")),0,1)</f>
        <v>1</v>
      </c>
      <c r="BS200" s="14">
        <f>IF(LEN(W200)=LEN(SUBSTITUTE(W200,"HAIRCUT","")),0,1)</f>
        <v>1</v>
      </c>
      <c r="BT200" s="14">
        <f>IF(LEN(W200)=LEN(SUBSTITUTE(W200,"CONCENTRATION","")),0,1)</f>
        <v>1</v>
      </c>
      <c r="BU200" s="14" t="s">
        <v>200</v>
      </c>
      <c r="BV200" s="14" t="s">
        <v>200</v>
      </c>
      <c r="BW200" s="14" t="s">
        <v>200</v>
      </c>
      <c r="BX200" s="14" t="s">
        <v>88</v>
      </c>
      <c r="CD200" s="14" t="str">
        <f>CONCATENATE("UPDATE field set FIELD_NAME = '",G200,"' WHERE ID = ",L200, ";")</f>
        <v>UPDATE field set FIELD_NAME = 'IM SEG Asset Classification SG' WHERE ID = 61;</v>
      </c>
    </row>
    <row r="201" spans="1:82" ht="34">
      <c r="A201" s="108">
        <v>325</v>
      </c>
      <c r="B201" s="104"/>
      <c r="C201" s="15" t="s">
        <v>172</v>
      </c>
      <c r="D201" s="15" t="s">
        <v>100</v>
      </c>
      <c r="E201" s="15" t="s">
        <v>178</v>
      </c>
      <c r="F201" s="16" t="s">
        <v>1060</v>
      </c>
      <c r="G201" s="17" t="s">
        <v>1061</v>
      </c>
      <c r="H201" s="17" t="s">
        <v>88</v>
      </c>
      <c r="I201" s="17" t="s">
        <v>88</v>
      </c>
      <c r="J201" s="15" t="s">
        <v>104</v>
      </c>
      <c r="K201" s="15" t="s">
        <v>105</v>
      </c>
      <c r="L201" s="15"/>
      <c r="M201" s="15"/>
      <c r="N201" s="15"/>
      <c r="O201" s="15"/>
      <c r="P201" s="15"/>
      <c r="Q201" s="15"/>
      <c r="R201" s="15"/>
      <c r="S201" s="15"/>
      <c r="T201" s="15"/>
      <c r="U201" s="15"/>
      <c r="V201" s="15"/>
      <c r="W201" s="15"/>
      <c r="X201" s="15"/>
      <c r="Y201" s="15"/>
      <c r="Z201" s="15"/>
      <c r="AA201" s="15" t="s">
        <v>106</v>
      </c>
      <c r="AB201" s="18" t="s">
        <v>91</v>
      </c>
      <c r="AC201" s="18" t="s">
        <v>538</v>
      </c>
      <c r="AD201" s="15" t="s">
        <v>91</v>
      </c>
      <c r="AE201" s="15"/>
      <c r="AF201" s="15"/>
      <c r="AG201" s="15"/>
      <c r="AH201" s="19"/>
      <c r="AI201" s="15"/>
      <c r="AJ201" s="35" t="s">
        <v>95</v>
      </c>
      <c r="AK201" s="35"/>
      <c r="AL201" s="35"/>
      <c r="AM201" s="35"/>
      <c r="AN201" s="35"/>
      <c r="AO201" s="35"/>
      <c r="AP201" s="102"/>
      <c r="AQ201" s="102"/>
      <c r="AR201" s="35"/>
      <c r="AS201" s="15"/>
      <c r="AT201" s="15"/>
      <c r="AU201" s="15"/>
      <c r="AV201" s="15"/>
      <c r="AW201" s="15"/>
      <c r="AX201" s="15"/>
      <c r="AY201" s="15"/>
      <c r="AZ201" s="15"/>
      <c r="BA201" s="15"/>
      <c r="BB201" s="15"/>
      <c r="BC201" s="15"/>
      <c r="BD201" s="15"/>
      <c r="BE201" s="15" t="s">
        <v>116</v>
      </c>
      <c r="BF201" s="82" t="s">
        <v>91</v>
      </c>
      <c r="BG201" s="19" t="s">
        <v>176</v>
      </c>
      <c r="BH201" s="15" t="s">
        <v>948</v>
      </c>
      <c r="BR201" s="14"/>
    </row>
    <row r="202" spans="1:82" ht="288">
      <c r="A202" s="108">
        <v>326</v>
      </c>
      <c r="B202" s="104"/>
      <c r="C202" s="15" t="s">
        <v>172</v>
      </c>
      <c r="D202" s="15" t="s">
        <v>100</v>
      </c>
      <c r="E202" s="15" t="s">
        <v>178</v>
      </c>
      <c r="F202" s="16" t="s">
        <v>1062</v>
      </c>
      <c r="G202" s="17" t="s">
        <v>1063</v>
      </c>
      <c r="H202" s="17" t="s">
        <v>189</v>
      </c>
      <c r="I202" s="17" t="s">
        <v>88</v>
      </c>
      <c r="J202" s="27" t="s">
        <v>89</v>
      </c>
      <c r="K202" s="15" t="s">
        <v>1064</v>
      </c>
      <c r="L202" s="15">
        <v>62</v>
      </c>
      <c r="M202" s="18">
        <f>IF(Q202&lt;&gt;"",INDEX(LOVs!$D$2:$D$50,MATCH(Q202,LOVs!$C$2:$C$50)),"null")</f>
        <v>17</v>
      </c>
      <c r="N202" s="18" t="str">
        <f>IF(S202&lt;&gt;"",INDEX(LOVs!$D$2:$D$50,MATCH(S202,LOVs!$C$2:$C$50)),"null")</f>
        <v>null</v>
      </c>
      <c r="O202" s="25" t="s">
        <v>968</v>
      </c>
      <c r="P202" s="15" t="s">
        <v>192</v>
      </c>
      <c r="Q202" s="15" t="s">
        <v>1065</v>
      </c>
      <c r="R202" s="15" t="s">
        <v>89</v>
      </c>
      <c r="S202" s="15"/>
      <c r="T202" s="15"/>
      <c r="U202" s="120"/>
      <c r="V202" s="15" t="b">
        <v>0</v>
      </c>
      <c r="W202" s="18" t="s">
        <v>228</v>
      </c>
      <c r="X202" s="18" t="s">
        <v>229</v>
      </c>
      <c r="Y202" s="18"/>
      <c r="Z202" s="138"/>
      <c r="AA202" s="15" t="s">
        <v>106</v>
      </c>
      <c r="AB202" s="18" t="s">
        <v>91</v>
      </c>
      <c r="AC202" s="18" t="s">
        <v>1066</v>
      </c>
      <c r="AD202" s="15" t="s">
        <v>91</v>
      </c>
      <c r="AE202" s="15"/>
      <c r="AF202" s="15"/>
      <c r="AG202" s="15"/>
      <c r="AH202" s="19"/>
      <c r="AI202" s="15"/>
      <c r="AJ202" s="35" t="s">
        <v>95</v>
      </c>
      <c r="AK202" s="35" t="s">
        <v>95</v>
      </c>
      <c r="AL202" s="35"/>
      <c r="AM202" s="35"/>
      <c r="AN202" s="35"/>
      <c r="AO202" s="35"/>
      <c r="AP202" s="35" t="s">
        <v>95</v>
      </c>
      <c r="AQ202" s="35" t="s">
        <v>95</v>
      </c>
      <c r="AR202" s="35"/>
      <c r="AS202" s="15"/>
      <c r="AT202" s="15"/>
      <c r="AU202" s="15"/>
      <c r="AV202" s="15"/>
      <c r="AW202" s="15"/>
      <c r="AX202" s="15"/>
      <c r="AY202" s="15"/>
      <c r="AZ202" s="15"/>
      <c r="BA202" s="15"/>
      <c r="BB202" s="15"/>
      <c r="BC202" s="15"/>
      <c r="BD202" s="15"/>
      <c r="BE202" s="15" t="s">
        <v>116</v>
      </c>
      <c r="BF202" s="98" t="s">
        <v>117</v>
      </c>
      <c r="BG202" s="15" t="s">
        <v>118</v>
      </c>
      <c r="BH202" s="15" t="s">
        <v>948</v>
      </c>
      <c r="BI202" s="45" t="str">
        <f>CONCATENATE("{ ""id"":",L202,", ""lov_id"": ",M202,", ""unit_id"":",N202,", ""domain_b"": true, ""domain_c"": true, ""domain_e"": true, ""domain_h"": true, ""tech_name"": """,F202,""", ""input_type"":""",LOWER(SUBSTITUTE(P202," ","_")),""", ""operator_in"": true, ""input_format"": """,R202,""",")</f>
        <v>{ "id":62, "lov_id": 17, "unit_id":null, "domain_b": true, "domain_c": true, "domain_e": true, "domain_h": true, "tech_name": "SEC_BB_IDX_NAME", "input_type":"enumerated", "operator_in": true, "input_format": "string",</v>
      </c>
      <c r="BJ202" s="45" t="str">
        <f>"""selection_max"":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202" s="45" t="str">
        <f>"""validation_string_max_size"":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202" s="45" t="str">
        <f>CONCATENATE(BI202,BJ202,BK202)</f>
        <v>{ "id":62, "lov_id": 17, "unit_id":null, "domain_b": true, "domain_c": true, "domain_e": true, "domain_h": true, "tech_name": "SEC_BB_IDX_NAME",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202" s="14" t="s">
        <v>88</v>
      </c>
      <c r="BO202" s="14" t="s">
        <v>88</v>
      </c>
      <c r="BP202" s="14" t="s">
        <v>200</v>
      </c>
      <c r="BR202" s="149">
        <f>IF(LEN(W202)=LEN(SUBSTITUTE(W202,"ELIGIBILI","")),0,1)</f>
        <v>1</v>
      </c>
      <c r="BS202" s="14">
        <f>IF(LEN(W202)=LEN(SUBSTITUTE(W202,"HAIRCUT","")),0,1)</f>
        <v>1</v>
      </c>
      <c r="BT202" s="14">
        <f>IF(LEN(W202)=LEN(SUBSTITUTE(W202,"CONCENTRATION","")),0,1)</f>
        <v>1</v>
      </c>
      <c r="BU202" s="14" t="s">
        <v>200</v>
      </c>
      <c r="BV202" s="14" t="s">
        <v>200</v>
      </c>
      <c r="BW202" s="14" t="s">
        <v>200</v>
      </c>
      <c r="BX202" s="14" t="s">
        <v>88</v>
      </c>
      <c r="CD202" s="14" t="str">
        <f>CONCATENATE("UPDATE field set FIELD_NAME = '",G202,"' WHERE ID = ",L202, ";")</f>
        <v>UPDATE field set FIELD_NAME = 'IM SEG Index' WHERE ID = 62;</v>
      </c>
    </row>
    <row r="203" spans="1:82" ht="62">
      <c r="A203" s="212" t="s">
        <v>1067</v>
      </c>
      <c r="B203" s="213"/>
      <c r="C203" s="213"/>
      <c r="D203" s="213"/>
      <c r="E203" s="213"/>
      <c r="F203" s="213"/>
      <c r="G203" s="213"/>
      <c r="H203" s="213"/>
      <c r="I203" s="213"/>
      <c r="J203" s="213"/>
      <c r="K203" s="213"/>
      <c r="L203" s="213"/>
      <c r="M203" s="213"/>
      <c r="N203" s="213"/>
      <c r="O203" s="213"/>
      <c r="P203" s="213"/>
      <c r="Q203" s="213"/>
      <c r="R203" s="213"/>
      <c r="S203" s="213"/>
      <c r="T203" s="213"/>
      <c r="U203" s="213"/>
      <c r="V203" s="213"/>
      <c r="W203" s="213"/>
      <c r="X203" s="213"/>
      <c r="Y203" s="213"/>
      <c r="Z203" s="213"/>
      <c r="AA203" s="213"/>
      <c r="AB203" s="213"/>
      <c r="AC203" s="213"/>
      <c r="AD203" s="213"/>
      <c r="AE203" s="213"/>
      <c r="AF203" s="213"/>
      <c r="AG203" s="213"/>
      <c r="AH203" s="213"/>
      <c r="AI203" s="213"/>
      <c r="AJ203" s="213"/>
      <c r="AK203" s="213"/>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R203" s="14"/>
    </row>
    <row r="204" spans="1:82" ht="112">
      <c r="A204" s="42">
        <v>327</v>
      </c>
      <c r="B204" s="114" t="s">
        <v>1068</v>
      </c>
      <c r="C204" s="42" t="s">
        <v>172</v>
      </c>
      <c r="D204" s="42" t="s">
        <v>177</v>
      </c>
      <c r="E204" s="42"/>
      <c r="F204" s="16" t="s">
        <v>1069</v>
      </c>
      <c r="G204" s="17" t="s">
        <v>1070</v>
      </c>
      <c r="H204" s="17" t="s">
        <v>88</v>
      </c>
      <c r="I204" s="17" t="s">
        <v>88</v>
      </c>
      <c r="J204" s="15" t="s">
        <v>875</v>
      </c>
      <c r="K204" s="15" t="s">
        <v>1071</v>
      </c>
      <c r="L204" s="15"/>
      <c r="M204" s="15"/>
      <c r="N204" s="15"/>
      <c r="O204" s="15"/>
      <c r="P204" s="15"/>
      <c r="Q204" s="15"/>
      <c r="R204" s="15"/>
      <c r="S204" s="15"/>
      <c r="T204" s="15"/>
      <c r="U204" s="15"/>
      <c r="V204" s="15"/>
      <c r="W204" s="15"/>
      <c r="X204" s="15"/>
      <c r="Y204" s="15"/>
      <c r="Z204" s="15"/>
      <c r="AA204" s="42" t="s">
        <v>106</v>
      </c>
      <c r="AB204" s="42" t="s">
        <v>91</v>
      </c>
      <c r="AC204" s="18" t="s">
        <v>1066</v>
      </c>
      <c r="AD204" s="42"/>
      <c r="AE204" s="42" t="s">
        <v>91</v>
      </c>
      <c r="AF204" s="42">
        <v>23</v>
      </c>
      <c r="AG204" s="42"/>
      <c r="AH204" s="42"/>
      <c r="AI204" s="42"/>
      <c r="AJ204" s="35" t="s">
        <v>1072</v>
      </c>
      <c r="AK204" s="35" t="s">
        <v>1072</v>
      </c>
      <c r="AL204" s="35" t="s">
        <v>1072</v>
      </c>
      <c r="AM204" s="35" t="s">
        <v>1072</v>
      </c>
      <c r="AN204" s="35" t="s">
        <v>1072</v>
      </c>
      <c r="AO204" s="35" t="s">
        <v>1072</v>
      </c>
      <c r="AP204" s="35"/>
      <c r="AQ204" s="35"/>
      <c r="AR204" s="42"/>
      <c r="AS204" s="42"/>
      <c r="AT204" s="42"/>
      <c r="AU204" s="42"/>
      <c r="AV204" s="42"/>
      <c r="AW204" s="42"/>
      <c r="AX204" s="42"/>
      <c r="AY204" s="42"/>
      <c r="AZ204" s="42"/>
      <c r="BA204" s="19"/>
      <c r="BB204" s="19"/>
      <c r="BC204" s="19"/>
      <c r="BD204" s="42"/>
      <c r="BE204" s="42"/>
      <c r="BF204" s="42" t="s">
        <v>117</v>
      </c>
      <c r="BG204" s="15" t="s">
        <v>118</v>
      </c>
      <c r="BH204" s="42" t="s">
        <v>183</v>
      </c>
      <c r="BR204" s="14"/>
    </row>
    <row r="205" spans="1:82" ht="80">
      <c r="A205" s="42">
        <v>328</v>
      </c>
      <c r="B205" s="114" t="s">
        <v>1068</v>
      </c>
      <c r="C205" s="42" t="s">
        <v>172</v>
      </c>
      <c r="D205" s="42" t="s">
        <v>177</v>
      </c>
      <c r="E205" s="42"/>
      <c r="F205" s="16" t="s">
        <v>1073</v>
      </c>
      <c r="G205" s="17" t="s">
        <v>1074</v>
      </c>
      <c r="H205" s="17" t="s">
        <v>88</v>
      </c>
      <c r="I205" s="17" t="s">
        <v>88</v>
      </c>
      <c r="J205" s="42" t="s">
        <v>850</v>
      </c>
      <c r="K205" s="18" t="s">
        <v>394</v>
      </c>
      <c r="L205" s="18"/>
      <c r="M205" s="18"/>
      <c r="N205" s="18"/>
      <c r="O205" s="18"/>
      <c r="P205" s="18"/>
      <c r="Q205" s="18"/>
      <c r="R205" s="18"/>
      <c r="S205" s="18"/>
      <c r="T205" s="18"/>
      <c r="U205" s="18"/>
      <c r="V205" s="18"/>
      <c r="W205" s="18"/>
      <c r="X205" s="18"/>
      <c r="Y205" s="18"/>
      <c r="Z205" s="18"/>
      <c r="AA205" s="42" t="s">
        <v>106</v>
      </c>
      <c r="AB205" s="18" t="s">
        <v>91</v>
      </c>
      <c r="AC205" s="18" t="s">
        <v>1066</v>
      </c>
      <c r="AD205" s="18"/>
      <c r="AE205" s="15" t="s">
        <v>91</v>
      </c>
      <c r="AF205" s="15" t="s">
        <v>397</v>
      </c>
      <c r="AG205" s="15" t="s">
        <v>205</v>
      </c>
      <c r="AH205" s="15" t="s">
        <v>398</v>
      </c>
      <c r="AI205" s="24" t="s">
        <v>399</v>
      </c>
      <c r="AJ205" s="35" t="s">
        <v>95</v>
      </c>
      <c r="AK205" s="35" t="s">
        <v>95</v>
      </c>
      <c r="AL205" s="35"/>
      <c r="AM205" s="35"/>
      <c r="AN205" s="35"/>
      <c r="AO205" s="35"/>
      <c r="AP205" s="35"/>
      <c r="AQ205" s="35"/>
      <c r="AR205" s="19"/>
      <c r="AS205" s="19"/>
      <c r="AT205" s="19"/>
      <c r="AU205" s="19"/>
      <c r="AV205" s="19"/>
      <c r="AW205" s="19"/>
      <c r="AX205" s="19"/>
      <c r="AY205" s="19"/>
      <c r="AZ205" s="19"/>
      <c r="BA205" s="19" t="s">
        <v>400</v>
      </c>
      <c r="BB205" s="19" t="s">
        <v>273</v>
      </c>
      <c r="BC205" s="19" t="s">
        <v>401</v>
      </c>
      <c r="BD205" s="19" t="s">
        <v>402</v>
      </c>
      <c r="BE205" s="19" t="s">
        <v>116</v>
      </c>
      <c r="BF205" s="19" t="s">
        <v>117</v>
      </c>
      <c r="BG205" s="83" t="s">
        <v>403</v>
      </c>
      <c r="BH205" s="19" t="s">
        <v>213</v>
      </c>
      <c r="BR205" s="14"/>
    </row>
    <row r="206" spans="1:82" ht="70">
      <c r="A206" s="42">
        <v>806</v>
      </c>
      <c r="B206" s="114" t="s">
        <v>1068</v>
      </c>
      <c r="C206" s="42" t="s">
        <v>561</v>
      </c>
      <c r="D206" s="42" t="s">
        <v>177</v>
      </c>
      <c r="E206" s="42"/>
      <c r="F206" s="16" t="s">
        <v>1075</v>
      </c>
      <c r="G206" s="17" t="s">
        <v>1076</v>
      </c>
      <c r="H206" s="17" t="s">
        <v>88</v>
      </c>
      <c r="I206" s="17" t="s">
        <v>88</v>
      </c>
      <c r="J206" s="42" t="s">
        <v>89</v>
      </c>
      <c r="K206" s="15" t="s">
        <v>192</v>
      </c>
      <c r="L206" s="15"/>
      <c r="M206" s="15"/>
      <c r="N206" s="15"/>
      <c r="O206" s="15"/>
      <c r="P206" s="15"/>
      <c r="Q206" s="15"/>
      <c r="R206" s="15"/>
      <c r="S206" s="15"/>
      <c r="T206" s="15"/>
      <c r="U206" s="15"/>
      <c r="V206" s="15"/>
      <c r="W206" s="15"/>
      <c r="X206" s="15"/>
      <c r="Y206" s="15"/>
      <c r="Z206" s="15"/>
      <c r="AA206" s="42" t="s">
        <v>1077</v>
      </c>
      <c r="AB206" s="42" t="s">
        <v>91</v>
      </c>
      <c r="AC206" s="18" t="s">
        <v>1066</v>
      </c>
      <c r="AD206" s="42"/>
      <c r="AE206" s="18" t="s">
        <v>91</v>
      </c>
      <c r="AF206" s="42">
        <v>7</v>
      </c>
      <c r="AG206" s="42"/>
      <c r="AH206" s="42"/>
      <c r="AI206" s="42"/>
      <c r="AJ206" s="35" t="s">
        <v>1072</v>
      </c>
      <c r="AK206" s="35" t="s">
        <v>1072</v>
      </c>
      <c r="AL206" s="35"/>
      <c r="AM206" s="35"/>
      <c r="AN206" s="35"/>
      <c r="AO206" s="35"/>
      <c r="AP206" s="35"/>
      <c r="AQ206" s="35"/>
      <c r="AR206" s="42"/>
      <c r="AS206" s="42"/>
      <c r="AT206" s="42"/>
      <c r="AU206" s="42"/>
      <c r="AV206" s="42"/>
      <c r="AW206" s="42"/>
      <c r="AX206" s="42"/>
      <c r="AY206" s="42"/>
      <c r="AZ206" s="42"/>
      <c r="BA206" s="19"/>
      <c r="BB206" s="19"/>
      <c r="BC206" s="19"/>
      <c r="BD206" s="42"/>
      <c r="BE206" s="42"/>
      <c r="BF206" s="42" t="s">
        <v>117</v>
      </c>
      <c r="BG206" s="15" t="s">
        <v>118</v>
      </c>
      <c r="BH206" s="42" t="s">
        <v>476</v>
      </c>
      <c r="BR206" s="14"/>
    </row>
    <row r="207" spans="1:82" ht="70">
      <c r="A207" s="42">
        <v>813</v>
      </c>
      <c r="B207" s="114" t="s">
        <v>1068</v>
      </c>
      <c r="C207" s="42" t="s">
        <v>561</v>
      </c>
      <c r="D207" s="42" t="s">
        <v>177</v>
      </c>
      <c r="E207" s="42"/>
      <c r="F207" s="16" t="s">
        <v>1078</v>
      </c>
      <c r="G207" s="17" t="s">
        <v>1079</v>
      </c>
      <c r="H207" s="17" t="s">
        <v>88</v>
      </c>
      <c r="I207" s="17" t="s">
        <v>88</v>
      </c>
      <c r="J207" s="42" t="s">
        <v>104</v>
      </c>
      <c r="K207" s="15" t="s">
        <v>105</v>
      </c>
      <c r="L207" s="15"/>
      <c r="M207" s="15"/>
      <c r="N207" s="15"/>
      <c r="O207" s="15"/>
      <c r="P207" s="15"/>
      <c r="Q207" s="15"/>
      <c r="R207" s="15"/>
      <c r="S207" s="15"/>
      <c r="T207" s="15"/>
      <c r="U207" s="15"/>
      <c r="V207" s="15"/>
      <c r="W207" s="15"/>
      <c r="X207" s="15"/>
      <c r="Y207" s="15"/>
      <c r="Z207" s="15"/>
      <c r="AA207" s="42" t="s">
        <v>1077</v>
      </c>
      <c r="AB207" s="42" t="s">
        <v>91</v>
      </c>
      <c r="AC207" s="18" t="s">
        <v>1066</v>
      </c>
      <c r="AD207" s="42"/>
      <c r="AE207" s="18" t="s">
        <v>91</v>
      </c>
      <c r="AF207" s="42" t="s">
        <v>91</v>
      </c>
      <c r="AG207" s="42"/>
      <c r="AH207" s="42"/>
      <c r="AI207" s="42"/>
      <c r="AJ207" s="35" t="s">
        <v>1072</v>
      </c>
      <c r="AK207" s="35"/>
      <c r="AL207" s="35"/>
      <c r="AM207" s="35"/>
      <c r="AN207" s="35"/>
      <c r="AO207" s="35"/>
      <c r="AP207" s="35"/>
      <c r="AQ207" s="35"/>
      <c r="AR207" s="42"/>
      <c r="AS207" s="42"/>
      <c r="AT207" s="42"/>
      <c r="AU207" s="42"/>
      <c r="AV207" s="42"/>
      <c r="AW207" s="42"/>
      <c r="AX207" s="42"/>
      <c r="AY207" s="42"/>
      <c r="AZ207" s="42"/>
      <c r="BA207" s="19"/>
      <c r="BB207" s="19"/>
      <c r="BC207" s="19"/>
      <c r="BD207" s="42"/>
      <c r="BE207" s="42"/>
      <c r="BF207" s="42" t="s">
        <v>91</v>
      </c>
      <c r="BG207" s="19" t="s">
        <v>176</v>
      </c>
      <c r="BH207" s="42" t="s">
        <v>567</v>
      </c>
      <c r="BR207" s="14"/>
    </row>
    <row r="208" spans="1:82" ht="70">
      <c r="A208" s="42">
        <v>329</v>
      </c>
      <c r="B208" s="114" t="s">
        <v>1068</v>
      </c>
      <c r="C208" s="42" t="s">
        <v>172</v>
      </c>
      <c r="D208" s="42" t="s">
        <v>177</v>
      </c>
      <c r="E208" s="42"/>
      <c r="F208" s="16" t="s">
        <v>1080</v>
      </c>
      <c r="G208" s="17" t="s">
        <v>1081</v>
      </c>
      <c r="H208" s="17" t="s">
        <v>88</v>
      </c>
      <c r="I208" s="17" t="s">
        <v>88</v>
      </c>
      <c r="J208" s="42" t="s">
        <v>104</v>
      </c>
      <c r="K208" s="42" t="s">
        <v>105</v>
      </c>
      <c r="L208" s="42"/>
      <c r="M208" s="42"/>
      <c r="N208" s="42"/>
      <c r="O208" s="42"/>
      <c r="P208" s="42"/>
      <c r="Q208" s="42"/>
      <c r="R208" s="42"/>
      <c r="S208" s="42"/>
      <c r="T208" s="42"/>
      <c r="U208" s="42"/>
      <c r="V208" s="42"/>
      <c r="W208" s="42"/>
      <c r="X208" s="42"/>
      <c r="Y208" s="42"/>
      <c r="Z208" s="42"/>
      <c r="AA208" s="42" t="s">
        <v>1082</v>
      </c>
      <c r="AB208" s="18" t="s">
        <v>91</v>
      </c>
      <c r="AC208" s="18" t="s">
        <v>268</v>
      </c>
      <c r="AD208" s="42" t="s">
        <v>91</v>
      </c>
      <c r="AE208" s="26" t="s">
        <v>91</v>
      </c>
      <c r="AF208" s="42"/>
      <c r="AG208" s="42"/>
      <c r="AH208" s="42"/>
      <c r="AI208" s="42"/>
      <c r="AJ208" s="35" t="s">
        <v>1072</v>
      </c>
      <c r="AK208" s="35"/>
      <c r="AL208" s="35"/>
      <c r="AM208" s="35"/>
      <c r="AN208" s="35"/>
      <c r="AO208" s="35"/>
      <c r="AP208" s="35"/>
      <c r="AQ208" s="35"/>
      <c r="AR208" s="42"/>
      <c r="AS208" s="42"/>
      <c r="AT208" s="42"/>
      <c r="AU208" s="42"/>
      <c r="AV208" s="42"/>
      <c r="AW208" s="42"/>
      <c r="AX208" s="42"/>
      <c r="AY208" s="42"/>
      <c r="AZ208" s="42"/>
      <c r="BA208" s="19"/>
      <c r="BB208" s="19"/>
      <c r="BC208" s="19"/>
      <c r="BD208" s="42"/>
      <c r="BE208" s="42"/>
      <c r="BF208" s="42" t="s">
        <v>91</v>
      </c>
      <c r="BG208" s="19" t="s">
        <v>176</v>
      </c>
      <c r="BH208" s="42" t="s">
        <v>183</v>
      </c>
      <c r="BR208" s="14"/>
    </row>
    <row r="209" spans="1:82" ht="128">
      <c r="A209" s="42">
        <v>814</v>
      </c>
      <c r="B209" s="114" t="s">
        <v>1068</v>
      </c>
      <c r="C209" s="42" t="s">
        <v>561</v>
      </c>
      <c r="D209" s="42" t="s">
        <v>177</v>
      </c>
      <c r="E209" s="42"/>
      <c r="F209" s="16" t="s">
        <v>1083</v>
      </c>
      <c r="G209" s="17" t="s">
        <v>1084</v>
      </c>
      <c r="H209" s="17" t="s">
        <v>189</v>
      </c>
      <c r="I209" s="17" t="s">
        <v>88</v>
      </c>
      <c r="J209" s="42" t="s">
        <v>850</v>
      </c>
      <c r="K209" s="42" t="s">
        <v>1085</v>
      </c>
      <c r="L209" s="42">
        <v>63</v>
      </c>
      <c r="M209" s="18" t="str">
        <f>IF(Q209&lt;&gt;"",INDEX(LOVs!$D$2:$D$50,MATCH(Q209,LOVs!$C$2:$C$50)),"null")</f>
        <v>null</v>
      </c>
      <c r="N209" s="18" t="str">
        <f>IF(S209&lt;&gt;"",INDEX(LOVs!$D$2:$D$50,MATCH(S209,LOVs!$C$2:$C$50)),"null")</f>
        <v>null</v>
      </c>
      <c r="O209" s="25" t="s">
        <v>968</v>
      </c>
      <c r="P209" s="129" t="s">
        <v>226</v>
      </c>
      <c r="Q209" s="42"/>
      <c r="R209" s="42" t="s">
        <v>89</v>
      </c>
      <c r="S209" s="42"/>
      <c r="T209" s="42"/>
      <c r="U209" s="131" t="s">
        <v>969</v>
      </c>
      <c r="V209" s="15" t="b">
        <v>0</v>
      </c>
      <c r="W209" s="18" t="s">
        <v>228</v>
      </c>
      <c r="X209" s="18" t="s">
        <v>229</v>
      </c>
      <c r="Y209" s="18"/>
      <c r="Z209" s="138" t="s">
        <v>230</v>
      </c>
      <c r="AA209" s="42" t="s">
        <v>106</v>
      </c>
      <c r="AB209" s="18" t="s">
        <v>91</v>
      </c>
      <c r="AC209" s="18" t="s">
        <v>1066</v>
      </c>
      <c r="AD209" s="42" t="s">
        <v>91</v>
      </c>
      <c r="AE209" s="26" t="s">
        <v>91</v>
      </c>
      <c r="AF209" s="42" t="s">
        <v>1086</v>
      </c>
      <c r="AG209" s="42"/>
      <c r="AH209" s="42"/>
      <c r="AI209" s="42"/>
      <c r="AJ209" s="35" t="s">
        <v>1072</v>
      </c>
      <c r="AK209" s="35" t="s">
        <v>1072</v>
      </c>
      <c r="AL209" s="35"/>
      <c r="AM209" s="35"/>
      <c r="AN209" s="35"/>
      <c r="AO209" s="35"/>
      <c r="AP209" s="35" t="s">
        <v>1072</v>
      </c>
      <c r="AQ209" s="35" t="s">
        <v>1072</v>
      </c>
      <c r="AR209" s="42"/>
      <c r="AS209" s="42"/>
      <c r="AT209" s="42"/>
      <c r="AU209" s="42"/>
      <c r="AV209" s="42"/>
      <c r="AW209" s="42"/>
      <c r="AX209" s="42"/>
      <c r="AY209" s="42"/>
      <c r="AZ209" s="42"/>
      <c r="BA209" s="19"/>
      <c r="BB209" s="19"/>
      <c r="BC209" s="19"/>
      <c r="BD209" s="42"/>
      <c r="BE209" s="42"/>
      <c r="BF209" s="83" t="s">
        <v>971</v>
      </c>
      <c r="BG209" s="83" t="s">
        <v>977</v>
      </c>
      <c r="BH209" s="42" t="s">
        <v>1087</v>
      </c>
      <c r="BI209" s="45" t="str">
        <f>CONCATENATE("{ ""id"":",L209,", ""lov_id"": ",M209,", ""unit_id"":",N209,", ""domain_b"": true, ""domain_c"": true, ""domain_e"": true, ""domain_h"": true, ""tech_name"": """,F209,""", ""input_type"":""",LOWER(SUBSTITUTE(P209," ","_")),""", ""operator_in"": true, ""input_format"": """,R209,""",")</f>
        <v>{ "id":63, "lov_id": null, "unit_id":null, "domain_b": true, "domain_c": true, "domain_e": true, "domain_h": true, "tech_name": "SEC_ISSUER_LEI", "input_type":"free_value", "operator_in": true, "input_format": "string",</v>
      </c>
      <c r="BJ209" s="45" t="str">
        <f>"""selection_max"":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209" s="45" t="str">
        <f>"""validation_string_max_size"":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209" s="45" t="str">
        <f>CONCATENATE(BI209,BJ209,BK209)</f>
        <v>{ "id":63, "lov_id": null, "unit_id":null, "domain_b": true, "domain_c": true, "domain_e": true, "domain_h": true, "tech_name": "SEC_ISSUER_LEI", "input_type":"free_value",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209" s="14" t="s">
        <v>88</v>
      </c>
      <c r="BO209" s="14" t="s">
        <v>88</v>
      </c>
      <c r="BP209" s="14" t="s">
        <v>88</v>
      </c>
      <c r="BR209" s="149">
        <f>IF(LEN(W209)=LEN(SUBSTITUTE(W209,"ELIGIBILI","")),0,1)</f>
        <v>1</v>
      </c>
      <c r="BS209" s="14">
        <f>IF(LEN(W209)=LEN(SUBSTITUTE(W209,"HAIRCUT","")),0,1)</f>
        <v>1</v>
      </c>
      <c r="BT209" s="14">
        <f>IF(LEN(W209)=LEN(SUBSTITUTE(W209,"CONCENTRATION","")),0,1)</f>
        <v>1</v>
      </c>
      <c r="BX209" s="14" t="s">
        <v>200</v>
      </c>
      <c r="CD209" s="14" t="str">
        <f>CONCATENATE("UPDATE field set FIELD_NAME = '",G209,"' WHERE ID = ",L209, ";")</f>
        <v>UPDATE field set FIELD_NAME = 'Issuer LEI' WHERE ID = 63;</v>
      </c>
    </row>
    <row r="210" spans="1:82" ht="70">
      <c r="A210" s="42">
        <v>818</v>
      </c>
      <c r="B210" s="114" t="s">
        <v>1068</v>
      </c>
      <c r="C210" s="42" t="s">
        <v>561</v>
      </c>
      <c r="D210" s="42" t="s">
        <v>177</v>
      </c>
      <c r="E210" s="42"/>
      <c r="F210" s="16" t="s">
        <v>1088</v>
      </c>
      <c r="G210" s="17" t="s">
        <v>1089</v>
      </c>
      <c r="H210" s="17" t="s">
        <v>88</v>
      </c>
      <c r="I210" s="17" t="s">
        <v>88</v>
      </c>
      <c r="J210" s="42" t="s">
        <v>850</v>
      </c>
      <c r="K210" s="42" t="s">
        <v>1090</v>
      </c>
      <c r="L210" s="42"/>
      <c r="M210" s="42"/>
      <c r="N210" s="42"/>
      <c r="O210" s="42"/>
      <c r="P210" s="42"/>
      <c r="Q210" s="42"/>
      <c r="R210" s="42"/>
      <c r="S210" s="42"/>
      <c r="T210" s="42"/>
      <c r="U210" s="42"/>
      <c r="V210" s="42"/>
      <c r="W210" s="42"/>
      <c r="X210" s="42"/>
      <c r="Y210" s="42"/>
      <c r="Z210" s="42"/>
      <c r="AA210" s="42" t="s">
        <v>106</v>
      </c>
      <c r="AB210" s="18" t="s">
        <v>91</v>
      </c>
      <c r="AC210" s="18" t="s">
        <v>1066</v>
      </c>
      <c r="AD210" s="42" t="s">
        <v>91</v>
      </c>
      <c r="AE210" s="26" t="s">
        <v>91</v>
      </c>
      <c r="AF210" s="42" t="s">
        <v>1091</v>
      </c>
      <c r="AG210" s="42"/>
      <c r="AH210" s="42"/>
      <c r="AI210" s="42"/>
      <c r="AJ210" s="35" t="s">
        <v>1072</v>
      </c>
      <c r="AK210" s="35" t="s">
        <v>1072</v>
      </c>
      <c r="AL210" s="35"/>
      <c r="AM210" s="35"/>
      <c r="AN210" s="35"/>
      <c r="AO210" s="35"/>
      <c r="AP210" s="35"/>
      <c r="AQ210" s="35"/>
      <c r="AR210" s="42"/>
      <c r="AS210" s="42"/>
      <c r="AT210" s="42"/>
      <c r="AU210" s="42"/>
      <c r="AV210" s="42"/>
      <c r="AW210" s="42"/>
      <c r="AX210" s="42"/>
      <c r="AY210" s="42"/>
      <c r="AZ210" s="42"/>
      <c r="BA210" s="19"/>
      <c r="BB210" s="19"/>
      <c r="BC210" s="19"/>
      <c r="BD210" s="42"/>
      <c r="BE210" s="42"/>
      <c r="BF210" s="42" t="s">
        <v>117</v>
      </c>
      <c r="BG210" s="19" t="s">
        <v>118</v>
      </c>
      <c r="BH210" s="42" t="s">
        <v>1087</v>
      </c>
      <c r="BR210" s="14"/>
    </row>
    <row r="211" spans="1:82" ht="70">
      <c r="A211" s="42">
        <v>819</v>
      </c>
      <c r="B211" s="114" t="s">
        <v>1068</v>
      </c>
      <c r="C211" s="42" t="s">
        <v>561</v>
      </c>
      <c r="D211" s="42" t="s">
        <v>177</v>
      </c>
      <c r="E211" s="42"/>
      <c r="F211" s="16" t="s">
        <v>1092</v>
      </c>
      <c r="G211" s="17" t="s">
        <v>1093</v>
      </c>
      <c r="H211" s="17" t="s">
        <v>88</v>
      </c>
      <c r="I211" s="17" t="s">
        <v>88</v>
      </c>
      <c r="J211" s="42" t="s">
        <v>850</v>
      </c>
      <c r="K211" s="42" t="s">
        <v>1090</v>
      </c>
      <c r="L211" s="42"/>
      <c r="M211" s="42"/>
      <c r="N211" s="42"/>
      <c r="O211" s="42"/>
      <c r="P211" s="42"/>
      <c r="Q211" s="42"/>
      <c r="R211" s="42"/>
      <c r="S211" s="42"/>
      <c r="T211" s="42"/>
      <c r="U211" s="42"/>
      <c r="V211" s="42"/>
      <c r="W211" s="42"/>
      <c r="X211" s="42"/>
      <c r="Y211" s="42"/>
      <c r="Z211" s="42"/>
      <c r="AA211" s="42" t="s">
        <v>106</v>
      </c>
      <c r="AB211" s="18" t="s">
        <v>91</v>
      </c>
      <c r="AC211" s="18" t="s">
        <v>1066</v>
      </c>
      <c r="AD211" s="42" t="s">
        <v>91</v>
      </c>
      <c r="AE211" s="26" t="s">
        <v>91</v>
      </c>
      <c r="AF211" s="42" t="s">
        <v>218</v>
      </c>
      <c r="AG211" s="42"/>
      <c r="AH211" s="42"/>
      <c r="AI211" s="42"/>
      <c r="AJ211" s="35" t="s">
        <v>1072</v>
      </c>
      <c r="AK211" s="35" t="s">
        <v>1072</v>
      </c>
      <c r="AL211" s="35"/>
      <c r="AM211" s="35"/>
      <c r="AN211" s="35"/>
      <c r="AO211" s="35"/>
      <c r="AP211" s="35"/>
      <c r="AQ211" s="35"/>
      <c r="AR211" s="42"/>
      <c r="AS211" s="42"/>
      <c r="AT211" s="42"/>
      <c r="AU211" s="42"/>
      <c r="AV211" s="42"/>
      <c r="AW211" s="42"/>
      <c r="AX211" s="42"/>
      <c r="AY211" s="42"/>
      <c r="AZ211" s="42"/>
      <c r="BA211" s="19"/>
      <c r="BB211" s="19"/>
      <c r="BC211" s="19"/>
      <c r="BD211" s="42"/>
      <c r="BE211" s="42"/>
      <c r="BF211" s="42" t="s">
        <v>117</v>
      </c>
      <c r="BG211" s="19" t="s">
        <v>118</v>
      </c>
      <c r="BH211" s="42" t="s">
        <v>1087</v>
      </c>
      <c r="BR211" s="14"/>
    </row>
    <row r="212" spans="1:82" ht="128">
      <c r="A212" s="42">
        <v>816</v>
      </c>
      <c r="B212" s="114" t="s">
        <v>1068</v>
      </c>
      <c r="C212" s="42" t="s">
        <v>561</v>
      </c>
      <c r="D212" s="42" t="s">
        <v>177</v>
      </c>
      <c r="E212" s="42"/>
      <c r="F212" s="16" t="s">
        <v>1094</v>
      </c>
      <c r="G212" s="17" t="s">
        <v>1095</v>
      </c>
      <c r="H212" s="17" t="s">
        <v>189</v>
      </c>
      <c r="I212" s="17" t="s">
        <v>88</v>
      </c>
      <c r="J212" s="42" t="s">
        <v>850</v>
      </c>
      <c r="K212" s="42" t="s">
        <v>1090</v>
      </c>
      <c r="L212" s="42">
        <v>64</v>
      </c>
      <c r="M212" s="18">
        <f>IF(Q212&lt;&gt;"",INDEX(LOVs!$D$2:$D$50,MATCH(Q212,LOVs!$C$2:$C$50)),"null")</f>
        <v>5</v>
      </c>
      <c r="N212" s="18" t="str">
        <f>IF(S212&lt;&gt;"",INDEX(LOVs!$D$2:$D$50,MATCH(S212,LOVs!$C$2:$C$50)),"null")</f>
        <v>null</v>
      </c>
      <c r="O212" s="18" t="s">
        <v>191</v>
      </c>
      <c r="P212" s="42" t="s">
        <v>192</v>
      </c>
      <c r="Q212" s="42" t="s">
        <v>589</v>
      </c>
      <c r="R212" s="42" t="s">
        <v>89</v>
      </c>
      <c r="S212" s="42"/>
      <c r="T212" s="42"/>
      <c r="U212" s="123"/>
      <c r="V212" s="15" t="b">
        <v>0</v>
      </c>
      <c r="W212" s="18" t="s">
        <v>228</v>
      </c>
      <c r="X212" s="18" t="s">
        <v>229</v>
      </c>
      <c r="Y212" s="18"/>
      <c r="Z212" s="138"/>
      <c r="AA212" s="42" t="s">
        <v>106</v>
      </c>
      <c r="AB212" s="18" t="s">
        <v>91</v>
      </c>
      <c r="AC212" s="18" t="s">
        <v>1066</v>
      </c>
      <c r="AD212" s="42" t="s">
        <v>91</v>
      </c>
      <c r="AE212" s="26" t="s">
        <v>91</v>
      </c>
      <c r="AF212" s="42" t="s">
        <v>1096</v>
      </c>
      <c r="AG212" s="42"/>
      <c r="AH212" s="42"/>
      <c r="AI212" s="42"/>
      <c r="AJ212" s="35" t="s">
        <v>1072</v>
      </c>
      <c r="AK212" s="35" t="s">
        <v>1072</v>
      </c>
      <c r="AL212" s="35"/>
      <c r="AM212" s="35"/>
      <c r="AN212" s="35"/>
      <c r="AO212" s="35"/>
      <c r="AP212" s="35"/>
      <c r="AQ212" s="35"/>
      <c r="AR212" s="42"/>
      <c r="AS212" s="42"/>
      <c r="AT212" s="42"/>
      <c r="AU212" s="42"/>
      <c r="AV212" s="42"/>
      <c r="AW212" s="42"/>
      <c r="AX212" s="42"/>
      <c r="AY212" s="42"/>
      <c r="AZ212" s="42"/>
      <c r="BA212" s="19"/>
      <c r="BB212" s="19"/>
      <c r="BC212" s="19"/>
      <c r="BD212" s="42"/>
      <c r="BE212" s="42"/>
      <c r="BF212" s="42" t="s">
        <v>117</v>
      </c>
      <c r="BG212" s="19" t="s">
        <v>118</v>
      </c>
      <c r="BH212" s="42" t="s">
        <v>1087</v>
      </c>
      <c r="BI212" s="45" t="str">
        <f>CONCATENATE("{ ""id"":",L212,", ""lov_id"": ",M212,", ""unit_id"":",N212,", ""domain_b"": true, ""domain_c"": true, ""domain_e"": true, ""domain_h"": true, ""tech_name"": """,F212,""", ""input_type"":""",LOWER(SUBSTITUTE(P212," ","_")),""", ""operator_in"": true, ""input_format"": """,R212,""",")</f>
        <v>{ "id":64, "lov_id": 5, "unit_id":null, "domain_b": true, "domain_c": true, "domain_e": true, "domain_h": true, "tech_name": "SEC_ISSUER_COUNTRY_OF_RISK", "input_type":"enumerated", "operator_in": true, "input_format": "string",</v>
      </c>
      <c r="BJ212" s="45" t="str">
        <f t="shared" ref="BJ212:BJ215" si="55">"""selection_max"":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212" s="45" t="str">
        <f t="shared" ref="BK212:BK215" si="56">"""validation_string_max_size"":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212" s="45" t="str">
        <f t="shared" ref="BL212:BL215" si="57">CONCATENATE(BI212,BJ212,BK212)</f>
        <v>{ "id":64, "lov_id": 5, "unit_id":null, "domain_b": true, "domain_c": true, "domain_e": true, "domain_h": true, "tech_name": "SEC_ISSUER_COUNTRY_OF_RISK",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212" s="14" t="s">
        <v>88</v>
      </c>
      <c r="BO212" s="14" t="s">
        <v>88</v>
      </c>
      <c r="BP212" s="14" t="s">
        <v>88</v>
      </c>
      <c r="BR212" s="149">
        <f>IF(LEN(W212)=LEN(SUBSTITUTE(W212,"ELIGIBILI","")),0,1)</f>
        <v>1</v>
      </c>
      <c r="BS212" s="14">
        <f>IF(LEN(W212)=LEN(SUBSTITUTE(W212,"HAIRCUT","")),0,1)</f>
        <v>1</v>
      </c>
      <c r="BT212" s="14">
        <f>IF(LEN(W212)=LEN(SUBSTITUTE(W212,"CONCENTRATION","")),0,1)</f>
        <v>1</v>
      </c>
      <c r="BU212" s="14" t="s">
        <v>200</v>
      </c>
      <c r="BV212" s="14" t="s">
        <v>200</v>
      </c>
      <c r="BW212" s="14" t="s">
        <v>200</v>
      </c>
      <c r="BX212" s="14" t="s">
        <v>88</v>
      </c>
      <c r="CD212" s="14" t="str">
        <f>CONCATENATE("UPDATE field set FIELD_NAME = '",G212,"' WHERE ID = ",L212, ";")</f>
        <v>UPDATE field set FIELD_NAME = 'Country of Risk ISO code' WHERE ID = 64;</v>
      </c>
    </row>
    <row r="213" spans="1:82" ht="128">
      <c r="A213" s="42">
        <v>817</v>
      </c>
      <c r="B213" s="114" t="s">
        <v>1068</v>
      </c>
      <c r="C213" s="42" t="s">
        <v>561</v>
      </c>
      <c r="D213" s="42" t="s">
        <v>177</v>
      </c>
      <c r="E213" s="42"/>
      <c r="F213" s="16" t="s">
        <v>1097</v>
      </c>
      <c r="G213" s="17" t="s">
        <v>1098</v>
      </c>
      <c r="H213" s="17" t="s">
        <v>189</v>
      </c>
      <c r="I213" s="17" t="s">
        <v>88</v>
      </c>
      <c r="J213" s="42" t="s">
        <v>850</v>
      </c>
      <c r="K213" s="42" t="s">
        <v>1090</v>
      </c>
      <c r="L213" s="42">
        <v>65</v>
      </c>
      <c r="M213" s="18">
        <f>IF(Q213&lt;&gt;"",INDEX(LOVs!$D$2:$D$50,MATCH(Q213,LOVs!$C$2:$C$50)),"null")</f>
        <v>5</v>
      </c>
      <c r="N213" s="18" t="str">
        <f>IF(S213&lt;&gt;"",INDEX(LOVs!$D$2:$D$50,MATCH(S213,LOVs!$C$2:$C$50)),"null")</f>
        <v>null</v>
      </c>
      <c r="O213" s="18" t="s">
        <v>191</v>
      </c>
      <c r="P213" s="42" t="s">
        <v>192</v>
      </c>
      <c r="Q213" s="42" t="s">
        <v>589</v>
      </c>
      <c r="R213" s="42" t="s">
        <v>89</v>
      </c>
      <c r="S213" s="42"/>
      <c r="T213" s="42"/>
      <c r="U213" s="123"/>
      <c r="V213" s="15" t="b">
        <v>0</v>
      </c>
      <c r="W213" s="18" t="s">
        <v>228</v>
      </c>
      <c r="X213" s="18" t="s">
        <v>229</v>
      </c>
      <c r="Y213" s="18"/>
      <c r="Z213" s="138"/>
      <c r="AA213" s="42" t="s">
        <v>106</v>
      </c>
      <c r="AB213" s="18" t="s">
        <v>91</v>
      </c>
      <c r="AC213" s="18" t="s">
        <v>1066</v>
      </c>
      <c r="AD213" s="42" t="s">
        <v>91</v>
      </c>
      <c r="AE213" s="26" t="s">
        <v>91</v>
      </c>
      <c r="AF213" s="42" t="s">
        <v>1099</v>
      </c>
      <c r="AG213" s="42"/>
      <c r="AH213" s="42"/>
      <c r="AI213" s="42"/>
      <c r="AJ213" s="35" t="s">
        <v>1072</v>
      </c>
      <c r="AK213" s="35" t="s">
        <v>1072</v>
      </c>
      <c r="AL213" s="35"/>
      <c r="AM213" s="35"/>
      <c r="AN213" s="35"/>
      <c r="AO213" s="35"/>
      <c r="AP213" s="35"/>
      <c r="AQ213" s="35"/>
      <c r="AR213" s="42"/>
      <c r="AS213" s="42"/>
      <c r="AT213" s="42"/>
      <c r="AU213" s="42"/>
      <c r="AV213" s="42"/>
      <c r="AW213" s="42"/>
      <c r="AX213" s="42"/>
      <c r="AY213" s="42"/>
      <c r="AZ213" s="42"/>
      <c r="BA213" s="19"/>
      <c r="BB213" s="19"/>
      <c r="BC213" s="19"/>
      <c r="BD213" s="42"/>
      <c r="BE213" s="42"/>
      <c r="BF213" s="42" t="s">
        <v>117</v>
      </c>
      <c r="BG213" s="19" t="s">
        <v>118</v>
      </c>
      <c r="BH213" s="42" t="s">
        <v>1087</v>
      </c>
      <c r="BI213" s="45" t="str">
        <f>CONCATENATE("{ ""id"":",L213,", ""lov_id"": ",M213,", ""unit_id"":",N213,", ""domain_b"": true, ""domain_c"": true, ""domain_e"": true, ""domain_h"": true, ""tech_name"": """,F213,""", ""input_type"":""",LOWER(SUBSTITUTE(P213," ","_")),""", ""operator_in"": true, ""input_format"": """,R213,""",")</f>
        <v>{ "id":65, "lov_id": 5, "unit_id":null, "domain_b": true, "domain_c": true, "domain_e": true, "domain_h": true, "tech_name": "SEC_ISSUER_ULT_PARENT_COUNTRY_OF_RISK", "input_type":"enumerated", "operator_in": true, "input_format": "string",</v>
      </c>
      <c r="BJ213" s="45" t="str">
        <f t="shared" si="55"/>
        <v>"selection_max": null,"selection_min": 1,"operator_not_in": true,"operator_greater_than": true,"operator_smaller_than": true,"validation_number_denom": null,"validation_number_scale": null,"validation_number_min_val": null,</v>
      </c>
      <c r="BK213" s="45" t="str">
        <f t="shared" si="56"/>
        <v>"validation_string_max_size": null,"validation_string_min_size": null,"validation_number_precision": null,"operator_greater_than_or_equal": true,"operator_smaller_than_or_equal": true },</v>
      </c>
      <c r="BL213" s="45" t="str">
        <f t="shared" si="57"/>
        <v>{ "id":65, "lov_id": 5, "unit_id":null, "domain_b": true, "domain_c": true, "domain_e": true, "domain_h": true, "tech_name": "SEC_ISSUER_ULT_PARENT_COUNTRY_OF_RISK",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213" s="14" t="s">
        <v>88</v>
      </c>
      <c r="BN213" s="14" t="s">
        <v>88</v>
      </c>
      <c r="BO213" s="14" t="s">
        <v>88</v>
      </c>
      <c r="BP213" s="14" t="s">
        <v>88</v>
      </c>
      <c r="BR213" s="149">
        <f>IF(LEN(W213)=LEN(SUBSTITUTE(W213,"ELIGIBILI","")),0,1)</f>
        <v>1</v>
      </c>
      <c r="BS213" s="14">
        <f>IF(LEN(W213)=LEN(SUBSTITUTE(W213,"HAIRCUT","")),0,1)</f>
        <v>1</v>
      </c>
      <c r="BT213" s="14">
        <f>IF(LEN(W213)=LEN(SUBSTITUTE(W213,"CONCENTRATION","")),0,1)</f>
        <v>1</v>
      </c>
      <c r="BU213" s="14" t="s">
        <v>200</v>
      </c>
      <c r="BV213" s="14" t="s">
        <v>200</v>
      </c>
      <c r="BW213" s="14" t="s">
        <v>200</v>
      </c>
      <c r="BX213" s="14" t="s">
        <v>88</v>
      </c>
      <c r="CD213" s="14" t="str">
        <f>CONCATENATE("UPDATE field set FIELD_NAME = '",G213,"' WHERE ID = ",L213, ";")</f>
        <v>UPDATE field set FIELD_NAME = 'Ultimate Parent Country of Risk' WHERE ID = 65;</v>
      </c>
    </row>
    <row r="214" spans="1:82" ht="128">
      <c r="A214" s="42">
        <v>815</v>
      </c>
      <c r="B214" s="114" t="s">
        <v>1068</v>
      </c>
      <c r="C214" s="42" t="s">
        <v>561</v>
      </c>
      <c r="D214" s="42" t="s">
        <v>177</v>
      </c>
      <c r="E214" s="42"/>
      <c r="F214" s="16" t="s">
        <v>1100</v>
      </c>
      <c r="G214" s="17" t="s">
        <v>1101</v>
      </c>
      <c r="H214" s="17" t="s">
        <v>189</v>
      </c>
      <c r="I214" s="17" t="s">
        <v>88</v>
      </c>
      <c r="J214" s="42" t="s">
        <v>850</v>
      </c>
      <c r="K214" s="42" t="s">
        <v>1085</v>
      </c>
      <c r="L214" s="42">
        <v>66</v>
      </c>
      <c r="M214" s="18" t="str">
        <f>IF(Q214&lt;&gt;"",INDEX(LOVs!$D$2:$D$50,MATCH(Q214,LOVs!$C$2:$C$50)),"null")</f>
        <v>null</v>
      </c>
      <c r="N214" s="18" t="str">
        <f>IF(S214&lt;&gt;"",INDEX(LOVs!$D$2:$D$50,MATCH(S214,LOVs!$C$2:$C$50)),"null")</f>
        <v>null</v>
      </c>
      <c r="O214" s="25" t="s">
        <v>968</v>
      </c>
      <c r="P214" s="129" t="s">
        <v>226</v>
      </c>
      <c r="Q214" s="42"/>
      <c r="R214" s="42" t="s">
        <v>89</v>
      </c>
      <c r="S214" s="42"/>
      <c r="T214" s="42"/>
      <c r="U214" s="131" t="s">
        <v>969</v>
      </c>
      <c r="V214" s="15" t="b">
        <v>0</v>
      </c>
      <c r="W214" s="18" t="s">
        <v>228</v>
      </c>
      <c r="X214" s="18" t="s">
        <v>229</v>
      </c>
      <c r="Y214" s="18"/>
      <c r="Z214" s="138" t="s">
        <v>230</v>
      </c>
      <c r="AA214" s="42" t="s">
        <v>106</v>
      </c>
      <c r="AB214" s="18" t="s">
        <v>91</v>
      </c>
      <c r="AC214" s="18" t="s">
        <v>1066</v>
      </c>
      <c r="AD214" s="42" t="s">
        <v>91</v>
      </c>
      <c r="AE214" s="26" t="s">
        <v>91</v>
      </c>
      <c r="AF214" s="42" t="s">
        <v>1102</v>
      </c>
      <c r="AG214" s="42"/>
      <c r="AH214" s="42"/>
      <c r="AI214" s="42"/>
      <c r="AJ214" s="35" t="s">
        <v>1072</v>
      </c>
      <c r="AK214" s="35" t="s">
        <v>1072</v>
      </c>
      <c r="AL214" s="35"/>
      <c r="AM214" s="35"/>
      <c r="AN214" s="35"/>
      <c r="AO214" s="35"/>
      <c r="AP214" s="35" t="s">
        <v>1072</v>
      </c>
      <c r="AQ214" s="35" t="s">
        <v>1072</v>
      </c>
      <c r="AR214" s="42"/>
      <c r="AS214" s="42"/>
      <c r="AT214" s="42"/>
      <c r="AU214" s="42"/>
      <c r="AV214" s="42"/>
      <c r="AW214" s="42"/>
      <c r="AX214" s="42"/>
      <c r="AY214" s="42"/>
      <c r="AZ214" s="42"/>
      <c r="BA214" s="19"/>
      <c r="BB214" s="19"/>
      <c r="BC214" s="19"/>
      <c r="BD214" s="42"/>
      <c r="BE214" s="42"/>
      <c r="BF214" s="83" t="s">
        <v>971</v>
      </c>
      <c r="BG214" s="83" t="s">
        <v>977</v>
      </c>
      <c r="BH214" s="42" t="s">
        <v>1087</v>
      </c>
      <c r="BI214" s="45" t="str">
        <f>CONCATENATE("{ ""id"":",L214,", ""lov_id"": ",M214,", ""unit_id"":",N214,", ""domain_b"": true, ""domain_c"": true, ""domain_e"": true, ""domain_h"": true, ""tech_name"": """,F214,""", ""input_type"":""",LOWER(SUBSTITUTE(P214," ","_")),""", ""operator_in"": true, ""input_format"": """,R214,""",")</f>
        <v>{ "id":66, "lov_id": null, "unit_id":null, "domain_b": true, "domain_c": true, "domain_e": true, "domain_h": true, "tech_name": "SEC_ISSUER_ULT_PARENT_LEI", "input_type":"free_value", "operator_in": true, "input_format": "string",</v>
      </c>
      <c r="BJ214" s="45" t="str">
        <f t="shared" si="55"/>
        <v>"selection_max": null,"selection_min": 1,"operator_not_in": true,"operator_greater_than": true,"operator_smaller_than": true,"validation_number_denom": null,"validation_number_scale": null,"validation_number_min_val": null,</v>
      </c>
      <c r="BK214" s="45" t="str">
        <f t="shared" si="56"/>
        <v>"validation_string_max_size": null,"validation_string_min_size": null,"validation_number_precision": null,"operator_greater_than_or_equal": true,"operator_smaller_than_or_equal": true },</v>
      </c>
      <c r="BL214" s="45" t="str">
        <f t="shared" si="57"/>
        <v>{ "id":66, "lov_id": null, "unit_id":null, "domain_b": true, "domain_c": true, "domain_e": true, "domain_h": true, "tech_name": "SEC_ISSUER_ULT_PARENT_LEI", "input_type":"free_value",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214" s="14" t="s">
        <v>88</v>
      </c>
      <c r="BO214" s="14" t="s">
        <v>88</v>
      </c>
      <c r="BP214" s="14" t="s">
        <v>88</v>
      </c>
      <c r="BR214" s="149">
        <f>IF(LEN(W214)=LEN(SUBSTITUTE(W214,"ELIGIBILI","")),0,1)</f>
        <v>1</v>
      </c>
      <c r="BS214" s="14">
        <f>IF(LEN(W214)=LEN(SUBSTITUTE(W214,"HAIRCUT","")),0,1)</f>
        <v>1</v>
      </c>
      <c r="BT214" s="14">
        <f>IF(LEN(W214)=LEN(SUBSTITUTE(W214,"CONCENTRATION","")),0,1)</f>
        <v>1</v>
      </c>
      <c r="BU214" s="14" t="s">
        <v>200</v>
      </c>
      <c r="BV214" s="14" t="s">
        <v>200</v>
      </c>
      <c r="BW214" s="14" t="s">
        <v>200</v>
      </c>
      <c r="BX214" s="14" t="s">
        <v>88</v>
      </c>
      <c r="CD214" s="14" t="str">
        <f>CONCATENATE("UPDATE field set FIELD_NAME = '",G214,"' WHERE ID = ",L214, ";")</f>
        <v>UPDATE field set FIELD_NAME = 'Ultimate Parent LEI' WHERE ID = 66;</v>
      </c>
    </row>
    <row r="215" spans="1:82" ht="128">
      <c r="A215" s="42">
        <v>330</v>
      </c>
      <c r="B215" s="114" t="s">
        <v>1068</v>
      </c>
      <c r="C215" s="42" t="s">
        <v>172</v>
      </c>
      <c r="D215" s="42" t="s">
        <v>177</v>
      </c>
      <c r="E215" s="42"/>
      <c r="F215" s="16" t="s">
        <v>1103</v>
      </c>
      <c r="G215" s="17" t="s">
        <v>1104</v>
      </c>
      <c r="H215" s="17" t="s">
        <v>189</v>
      </c>
      <c r="I215" s="17" t="s">
        <v>88</v>
      </c>
      <c r="J215" s="42" t="s">
        <v>104</v>
      </c>
      <c r="K215" s="42" t="s">
        <v>105</v>
      </c>
      <c r="L215" s="42">
        <v>67</v>
      </c>
      <c r="M215" s="18">
        <f>IF(Q215&lt;&gt;"",INDEX(LOVs!$D$2:$D$50,MATCH(Q215,LOVs!$C$2:$C$50)),"null")</f>
        <v>3</v>
      </c>
      <c r="N215" s="18" t="str">
        <f>IF(S215&lt;&gt;"",INDEX(LOVs!$D$2:$D$50,MATCH(S215,LOVs!$C$2:$C$50)),"null")</f>
        <v>null</v>
      </c>
      <c r="O215" s="129" t="s">
        <v>336</v>
      </c>
      <c r="P215" s="42" t="s">
        <v>192</v>
      </c>
      <c r="Q215" s="42" t="s">
        <v>337</v>
      </c>
      <c r="R215" s="18" t="s">
        <v>89</v>
      </c>
      <c r="S215" s="42"/>
      <c r="T215" s="42"/>
      <c r="U215" s="123"/>
      <c r="V215" s="123" t="b">
        <v>0</v>
      </c>
      <c r="W215" s="18" t="s">
        <v>228</v>
      </c>
      <c r="X215" s="18" t="s">
        <v>195</v>
      </c>
      <c r="Y215" s="18"/>
      <c r="Z215" s="138"/>
      <c r="AA215" s="42" t="s">
        <v>1082</v>
      </c>
      <c r="AB215" s="18" t="s">
        <v>91</v>
      </c>
      <c r="AC215" s="18" t="s">
        <v>268</v>
      </c>
      <c r="AD215" s="42" t="s">
        <v>91</v>
      </c>
      <c r="AE215" s="26" t="s">
        <v>91</v>
      </c>
      <c r="AF215" s="42"/>
      <c r="AG215" s="42"/>
      <c r="AH215" s="42"/>
      <c r="AI215" s="42"/>
      <c r="AJ215" s="35" t="s">
        <v>1072</v>
      </c>
      <c r="AK215" s="35"/>
      <c r="AL215" s="35"/>
      <c r="AM215" s="35"/>
      <c r="AN215" s="35"/>
      <c r="AO215" s="35"/>
      <c r="AP215" s="35"/>
      <c r="AQ215" s="35"/>
      <c r="AR215" s="42"/>
      <c r="AS215" s="42"/>
      <c r="AT215" s="42"/>
      <c r="AU215" s="42"/>
      <c r="AV215" s="42"/>
      <c r="AW215" s="42"/>
      <c r="AX215" s="42"/>
      <c r="AY215" s="42"/>
      <c r="AZ215" s="42"/>
      <c r="BA215" s="19"/>
      <c r="BB215" s="19"/>
      <c r="BC215" s="19"/>
      <c r="BD215" s="42"/>
      <c r="BE215" s="42"/>
      <c r="BF215" s="83" t="s">
        <v>91</v>
      </c>
      <c r="BG215" s="83" t="s">
        <v>176</v>
      </c>
      <c r="BH215" s="42" t="s">
        <v>183</v>
      </c>
      <c r="BI215" s="45" t="str">
        <f>CONCATENATE("{ ""id"":",L215,", ""lov_id"": ",M215,", ""unit_id"":",N215,", ""domain_b"": true, ""domain_c"": true, ""domain_e"": true, ""domain_h"": true, ""tech_name"": """,F215,""", ""input_type"":""",LOWER(SUBSTITUTE(P215," ","_")),""", ""operator_in"": true, ""input_format"": """,R215,""",")</f>
        <v>{ "id":67, "lov_id": 3, "unit_id":null, "domain_b": true, "domain_c": true, "domain_e": true, "domain_h": true, "tech_name": "SEC_INFLATION_LINKED_NOTES_FLAG", "input_type":"enumerated", "operator_in": true, "input_format": "string",</v>
      </c>
      <c r="BJ215" s="45" t="str">
        <f t="shared" si="55"/>
        <v>"selection_max": null,"selection_min": 1,"operator_not_in": true,"operator_greater_than": true,"operator_smaller_than": true,"validation_number_denom": null,"validation_number_scale": null,"validation_number_min_val": null,</v>
      </c>
      <c r="BK215" s="45" t="str">
        <f t="shared" si="56"/>
        <v>"validation_string_max_size": null,"validation_string_min_size": null,"validation_number_precision": null,"operator_greater_than_or_equal": true,"operator_smaller_than_or_equal": true },</v>
      </c>
      <c r="BL215" s="45" t="str">
        <f t="shared" si="57"/>
        <v>{ "id":67, "lov_id": 3, "unit_id":null, "domain_b": true, "domain_c": true, "domain_e": true, "domain_h": true, "tech_name": "SEC_INFLATION_LINKED_NOTES_FLAG",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215" s="14" t="s">
        <v>88</v>
      </c>
      <c r="BO215" s="14" t="s">
        <v>88</v>
      </c>
      <c r="BP215" s="14" t="s">
        <v>200</v>
      </c>
      <c r="BR215" s="149">
        <f>IF(LEN(W215)=LEN(SUBSTITUTE(W215,"ELIGIBILI","")),0,1)</f>
        <v>1</v>
      </c>
      <c r="BS215" s="14">
        <f>IF(LEN(W215)=LEN(SUBSTITUTE(W215,"HAIRCUT","")),0,1)</f>
        <v>1</v>
      </c>
      <c r="BT215" s="14">
        <f>IF(LEN(W215)=LEN(SUBSTITUTE(W215,"CONCENTRATION","")),0,1)</f>
        <v>1</v>
      </c>
      <c r="BU215" s="14" t="s">
        <v>200</v>
      </c>
      <c r="BX215" s="14" t="s">
        <v>200</v>
      </c>
      <c r="CD215" s="14" t="str">
        <f>CONCATENATE("UPDATE field set FIELD_NAME = '",G215,"' WHERE ID = ",L215, ";")</f>
        <v>UPDATE field set FIELD_NAME = 'Inflation Linked Notes' WHERE ID = 67;</v>
      </c>
    </row>
    <row r="216" spans="1:82" ht="62">
      <c r="A216" s="212" t="s">
        <v>1105</v>
      </c>
      <c r="B216" s="213"/>
      <c r="C216" s="213"/>
      <c r="D216" s="213"/>
      <c r="E216" s="213"/>
      <c r="F216" s="213"/>
      <c r="G216" s="213"/>
      <c r="H216" s="213"/>
      <c r="I216" s="213"/>
      <c r="J216" s="213"/>
      <c r="K216" s="213"/>
      <c r="L216" s="213"/>
      <c r="M216" s="213"/>
      <c r="N216" s="213"/>
      <c r="O216" s="213"/>
      <c r="P216" s="213"/>
      <c r="Q216" s="213"/>
      <c r="R216" s="213"/>
      <c r="S216" s="213"/>
      <c r="T216" s="213"/>
      <c r="U216" s="213"/>
      <c r="V216" s="213"/>
      <c r="W216" s="213"/>
      <c r="X216" s="213"/>
      <c r="Y216" s="213"/>
      <c r="Z216" s="213"/>
      <c r="AA216" s="213"/>
      <c r="AB216" s="213"/>
      <c r="AC216" s="213"/>
      <c r="AD216" s="213"/>
      <c r="AE216" s="213"/>
      <c r="AF216" s="213"/>
      <c r="AG216" s="213"/>
      <c r="AH216" s="213"/>
      <c r="AI216" s="213"/>
      <c r="AJ216" s="213"/>
      <c r="AK216" s="213"/>
      <c r="AL216" s="213"/>
      <c r="AM216" s="213"/>
      <c r="AN216" s="213"/>
      <c r="AO216" s="213"/>
      <c r="AP216" s="213"/>
      <c r="AQ216" s="213"/>
      <c r="AR216" s="213"/>
      <c r="AS216" s="213"/>
      <c r="AT216" s="213"/>
      <c r="AU216" s="213"/>
      <c r="AV216" s="213"/>
      <c r="AW216" s="213"/>
      <c r="AX216" s="213"/>
      <c r="AY216" s="213"/>
      <c r="AZ216" s="213"/>
      <c r="BA216" s="213"/>
      <c r="BB216" s="213"/>
      <c r="BC216" s="213"/>
      <c r="BD216" s="213"/>
      <c r="BE216" s="213"/>
      <c r="BF216" s="213"/>
      <c r="BG216" s="213"/>
      <c r="BH216" s="213"/>
      <c r="BR216" s="14"/>
    </row>
    <row r="217" spans="1:82" ht="70">
      <c r="A217" s="42">
        <v>1003</v>
      </c>
      <c r="B217" s="114" t="s">
        <v>1106</v>
      </c>
      <c r="C217" s="42" t="s">
        <v>618</v>
      </c>
      <c r="D217" s="42" t="s">
        <v>100</v>
      </c>
      <c r="E217" s="42" t="s">
        <v>85</v>
      </c>
      <c r="F217" s="115" t="s">
        <v>1107</v>
      </c>
      <c r="G217" s="17" t="s">
        <v>1108</v>
      </c>
      <c r="H217" s="17" t="s">
        <v>88</v>
      </c>
      <c r="I217" s="17" t="s">
        <v>88</v>
      </c>
      <c r="J217" s="15" t="s">
        <v>104</v>
      </c>
      <c r="K217" s="15" t="s">
        <v>105</v>
      </c>
      <c r="L217" s="15"/>
      <c r="M217" s="15"/>
      <c r="N217" s="15"/>
      <c r="O217" s="15"/>
      <c r="P217" s="15"/>
      <c r="Q217" s="15"/>
      <c r="R217" s="15"/>
      <c r="S217" s="15"/>
      <c r="T217" s="15"/>
      <c r="U217" s="15"/>
      <c r="V217" s="15"/>
      <c r="W217" s="15"/>
      <c r="X217" s="15"/>
      <c r="Y217" s="15"/>
      <c r="Z217" s="15"/>
      <c r="AA217" s="18" t="s">
        <v>91</v>
      </c>
      <c r="AB217" s="18" t="s">
        <v>91</v>
      </c>
      <c r="AC217" s="18" t="s">
        <v>91</v>
      </c>
      <c r="AD217" s="24" t="s">
        <v>91</v>
      </c>
      <c r="AE217" s="24" t="s">
        <v>91</v>
      </c>
      <c r="AF217" s="24" t="s">
        <v>91</v>
      </c>
      <c r="AG217" s="24" t="s">
        <v>91</v>
      </c>
      <c r="AH217" s="42"/>
      <c r="AI217" s="42"/>
      <c r="AJ217" s="35" t="s">
        <v>95</v>
      </c>
      <c r="AK217" s="35" t="s">
        <v>95</v>
      </c>
      <c r="AL217" s="19"/>
      <c r="AM217" s="19"/>
      <c r="AN217" s="19"/>
      <c r="AO217" s="19"/>
      <c r="AP217" s="19"/>
      <c r="AQ217" s="19"/>
      <c r="AR217" s="42"/>
      <c r="AS217" s="42"/>
      <c r="AT217" s="42"/>
      <c r="AU217" s="42"/>
      <c r="AV217" s="42"/>
      <c r="AW217" s="42"/>
      <c r="AX217" s="42"/>
      <c r="AY217" s="42"/>
      <c r="AZ217" s="42"/>
      <c r="BA217" s="19"/>
      <c r="BB217" s="19"/>
      <c r="BC217" s="19"/>
      <c r="BD217" s="42"/>
      <c r="BE217" s="42"/>
      <c r="BF217" s="82" t="s">
        <v>91</v>
      </c>
      <c r="BG217" s="82" t="s">
        <v>1109</v>
      </c>
      <c r="BH217" s="82" t="s">
        <v>91</v>
      </c>
      <c r="BR217" s="14"/>
    </row>
    <row r="218" spans="1:82" ht="62">
      <c r="A218" s="212" t="s">
        <v>1110</v>
      </c>
      <c r="B218" s="213"/>
      <c r="C218" s="213"/>
      <c r="D218" s="213"/>
      <c r="E218" s="213"/>
      <c r="F218" s="213"/>
      <c r="G218" s="213"/>
      <c r="H218" s="213"/>
      <c r="I218" s="213"/>
      <c r="J218" s="213"/>
      <c r="K218" s="213"/>
      <c r="L218" s="213"/>
      <c r="M218" s="213"/>
      <c r="N218" s="213"/>
      <c r="O218" s="213"/>
      <c r="P218" s="213"/>
      <c r="Q218" s="213"/>
      <c r="R218" s="213"/>
      <c r="S218" s="213"/>
      <c r="T218" s="213"/>
      <c r="U218" s="213"/>
      <c r="V218" s="213"/>
      <c r="W218" s="213"/>
      <c r="X218" s="213"/>
      <c r="Y218" s="213"/>
      <c r="Z218" s="213"/>
      <c r="AA218" s="213"/>
      <c r="AB218" s="213"/>
      <c r="AC218" s="213"/>
      <c r="AD218" s="213"/>
      <c r="AE218" s="213"/>
      <c r="AF218" s="213"/>
      <c r="AG218" s="213"/>
      <c r="AH218" s="213"/>
      <c r="AI218" s="213"/>
      <c r="AJ218" s="213"/>
      <c r="AK218" s="213"/>
      <c r="AL218" s="213"/>
      <c r="AM218" s="213"/>
      <c r="AN218" s="213"/>
      <c r="AO218" s="213"/>
      <c r="AP218" s="213"/>
      <c r="AQ218" s="213"/>
      <c r="AR218" s="213"/>
      <c r="AS218" s="213"/>
      <c r="AT218" s="213"/>
      <c r="AU218" s="213"/>
      <c r="AV218" s="213"/>
      <c r="AW218" s="213"/>
      <c r="AX218" s="213"/>
      <c r="AY218" s="213"/>
      <c r="AZ218" s="213"/>
      <c r="BA218" s="213"/>
      <c r="BB218" s="213"/>
      <c r="BC218" s="213"/>
      <c r="BD218" s="213"/>
      <c r="BE218" s="213"/>
      <c r="BF218" s="213"/>
      <c r="BG218" s="213"/>
      <c r="BH218" s="213"/>
      <c r="BR218" s="14"/>
    </row>
    <row r="219" spans="1:82" ht="112">
      <c r="A219" s="42">
        <v>331</v>
      </c>
      <c r="B219" s="114" t="s">
        <v>1111</v>
      </c>
      <c r="C219" s="42" t="s">
        <v>172</v>
      </c>
      <c r="D219" s="42" t="s">
        <v>177</v>
      </c>
      <c r="E219" s="42" t="s">
        <v>85</v>
      </c>
      <c r="F219" s="16" t="s">
        <v>1112</v>
      </c>
      <c r="G219" s="17" t="s">
        <v>1113</v>
      </c>
      <c r="H219" s="17" t="s">
        <v>88</v>
      </c>
      <c r="I219" s="17" t="s">
        <v>88</v>
      </c>
      <c r="J219" s="15" t="s">
        <v>875</v>
      </c>
      <c r="K219" s="15" t="s">
        <v>1071</v>
      </c>
      <c r="L219" s="15"/>
      <c r="M219" s="15"/>
      <c r="N219" s="15"/>
      <c r="O219" s="15"/>
      <c r="P219" s="15"/>
      <c r="Q219" s="15"/>
      <c r="R219" s="15"/>
      <c r="S219" s="15"/>
      <c r="T219" s="15"/>
      <c r="U219" s="15"/>
      <c r="V219" s="15"/>
      <c r="W219" s="15"/>
      <c r="X219" s="15"/>
      <c r="Y219" s="15"/>
      <c r="Z219" s="15"/>
      <c r="AA219" s="42" t="s">
        <v>106</v>
      </c>
      <c r="AB219" s="42" t="s">
        <v>91</v>
      </c>
      <c r="AC219" s="18" t="s">
        <v>1066</v>
      </c>
      <c r="AD219" s="42"/>
      <c r="AE219" s="42" t="s">
        <v>91</v>
      </c>
      <c r="AF219" s="42" t="s">
        <v>1114</v>
      </c>
      <c r="AG219" s="42"/>
      <c r="AH219" s="42"/>
      <c r="AI219" s="42"/>
      <c r="AJ219" s="35" t="s">
        <v>1072</v>
      </c>
      <c r="AK219" s="35" t="s">
        <v>1072</v>
      </c>
      <c r="AL219" s="35" t="s">
        <v>1072</v>
      </c>
      <c r="AM219" s="35" t="s">
        <v>1072</v>
      </c>
      <c r="AN219" s="35" t="s">
        <v>1072</v>
      </c>
      <c r="AO219" s="35" t="s">
        <v>1072</v>
      </c>
      <c r="AP219" s="35"/>
      <c r="AQ219" s="35"/>
      <c r="AR219" s="42"/>
      <c r="AS219" s="42"/>
      <c r="AT219" s="42"/>
      <c r="AU219" s="42"/>
      <c r="AV219" s="42"/>
      <c r="AW219" s="42"/>
      <c r="AX219" s="42"/>
      <c r="AY219" s="42"/>
      <c r="AZ219" s="42"/>
      <c r="BA219" s="19"/>
      <c r="BB219" s="19"/>
      <c r="BC219" s="19"/>
      <c r="BD219" s="42"/>
      <c r="BE219" s="42"/>
      <c r="BF219" s="42" t="s">
        <v>117</v>
      </c>
      <c r="BG219" s="15" t="s">
        <v>118</v>
      </c>
      <c r="BH219" s="42" t="s">
        <v>183</v>
      </c>
      <c r="BR219" s="14"/>
    </row>
    <row r="220" spans="1:82" ht="112">
      <c r="A220" s="42">
        <v>332</v>
      </c>
      <c r="B220" s="114" t="s">
        <v>1111</v>
      </c>
      <c r="C220" s="42" t="s">
        <v>172</v>
      </c>
      <c r="D220" s="42" t="s">
        <v>177</v>
      </c>
      <c r="E220" s="42" t="s">
        <v>85</v>
      </c>
      <c r="F220" s="16" t="s">
        <v>1115</v>
      </c>
      <c r="G220" s="17" t="s">
        <v>1116</v>
      </c>
      <c r="H220" s="17" t="s">
        <v>88</v>
      </c>
      <c r="I220" s="17" t="s">
        <v>88</v>
      </c>
      <c r="J220" s="15" t="s">
        <v>875</v>
      </c>
      <c r="K220" s="15" t="s">
        <v>1117</v>
      </c>
      <c r="L220" s="15"/>
      <c r="M220" s="15"/>
      <c r="N220" s="15"/>
      <c r="O220" s="15"/>
      <c r="P220" s="15"/>
      <c r="Q220" s="15"/>
      <c r="R220" s="15"/>
      <c r="S220" s="15"/>
      <c r="T220" s="15"/>
      <c r="U220" s="15"/>
      <c r="V220" s="15"/>
      <c r="W220" s="15"/>
      <c r="X220" s="15"/>
      <c r="Y220" s="15"/>
      <c r="Z220" s="15"/>
      <c r="AA220" s="42" t="s">
        <v>106</v>
      </c>
      <c r="AB220" s="42" t="s">
        <v>91</v>
      </c>
      <c r="AC220" s="18" t="s">
        <v>1066</v>
      </c>
      <c r="AD220" s="42"/>
      <c r="AE220" s="42" t="s">
        <v>91</v>
      </c>
      <c r="AF220" s="42" t="s">
        <v>1114</v>
      </c>
      <c r="AG220" s="42"/>
      <c r="AH220" s="42"/>
      <c r="AI220" s="42"/>
      <c r="AJ220" s="35" t="s">
        <v>1072</v>
      </c>
      <c r="AK220" s="35" t="s">
        <v>1072</v>
      </c>
      <c r="AL220" s="35" t="s">
        <v>1072</v>
      </c>
      <c r="AM220" s="35" t="s">
        <v>1072</v>
      </c>
      <c r="AN220" s="35" t="s">
        <v>1072</v>
      </c>
      <c r="AO220" s="35" t="s">
        <v>1072</v>
      </c>
      <c r="AP220" s="35"/>
      <c r="AQ220" s="35"/>
      <c r="AR220" s="42"/>
      <c r="AS220" s="42"/>
      <c r="AT220" s="42"/>
      <c r="AU220" s="42"/>
      <c r="AV220" s="42"/>
      <c r="AW220" s="42"/>
      <c r="AX220" s="42"/>
      <c r="AY220" s="42"/>
      <c r="AZ220" s="42"/>
      <c r="BA220" s="19"/>
      <c r="BB220" s="19"/>
      <c r="BC220" s="19"/>
      <c r="BD220" s="42"/>
      <c r="BE220" s="42"/>
      <c r="BF220" s="42" t="s">
        <v>117</v>
      </c>
      <c r="BG220" s="15" t="s">
        <v>118</v>
      </c>
      <c r="BH220" s="42" t="s">
        <v>183</v>
      </c>
      <c r="BR220" s="14"/>
    </row>
    <row r="221" spans="1:82" ht="62">
      <c r="A221" s="212" t="s">
        <v>1118</v>
      </c>
      <c r="B221" s="213"/>
      <c r="C221" s="213"/>
      <c r="D221" s="213"/>
      <c r="E221" s="213"/>
      <c r="F221" s="213"/>
      <c r="G221" s="213"/>
      <c r="H221" s="213"/>
      <c r="I221" s="213"/>
      <c r="J221" s="213"/>
      <c r="K221" s="213"/>
      <c r="L221" s="213"/>
      <c r="M221" s="213"/>
      <c r="N221" s="213"/>
      <c r="O221" s="213"/>
      <c r="P221" s="213"/>
      <c r="Q221" s="213"/>
      <c r="R221" s="213"/>
      <c r="S221" s="213"/>
      <c r="T221" s="213"/>
      <c r="U221" s="213"/>
      <c r="V221" s="213"/>
      <c r="W221" s="213"/>
      <c r="X221" s="213"/>
      <c r="Y221" s="213"/>
      <c r="Z221" s="213"/>
      <c r="AA221" s="213"/>
      <c r="AB221" s="213"/>
      <c r="AC221" s="213"/>
      <c r="AD221" s="213"/>
      <c r="AE221" s="213"/>
      <c r="AF221" s="213"/>
      <c r="AG221" s="213"/>
      <c r="AH221" s="213"/>
      <c r="AI221" s="213"/>
      <c r="AJ221" s="213"/>
      <c r="AK221" s="213"/>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R221" s="14"/>
    </row>
    <row r="222" spans="1:82" ht="70">
      <c r="A222" s="42">
        <v>333</v>
      </c>
      <c r="B222" s="114" t="s">
        <v>1119</v>
      </c>
      <c r="C222" s="42" t="s">
        <v>172</v>
      </c>
      <c r="D222" s="42" t="s">
        <v>177</v>
      </c>
      <c r="E222" s="42" t="s">
        <v>85</v>
      </c>
      <c r="F222" s="116" t="s">
        <v>1120</v>
      </c>
      <c r="G222" s="17" t="s">
        <v>1121</v>
      </c>
      <c r="H222" s="17" t="s">
        <v>88</v>
      </c>
      <c r="I222" s="17" t="s">
        <v>88</v>
      </c>
      <c r="J222" s="15" t="s">
        <v>875</v>
      </c>
      <c r="K222" s="15" t="s">
        <v>1122</v>
      </c>
      <c r="L222" s="15"/>
      <c r="M222" s="15"/>
      <c r="N222" s="15"/>
      <c r="O222" s="15"/>
      <c r="P222" s="15"/>
      <c r="Q222" s="15"/>
      <c r="R222" s="15"/>
      <c r="S222" s="15"/>
      <c r="T222" s="15"/>
      <c r="U222" s="15"/>
      <c r="V222" s="15"/>
      <c r="W222" s="15"/>
      <c r="X222" s="15"/>
      <c r="Y222" s="15"/>
      <c r="Z222" s="15"/>
      <c r="AA222" s="42" t="s">
        <v>106</v>
      </c>
      <c r="AB222" s="18" t="s">
        <v>91</v>
      </c>
      <c r="AC222" s="18" t="s">
        <v>1123</v>
      </c>
      <c r="AD222" s="15" t="s">
        <v>200</v>
      </c>
      <c r="AE222" s="24" t="s">
        <v>91</v>
      </c>
      <c r="AF222" s="24" t="s">
        <v>1124</v>
      </c>
      <c r="AG222" s="24" t="s">
        <v>91</v>
      </c>
      <c r="AH222" s="42"/>
      <c r="AI222" s="42"/>
      <c r="AJ222" s="35" t="s">
        <v>95</v>
      </c>
      <c r="AK222" s="35" t="s">
        <v>95</v>
      </c>
      <c r="AL222" s="19"/>
      <c r="AM222" s="19"/>
      <c r="AN222" s="19"/>
      <c r="AO222" s="19"/>
      <c r="AP222" s="35"/>
      <c r="AQ222" s="35"/>
      <c r="AR222" s="42"/>
      <c r="AS222" s="42"/>
      <c r="AT222" s="42"/>
      <c r="AU222" s="42"/>
      <c r="AV222" s="42"/>
      <c r="AW222" s="42"/>
      <c r="AX222" s="42"/>
      <c r="AY222" s="42"/>
      <c r="AZ222" s="42"/>
      <c r="BA222" s="19"/>
      <c r="BB222" s="19"/>
      <c r="BC222" s="19"/>
      <c r="BD222" s="42"/>
      <c r="BE222" s="42"/>
      <c r="BF222" s="42" t="s">
        <v>117</v>
      </c>
      <c r="BG222" s="19" t="s">
        <v>118</v>
      </c>
      <c r="BH222" s="42" t="s">
        <v>183</v>
      </c>
      <c r="BR222" s="14"/>
    </row>
    <row r="223" spans="1:82" ht="62">
      <c r="A223" s="212" t="s">
        <v>1125</v>
      </c>
      <c r="B223" s="213"/>
      <c r="C223" s="213"/>
      <c r="D223" s="213"/>
      <c r="E223" s="213"/>
      <c r="F223" s="213"/>
      <c r="G223" s="213"/>
      <c r="H223" s="213"/>
      <c r="I223" s="213"/>
      <c r="J223" s="213"/>
      <c r="K223" s="213"/>
      <c r="L223" s="213"/>
      <c r="M223" s="213"/>
      <c r="N223" s="213"/>
      <c r="O223" s="213"/>
      <c r="P223" s="213"/>
      <c r="Q223" s="213"/>
      <c r="R223" s="213"/>
      <c r="S223" s="213"/>
      <c r="T223" s="213"/>
      <c r="U223" s="213"/>
      <c r="V223" s="213"/>
      <c r="W223" s="213"/>
      <c r="X223" s="213"/>
      <c r="Y223" s="213"/>
      <c r="Z223" s="213"/>
      <c r="AA223" s="213"/>
      <c r="AB223" s="213"/>
      <c r="AC223" s="213"/>
      <c r="AD223" s="213"/>
      <c r="AE223" s="213"/>
      <c r="AF223" s="213"/>
      <c r="AG223" s="213"/>
      <c r="AH223" s="213"/>
      <c r="AI223" s="213"/>
      <c r="AJ223" s="213"/>
      <c r="AK223" s="213"/>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R223" s="14"/>
    </row>
    <row r="224" spans="1:82" ht="128">
      <c r="A224" s="108">
        <v>334</v>
      </c>
      <c r="B224" s="114" t="s">
        <v>1126</v>
      </c>
      <c r="C224" s="15" t="s">
        <v>172</v>
      </c>
      <c r="D224" s="15" t="s">
        <v>177</v>
      </c>
      <c r="E224" s="15" t="s">
        <v>178</v>
      </c>
      <c r="F224" s="16" t="s">
        <v>1127</v>
      </c>
      <c r="G224" s="17" t="s">
        <v>1128</v>
      </c>
      <c r="H224" s="17" t="s">
        <v>189</v>
      </c>
      <c r="I224" s="17" t="s">
        <v>88</v>
      </c>
      <c r="J224" s="27" t="s">
        <v>89</v>
      </c>
      <c r="K224" s="15" t="s">
        <v>1129</v>
      </c>
      <c r="L224" s="15">
        <v>68</v>
      </c>
      <c r="M224" s="18">
        <v>41</v>
      </c>
      <c r="N224" s="18" t="str">
        <f>IF(S224&lt;&gt;"",INDEX(LOVs!$D$2:$D$50,MATCH(S224,LOVs!$C$2:$C$50)),"null")</f>
        <v>null</v>
      </c>
      <c r="O224" s="18" t="s">
        <v>191</v>
      </c>
      <c r="P224" s="15" t="s">
        <v>192</v>
      </c>
      <c r="Q224" s="125" t="s">
        <v>1130</v>
      </c>
      <c r="R224" s="15" t="s">
        <v>89</v>
      </c>
      <c r="S224" s="15"/>
      <c r="T224" s="15"/>
      <c r="U224" s="120"/>
      <c r="V224" s="15" t="b">
        <v>0</v>
      </c>
      <c r="W224" s="18" t="s">
        <v>228</v>
      </c>
      <c r="X224" s="18" t="s">
        <v>195</v>
      </c>
      <c r="Y224" s="18"/>
      <c r="Z224" s="138"/>
      <c r="AA224" s="15" t="s">
        <v>106</v>
      </c>
      <c r="AB224" s="18" t="s">
        <v>91</v>
      </c>
      <c r="AC224" s="18" t="s">
        <v>947</v>
      </c>
      <c r="AD224" s="15" t="s">
        <v>91</v>
      </c>
      <c r="AE224" s="15"/>
      <c r="AF224" s="15"/>
      <c r="AG224" s="15"/>
      <c r="AH224" s="19"/>
      <c r="AI224" s="15"/>
      <c r="AJ224" s="35" t="s">
        <v>95</v>
      </c>
      <c r="AK224" s="35" t="s">
        <v>95</v>
      </c>
      <c r="AL224" s="35"/>
      <c r="AM224" s="35"/>
      <c r="AN224" s="35"/>
      <c r="AO224" s="35"/>
      <c r="AP224" s="102"/>
      <c r="AQ224" s="102"/>
      <c r="AR224" s="35"/>
      <c r="AS224" s="15"/>
      <c r="AT224" s="15"/>
      <c r="AU224" s="15"/>
      <c r="AV224" s="15"/>
      <c r="AW224" s="15"/>
      <c r="AX224" s="15"/>
      <c r="AY224" s="15"/>
      <c r="AZ224" s="15"/>
      <c r="BA224" s="15"/>
      <c r="BB224" s="15"/>
      <c r="BC224" s="15"/>
      <c r="BD224" s="15"/>
      <c r="BE224" s="15" t="s">
        <v>116</v>
      </c>
      <c r="BF224" s="98" t="s">
        <v>117</v>
      </c>
      <c r="BG224" s="15" t="s">
        <v>118</v>
      </c>
      <c r="BH224" s="15" t="s">
        <v>948</v>
      </c>
      <c r="BI224" s="45" t="str">
        <f>CONCATENATE("{ ""id"":",L224,", ""lov_id"": ",M224,", ""unit_id"":",N224,", ""domain_b"": true, ""domain_c"": true, ""domain_e"": true, ""domain_h"": true, ""tech_name"": """,F224,""", ""input_type"":""",LOWER(SUBSTITUTE(P224," ","_")),""", ""operator_in"": true, ""input_format"": """,R224,""",")</f>
        <v>{ "id":68, "lov_id": 41, "unit_id":null, "domain_b": true, "domain_c": true, "domain_e": true, "domain_h": true, "tech_name": "SEC_ELIGI_COLL_TYP_UK", "input_type":"enumerated", "operator_in": true, "input_format": "string",</v>
      </c>
      <c r="BJ224" s="45" t="str">
        <f>"""selection_max"":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224" s="45" t="str">
        <f>"""validation_string_max_size"":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224" s="45" t="str">
        <f>CONCATENATE(BI224,BJ224,BK224)</f>
        <v>{ "id":68, "lov_id": 41, "unit_id":null, "domain_b": true, "domain_c": true, "domain_e": true, "domain_h": true, "tech_name": "SEC_ELIGI_COLL_TYP_UK",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224" s="14" t="s">
        <v>88</v>
      </c>
      <c r="BN224" s="14" t="s">
        <v>88</v>
      </c>
      <c r="BO224" s="14" t="s">
        <v>88</v>
      </c>
      <c r="BP224" s="14" t="s">
        <v>200</v>
      </c>
      <c r="BR224" s="149">
        <f>IF(LEN(W224)=LEN(SUBSTITUTE(W224,"ELIGIBILI","")),0,1)</f>
        <v>1</v>
      </c>
      <c r="BS224" s="14">
        <f>IF(LEN(W224)=LEN(SUBSTITUTE(W224,"HAIRCUT","")),0,1)</f>
        <v>1</v>
      </c>
      <c r="BT224" s="14">
        <f>IF(LEN(W224)=LEN(SUBSTITUTE(W224,"CONCENTRATION","")),0,1)</f>
        <v>1</v>
      </c>
      <c r="BU224" s="14" t="s">
        <v>200</v>
      </c>
      <c r="BV224" s="14" t="s">
        <v>200</v>
      </c>
      <c r="BW224" s="14" t="s">
        <v>200</v>
      </c>
      <c r="BX224" s="14" t="s">
        <v>88</v>
      </c>
      <c r="CD224" s="14" t="str">
        <f>CONCATENATE("UPDATE field set FIELD_NAME = '",G224,"' WHERE ID = ",L224, ";")</f>
        <v>UPDATE field set FIELD_NAME = 'IM SEG Asset Classification UK' WHERE ID = 68;</v>
      </c>
    </row>
    <row r="225" spans="1:76" ht="62">
      <c r="A225" s="212" t="s">
        <v>1131</v>
      </c>
      <c r="B225" s="213"/>
      <c r="C225" s="213"/>
      <c r="D225" s="213"/>
      <c r="E225" s="213"/>
      <c r="F225" s="213"/>
      <c r="G225" s="213"/>
      <c r="H225" s="213"/>
      <c r="I225" s="213"/>
      <c r="J225" s="213"/>
      <c r="K225" s="213"/>
      <c r="L225" s="213"/>
      <c r="M225" s="213"/>
      <c r="N225" s="213"/>
      <c r="O225" s="213"/>
      <c r="P225" s="213"/>
      <c r="Q225" s="213"/>
      <c r="R225" s="213"/>
      <c r="S225" s="213"/>
      <c r="T225" s="213"/>
      <c r="U225" s="213"/>
      <c r="V225" s="213"/>
      <c r="W225" s="213"/>
      <c r="X225" s="213"/>
      <c r="Y225" s="213"/>
      <c r="Z225" s="213"/>
      <c r="AA225" s="213"/>
      <c r="AB225" s="213"/>
      <c r="AC225" s="213"/>
      <c r="AD225" s="213"/>
      <c r="AE225" s="213"/>
      <c r="AF225" s="213"/>
      <c r="AG225" s="213"/>
      <c r="AH225" s="213"/>
      <c r="AI225" s="213"/>
      <c r="AJ225" s="213"/>
      <c r="AK225" s="213"/>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R225" s="14"/>
    </row>
    <row r="226" spans="1:76" ht="51">
      <c r="A226" s="108">
        <v>336</v>
      </c>
      <c r="B226" s="114"/>
      <c r="C226" s="15" t="s">
        <v>172</v>
      </c>
      <c r="D226" s="15" t="s">
        <v>177</v>
      </c>
      <c r="E226" s="15" t="s">
        <v>101</v>
      </c>
      <c r="F226" s="16" t="s">
        <v>1132</v>
      </c>
      <c r="G226" s="17" t="s">
        <v>1133</v>
      </c>
      <c r="H226" s="17" t="s">
        <v>88</v>
      </c>
      <c r="I226" s="17" t="s">
        <v>88</v>
      </c>
      <c r="J226" s="27" t="s">
        <v>104</v>
      </c>
      <c r="K226" s="15" t="s">
        <v>105</v>
      </c>
      <c r="L226" s="15"/>
      <c r="M226" s="15"/>
      <c r="N226" s="15"/>
      <c r="O226" s="15"/>
      <c r="P226" s="15"/>
      <c r="Q226" s="15"/>
      <c r="R226" s="15"/>
      <c r="S226" s="15"/>
      <c r="T226" s="15"/>
      <c r="U226" s="15"/>
      <c r="V226" s="15"/>
      <c r="W226" s="15"/>
      <c r="X226" s="15"/>
      <c r="Y226" s="15"/>
      <c r="Z226" s="15"/>
      <c r="AA226" s="15" t="s">
        <v>106</v>
      </c>
      <c r="AB226" s="18" t="s">
        <v>91</v>
      </c>
      <c r="AC226" s="18" t="s">
        <v>91</v>
      </c>
      <c r="AD226" s="15" t="s">
        <v>91</v>
      </c>
      <c r="AE226" s="18" t="s">
        <v>91</v>
      </c>
      <c r="AF226" s="18" t="s">
        <v>91</v>
      </c>
      <c r="AG226" s="15"/>
      <c r="AH226" s="19"/>
      <c r="AI226" s="15"/>
      <c r="AJ226" s="35" t="s">
        <v>95</v>
      </c>
      <c r="AK226" s="35" t="s">
        <v>95</v>
      </c>
      <c r="AL226" s="35"/>
      <c r="AM226" s="35"/>
      <c r="AN226" s="35"/>
      <c r="AO226" s="35"/>
      <c r="AP226" s="102"/>
      <c r="AQ226" s="102"/>
      <c r="AR226" s="35"/>
      <c r="AS226" s="15"/>
      <c r="AT226" s="15"/>
      <c r="AU226" s="15"/>
      <c r="AV226" s="15"/>
      <c r="AW226" s="15"/>
      <c r="AX226" s="15"/>
      <c r="AY226" s="15"/>
      <c r="AZ226" s="15"/>
      <c r="BA226" s="15"/>
      <c r="BB226" s="15"/>
      <c r="BC226" s="15"/>
      <c r="BD226" s="15"/>
      <c r="BE226" s="15" t="s">
        <v>116</v>
      </c>
      <c r="BF226" s="18" t="s">
        <v>91</v>
      </c>
      <c r="BG226" s="82" t="s">
        <v>1109</v>
      </c>
      <c r="BH226" s="42" t="s">
        <v>183</v>
      </c>
      <c r="BR226" s="14"/>
    </row>
    <row r="227" spans="1:76" ht="163">
      <c r="A227" s="42"/>
      <c r="B227" s="114" t="s">
        <v>1134</v>
      </c>
      <c r="C227" s="42"/>
      <c r="D227" s="42"/>
      <c r="E227" s="42"/>
      <c r="F227" s="16" t="s">
        <v>1135</v>
      </c>
      <c r="G227" s="17" t="s">
        <v>1136</v>
      </c>
      <c r="H227" s="17" t="s">
        <v>1137</v>
      </c>
      <c r="I227" s="17" t="s">
        <v>88</v>
      </c>
      <c r="J227" s="27" t="s">
        <v>89</v>
      </c>
      <c r="K227" s="15" t="s">
        <v>1138</v>
      </c>
      <c r="L227" s="42">
        <v>1099</v>
      </c>
      <c r="M227" s="42">
        <v>72</v>
      </c>
      <c r="N227" s="18" t="str">
        <f>IF(S227&lt;&gt;"",INDEX(LOVs!$D$2:$D$50,MATCH(S227,LOVs!$C$2:$C$50)),"null")</f>
        <v>null</v>
      </c>
      <c r="O227" s="18" t="s">
        <v>191</v>
      </c>
      <c r="P227" s="15" t="s">
        <v>192</v>
      </c>
      <c r="Q227" s="125" t="s">
        <v>1139</v>
      </c>
      <c r="R227" s="15" t="s">
        <v>89</v>
      </c>
      <c r="S227" s="42"/>
      <c r="T227" s="42"/>
      <c r="U227" s="123"/>
      <c r="V227" s="15" t="b">
        <v>0</v>
      </c>
      <c r="W227" s="18" t="s">
        <v>228</v>
      </c>
      <c r="X227" s="18" t="s">
        <v>195</v>
      </c>
      <c r="Y227" s="100"/>
      <c r="AA227" s="15" t="s">
        <v>106</v>
      </c>
      <c r="AC227" s="18" t="s">
        <v>947</v>
      </c>
      <c r="AJ227" s="35" t="s">
        <v>95</v>
      </c>
      <c r="AK227" s="35" t="s">
        <v>95</v>
      </c>
    </row>
    <row r="228" spans="1:76" ht="163">
      <c r="A228" s="108"/>
      <c r="B228" s="114" t="s">
        <v>1134</v>
      </c>
      <c r="C228" s="15"/>
      <c r="D228" s="15"/>
      <c r="E228" s="15"/>
      <c r="F228" s="16" t="s">
        <v>1140</v>
      </c>
      <c r="G228" s="74" t="s">
        <v>1141</v>
      </c>
      <c r="H228" s="17" t="s">
        <v>1137</v>
      </c>
      <c r="I228" s="17" t="s">
        <v>88</v>
      </c>
      <c r="J228" s="27" t="s">
        <v>89</v>
      </c>
      <c r="K228" s="15" t="s">
        <v>1142</v>
      </c>
      <c r="L228" s="15">
        <v>1100</v>
      </c>
      <c r="M228" s="15">
        <v>73</v>
      </c>
      <c r="N228" s="18" t="str">
        <f>IF(S228&lt;&gt;"",INDEX(LOVs!$D$2:$D$50,MATCH(S228,LOVs!$C$2:$C$50)),"null")</f>
        <v>null</v>
      </c>
      <c r="O228" s="18" t="s">
        <v>191</v>
      </c>
      <c r="P228" s="15" t="s">
        <v>192</v>
      </c>
      <c r="Q228" s="125" t="s">
        <v>1143</v>
      </c>
      <c r="R228" s="15" t="s">
        <v>89</v>
      </c>
      <c r="S228" s="15"/>
      <c r="T228" s="15"/>
      <c r="U228" s="15"/>
      <c r="V228" s="15" t="b">
        <v>0</v>
      </c>
      <c r="W228" s="18" t="s">
        <v>228</v>
      </c>
      <c r="X228" s="18" t="s">
        <v>195</v>
      </c>
      <c r="Y228" s="100"/>
      <c r="Z228" s="72"/>
      <c r="AA228" s="15" t="s">
        <v>106</v>
      </c>
      <c r="AB228" s="100"/>
      <c r="AC228" s="18" t="s">
        <v>947</v>
      </c>
      <c r="AD228" s="72"/>
      <c r="AE228" s="100"/>
      <c r="AF228" s="100"/>
      <c r="AG228" s="72"/>
      <c r="AH228" s="29"/>
      <c r="AI228" s="72"/>
      <c r="AJ228" s="35" t="s">
        <v>95</v>
      </c>
      <c r="AK228" s="35" t="s">
        <v>95</v>
      </c>
      <c r="AL228" s="196"/>
      <c r="AM228" s="196"/>
      <c r="AN228" s="196"/>
      <c r="AO228" s="196"/>
      <c r="AP228" s="197"/>
      <c r="AQ228" s="197"/>
      <c r="AR228" s="196"/>
      <c r="AS228" s="72"/>
      <c r="AT228" s="72"/>
      <c r="AU228" s="72"/>
      <c r="AV228" s="72"/>
      <c r="AW228" s="72"/>
      <c r="AX228" s="72"/>
      <c r="AY228" s="72"/>
      <c r="AZ228" s="72"/>
      <c r="BA228" s="72"/>
      <c r="BB228" s="72"/>
      <c r="BC228" s="72"/>
      <c r="BD228" s="72"/>
      <c r="BE228" s="72"/>
      <c r="BF228" s="100"/>
      <c r="BG228" s="198"/>
      <c r="BR228" s="14"/>
    </row>
    <row r="229" spans="1:76" ht="163">
      <c r="A229" s="108"/>
      <c r="B229" s="114" t="s">
        <v>1134</v>
      </c>
      <c r="C229" s="15"/>
      <c r="D229" s="15"/>
      <c r="E229" s="15"/>
      <c r="F229" s="16" t="s">
        <v>1144</v>
      </c>
      <c r="G229" s="74" t="s">
        <v>1145</v>
      </c>
      <c r="H229" s="17" t="s">
        <v>1137</v>
      </c>
      <c r="I229" s="17" t="s">
        <v>88</v>
      </c>
      <c r="J229" s="27" t="s">
        <v>89</v>
      </c>
      <c r="K229" s="15" t="s">
        <v>1146</v>
      </c>
      <c r="L229" s="15">
        <v>1101</v>
      </c>
      <c r="M229" s="15">
        <v>74</v>
      </c>
      <c r="N229" s="18" t="str">
        <f>IF(S229&lt;&gt;"",INDEX(LOVs!$D$2:$D$50,MATCH(S229,LOVs!$C$2:$C$50)),"null")</f>
        <v>null</v>
      </c>
      <c r="O229" s="18" t="s">
        <v>191</v>
      </c>
      <c r="P229" s="15" t="s">
        <v>192</v>
      </c>
      <c r="Q229" s="125" t="s">
        <v>1147</v>
      </c>
      <c r="R229" s="15" t="s">
        <v>89</v>
      </c>
      <c r="S229" s="15"/>
      <c r="T229" s="15"/>
      <c r="U229" s="15"/>
      <c r="V229" s="15" t="b">
        <v>0</v>
      </c>
      <c r="W229" s="18" t="s">
        <v>228</v>
      </c>
      <c r="X229" s="18" t="s">
        <v>195</v>
      </c>
      <c r="Y229" s="100"/>
      <c r="Z229" s="72"/>
      <c r="AA229" s="15" t="s">
        <v>106</v>
      </c>
      <c r="AB229" s="100"/>
      <c r="AC229" s="18" t="s">
        <v>947</v>
      </c>
      <c r="AD229" s="72"/>
      <c r="AE229" s="100"/>
      <c r="AF229" s="100"/>
      <c r="AG229" s="72"/>
      <c r="AH229" s="29"/>
      <c r="AI229" s="72"/>
      <c r="AJ229" s="35" t="s">
        <v>95</v>
      </c>
      <c r="AK229" s="35" t="s">
        <v>95</v>
      </c>
      <c r="AL229" s="196"/>
      <c r="AM229" s="196"/>
      <c r="AN229" s="196"/>
      <c r="AO229" s="196"/>
      <c r="AP229" s="197"/>
      <c r="AQ229" s="197"/>
      <c r="AR229" s="196"/>
      <c r="AS229" s="72"/>
      <c r="AT229" s="72"/>
      <c r="AU229" s="72"/>
      <c r="AV229" s="72"/>
      <c r="AW229" s="72"/>
      <c r="AX229" s="72"/>
      <c r="AY229" s="72"/>
      <c r="AZ229" s="72"/>
      <c r="BA229" s="72"/>
      <c r="BB229" s="72"/>
      <c r="BC229" s="72"/>
      <c r="BD229" s="72"/>
      <c r="BE229" s="72"/>
      <c r="BF229" s="100"/>
      <c r="BG229" s="198"/>
      <c r="BR229" s="14"/>
    </row>
    <row r="230" spans="1:76" ht="163">
      <c r="A230" s="108"/>
      <c r="B230" s="114" t="s">
        <v>1134</v>
      </c>
      <c r="C230" s="15"/>
      <c r="D230" s="15"/>
      <c r="E230" s="15"/>
      <c r="F230" s="16" t="s">
        <v>1148</v>
      </c>
      <c r="G230" s="74" t="s">
        <v>1149</v>
      </c>
      <c r="H230" s="17" t="s">
        <v>1137</v>
      </c>
      <c r="I230" s="17" t="s">
        <v>88</v>
      </c>
      <c r="J230" s="27" t="s">
        <v>89</v>
      </c>
      <c r="K230" s="15" t="s">
        <v>1129</v>
      </c>
      <c r="L230" s="15">
        <v>1102</v>
      </c>
      <c r="M230" s="15">
        <v>75</v>
      </c>
      <c r="N230" s="18" t="str">
        <f>IF(S230&lt;&gt;"",INDEX(LOVs!$D$2:$D$50,MATCH(S230,LOVs!$C$2:$C$50)),"null")</f>
        <v>null</v>
      </c>
      <c r="O230" s="18" t="s">
        <v>191</v>
      </c>
      <c r="P230" s="15" t="s">
        <v>192</v>
      </c>
      <c r="Q230" s="125" t="s">
        <v>1150</v>
      </c>
      <c r="R230" s="15" t="s">
        <v>89</v>
      </c>
      <c r="S230" s="15"/>
      <c r="T230" s="15"/>
      <c r="U230" s="15"/>
      <c r="V230" s="15" t="b">
        <v>0</v>
      </c>
      <c r="W230" s="18" t="s">
        <v>228</v>
      </c>
      <c r="X230" s="18" t="s">
        <v>195</v>
      </c>
      <c r="Y230" s="100"/>
      <c r="Z230" s="72"/>
      <c r="AA230" s="15" t="s">
        <v>106</v>
      </c>
      <c r="AB230" s="100"/>
      <c r="AC230" s="18" t="s">
        <v>947</v>
      </c>
      <c r="AD230" s="72"/>
      <c r="AE230" s="100"/>
      <c r="AF230" s="100"/>
      <c r="AG230" s="72"/>
      <c r="AH230" s="29"/>
      <c r="AI230" s="72"/>
      <c r="AJ230" s="35" t="s">
        <v>95</v>
      </c>
      <c r="AK230" s="35" t="s">
        <v>95</v>
      </c>
      <c r="AL230" s="196"/>
      <c r="AM230" s="196"/>
      <c r="AN230" s="196"/>
      <c r="AO230" s="196"/>
      <c r="AP230" s="197"/>
      <c r="AQ230" s="197"/>
      <c r="AR230" s="196"/>
      <c r="AS230" s="72"/>
      <c r="AT230" s="72"/>
      <c r="AU230" s="72"/>
      <c r="AV230" s="72"/>
      <c r="AW230" s="72"/>
      <c r="AX230" s="72"/>
      <c r="AY230" s="72"/>
      <c r="AZ230" s="72"/>
      <c r="BA230" s="72"/>
      <c r="BB230" s="72"/>
      <c r="BC230" s="72"/>
      <c r="BD230" s="72"/>
      <c r="BE230" s="72"/>
      <c r="BF230" s="100"/>
      <c r="BG230" s="198"/>
      <c r="BR230" s="14"/>
    </row>
    <row r="231" spans="1:76" ht="26">
      <c r="A231" s="194"/>
      <c r="C231" s="72"/>
      <c r="D231" s="72"/>
      <c r="E231" s="72"/>
      <c r="F231" s="73"/>
      <c r="G231" s="74"/>
      <c r="H231" s="74"/>
      <c r="I231" s="74"/>
      <c r="J231" s="195"/>
      <c r="K231" s="72"/>
      <c r="L231" s="72"/>
      <c r="M231" s="72"/>
      <c r="N231" s="72"/>
      <c r="O231" s="72"/>
      <c r="P231" s="72"/>
      <c r="Q231" s="72"/>
      <c r="R231" s="72"/>
      <c r="S231" s="72"/>
      <c r="T231" s="72"/>
      <c r="U231" s="72"/>
      <c r="V231" s="72"/>
      <c r="W231" s="72"/>
      <c r="X231" s="72"/>
      <c r="Y231" s="72"/>
      <c r="Z231" s="72"/>
      <c r="AA231" s="72"/>
      <c r="AB231" s="100"/>
      <c r="AC231" s="100"/>
      <c r="AD231" s="72"/>
      <c r="AE231" s="100"/>
      <c r="AF231" s="100"/>
      <c r="AG231" s="72"/>
      <c r="AH231" s="29"/>
      <c r="AI231" s="72"/>
      <c r="AJ231" s="196"/>
      <c r="AK231" s="196"/>
      <c r="AL231" s="196"/>
      <c r="AM231" s="196"/>
      <c r="AN231" s="196"/>
      <c r="AO231" s="196"/>
      <c r="AP231" s="197"/>
      <c r="AQ231" s="197"/>
      <c r="AR231" s="196"/>
      <c r="AS231" s="72"/>
      <c r="AT231" s="72"/>
      <c r="AU231" s="72"/>
      <c r="AV231" s="72"/>
      <c r="AW231" s="72"/>
      <c r="AX231" s="72"/>
      <c r="AY231" s="72"/>
      <c r="AZ231" s="72"/>
      <c r="BA231" s="72"/>
      <c r="BB231" s="72"/>
      <c r="BC231" s="72"/>
      <c r="BD231" s="72"/>
      <c r="BE231" s="72"/>
      <c r="BF231" s="100"/>
      <c r="BG231" s="198"/>
      <c r="BR231" s="14"/>
    </row>
    <row r="232" spans="1:76" ht="62">
      <c r="A232" s="212" t="s">
        <v>1151</v>
      </c>
      <c r="B232" s="213"/>
      <c r="C232" s="213"/>
      <c r="D232" s="213"/>
      <c r="E232" s="213"/>
      <c r="F232" s="213"/>
      <c r="G232" s="213"/>
      <c r="H232" s="213"/>
      <c r="I232" s="213"/>
      <c r="J232" s="213"/>
      <c r="K232" s="213"/>
      <c r="L232" s="213"/>
      <c r="M232" s="213"/>
      <c r="N232" s="213"/>
      <c r="O232" s="213"/>
      <c r="P232" s="213"/>
      <c r="Q232" s="213"/>
      <c r="R232" s="213"/>
      <c r="S232" s="213"/>
      <c r="T232" s="213"/>
      <c r="U232" s="213"/>
      <c r="V232" s="213"/>
      <c r="W232" s="213"/>
      <c r="X232" s="213"/>
      <c r="Y232" s="213"/>
      <c r="Z232" s="213"/>
      <c r="AA232" s="213"/>
      <c r="AB232" s="213"/>
      <c r="AC232" s="213"/>
      <c r="AD232" s="213"/>
      <c r="AE232" s="213"/>
      <c r="AF232" s="213"/>
      <c r="AG232" s="213"/>
      <c r="AH232" s="213"/>
      <c r="AI232" s="213"/>
      <c r="AJ232" s="213"/>
      <c r="AK232" s="213"/>
      <c r="AL232" s="213"/>
      <c r="AM232" s="213"/>
      <c r="AN232" s="213"/>
      <c r="AO232" s="213"/>
      <c r="AP232" s="213"/>
      <c r="AQ232" s="213"/>
      <c r="AR232" s="213"/>
      <c r="AS232" s="213"/>
      <c r="AT232" s="213"/>
      <c r="AU232" s="213"/>
      <c r="AV232" s="213"/>
      <c r="AW232" s="213"/>
      <c r="AX232" s="213"/>
      <c r="AY232" s="213"/>
      <c r="AZ232" s="213"/>
      <c r="BA232" s="213"/>
      <c r="BB232" s="213"/>
      <c r="BC232" s="213"/>
      <c r="BD232" s="213"/>
      <c r="BE232" s="213"/>
      <c r="BF232" s="213"/>
      <c r="BG232" s="213"/>
      <c r="BH232" s="213"/>
      <c r="BR232" s="14"/>
    </row>
    <row r="233" spans="1:76" ht="34">
      <c r="A233" s="108"/>
      <c r="B233" s="114"/>
      <c r="C233" s="15"/>
      <c r="D233" s="15" t="s">
        <v>177</v>
      </c>
      <c r="E233" s="15"/>
      <c r="F233" s="16" t="s">
        <v>1152</v>
      </c>
      <c r="G233" s="17" t="s">
        <v>1153</v>
      </c>
      <c r="H233" s="17" t="s">
        <v>1154</v>
      </c>
      <c r="I233" s="17" t="s">
        <v>88</v>
      </c>
      <c r="J233" s="27" t="s">
        <v>104</v>
      </c>
      <c r="K233" s="15" t="s">
        <v>105</v>
      </c>
      <c r="L233" s="15">
        <v>79</v>
      </c>
      <c r="M233" s="15">
        <v>3</v>
      </c>
      <c r="N233" s="15"/>
      <c r="O233" s="15" t="s">
        <v>336</v>
      </c>
      <c r="P233" s="18" t="s">
        <v>192</v>
      </c>
      <c r="Q233" s="18" t="s">
        <v>337</v>
      </c>
      <c r="R233" s="18" t="s">
        <v>89</v>
      </c>
      <c r="S233" s="15"/>
      <c r="T233" s="15"/>
      <c r="U233" s="15"/>
      <c r="V233" s="15"/>
      <c r="W233" s="15"/>
      <c r="X233" s="15"/>
      <c r="Y233" s="15"/>
      <c r="Z233" s="15"/>
      <c r="AA233" s="15"/>
      <c r="AB233" s="18"/>
      <c r="AC233" s="18"/>
      <c r="AD233" s="15"/>
      <c r="AE233" s="18"/>
      <c r="AF233" s="18"/>
      <c r="AG233" s="15"/>
      <c r="AH233" s="19"/>
      <c r="AI233" s="15"/>
      <c r="AJ233" s="35"/>
      <c r="AK233" s="35"/>
      <c r="AL233" s="35"/>
      <c r="AM233" s="35"/>
      <c r="AN233" s="35"/>
      <c r="AO233" s="35"/>
      <c r="AP233" s="102"/>
      <c r="AQ233" s="102"/>
      <c r="AR233" s="35"/>
      <c r="AS233" s="15"/>
      <c r="AT233" s="15"/>
      <c r="AU233" s="15"/>
      <c r="AV233" s="15"/>
      <c r="AW233" s="15"/>
      <c r="AX233" s="15"/>
      <c r="AY233" s="15"/>
      <c r="AZ233" s="15"/>
      <c r="BA233" s="15"/>
      <c r="BB233" s="15"/>
      <c r="BC233" s="15"/>
      <c r="BD233" s="15"/>
      <c r="BE233" s="15"/>
      <c r="BF233" s="18"/>
      <c r="BG233" s="82"/>
      <c r="BH233" s="42"/>
      <c r="BM233" s="14" t="s">
        <v>88</v>
      </c>
      <c r="BN233" s="14" t="s">
        <v>88</v>
      </c>
      <c r="BO233" s="14" t="s">
        <v>88</v>
      </c>
      <c r="BP233" s="14" t="s">
        <v>200</v>
      </c>
      <c r="BR233" s="149">
        <v>1</v>
      </c>
      <c r="BS233" s="14">
        <v>1</v>
      </c>
      <c r="BT233" s="14">
        <v>1</v>
      </c>
      <c r="BU233" s="14" t="s">
        <v>200</v>
      </c>
      <c r="BX233" s="14" t="s">
        <v>88</v>
      </c>
    </row>
    <row r="234" spans="1:76" ht="34">
      <c r="A234" s="108"/>
      <c r="B234" s="114"/>
      <c r="C234" s="15"/>
      <c r="D234" s="15" t="s">
        <v>177</v>
      </c>
      <c r="E234" s="15"/>
      <c r="F234" s="16" t="s">
        <v>1155</v>
      </c>
      <c r="G234" s="17" t="s">
        <v>1156</v>
      </c>
      <c r="H234" s="17" t="s">
        <v>1154</v>
      </c>
      <c r="I234" s="17"/>
      <c r="J234" s="27" t="s">
        <v>104</v>
      </c>
      <c r="K234" s="15" t="s">
        <v>105</v>
      </c>
      <c r="L234" s="15">
        <v>80</v>
      </c>
      <c r="M234" s="15">
        <v>3</v>
      </c>
      <c r="N234" s="15"/>
      <c r="O234" s="15" t="s">
        <v>336</v>
      </c>
      <c r="P234" s="18" t="s">
        <v>192</v>
      </c>
      <c r="Q234" s="18" t="s">
        <v>337</v>
      </c>
      <c r="R234" s="18" t="s">
        <v>89</v>
      </c>
      <c r="S234" s="15"/>
      <c r="T234" s="15"/>
      <c r="U234" s="15"/>
      <c r="V234" s="15"/>
      <c r="W234" s="15"/>
      <c r="X234" s="15"/>
      <c r="Y234" s="15"/>
      <c r="Z234" s="15"/>
      <c r="AA234" s="15"/>
      <c r="AB234" s="18"/>
      <c r="AC234" s="18"/>
      <c r="AD234" s="15"/>
      <c r="AE234" s="18"/>
      <c r="AF234" s="18"/>
      <c r="AG234" s="15"/>
      <c r="AH234" s="19"/>
      <c r="AI234" s="15"/>
      <c r="AJ234" s="35"/>
      <c r="AK234" s="35"/>
      <c r="AL234" s="35"/>
      <c r="AM234" s="35"/>
      <c r="AN234" s="35"/>
      <c r="AO234" s="35"/>
      <c r="AP234" s="102"/>
      <c r="AQ234" s="102"/>
      <c r="AR234" s="35"/>
      <c r="AS234" s="15"/>
      <c r="AT234" s="15"/>
      <c r="AU234" s="15"/>
      <c r="AV234" s="15"/>
      <c r="AW234" s="15"/>
      <c r="AX234" s="15"/>
      <c r="AY234" s="15"/>
      <c r="AZ234" s="15"/>
      <c r="BA234" s="15"/>
      <c r="BB234" s="15"/>
      <c r="BC234" s="15"/>
      <c r="BD234" s="15"/>
      <c r="BE234" s="15"/>
      <c r="BF234" s="18"/>
      <c r="BG234" s="82"/>
      <c r="BH234" s="42"/>
      <c r="BM234" s="14" t="s">
        <v>88</v>
      </c>
      <c r="BN234" s="14" t="s">
        <v>88</v>
      </c>
      <c r="BO234" s="14" t="s">
        <v>88</v>
      </c>
      <c r="BP234" s="14" t="s">
        <v>200</v>
      </c>
      <c r="BR234" s="149">
        <v>1</v>
      </c>
      <c r="BS234" s="14">
        <v>1</v>
      </c>
      <c r="BT234" s="14">
        <v>1</v>
      </c>
      <c r="BU234" s="14" t="s">
        <v>200</v>
      </c>
      <c r="BX234" s="14" t="s">
        <v>88</v>
      </c>
    </row>
    <row r="235" spans="1:76" ht="34">
      <c r="A235" s="108"/>
      <c r="B235" s="114"/>
      <c r="C235" s="15"/>
      <c r="D235" s="15" t="s">
        <v>177</v>
      </c>
      <c r="E235" s="15"/>
      <c r="F235" s="16" t="s">
        <v>1157</v>
      </c>
      <c r="G235" s="17" t="s">
        <v>1158</v>
      </c>
      <c r="H235" s="17" t="s">
        <v>1154</v>
      </c>
      <c r="I235" s="17"/>
      <c r="J235" s="27" t="s">
        <v>104</v>
      </c>
      <c r="K235" s="15" t="s">
        <v>105</v>
      </c>
      <c r="L235" s="15">
        <v>81</v>
      </c>
      <c r="M235" s="15">
        <v>3</v>
      </c>
      <c r="N235" s="15"/>
      <c r="O235" s="15" t="s">
        <v>336</v>
      </c>
      <c r="P235" s="18" t="s">
        <v>192</v>
      </c>
      <c r="Q235" s="18" t="s">
        <v>337</v>
      </c>
      <c r="R235" s="18" t="s">
        <v>89</v>
      </c>
      <c r="S235" s="15"/>
      <c r="T235" s="15"/>
      <c r="U235" s="15"/>
      <c r="V235" s="15"/>
      <c r="W235" s="15"/>
      <c r="X235" s="15"/>
      <c r="Y235" s="15"/>
      <c r="Z235" s="15"/>
      <c r="AA235" s="15"/>
      <c r="AB235" s="18"/>
      <c r="AC235" s="18"/>
      <c r="AD235" s="15"/>
      <c r="AE235" s="18"/>
      <c r="AF235" s="18"/>
      <c r="AG235" s="15"/>
      <c r="AH235" s="19"/>
      <c r="AI235" s="15"/>
      <c r="AJ235" s="35"/>
      <c r="AK235" s="35"/>
      <c r="AL235" s="35"/>
      <c r="AM235" s="35"/>
      <c r="AN235" s="35"/>
      <c r="AO235" s="35"/>
      <c r="AP235" s="102"/>
      <c r="AQ235" s="102"/>
      <c r="AR235" s="35"/>
      <c r="AS235" s="15"/>
      <c r="AT235" s="15"/>
      <c r="AU235" s="15"/>
      <c r="AV235" s="15"/>
      <c r="AW235" s="15"/>
      <c r="AX235" s="15"/>
      <c r="AY235" s="15"/>
      <c r="AZ235" s="15"/>
      <c r="BA235" s="15"/>
      <c r="BB235" s="15"/>
      <c r="BC235" s="15"/>
      <c r="BD235" s="15"/>
      <c r="BE235" s="15"/>
      <c r="BF235" s="18"/>
      <c r="BG235" s="82"/>
      <c r="BH235" s="42"/>
      <c r="BM235" s="14" t="s">
        <v>88</v>
      </c>
      <c r="BN235" s="14" t="s">
        <v>88</v>
      </c>
      <c r="BO235" s="14" t="s">
        <v>88</v>
      </c>
      <c r="BP235" s="14" t="s">
        <v>200</v>
      </c>
      <c r="BR235" s="149">
        <v>1</v>
      </c>
      <c r="BS235" s="14">
        <v>1</v>
      </c>
      <c r="BT235" s="14">
        <v>1</v>
      </c>
      <c r="BU235" s="14" t="s">
        <v>200</v>
      </c>
      <c r="BX235" s="14" t="s">
        <v>88</v>
      </c>
    </row>
    <row r="236" spans="1:76" ht="64">
      <c r="A236" s="108"/>
      <c r="B236" s="114"/>
      <c r="C236" s="15"/>
      <c r="D236" s="15" t="s">
        <v>177</v>
      </c>
      <c r="E236" s="15"/>
      <c r="F236" s="16" t="s">
        <v>1159</v>
      </c>
      <c r="G236" s="17" t="s">
        <v>1160</v>
      </c>
      <c r="H236" s="17" t="s">
        <v>1154</v>
      </c>
      <c r="I236" s="17"/>
      <c r="J236" s="27" t="s">
        <v>89</v>
      </c>
      <c r="K236" s="15" t="s">
        <v>1161</v>
      </c>
      <c r="L236" s="15">
        <v>82</v>
      </c>
      <c r="M236" s="15">
        <v>70</v>
      </c>
      <c r="N236" s="15"/>
      <c r="O236" s="18" t="s">
        <v>191</v>
      </c>
      <c r="P236" s="18" t="s">
        <v>192</v>
      </c>
      <c r="Q236" s="18" t="s">
        <v>1162</v>
      </c>
      <c r="R236" s="18" t="s">
        <v>89</v>
      </c>
      <c r="S236" s="15"/>
      <c r="T236" s="15"/>
      <c r="U236" s="15"/>
      <c r="V236" s="15"/>
      <c r="W236" s="15"/>
      <c r="X236" s="15" t="s">
        <v>200</v>
      </c>
      <c r="Y236" s="15"/>
      <c r="Z236" s="15"/>
      <c r="AA236" s="15"/>
      <c r="AB236" s="18"/>
      <c r="AC236" s="18"/>
      <c r="AD236" s="15"/>
      <c r="AE236" s="18"/>
      <c r="AF236" s="18"/>
      <c r="AG236" s="15"/>
      <c r="AH236" s="19"/>
      <c r="AI236" s="15"/>
      <c r="AJ236" s="35"/>
      <c r="AK236" s="35"/>
      <c r="AL236" s="35"/>
      <c r="AM236" s="35"/>
      <c r="AN236" s="35"/>
      <c r="AO236" s="35"/>
      <c r="AP236" s="102"/>
      <c r="AQ236" s="102"/>
      <c r="AR236" s="35"/>
      <c r="AS236" s="15"/>
      <c r="AT236" s="15"/>
      <c r="AU236" s="15"/>
      <c r="AV236" s="15"/>
      <c r="AW236" s="15"/>
      <c r="AX236" s="15"/>
      <c r="AY236" s="15"/>
      <c r="AZ236" s="15"/>
      <c r="BA236" s="15"/>
      <c r="BB236" s="15"/>
      <c r="BC236" s="15"/>
      <c r="BD236" s="15"/>
      <c r="BE236" s="15"/>
      <c r="BF236" s="18"/>
      <c r="BG236" s="82"/>
      <c r="BH236" s="42"/>
      <c r="BM236" s="14" t="s">
        <v>88</v>
      </c>
      <c r="BN236" s="14" t="s">
        <v>88</v>
      </c>
      <c r="BO236" s="14" t="s">
        <v>88</v>
      </c>
      <c r="BP236" s="14" t="s">
        <v>200</v>
      </c>
      <c r="BR236" s="149">
        <v>1</v>
      </c>
      <c r="BS236" s="14">
        <v>1</v>
      </c>
      <c r="BT236" s="14">
        <v>1</v>
      </c>
      <c r="BU236" s="14" t="s">
        <v>200</v>
      </c>
      <c r="BX236" s="14" t="s">
        <v>88</v>
      </c>
    </row>
    <row r="237" spans="1:76" ht="34">
      <c r="A237" s="108"/>
      <c r="B237" s="114"/>
      <c r="C237" s="15"/>
      <c r="D237" s="15" t="s">
        <v>177</v>
      </c>
      <c r="E237" s="15"/>
      <c r="F237" s="16" t="s">
        <v>1163</v>
      </c>
      <c r="G237" s="17" t="s">
        <v>1164</v>
      </c>
      <c r="H237" s="17" t="s">
        <v>1154</v>
      </c>
      <c r="I237" s="17"/>
      <c r="J237" s="27" t="s">
        <v>89</v>
      </c>
      <c r="K237" s="15" t="s">
        <v>1165</v>
      </c>
      <c r="L237" s="15">
        <v>83</v>
      </c>
      <c r="M237" s="15">
        <v>71</v>
      </c>
      <c r="N237" s="15"/>
      <c r="O237" s="18" t="s">
        <v>191</v>
      </c>
      <c r="P237" s="18" t="s">
        <v>192</v>
      </c>
      <c r="Q237" s="18" t="s">
        <v>337</v>
      </c>
      <c r="R237" s="18" t="s">
        <v>89</v>
      </c>
      <c r="S237" s="15"/>
      <c r="T237" s="15"/>
      <c r="U237" s="15"/>
      <c r="V237" s="15"/>
      <c r="W237" s="15"/>
      <c r="X237" s="15"/>
      <c r="Y237" s="15"/>
      <c r="Z237" s="15"/>
      <c r="AA237" s="15"/>
      <c r="AB237" s="18"/>
      <c r="AC237" s="18"/>
      <c r="AD237" s="15"/>
      <c r="AE237" s="18"/>
      <c r="AF237" s="18"/>
      <c r="AG237" s="15"/>
      <c r="AH237" s="19"/>
      <c r="AI237" s="15"/>
      <c r="AJ237" s="35"/>
      <c r="AK237" s="35"/>
      <c r="AL237" s="35"/>
      <c r="AM237" s="35"/>
      <c r="AN237" s="35"/>
      <c r="AO237" s="35"/>
      <c r="AP237" s="102"/>
      <c r="AQ237" s="102"/>
      <c r="AR237" s="35"/>
      <c r="AS237" s="15"/>
      <c r="AT237" s="15"/>
      <c r="AU237" s="15"/>
      <c r="AV237" s="15"/>
      <c r="AW237" s="15"/>
      <c r="AX237" s="15"/>
      <c r="AY237" s="15"/>
      <c r="AZ237" s="15"/>
      <c r="BA237" s="15"/>
      <c r="BB237" s="15"/>
      <c r="BC237" s="15"/>
      <c r="BD237" s="15"/>
      <c r="BE237" s="15"/>
      <c r="BF237" s="18"/>
      <c r="BG237" s="82"/>
      <c r="BH237" s="42"/>
      <c r="BM237" s="14" t="s">
        <v>88</v>
      </c>
      <c r="BN237" s="14" t="s">
        <v>88</v>
      </c>
      <c r="BO237" s="14" t="s">
        <v>88</v>
      </c>
      <c r="BP237" s="14" t="s">
        <v>200</v>
      </c>
      <c r="BR237" s="149">
        <v>1</v>
      </c>
      <c r="BS237" s="14">
        <v>1</v>
      </c>
      <c r="BT237" s="14">
        <v>1</v>
      </c>
      <c r="BU237" s="14" t="s">
        <v>200</v>
      </c>
      <c r="BX237" s="14" t="s">
        <v>88</v>
      </c>
    </row>
    <row r="238" spans="1:76" ht="80">
      <c r="A238" s="108"/>
      <c r="B238" s="114"/>
      <c r="C238" s="15"/>
      <c r="D238" s="15" t="s">
        <v>1166</v>
      </c>
      <c r="E238" s="15"/>
      <c r="F238" s="16" t="s">
        <v>1167</v>
      </c>
      <c r="G238" s="17" t="s">
        <v>1168</v>
      </c>
      <c r="H238" s="17" t="s">
        <v>88</v>
      </c>
      <c r="I238" s="17"/>
      <c r="J238" s="27" t="s">
        <v>89</v>
      </c>
      <c r="K238" s="15" t="s">
        <v>1169</v>
      </c>
      <c r="L238" s="15"/>
      <c r="M238" s="15"/>
      <c r="N238" s="15"/>
      <c r="O238" s="18" t="s">
        <v>1170</v>
      </c>
      <c r="P238" s="15"/>
      <c r="Q238" s="15"/>
      <c r="R238" s="15"/>
      <c r="S238" s="15"/>
      <c r="T238" s="15"/>
      <c r="U238" s="15"/>
      <c r="V238" s="15"/>
      <c r="W238" s="15"/>
      <c r="X238" s="15"/>
      <c r="Y238" s="15"/>
      <c r="Z238" s="15"/>
      <c r="AA238" s="15"/>
      <c r="AB238" s="18"/>
      <c r="AC238" s="18"/>
      <c r="AD238" s="15"/>
      <c r="AE238" s="18"/>
      <c r="AF238" s="18"/>
      <c r="AG238" s="15"/>
      <c r="AH238" s="19"/>
      <c r="AI238" s="15"/>
      <c r="AJ238" s="35"/>
      <c r="AK238" s="35"/>
      <c r="AL238" s="35"/>
      <c r="AM238" s="35"/>
      <c r="AN238" s="35"/>
      <c r="AO238" s="35"/>
      <c r="AP238" s="102"/>
      <c r="AQ238" s="102"/>
      <c r="AR238" s="35"/>
      <c r="AS238" s="15"/>
      <c r="AT238" s="15"/>
      <c r="AU238" s="15"/>
      <c r="AV238" s="15"/>
      <c r="AW238" s="15"/>
      <c r="AX238" s="15"/>
      <c r="AY238" s="15"/>
      <c r="AZ238" s="15"/>
      <c r="BA238" s="15"/>
      <c r="BB238" s="15"/>
      <c r="BC238" s="15"/>
      <c r="BD238" s="15"/>
      <c r="BE238" s="15"/>
      <c r="BF238" s="18"/>
      <c r="BG238" s="82"/>
      <c r="BH238" s="42"/>
      <c r="BR238" s="14"/>
    </row>
    <row r="239" spans="1:76" ht="34">
      <c r="A239" s="108"/>
      <c r="B239" s="114"/>
      <c r="C239" s="15"/>
      <c r="D239" s="15" t="s">
        <v>1166</v>
      </c>
      <c r="E239" s="15"/>
      <c r="F239" s="16" t="s">
        <v>1171</v>
      </c>
      <c r="G239" s="17" t="s">
        <v>1172</v>
      </c>
      <c r="H239" s="17" t="s">
        <v>88</v>
      </c>
      <c r="I239" s="17"/>
      <c r="J239" s="27" t="s">
        <v>104</v>
      </c>
      <c r="K239" s="15" t="s">
        <v>105</v>
      </c>
      <c r="L239" s="15"/>
      <c r="M239" s="15"/>
      <c r="N239" s="15"/>
      <c r="O239" s="15"/>
      <c r="P239" s="15"/>
      <c r="Q239" s="15"/>
      <c r="R239" s="15"/>
      <c r="S239" s="15"/>
      <c r="T239" s="15"/>
      <c r="U239" s="15"/>
      <c r="V239" s="15"/>
      <c r="W239" s="15"/>
      <c r="X239" s="15"/>
      <c r="Y239" s="15"/>
      <c r="Z239" s="15"/>
      <c r="AA239" s="15"/>
      <c r="AB239" s="18"/>
      <c r="AC239" s="18"/>
      <c r="AD239" s="15"/>
      <c r="AE239" s="18"/>
      <c r="AF239" s="18"/>
      <c r="AG239" s="15"/>
      <c r="AH239" s="19"/>
      <c r="AI239" s="15"/>
      <c r="AJ239" s="35"/>
      <c r="AK239" s="35"/>
      <c r="AL239" s="35"/>
      <c r="AM239" s="35"/>
      <c r="AN239" s="35"/>
      <c r="AO239" s="35"/>
      <c r="AP239" s="102"/>
      <c r="AQ239" s="102"/>
      <c r="AR239" s="35"/>
      <c r="AS239" s="15"/>
      <c r="AT239" s="15"/>
      <c r="AU239" s="15"/>
      <c r="AV239" s="15"/>
      <c r="AW239" s="15"/>
      <c r="AX239" s="15"/>
      <c r="AY239" s="15"/>
      <c r="AZ239" s="15"/>
      <c r="BA239" s="15"/>
      <c r="BB239" s="15"/>
      <c r="BC239" s="15"/>
      <c r="BD239" s="15"/>
      <c r="BE239" s="15"/>
      <c r="BF239" s="18"/>
      <c r="BG239" s="82"/>
      <c r="BH239" s="42"/>
      <c r="BR239" s="14"/>
    </row>
    <row r="240" spans="1:76" ht="26">
      <c r="A240" s="108"/>
      <c r="B240" s="114"/>
      <c r="C240" s="15"/>
      <c r="D240" s="15"/>
      <c r="E240" s="15"/>
      <c r="F240" s="16"/>
      <c r="G240" s="17"/>
      <c r="H240" s="17"/>
      <c r="I240" s="17"/>
      <c r="J240" s="27"/>
      <c r="K240" s="15"/>
      <c r="L240" s="15"/>
      <c r="M240" s="15"/>
      <c r="N240" s="15"/>
      <c r="O240" s="15"/>
      <c r="P240" s="15"/>
      <c r="Q240" s="15"/>
      <c r="R240" s="15"/>
      <c r="S240" s="15"/>
      <c r="T240" s="15"/>
      <c r="U240" s="15"/>
      <c r="V240" s="15"/>
      <c r="W240" s="15"/>
      <c r="X240" s="15"/>
      <c r="Y240" s="15"/>
      <c r="Z240" s="15"/>
      <c r="AA240" s="15"/>
      <c r="AB240" s="18"/>
      <c r="AC240" s="18"/>
      <c r="AD240" s="15"/>
      <c r="AE240" s="18"/>
      <c r="AF240" s="18"/>
      <c r="AG240" s="15"/>
      <c r="AH240" s="19"/>
      <c r="AI240" s="15"/>
      <c r="AJ240" s="35"/>
      <c r="AK240" s="35"/>
      <c r="AL240" s="35"/>
      <c r="AM240" s="35"/>
      <c r="AN240" s="35"/>
      <c r="AO240" s="35"/>
      <c r="AP240" s="102"/>
      <c r="AQ240" s="102"/>
      <c r="AR240" s="35"/>
      <c r="AS240" s="15"/>
      <c r="AT240" s="15"/>
      <c r="AU240" s="15"/>
      <c r="AV240" s="15"/>
      <c r="AW240" s="15"/>
      <c r="AX240" s="15"/>
      <c r="AY240" s="15"/>
      <c r="AZ240" s="15"/>
      <c r="BA240" s="15"/>
      <c r="BB240" s="15"/>
      <c r="BC240" s="15"/>
      <c r="BD240" s="15"/>
      <c r="BE240" s="15"/>
      <c r="BF240" s="18"/>
      <c r="BG240" s="82"/>
      <c r="BH240" s="42"/>
      <c r="BR240" s="14"/>
    </row>
    <row r="241" spans="1:72" ht="26">
      <c r="A241" s="194"/>
      <c r="C241" s="72"/>
      <c r="D241" s="72"/>
      <c r="E241" s="72"/>
      <c r="F241" s="73"/>
      <c r="G241" s="74"/>
      <c r="H241" s="74"/>
      <c r="I241" s="74"/>
      <c r="J241" s="195"/>
      <c r="K241" s="72"/>
      <c r="L241" s="72"/>
      <c r="M241" s="72"/>
      <c r="N241" s="72"/>
      <c r="O241" s="72"/>
      <c r="P241" s="72"/>
      <c r="Q241" s="72"/>
      <c r="R241" s="72"/>
      <c r="S241" s="72"/>
      <c r="T241" s="72"/>
      <c r="U241" s="72"/>
      <c r="V241" s="72"/>
      <c r="W241" s="72"/>
      <c r="X241" s="72"/>
      <c r="Y241" s="72"/>
      <c r="Z241" s="72"/>
      <c r="AA241" s="72"/>
      <c r="AB241" s="100"/>
      <c r="AC241" s="100"/>
      <c r="AD241" s="72"/>
      <c r="AE241" s="100"/>
      <c r="AF241" s="100"/>
      <c r="AG241" s="72"/>
      <c r="AH241" s="29"/>
      <c r="AI241" s="72"/>
      <c r="AJ241" s="196"/>
      <c r="AK241" s="196"/>
      <c r="AL241" s="196"/>
      <c r="AM241" s="196"/>
      <c r="AN241" s="196"/>
      <c r="AO241" s="196"/>
      <c r="AP241" s="197"/>
      <c r="AQ241" s="197"/>
      <c r="AR241" s="196"/>
      <c r="AS241" s="72"/>
      <c r="AT241" s="72"/>
      <c r="AU241" s="72"/>
      <c r="AV241" s="72"/>
      <c r="AW241" s="72"/>
      <c r="AX241" s="72"/>
      <c r="AY241" s="72"/>
      <c r="AZ241" s="72"/>
      <c r="BA241" s="72"/>
      <c r="BB241" s="72"/>
      <c r="BC241" s="72"/>
      <c r="BD241" s="72"/>
      <c r="BE241" s="72"/>
      <c r="BF241" s="100"/>
      <c r="BG241" s="198"/>
      <c r="BR241" s="14"/>
    </row>
    <row r="242" spans="1:72" ht="62">
      <c r="A242" s="212" t="s">
        <v>1173</v>
      </c>
      <c r="B242" s="213"/>
      <c r="C242" s="213"/>
      <c r="D242" s="213"/>
      <c r="E242" s="213"/>
      <c r="F242" s="213"/>
      <c r="G242" s="213"/>
      <c r="H242" s="213"/>
      <c r="I242" s="213"/>
      <c r="J242" s="213"/>
      <c r="K242" s="213"/>
      <c r="L242" s="213"/>
      <c r="M242" s="213"/>
      <c r="N242" s="213"/>
      <c r="O242" s="213"/>
      <c r="P242" s="213"/>
      <c r="Q242" s="213"/>
      <c r="R242" s="213"/>
      <c r="S242" s="213"/>
      <c r="T242" s="213"/>
      <c r="U242" s="213"/>
      <c r="V242" s="213"/>
      <c r="W242" s="213"/>
      <c r="X242" s="213"/>
      <c r="Y242" s="213"/>
      <c r="Z242" s="213"/>
      <c r="AA242" s="213"/>
      <c r="AB242" s="213"/>
      <c r="AC242" s="213"/>
      <c r="AD242" s="213"/>
      <c r="AE242" s="213"/>
      <c r="AF242" s="213"/>
      <c r="AG242" s="213"/>
      <c r="AH242" s="213"/>
      <c r="AI242" s="213"/>
      <c r="AJ242" s="213"/>
      <c r="AK242" s="213"/>
      <c r="AL242" s="213"/>
      <c r="AM242" s="213"/>
      <c r="AN242" s="213"/>
      <c r="AO242" s="213"/>
      <c r="AP242" s="213"/>
      <c r="AQ242" s="213"/>
      <c r="AR242" s="213"/>
      <c r="AS242" s="213"/>
      <c r="AT242" s="213"/>
      <c r="AU242" s="213"/>
      <c r="AV242" s="213"/>
      <c r="AW242" s="213"/>
      <c r="AX242" s="213"/>
      <c r="AY242" s="213"/>
      <c r="AZ242" s="213"/>
      <c r="BA242" s="213"/>
      <c r="BB242" s="213"/>
      <c r="BC242" s="213"/>
      <c r="BD242" s="213"/>
      <c r="BE242" s="213"/>
      <c r="BF242" s="213"/>
      <c r="BG242" s="213"/>
      <c r="BH242" s="213"/>
      <c r="BR242" s="14"/>
    </row>
    <row r="243" spans="1:72" ht="32">
      <c r="A243" s="42"/>
      <c r="B243" s="114"/>
      <c r="C243" s="42"/>
      <c r="D243" s="42"/>
      <c r="E243" s="42"/>
      <c r="F243" s="42" t="s">
        <v>1174</v>
      </c>
      <c r="G243" s="42" t="s">
        <v>1175</v>
      </c>
      <c r="H243" s="17" t="s">
        <v>1176</v>
      </c>
      <c r="I243" s="17" t="s">
        <v>200</v>
      </c>
      <c r="J243" s="48" t="s">
        <v>111</v>
      </c>
      <c r="K243" s="26" t="s">
        <v>808</v>
      </c>
      <c r="L243" s="42">
        <v>1001</v>
      </c>
      <c r="M243" s="42"/>
      <c r="N243" s="42"/>
      <c r="O243" s="42" t="s">
        <v>336</v>
      </c>
      <c r="P243" s="125" t="s">
        <v>226</v>
      </c>
      <c r="Q243" s="42"/>
      <c r="R243" s="42"/>
      <c r="S243" s="42"/>
      <c r="T243" s="42"/>
      <c r="U243" s="123"/>
      <c r="V243" s="123"/>
      <c r="W243" s="42" t="s">
        <v>1047</v>
      </c>
      <c r="X243" s="42" t="s">
        <v>195</v>
      </c>
      <c r="Y243" s="42"/>
      <c r="Z243" s="192"/>
      <c r="AA243" s="42"/>
      <c r="AB243" s="42"/>
      <c r="AC243" s="42"/>
      <c r="AD243" s="42"/>
      <c r="AE243" s="42"/>
      <c r="AF243" s="42"/>
      <c r="AG243" s="42"/>
      <c r="AH243" s="42"/>
      <c r="AI243" s="42"/>
      <c r="AJ243" s="19"/>
      <c r="AK243" s="19"/>
      <c r="AL243" s="19"/>
      <c r="AM243" s="19"/>
      <c r="AN243" s="19"/>
      <c r="AO243" s="19"/>
      <c r="AP243" s="19"/>
      <c r="AQ243" s="19"/>
      <c r="AR243" s="42"/>
      <c r="AS243" s="42"/>
      <c r="AT243" s="42"/>
      <c r="AU243" s="42"/>
      <c r="AV243" s="42"/>
      <c r="AW243" s="42"/>
      <c r="AX243" s="42"/>
      <c r="AY243" s="42"/>
      <c r="AZ243" s="42"/>
      <c r="BA243" s="19"/>
      <c r="BB243" s="19"/>
      <c r="BC243" s="19"/>
      <c r="BD243" s="42"/>
      <c r="BE243" s="42"/>
      <c r="BF243" s="42"/>
      <c r="BG243" s="42"/>
      <c r="BH243" s="42"/>
      <c r="BM243" s="14" t="s">
        <v>88</v>
      </c>
      <c r="BN243" s="14" t="s">
        <v>88</v>
      </c>
      <c r="BO243" s="14" t="s">
        <v>88</v>
      </c>
      <c r="BR243" s="149">
        <v>0</v>
      </c>
      <c r="BS243" s="14">
        <v>0</v>
      </c>
      <c r="BT243" s="14">
        <v>1</v>
      </c>
    </row>
    <row r="244" spans="1:72" ht="32">
      <c r="A244" s="42"/>
      <c r="B244" s="114"/>
      <c r="C244" s="42"/>
      <c r="D244" s="42"/>
      <c r="E244" s="42"/>
      <c r="F244" s="42" t="s">
        <v>1177</v>
      </c>
      <c r="G244" s="42" t="s">
        <v>1178</v>
      </c>
      <c r="H244" s="17" t="s">
        <v>1176</v>
      </c>
      <c r="I244" s="17" t="s">
        <v>200</v>
      </c>
      <c r="J244" s="48" t="s">
        <v>111</v>
      </c>
      <c r="K244" s="26" t="s">
        <v>808</v>
      </c>
      <c r="L244" s="42">
        <v>1002</v>
      </c>
      <c r="M244" s="42"/>
      <c r="N244" s="42">
        <v>31</v>
      </c>
      <c r="O244" s="42" t="s">
        <v>336</v>
      </c>
      <c r="P244" s="125" t="s">
        <v>226</v>
      </c>
      <c r="Q244" s="42"/>
      <c r="R244" s="42"/>
      <c r="S244" s="42"/>
      <c r="T244" s="42"/>
      <c r="U244" s="123"/>
      <c r="V244" s="123"/>
      <c r="W244" s="42" t="s">
        <v>1047</v>
      </c>
      <c r="X244" s="42" t="s">
        <v>195</v>
      </c>
      <c r="Y244" s="42"/>
      <c r="Z244" s="192"/>
      <c r="AA244" s="42"/>
      <c r="AB244" s="42"/>
      <c r="AC244" s="42"/>
      <c r="AD244" s="42"/>
      <c r="AE244" s="42"/>
      <c r="AF244" s="42"/>
      <c r="AG244" s="42"/>
      <c r="AH244" s="42"/>
      <c r="AI244" s="42"/>
      <c r="AJ244" s="19"/>
      <c r="AK244" s="19"/>
      <c r="AL244" s="19"/>
      <c r="AM244" s="19"/>
      <c r="AN244" s="19"/>
      <c r="AO244" s="19"/>
      <c r="AP244" s="19"/>
      <c r="AQ244" s="19"/>
      <c r="AR244" s="42"/>
      <c r="AS244" s="42"/>
      <c r="AT244" s="42"/>
      <c r="AU244" s="42"/>
      <c r="AV244" s="42"/>
      <c r="AW244" s="42"/>
      <c r="AX244" s="42"/>
      <c r="AY244" s="42"/>
      <c r="AZ244" s="42"/>
      <c r="BA244" s="19"/>
      <c r="BB244" s="19"/>
      <c r="BC244" s="19"/>
      <c r="BD244" s="42"/>
      <c r="BE244" s="42"/>
      <c r="BF244" s="42"/>
      <c r="BG244" s="42"/>
      <c r="BH244" s="42"/>
    </row>
    <row r="245" spans="1:72" ht="17">
      <c r="A245" s="42"/>
      <c r="B245" s="114"/>
      <c r="C245" s="42"/>
      <c r="D245" s="42"/>
      <c r="E245" s="42"/>
      <c r="F245" s="42" t="s">
        <v>1179</v>
      </c>
      <c r="G245" s="42" t="s">
        <v>1180</v>
      </c>
      <c r="H245" s="17" t="s">
        <v>1176</v>
      </c>
      <c r="I245" s="17" t="s">
        <v>200</v>
      </c>
      <c r="J245" s="48" t="s">
        <v>111</v>
      </c>
      <c r="K245" s="26" t="s">
        <v>808</v>
      </c>
      <c r="L245" s="42">
        <v>1003</v>
      </c>
      <c r="M245" s="42"/>
      <c r="N245" s="42"/>
      <c r="O245" s="42" t="s">
        <v>336</v>
      </c>
      <c r="P245" s="125" t="s">
        <v>226</v>
      </c>
      <c r="Q245" s="42"/>
      <c r="R245" s="42"/>
      <c r="S245" s="42"/>
      <c r="T245" s="42"/>
      <c r="U245" s="123"/>
      <c r="V245" s="123"/>
      <c r="W245" s="42" t="s">
        <v>1181</v>
      </c>
      <c r="X245" s="42" t="s">
        <v>195</v>
      </c>
      <c r="Y245" s="42"/>
      <c r="Z245" s="192"/>
      <c r="AA245" s="42"/>
      <c r="AB245" s="42"/>
      <c r="AC245" s="42"/>
      <c r="AD245" s="42"/>
      <c r="AE245" s="42"/>
      <c r="AF245" s="42"/>
      <c r="AG245" s="42"/>
      <c r="AH245" s="42"/>
      <c r="AI245" s="42"/>
      <c r="AJ245" s="19"/>
      <c r="AK245" s="19"/>
      <c r="AL245" s="19"/>
      <c r="AM245" s="19"/>
      <c r="AN245" s="19"/>
      <c r="AO245" s="19"/>
      <c r="AP245" s="19"/>
      <c r="AQ245" s="19"/>
      <c r="AR245" s="42"/>
      <c r="AS245" s="42"/>
      <c r="AT245" s="42"/>
      <c r="AU245" s="42"/>
      <c r="AV245" s="42"/>
      <c r="AW245" s="42"/>
      <c r="AX245" s="42"/>
      <c r="AY245" s="42"/>
      <c r="AZ245" s="42"/>
      <c r="BA245" s="19"/>
      <c r="BB245" s="19"/>
      <c r="BC245" s="19"/>
      <c r="BD245" s="42"/>
      <c r="BE245" s="42"/>
      <c r="BF245" s="42"/>
      <c r="BG245" s="42"/>
      <c r="BH245" s="42"/>
    </row>
    <row r="246" spans="1:72" ht="32">
      <c r="A246" s="42"/>
      <c r="B246" s="114"/>
      <c r="C246" s="42"/>
      <c r="D246" s="42"/>
      <c r="E246" s="42"/>
      <c r="F246" s="42" t="s">
        <v>1182</v>
      </c>
      <c r="G246" s="42" t="s">
        <v>1183</v>
      </c>
      <c r="H246" s="17" t="s">
        <v>1176</v>
      </c>
      <c r="I246" s="17" t="s">
        <v>200</v>
      </c>
      <c r="J246" s="48" t="s">
        <v>111</v>
      </c>
      <c r="K246" s="26" t="s">
        <v>808</v>
      </c>
      <c r="L246" s="42">
        <v>1004</v>
      </c>
      <c r="M246" s="42"/>
      <c r="N246" s="42"/>
      <c r="O246" s="42" t="s">
        <v>336</v>
      </c>
      <c r="P246" s="125" t="s">
        <v>226</v>
      </c>
      <c r="Q246" s="42"/>
      <c r="R246" s="42"/>
      <c r="S246" s="42"/>
      <c r="T246" s="42"/>
      <c r="U246" s="123"/>
      <c r="V246" s="123"/>
      <c r="W246" s="42" t="s">
        <v>1181</v>
      </c>
      <c r="X246" s="42" t="s">
        <v>195</v>
      </c>
      <c r="Y246" s="42"/>
      <c r="Z246" s="192"/>
      <c r="AA246" s="42"/>
      <c r="AB246" s="42"/>
      <c r="AC246" s="42"/>
      <c r="AD246" s="42"/>
      <c r="AE246" s="42"/>
      <c r="AF246" s="42"/>
      <c r="AG246" s="42"/>
      <c r="AH246" s="42"/>
      <c r="AI246" s="42"/>
      <c r="AJ246" s="19"/>
      <c r="AK246" s="19"/>
      <c r="AL246" s="19"/>
      <c r="AM246" s="19"/>
      <c r="AN246" s="19"/>
      <c r="AO246" s="19"/>
      <c r="AP246" s="19"/>
      <c r="AQ246" s="19"/>
      <c r="AR246" s="42"/>
      <c r="AS246" s="42"/>
      <c r="AT246" s="42"/>
      <c r="AU246" s="42"/>
      <c r="AV246" s="42"/>
      <c r="AW246" s="42"/>
      <c r="AX246" s="42"/>
      <c r="AY246" s="42"/>
      <c r="AZ246" s="42"/>
      <c r="BA246" s="19"/>
      <c r="BB246" s="19"/>
      <c r="BC246" s="19"/>
      <c r="BD246" s="42"/>
      <c r="BE246" s="42"/>
      <c r="BF246" s="42"/>
      <c r="BG246" s="42"/>
      <c r="BH246" s="42"/>
    </row>
    <row r="247" spans="1:72" ht="32">
      <c r="A247" s="42"/>
      <c r="B247" s="114"/>
      <c r="C247" s="42"/>
      <c r="D247" s="42"/>
      <c r="E247" s="42"/>
      <c r="F247" s="42" t="s">
        <v>1184</v>
      </c>
      <c r="G247" s="42" t="s">
        <v>1185</v>
      </c>
      <c r="H247" s="17" t="s">
        <v>1176</v>
      </c>
      <c r="I247" s="17" t="s">
        <v>200</v>
      </c>
      <c r="J247" s="42" t="s">
        <v>89</v>
      </c>
      <c r="K247" s="42"/>
      <c r="L247" s="42">
        <v>1005</v>
      </c>
      <c r="M247" s="42">
        <v>42</v>
      </c>
      <c r="N247" s="42"/>
      <c r="O247" s="42" t="s">
        <v>336</v>
      </c>
      <c r="P247" s="15" t="s">
        <v>192</v>
      </c>
      <c r="Q247" s="42" t="s">
        <v>1186</v>
      </c>
      <c r="R247" s="42"/>
      <c r="S247" s="42"/>
      <c r="T247" s="42"/>
      <c r="U247" s="123"/>
      <c r="V247" s="123"/>
      <c r="W247" s="42" t="s">
        <v>1047</v>
      </c>
      <c r="X247" s="42" t="s">
        <v>195</v>
      </c>
      <c r="Y247" s="42"/>
      <c r="Z247" s="192"/>
      <c r="AA247" s="42"/>
      <c r="AB247" s="42"/>
      <c r="AC247" s="42"/>
      <c r="AD247" s="42"/>
      <c r="AE247" s="42"/>
      <c r="AF247" s="42"/>
      <c r="AG247" s="42"/>
      <c r="AH247" s="42"/>
      <c r="AI247" s="42"/>
      <c r="AJ247" s="19"/>
      <c r="AK247" s="19"/>
      <c r="AL247" s="19"/>
      <c r="AM247" s="19"/>
      <c r="AN247" s="19"/>
      <c r="AO247" s="19"/>
      <c r="AP247" s="19"/>
      <c r="AQ247" s="19"/>
      <c r="AR247" s="42"/>
      <c r="AS247" s="42"/>
      <c r="AT247" s="42"/>
      <c r="AU247" s="42"/>
      <c r="AV247" s="42"/>
      <c r="AW247" s="42"/>
      <c r="AX247" s="42"/>
      <c r="AY247" s="42"/>
      <c r="AZ247" s="42"/>
      <c r="BA247" s="19"/>
      <c r="BB247" s="19"/>
      <c r="BC247" s="19"/>
      <c r="BD247" s="42"/>
      <c r="BE247" s="42"/>
      <c r="BF247" s="42"/>
      <c r="BG247" s="42"/>
      <c r="BH247" s="42"/>
    </row>
    <row r="248" spans="1:72" ht="32">
      <c r="A248" s="42"/>
      <c r="B248" s="114"/>
      <c r="C248" s="42"/>
      <c r="D248" s="42"/>
      <c r="E248" s="42"/>
      <c r="F248" s="42" t="s">
        <v>1187</v>
      </c>
      <c r="G248" s="42" t="s">
        <v>1188</v>
      </c>
      <c r="H248" s="17" t="s">
        <v>1176</v>
      </c>
      <c r="I248" s="17" t="s">
        <v>200</v>
      </c>
      <c r="J248" s="42"/>
      <c r="K248" s="42"/>
      <c r="L248" s="42">
        <v>1006</v>
      </c>
      <c r="M248" s="42">
        <v>43</v>
      </c>
      <c r="N248" s="42"/>
      <c r="O248" s="42" t="s">
        <v>336</v>
      </c>
      <c r="P248" s="15" t="s">
        <v>192</v>
      </c>
      <c r="Q248" s="42" t="s">
        <v>1189</v>
      </c>
      <c r="R248" s="42"/>
      <c r="S248" s="42"/>
      <c r="T248" s="42"/>
      <c r="U248" s="123"/>
      <c r="V248" s="123"/>
      <c r="W248" s="42" t="s">
        <v>1047</v>
      </c>
      <c r="X248" s="42" t="s">
        <v>195</v>
      </c>
      <c r="Y248" s="42"/>
      <c r="Z248" s="192"/>
      <c r="AA248" s="42"/>
      <c r="AB248" s="42"/>
      <c r="AC248" s="42"/>
      <c r="AD248" s="42"/>
      <c r="AE248" s="42"/>
      <c r="AF248" s="42"/>
      <c r="AG248" s="42"/>
      <c r="AH248" s="42"/>
      <c r="AI248" s="42"/>
      <c r="AJ248" s="19"/>
      <c r="AK248" s="19"/>
      <c r="AL248" s="19"/>
      <c r="AM248" s="19"/>
      <c r="AN248" s="19"/>
      <c r="AO248" s="19"/>
      <c r="AP248" s="19"/>
      <c r="AQ248" s="19"/>
      <c r="AR248" s="42"/>
      <c r="AS248" s="42"/>
      <c r="AT248" s="42"/>
      <c r="AU248" s="42"/>
      <c r="AV248" s="42"/>
      <c r="AW248" s="42"/>
      <c r="AX248" s="42"/>
      <c r="AY248" s="42"/>
      <c r="AZ248" s="42"/>
      <c r="BA248" s="19"/>
      <c r="BB248" s="19"/>
      <c r="BC248" s="19"/>
      <c r="BD248" s="42"/>
      <c r="BE248" s="42"/>
      <c r="BF248" s="42"/>
      <c r="BG248" s="42"/>
      <c r="BH248" s="42"/>
    </row>
    <row r="249" spans="1:72" ht="29" customHeight="1">
      <c r="A249" s="42"/>
      <c r="B249" s="114"/>
      <c r="C249" s="42"/>
      <c r="D249" s="42"/>
      <c r="E249" s="42"/>
      <c r="F249" s="42" t="s">
        <v>1190</v>
      </c>
      <c r="G249" s="42" t="s">
        <v>1191</v>
      </c>
      <c r="H249" s="17" t="s">
        <v>1176</v>
      </c>
      <c r="I249" s="17" t="s">
        <v>200</v>
      </c>
      <c r="J249" s="42"/>
      <c r="K249" s="42"/>
      <c r="L249" s="42">
        <v>1007</v>
      </c>
      <c r="M249" s="42">
        <v>44</v>
      </c>
      <c r="N249" s="42"/>
      <c r="O249" s="42" t="s">
        <v>336</v>
      </c>
      <c r="P249" s="15" t="s">
        <v>192</v>
      </c>
      <c r="Q249" s="42" t="s">
        <v>1192</v>
      </c>
      <c r="R249" s="42"/>
      <c r="S249" s="42"/>
      <c r="T249" s="42"/>
      <c r="U249" s="123"/>
      <c r="V249" s="123"/>
      <c r="W249" s="42" t="s">
        <v>1047</v>
      </c>
      <c r="X249" s="42" t="s">
        <v>195</v>
      </c>
      <c r="Y249" s="42"/>
      <c r="Z249" s="192"/>
      <c r="AA249" s="42"/>
      <c r="AB249" s="42"/>
      <c r="AC249" s="42"/>
      <c r="AD249" s="42"/>
      <c r="AE249" s="42"/>
      <c r="AF249" s="42"/>
      <c r="AG249" s="42"/>
      <c r="AH249" s="42"/>
      <c r="AI249" s="42"/>
      <c r="AJ249" s="19"/>
      <c r="AK249" s="19"/>
      <c r="AL249" s="19"/>
      <c r="AM249" s="19"/>
      <c r="AN249" s="19"/>
      <c r="AO249" s="19"/>
      <c r="AP249" s="19"/>
      <c r="AQ249" s="19"/>
      <c r="AR249" s="42"/>
      <c r="AS249" s="42"/>
      <c r="AT249" s="42"/>
      <c r="AU249" s="42"/>
      <c r="AV249" s="42"/>
      <c r="AW249" s="42"/>
      <c r="AX249" s="42"/>
      <c r="AY249" s="42"/>
      <c r="AZ249" s="42"/>
      <c r="BA249" s="19"/>
      <c r="BB249" s="19"/>
      <c r="BC249" s="19"/>
      <c r="BD249" s="42"/>
      <c r="BE249" s="42"/>
      <c r="BF249" s="42"/>
      <c r="BG249" s="42"/>
      <c r="BH249" s="42"/>
    </row>
    <row r="250" spans="1:72" ht="60" customHeight="1">
      <c r="A250" s="42"/>
      <c r="B250" s="114"/>
      <c r="C250" s="42"/>
      <c r="D250" s="42"/>
      <c r="E250" s="42"/>
      <c r="F250" s="42" t="s">
        <v>1193</v>
      </c>
      <c r="G250" s="193" t="s">
        <v>1194</v>
      </c>
      <c r="H250" s="17" t="s">
        <v>1176</v>
      </c>
      <c r="I250" s="17" t="s">
        <v>200</v>
      </c>
      <c r="J250" s="42"/>
      <c r="K250" s="42"/>
      <c r="L250" s="42">
        <v>1008</v>
      </c>
      <c r="M250" s="42">
        <v>45</v>
      </c>
      <c r="N250" s="42"/>
      <c r="O250" s="42" t="s">
        <v>336</v>
      </c>
      <c r="P250" s="15" t="s">
        <v>192</v>
      </c>
      <c r="Q250" s="42" t="s">
        <v>1195</v>
      </c>
      <c r="R250" s="42"/>
      <c r="S250" s="42"/>
      <c r="T250" s="42"/>
      <c r="U250" s="123"/>
      <c r="V250" s="123"/>
      <c r="W250" s="42" t="s">
        <v>1047</v>
      </c>
      <c r="X250" s="42" t="s">
        <v>195</v>
      </c>
      <c r="Y250" s="42"/>
      <c r="Z250" s="192"/>
      <c r="AA250" s="42"/>
      <c r="AB250" s="42"/>
      <c r="AC250" s="42"/>
      <c r="AD250" s="42"/>
      <c r="AE250" s="42"/>
      <c r="AF250" s="42"/>
      <c r="AG250" s="42"/>
      <c r="AH250" s="42"/>
      <c r="AI250" s="42"/>
      <c r="AJ250" s="19"/>
      <c r="AK250" s="19"/>
      <c r="AL250" s="19"/>
      <c r="AM250" s="19"/>
      <c r="AN250" s="19"/>
      <c r="AO250" s="19"/>
      <c r="AP250" s="19"/>
      <c r="AQ250" s="19"/>
      <c r="AR250" s="42"/>
      <c r="AS250" s="42"/>
      <c r="AT250" s="42"/>
      <c r="AU250" s="42"/>
      <c r="AV250" s="42"/>
      <c r="AW250" s="42"/>
      <c r="AX250" s="42"/>
      <c r="AY250" s="42"/>
      <c r="AZ250" s="42"/>
      <c r="BA250" s="19"/>
      <c r="BB250" s="19"/>
      <c r="BC250" s="19"/>
      <c r="BD250" s="42"/>
      <c r="BE250" s="42"/>
      <c r="BF250" s="42"/>
      <c r="BG250" s="42"/>
      <c r="BH250" s="42"/>
    </row>
    <row r="251" spans="1:72" ht="60" customHeight="1">
      <c r="F251" s="14" t="s">
        <v>1196</v>
      </c>
      <c r="G251" s="204" t="s">
        <v>1197</v>
      </c>
      <c r="H251" s="74" t="s">
        <v>1198</v>
      </c>
      <c r="I251" s="74" t="s">
        <v>200</v>
      </c>
      <c r="J251" s="14" t="s">
        <v>104</v>
      </c>
      <c r="K251" s="18" t="s">
        <v>105</v>
      </c>
      <c r="M251" s="14">
        <v>3</v>
      </c>
      <c r="O251" s="42" t="s">
        <v>336</v>
      </c>
      <c r="P251" s="15" t="s">
        <v>192</v>
      </c>
      <c r="Q251" s="18" t="s">
        <v>337</v>
      </c>
      <c r="R251" s="18" t="s">
        <v>89</v>
      </c>
    </row>
    <row r="252" spans="1:72" ht="32">
      <c r="F252" s="14" t="s">
        <v>1199</v>
      </c>
      <c r="G252" s="204" t="s">
        <v>1200</v>
      </c>
      <c r="H252" s="74" t="s">
        <v>1198</v>
      </c>
      <c r="I252" s="74" t="s">
        <v>200</v>
      </c>
      <c r="J252" s="14" t="s">
        <v>104</v>
      </c>
      <c r="K252" s="18" t="s">
        <v>105</v>
      </c>
      <c r="M252" s="14">
        <v>3</v>
      </c>
      <c r="O252" s="42" t="s">
        <v>336</v>
      </c>
      <c r="P252" s="15" t="s">
        <v>192</v>
      </c>
      <c r="Q252" s="18" t="s">
        <v>337</v>
      </c>
      <c r="R252" s="18" t="s">
        <v>89</v>
      </c>
    </row>
    <row r="253" spans="1:72" ht="17">
      <c r="F253" s="14" t="s">
        <v>1201</v>
      </c>
      <c r="G253" s="204" t="s">
        <v>1202</v>
      </c>
      <c r="H253" s="74" t="s">
        <v>1203</v>
      </c>
      <c r="I253" s="74" t="s">
        <v>200</v>
      </c>
      <c r="J253" s="48" t="s">
        <v>111</v>
      </c>
      <c r="K253" s="26" t="s">
        <v>808</v>
      </c>
      <c r="P253" s="125" t="s">
        <v>226</v>
      </c>
      <c r="Q253" s="100"/>
      <c r="R253" s="100"/>
    </row>
    <row r="254" spans="1:72" ht="32">
      <c r="F254" s="14" t="s">
        <v>1204</v>
      </c>
      <c r="G254" s="204" t="s">
        <v>1205</v>
      </c>
      <c r="H254" s="74" t="s">
        <v>1203</v>
      </c>
      <c r="I254" s="74" t="s">
        <v>200</v>
      </c>
      <c r="J254" s="75" t="s">
        <v>89</v>
      </c>
      <c r="K254" s="179" t="s">
        <v>1206</v>
      </c>
      <c r="M254" s="14">
        <v>76</v>
      </c>
      <c r="O254" s="14" t="s">
        <v>336</v>
      </c>
      <c r="P254" s="72" t="s">
        <v>192</v>
      </c>
      <c r="Q254" s="100" t="s">
        <v>1207</v>
      </c>
      <c r="R254" s="100" t="s">
        <v>89</v>
      </c>
    </row>
    <row r="255" spans="1:72" ht="16">
      <c r="F255" s="14" t="s">
        <v>1208</v>
      </c>
      <c r="G255" s="204"/>
      <c r="H255" s="74"/>
      <c r="I255" s="74"/>
      <c r="J255" s="75"/>
      <c r="K255" s="179"/>
      <c r="P255" s="72"/>
      <c r="Q255" s="100"/>
      <c r="R255" s="100"/>
    </row>
    <row r="256" spans="1:72" ht="17">
      <c r="F256" s="14" t="s">
        <v>1209</v>
      </c>
      <c r="G256" s="204" t="s">
        <v>1210</v>
      </c>
      <c r="H256" s="205">
        <v>45264</v>
      </c>
      <c r="I256" s="74" t="s">
        <v>200</v>
      </c>
      <c r="J256" s="75" t="s">
        <v>89</v>
      </c>
      <c r="K256" s="179" t="s">
        <v>1211</v>
      </c>
      <c r="L256" s="14">
        <v>1108</v>
      </c>
      <c r="O256" s="14" t="s">
        <v>336</v>
      </c>
      <c r="P256" s="72" t="s">
        <v>192</v>
      </c>
      <c r="Q256" s="100" t="s">
        <v>1212</v>
      </c>
      <c r="R256" s="100"/>
    </row>
    <row r="257" spans="1:82" ht="16">
      <c r="D257" s="14" t="s">
        <v>1213</v>
      </c>
      <c r="F257" s="14" t="s">
        <v>1214</v>
      </c>
    </row>
    <row r="258" spans="1:82" ht="16">
      <c r="D258" s="14" t="s">
        <v>1213</v>
      </c>
      <c r="F258" s="14" t="s">
        <v>1215</v>
      </c>
    </row>
    <row r="259" spans="1:82" ht="48">
      <c r="F259" s="14" t="s">
        <v>917</v>
      </c>
      <c r="G259" s="14" t="s">
        <v>1205</v>
      </c>
      <c r="H259" s="14" t="s">
        <v>1216</v>
      </c>
      <c r="J259" s="14" t="s">
        <v>89</v>
      </c>
      <c r="L259" s="14">
        <v>78</v>
      </c>
      <c r="O259" s="18" t="s">
        <v>191</v>
      </c>
      <c r="P259" s="125" t="s">
        <v>226</v>
      </c>
      <c r="W259" s="18" t="s">
        <v>228</v>
      </c>
      <c r="Y259" s="14" t="s">
        <v>88</v>
      </c>
      <c r="AA259" s="14" t="s">
        <v>1077</v>
      </c>
    </row>
    <row r="261" spans="1:82" ht="62">
      <c r="A261" s="212" t="s">
        <v>1217</v>
      </c>
      <c r="B261" s="213"/>
      <c r="C261" s="213"/>
      <c r="D261" s="213"/>
      <c r="E261" s="213"/>
      <c r="F261" s="213"/>
      <c r="G261" s="213"/>
      <c r="H261" s="213"/>
      <c r="I261" s="213"/>
      <c r="J261" s="213"/>
      <c r="K261" s="213"/>
      <c r="L261" s="213"/>
      <c r="M261" s="213"/>
      <c r="N261" s="213"/>
      <c r="O261" s="213"/>
      <c r="P261" s="213"/>
      <c r="Q261" s="213"/>
      <c r="R261" s="213"/>
      <c r="S261" s="213"/>
      <c r="T261" s="213"/>
      <c r="U261" s="213"/>
      <c r="V261" s="213"/>
      <c r="W261" s="213"/>
      <c r="X261" s="213"/>
      <c r="Y261" s="213"/>
      <c r="Z261" s="213"/>
      <c r="AA261" s="213"/>
      <c r="AB261" s="213"/>
      <c r="AC261" s="213"/>
      <c r="AD261" s="213"/>
      <c r="AE261" s="213"/>
      <c r="AF261" s="213"/>
      <c r="AG261" s="213"/>
      <c r="AH261" s="213"/>
      <c r="AI261" s="213"/>
      <c r="AJ261" s="213"/>
      <c r="AK261" s="213"/>
      <c r="AL261" s="213"/>
      <c r="AM261" s="213"/>
      <c r="AN261" s="213"/>
      <c r="AO261" s="213"/>
      <c r="AP261" s="213"/>
      <c r="AQ261" s="213"/>
      <c r="AR261" s="213"/>
      <c r="AS261" s="213"/>
      <c r="AT261" s="213"/>
      <c r="AU261" s="213"/>
      <c r="AV261" s="213"/>
      <c r="AW261" s="213"/>
      <c r="AX261" s="213"/>
      <c r="AY261" s="213"/>
      <c r="AZ261" s="213"/>
      <c r="BA261" s="213"/>
      <c r="BB261" s="213"/>
      <c r="BC261" s="213"/>
      <c r="BD261" s="213"/>
      <c r="BE261" s="213"/>
      <c r="BF261" s="213"/>
      <c r="BG261" s="213"/>
      <c r="BH261" s="213"/>
      <c r="BR261" s="14"/>
    </row>
    <row r="262" spans="1:82" ht="128">
      <c r="A262" s="15"/>
      <c r="B262" s="206"/>
      <c r="C262" s="15" t="s">
        <v>172</v>
      </c>
      <c r="D262" s="15" t="s">
        <v>261</v>
      </c>
      <c r="E262" s="15"/>
      <c r="F262" s="16" t="s">
        <v>1218</v>
      </c>
      <c r="G262" s="17" t="s">
        <v>1219</v>
      </c>
      <c r="H262" s="17" t="s">
        <v>1220</v>
      </c>
      <c r="I262" s="17"/>
      <c r="J262" s="15" t="s">
        <v>89</v>
      </c>
      <c r="K262" s="18" t="s">
        <v>394</v>
      </c>
      <c r="L262" s="15">
        <v>1108</v>
      </c>
      <c r="M262" s="15">
        <f>IF(Q262&lt;&gt;"",INDEX(LOVs!$D$2:$D$50,MATCH(Q262,LOVs!$C$2:$C$50)),"null")</f>
        <v>6</v>
      </c>
      <c r="N262" s="15" t="str">
        <f>IF(S262&lt;&gt;"",INDEX(LOVs!$D$2:$D$50,MATCH(S262,LOVs!$C$2:$C$50)),"null")</f>
        <v>null</v>
      </c>
      <c r="O262" s="18" t="s">
        <v>556</v>
      </c>
      <c r="P262" s="18" t="s">
        <v>192</v>
      </c>
      <c r="Q262" s="18" t="s">
        <v>406</v>
      </c>
      <c r="R262" s="18" t="s">
        <v>89</v>
      </c>
      <c r="S262" s="15"/>
      <c r="T262" s="15"/>
      <c r="U262" s="120"/>
      <c r="V262" s="42" t="b">
        <v>0</v>
      </c>
      <c r="W262" s="18" t="s">
        <v>1221</v>
      </c>
      <c r="X262" s="18"/>
      <c r="Y262" s="18" t="s">
        <v>88</v>
      </c>
      <c r="Z262" s="207"/>
      <c r="AA262" s="18"/>
      <c r="AB262" s="18" t="s">
        <v>91</v>
      </c>
      <c r="AC262" s="15"/>
      <c r="AD262" s="18" t="s">
        <v>91</v>
      </c>
      <c r="AE262" s="15" t="s">
        <v>91</v>
      </c>
      <c r="AF262" s="15" t="s">
        <v>397</v>
      </c>
      <c r="AG262" s="15" t="s">
        <v>261</v>
      </c>
      <c r="AH262" s="15" t="s">
        <v>398</v>
      </c>
      <c r="AI262" s="24" t="s">
        <v>399</v>
      </c>
      <c r="AJ262" s="35" t="s">
        <v>95</v>
      </c>
      <c r="AK262" s="35" t="s">
        <v>95</v>
      </c>
      <c r="AL262" s="35"/>
      <c r="AM262" s="35"/>
      <c r="AN262" s="35"/>
      <c r="AO262" s="35"/>
      <c r="AP262" s="35"/>
      <c r="AQ262" s="35"/>
      <c r="AR262" s="19"/>
      <c r="AS262" s="19"/>
      <c r="AT262" s="19"/>
      <c r="AU262" s="19"/>
      <c r="AV262" s="19"/>
      <c r="AW262" s="19"/>
      <c r="AX262" s="19"/>
      <c r="AY262" s="19"/>
      <c r="AZ262" s="19"/>
      <c r="BA262" s="19"/>
      <c r="BB262" s="19"/>
      <c r="BC262" s="19"/>
      <c r="BD262" s="19"/>
      <c r="BE262" s="19" t="s">
        <v>116</v>
      </c>
      <c r="BF262" s="19" t="s">
        <v>117</v>
      </c>
      <c r="BG262" s="83" t="s">
        <v>403</v>
      </c>
      <c r="BH262" s="19" t="s">
        <v>213</v>
      </c>
      <c r="BI262" s="45" t="str">
        <f>CONCATENATE("{ ""id"":",L262,", ""lov_id"": ",M262,", ""unit_id"":",N262,", ""domain_b"": true, ""domain_c"": true, ""domain_e"": true, ""domain_h"": true, ""tech_name"": """,F262,""", ""input_type"":""",LOWER(SUBSTITUTE(P262," ","_")),""", ""operator_in"": true, ""input_format"": """,R262,""",")</f>
        <v>{ "id":1108, "lov_id": 6, "unit_id":null, "domain_b": true, "domain_c": true, "domain_e": true, "domain_h": true, "tech_name": "CONTRACT_RISK_CURRENCY", "input_type":"enumerated", "operator_in": true, "input_format": "string",</v>
      </c>
      <c r="BJ262" s="45" t="str">
        <f>"""selection_max"":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262" s="45" t="str">
        <f>"""validation_string_max_size"":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262" s="45" t="str">
        <f>CONCATENATE(BI262,BJ262,BK262)</f>
        <v>{ "id":1108, "lov_id": 6, "unit_id":null, "domain_b": true, "domain_c": true, "domain_e": true, "domain_h": true, "tech_name": "CONTRACT_RISK_CURRENCY",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262" s="14" t="s">
        <v>200</v>
      </c>
      <c r="BN262" s="14" t="s">
        <v>88</v>
      </c>
      <c r="BO262" s="14" t="s">
        <v>88</v>
      </c>
      <c r="BP262" s="14" t="s">
        <v>88</v>
      </c>
      <c r="BR262" s="149">
        <f>IF(LEN(W262)=LEN(SUBSTITUTE(W262,"ELIGIBILI","")),0,1)</f>
        <v>0</v>
      </c>
      <c r="BS262" s="14">
        <f>IF(LEN(W262)=LEN(SUBSTITUTE(W262,"HAIRCUT","")),0,1)</f>
        <v>1</v>
      </c>
      <c r="BT262" s="14">
        <f>IF(LEN(W262)=LEN(SUBSTITUTE(W262,"CONCENTRATION","")),0,1)</f>
        <v>0</v>
      </c>
      <c r="BX262" s="14" t="s">
        <v>200</v>
      </c>
    </row>
    <row r="263" spans="1:82" s="38" customFormat="1" ht="128">
      <c r="A263" s="15"/>
      <c r="B263" s="206">
        <v>15.5</v>
      </c>
      <c r="C263" s="15" t="s">
        <v>172</v>
      </c>
      <c r="D263" s="15" t="s">
        <v>177</v>
      </c>
      <c r="E263" s="37" t="s">
        <v>85</v>
      </c>
      <c r="F263" s="16" t="s">
        <v>1277</v>
      </c>
      <c r="G263" s="17" t="s">
        <v>1276</v>
      </c>
      <c r="H263" s="17" t="s">
        <v>1220</v>
      </c>
      <c r="I263" s="17" t="s">
        <v>88</v>
      </c>
      <c r="J263" s="19" t="s">
        <v>89</v>
      </c>
      <c r="K263" s="18" t="s">
        <v>4517</v>
      </c>
      <c r="L263" s="15">
        <v>1109</v>
      </c>
      <c r="M263" s="15">
        <v>59</v>
      </c>
      <c r="N263" s="18" t="s">
        <v>2829</v>
      </c>
      <c r="O263" s="18" t="s">
        <v>191</v>
      </c>
      <c r="P263" s="18" t="s">
        <v>460</v>
      </c>
      <c r="Q263" s="18" t="s">
        <v>1278</v>
      </c>
      <c r="R263" s="211" t="s">
        <v>89</v>
      </c>
      <c r="S263" s="42"/>
      <c r="T263" s="42"/>
      <c r="U263" s="42"/>
      <c r="V263" s="42" t="b">
        <v>0</v>
      </c>
      <c r="W263" s="18" t="s">
        <v>228</v>
      </c>
      <c r="X263" s="18" t="s">
        <v>229</v>
      </c>
      <c r="Y263" s="15"/>
      <c r="Z263" s="207"/>
      <c r="AA263" s="18" t="s">
        <v>1077</v>
      </c>
      <c r="AB263" s="18" t="s">
        <v>91</v>
      </c>
      <c r="AC263" s="18"/>
      <c r="AD263" s="18" t="s">
        <v>91</v>
      </c>
      <c r="AE263" s="15" t="s">
        <v>91</v>
      </c>
      <c r="AF263" s="15" t="s">
        <v>3739</v>
      </c>
      <c r="AG263" s="15"/>
      <c r="AH263" s="19"/>
      <c r="AI263" s="18"/>
      <c r="AJ263" s="35" t="s">
        <v>1072</v>
      </c>
      <c r="AK263" s="35" t="s">
        <v>1072</v>
      </c>
      <c r="AL263" s="35"/>
      <c r="AM263" s="35"/>
      <c r="AN263" s="35"/>
      <c r="AO263" s="35"/>
      <c r="AP263" s="35"/>
      <c r="AQ263" s="35"/>
      <c r="AR263" s="43"/>
      <c r="AS263" s="43"/>
      <c r="AT263" s="43"/>
      <c r="AU263" s="43"/>
      <c r="AV263" s="43"/>
      <c r="AW263" s="43"/>
      <c r="AX263" s="43"/>
      <c r="AY263" s="43"/>
      <c r="AZ263" s="19"/>
      <c r="BA263" s="19"/>
      <c r="BB263" s="19"/>
      <c r="BC263" s="19"/>
      <c r="BD263" s="19"/>
      <c r="BE263" s="19" t="s">
        <v>116</v>
      </c>
      <c r="BF263" s="19" t="s">
        <v>117</v>
      </c>
      <c r="BG263" s="19" t="s">
        <v>118</v>
      </c>
      <c r="BH263" s="19" t="s">
        <v>183</v>
      </c>
      <c r="BI263" s="45" t="str">
        <f>CONCATENATE("{ ""id"":",L263,", ""lov_id"": ",M263,", ""unit_id"":",N263,", ""domain_b"": true, ""domain_c"": true, ""domain_e"": true, ""domain_h"": true, ""tech_name"": """,F263,""", ""input_type"":""",LOWER(SUBSTITUTE(P263," ","_")),""", ""operator_in"": true, ""input_format"": """,R263,""",")</f>
        <v>{ "id":1109, "lov_id": 59, "unit_id":null, "domain_b": true, "domain_c": true, "domain_e": true, "domain_h": true, "tech_name": "SEC_ISSUER_INDUSTRY_SECTOR", "input_type":"enumerated", "operator_in": true, "input_format": "string",</v>
      </c>
      <c r="BJ263" s="45" t="str">
        <f>"""selection_max"": null,""selection_min"": 1,""operator_not_in"": true,""operator_greater_than"": true,""operator_smaller_than"": true,""validation_number_denom"": null,""validation_number_scale"": null,""validation_number_min_val"": null,"</f>
        <v>"selection_max": null,"selection_min": 1,"operator_not_in": true,"operator_greater_than": true,"operator_smaller_than": true,"validation_number_denom": null,"validation_number_scale": null,"validation_number_min_val": null,</v>
      </c>
      <c r="BK263" s="45" t="str">
        <f>"""validation_string_max_size"": null,""validation_string_min_size"": null,""validation_number_precision"": null,""operator_greater_than_or_equal"": true,""operator_smaller_than_or_equal"": true },"</f>
        <v>"validation_string_max_size": null,"validation_string_min_size": null,"validation_number_precision": null,"operator_greater_than_or_equal": true,"operator_smaller_than_or_equal": true },</v>
      </c>
      <c r="BL263" s="45" t="str">
        <f>CONCATENATE(BI263,BJ263,BK263)</f>
        <v>{ "id":1109, "lov_id": 59, "unit_id":null, "domain_b": true, "domain_c": true, "domain_e": true, "domain_h": true, "tech_name": "SEC_ISSUER_INDUSTRY_SECTOR", "input_type":"enumerated", "operator_in": true, "input_format": "string","selection_max": null,"selection_min": 1,"operator_not_in": true,"operator_greater_than": true,"operator_smaller_than": true,"validation_number_denom": null,"validation_number_scale": null,"validation_number_min_val": null,"validation_string_max_size": null,"validation_string_min_size": null,"validation_number_precision": null,"operator_greater_than_or_equal": true,"operator_smaller_than_or_equal": true },</v>
      </c>
      <c r="BM263" s="29" t="s">
        <v>88</v>
      </c>
      <c r="BN263" s="14" t="s">
        <v>88</v>
      </c>
      <c r="BO263" s="29" t="s">
        <v>88</v>
      </c>
      <c r="BP263" s="38" t="s">
        <v>200</v>
      </c>
      <c r="BR263" s="149">
        <f>IF(LEN(W263)=LEN(SUBSTITUTE(W263,"ELIGIBILI","")),0,1)</f>
        <v>1</v>
      </c>
      <c r="BS263" s="14">
        <f>IF(LEN(W263)=LEN(SUBSTITUTE(W263,"HAIRCUT","")),0,1)</f>
        <v>1</v>
      </c>
      <c r="BT263" s="14">
        <f>IF(LEN(W263)=LEN(SUBSTITUTE(W263,"CONCENTRATION","")),0,1)</f>
        <v>1</v>
      </c>
      <c r="BU263" s="14" t="s">
        <v>200</v>
      </c>
      <c r="BV263" s="14" t="s">
        <v>200</v>
      </c>
      <c r="BW263" s="14" t="s">
        <v>200</v>
      </c>
      <c r="BX263" s="14" t="s">
        <v>200</v>
      </c>
      <c r="BY263" s="14"/>
      <c r="BZ263" s="14"/>
      <c r="CA263" s="14"/>
      <c r="CB263" s="14"/>
      <c r="CC263" s="14"/>
      <c r="CD263" s="14"/>
    </row>
  </sheetData>
  <autoFilter ref="A2:CD230" xr:uid="{00000000-0001-0000-0000-000000000000}">
    <filterColumn colId="52" showButton="0"/>
    <filterColumn colId="53" showButton="0"/>
  </autoFilter>
  <customSheetViews>
    <customSheetView guid="{AB4AD92E-DFBB-4412-9B66-C7E2880BB84D}" scale="55" showPageBreaks="1" fitToPage="1" filter="1" showAutoFilter="1" topLeftCell="S1">
      <pane ySplit="2" topLeftCell="A3" activePane="bottomLeft" state="frozen"/>
      <selection pane="bottomLeft" activeCell="AR142" sqref="AR142"/>
      <pageMargins left="0" right="0" top="0" bottom="0" header="0" footer="0"/>
      <pageSetup paperSize="8" scale="25" fitToHeight="0" orientation="landscape" verticalDpi="599" r:id="rId1"/>
      <autoFilter ref="A2:BA170" xr:uid="{CFC8E8A6-CB45-7E48-93D4-F8918C769051}">
        <filterColumn colId="36" showButton="0"/>
        <filterColumn colId="37" showButton="0"/>
        <filterColumn colId="42">
          <filters>
            <filter val="ECB"/>
          </filters>
        </filterColumn>
      </autoFilter>
    </customSheetView>
    <customSheetView guid="{7027647C-A19E-4D13-B6A8-F9059CE89ECE}" scale="55" fitToPage="1" showAutoFilter="1" hiddenColumns="1">
      <pane ySplit="2" topLeftCell="A42" activePane="bottomLeft" state="frozen"/>
      <selection pane="bottomLeft" activeCell="B112" sqref="B96:B112"/>
      <pageMargins left="0" right="0" top="0" bottom="0" header="0" footer="0"/>
      <pageSetup paperSize="8" scale="26" fitToHeight="0" orientation="landscape" verticalDpi="599" r:id="rId2"/>
      <autoFilter ref="A2:BC134" xr:uid="{74F83C10-228B-A743-8028-98D7BA3B0ED8}">
        <filterColumn colId="36" showButton="0"/>
        <filterColumn colId="37" showButton="0"/>
      </autoFilter>
    </customSheetView>
    <customSheetView guid="{2D499097-9871-4F98-906E-8A7D62322846}" scale="55" fitToPage="1" showAutoFilter="1" hiddenColumns="1">
      <pane ySplit="2" topLeftCell="A75" activePane="bottomLeft" state="frozen"/>
      <selection pane="bottomLeft" activeCell="H111" sqref="H111"/>
      <pageMargins left="0" right="0" top="0" bottom="0" header="0" footer="0"/>
      <pageSetup paperSize="8" scale="26" fitToHeight="0" orientation="landscape" verticalDpi="599" r:id="rId3"/>
      <autoFilter ref="A2:BC134" xr:uid="{D2765CDF-157B-A244-A194-7313E5BA3F1A}">
        <filterColumn colId="36" showButton="0"/>
        <filterColumn colId="37" showButton="0"/>
      </autoFilter>
    </customSheetView>
    <customSheetView guid="{D9E35921-F936-4153-BE4F-AAD495B0EC05}" scale="55" showPageBreaks="1" fitToPage="1" showAutoFilter="1" hiddenColumns="1">
      <pane ySplit="2" topLeftCell="A42" activePane="bottomLeft" state="frozen"/>
      <selection pane="bottomLeft" activeCell="R45" sqref="R45"/>
      <pageMargins left="0" right="0" top="0" bottom="0" header="0" footer="0"/>
      <pageSetup paperSize="8" scale="25" fitToHeight="0" orientation="landscape" verticalDpi="599" r:id="rId4"/>
      <autoFilter ref="A2:BC122" xr:uid="{6D11C675-5A05-4647-BFD8-6B7EE3F09C16}">
        <filterColumn colId="36" showButton="0"/>
        <filterColumn colId="37" showButton="0"/>
      </autoFilter>
    </customSheetView>
    <customSheetView guid="{8DD24889-1F3E-4B25-9264-191563233606}" fitToPage="1" showAutoFilter="1" hiddenColumns="1">
      <pane xSplit="8" ySplit="2" topLeftCell="AP13" activePane="bottomRight" state="frozen"/>
      <selection pane="bottomRight" activeCell="AR18" sqref="AR18"/>
      <pageMargins left="0" right="0" top="0" bottom="0" header="0" footer="0"/>
      <pageSetup paperSize="8" scale="26" fitToHeight="0" orientation="landscape" verticalDpi="599" r:id="rId5"/>
      <autoFilter ref="A2:BC121" xr:uid="{9A10C2DC-0EE7-C24A-95EF-EEB59EDAFBFC}">
        <filterColumn colId="36" showButton="0"/>
        <filterColumn colId="37" showButton="0"/>
      </autoFilter>
    </customSheetView>
    <customSheetView guid="{610E5511-CE20-4543-A9B8-43F4DEEE69F6}" scale="70" fitToPage="1" showAutoFilter="1" hiddenColumns="1">
      <pane xSplit="8" ySplit="1" topLeftCell="I35" activePane="bottomRight" state="frozen"/>
      <selection pane="bottomRight" activeCell="G36" sqref="G36"/>
      <pageMargins left="0" right="0" top="0" bottom="0" header="0" footer="0"/>
      <pageSetup paperSize="8" scale="26" fitToHeight="0" orientation="landscape" verticalDpi="599" r:id="rId6"/>
      <autoFilter ref="A2:BC134" xr:uid="{45F34CDA-FF79-924B-B036-2C043663B7AB}">
        <filterColumn colId="36" showButton="0"/>
        <filterColumn colId="37" showButton="0"/>
      </autoFilter>
    </customSheetView>
    <customSheetView guid="{339EB14D-8B4D-4D80-B37B-D41803AA8F4F}" scale="70" showPageBreaks="1" fitToPage="1" showAutoFilter="1">
      <pane xSplit="8" ySplit="1" topLeftCell="AO129" activePane="bottomRight" state="frozen"/>
      <selection pane="bottomRight" activeCell="AQ153" sqref="AQ153"/>
      <pageMargins left="0" right="0" top="0" bottom="0" header="0" footer="0"/>
      <pageSetup paperSize="8" scale="24" fitToHeight="0" orientation="landscape" verticalDpi="599" r:id="rId7"/>
      <autoFilter ref="A2:BA170" xr:uid="{AF62183C-D603-DD4B-8F95-8881BFCE9AAB}">
        <filterColumn colId="35" showButton="0"/>
        <filterColumn colId="36" showButton="0"/>
      </autoFilter>
    </customSheetView>
    <customSheetView guid="{96CEDF55-40AB-46ED-96D3-2FAB03194C11}" scale="60" showPageBreaks="1" fitToPage="1" showAutoFilter="1">
      <pane ySplit="2" topLeftCell="A140" activePane="bottomLeft" state="frozen"/>
      <selection pane="bottomLeft" activeCell="I145" sqref="I145"/>
      <pageMargins left="0" right="0" top="0" bottom="0" header="0" footer="0"/>
      <pageSetup paperSize="8" scale="25" fitToHeight="0" orientation="landscape" verticalDpi="599" r:id="rId8"/>
      <autoFilter ref="A2:BA171" xr:uid="{5A678802-06AC-6942-917E-54D9AB34BB6D}">
        <filterColumn colId="35" showButton="0"/>
        <filterColumn colId="36" showButton="0"/>
      </autoFilter>
    </customSheetView>
  </customSheetViews>
  <mergeCells count="24">
    <mergeCell ref="A261:BH261"/>
    <mergeCell ref="A242:BH242"/>
    <mergeCell ref="A127:BH127"/>
    <mergeCell ref="A153:BH153"/>
    <mergeCell ref="A168:BH168"/>
    <mergeCell ref="A157:BH157"/>
    <mergeCell ref="A232:BH232"/>
    <mergeCell ref="A223:BH223"/>
    <mergeCell ref="A221:BH221"/>
    <mergeCell ref="A218:BH218"/>
    <mergeCell ref="A216:BH216"/>
    <mergeCell ref="A155:BH155"/>
    <mergeCell ref="A203:BH203"/>
    <mergeCell ref="A225:BH225"/>
    <mergeCell ref="A196:BH196"/>
    <mergeCell ref="A194:BH194"/>
    <mergeCell ref="A171:BH171"/>
    <mergeCell ref="AJ1:AQ1"/>
    <mergeCell ref="AR1:AZ1"/>
    <mergeCell ref="BA1:BD1"/>
    <mergeCell ref="BA2:BC2"/>
    <mergeCell ref="A125:BH125"/>
    <mergeCell ref="A120:BH120"/>
    <mergeCell ref="A3:BH3"/>
  </mergeCells>
  <conditionalFormatting sqref="F257:I260 F250:F256 F193:G193 F243:G249 F1:I1 F264:I1048576">
    <cfRule type="duplicateValues" dxfId="15" priority="12"/>
  </conditionalFormatting>
  <conditionalFormatting sqref="F257:I260 F250:F256 F193:G193 F243:G249 AE2 AE193 AE243:AE260 AE264:AE1048576 F264:I1048576">
    <cfRule type="duplicateValues" dxfId="14" priority="8"/>
  </conditionalFormatting>
  <conditionalFormatting sqref="BU1:CC226 BU228:CC1048576">
    <cfRule type="beginsWith" dxfId="13" priority="1" operator="beginsWith" text="N">
      <formula>LEFT(BU1,LEN("N"))="N"</formula>
    </cfRule>
    <cfRule type="beginsWith" dxfId="12" priority="2" operator="beginsWith" text="Y">
      <formula>LEFT(BU1,LEN("Y"))="Y"</formula>
    </cfRule>
  </conditionalFormatting>
  <pageMargins left="0.70866141732283472" right="0.70866141732283472" top="0.74803149606299213" bottom="0.74803149606299213" header="0.31496062992125984" footer="0.31496062992125984"/>
  <pageSetup paperSize="8" scale="27" fitToHeight="0" orientation="landscape" verticalDpi="599" r:id="rId9"/>
  <legacy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AR16"/>
  <sheetViews>
    <sheetView workbookViewId="0">
      <selection activeCell="B16" sqref="B16"/>
    </sheetView>
  </sheetViews>
  <sheetFormatPr baseColWidth="10" defaultColWidth="9.1640625" defaultRowHeight="15"/>
  <cols>
    <col min="2" max="2" width="23" customWidth="1"/>
  </cols>
  <sheetData>
    <row r="2" spans="2:44">
      <c r="B2" s="95" t="s">
        <v>61</v>
      </c>
      <c r="C2" s="95" t="s">
        <v>4463</v>
      </c>
    </row>
    <row r="3" spans="2:44">
      <c r="B3" s="90" t="s">
        <v>4464</v>
      </c>
      <c r="C3" s="96">
        <v>1</v>
      </c>
      <c r="D3" s="92"/>
      <c r="E3" s="91"/>
      <c r="F3" s="93"/>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3"/>
      <c r="AI3" s="93"/>
      <c r="AJ3" s="93"/>
      <c r="AK3" s="93"/>
      <c r="AL3" s="93"/>
      <c r="AM3" s="93"/>
      <c r="AN3" s="93"/>
      <c r="AO3" s="93"/>
      <c r="AP3" s="93"/>
      <c r="AQ3" s="94"/>
      <c r="AR3" s="94"/>
    </row>
    <row r="4" spans="2:44">
      <c r="B4" s="90" t="s">
        <v>4465</v>
      </c>
      <c r="C4" s="97">
        <v>2</v>
      </c>
    </row>
    <row r="5" spans="2:44">
      <c r="B5" s="90" t="s">
        <v>4466</v>
      </c>
      <c r="C5" s="97">
        <v>3</v>
      </c>
    </row>
    <row r="6" spans="2:44">
      <c r="B6" s="90" t="s">
        <v>3869</v>
      </c>
      <c r="C6" s="97">
        <v>4</v>
      </c>
    </row>
    <row r="7" spans="2:44" ht="18.75" customHeight="1">
      <c r="B7" s="90" t="s">
        <v>4467</v>
      </c>
      <c r="C7" s="97">
        <v>5</v>
      </c>
    </row>
    <row r="8" spans="2:44">
      <c r="B8" s="90" t="s">
        <v>4468</v>
      </c>
      <c r="C8" s="97">
        <v>6</v>
      </c>
    </row>
    <row r="9" spans="2:44">
      <c r="B9" s="90" t="s">
        <v>4469</v>
      </c>
      <c r="C9" s="97">
        <v>7</v>
      </c>
    </row>
    <row r="10" spans="2:44">
      <c r="B10" s="90" t="s">
        <v>4470</v>
      </c>
      <c r="C10" s="97">
        <v>8</v>
      </c>
    </row>
    <row r="11" spans="2:44">
      <c r="B11" s="89" t="s">
        <v>4471</v>
      </c>
      <c r="C11" s="97">
        <v>9</v>
      </c>
    </row>
    <row r="12" spans="2:44">
      <c r="B12" s="89" t="s">
        <v>4472</v>
      </c>
      <c r="C12" s="97">
        <v>10</v>
      </c>
    </row>
    <row r="13" spans="2:44">
      <c r="B13" s="89" t="s">
        <v>4473</v>
      </c>
      <c r="C13" s="97">
        <v>11</v>
      </c>
    </row>
    <row r="14" spans="2:44">
      <c r="B14" s="90" t="s">
        <v>852</v>
      </c>
      <c r="C14" s="97">
        <v>12</v>
      </c>
    </row>
    <row r="15" spans="2:44">
      <c r="B15" s="90" t="s">
        <v>4474</v>
      </c>
      <c r="C15" s="97">
        <v>13</v>
      </c>
    </row>
    <row r="16" spans="2:44">
      <c r="B16" s="112" t="s">
        <v>1087</v>
      </c>
      <c r="C16" s="113">
        <v>14</v>
      </c>
    </row>
  </sheetData>
  <customSheetViews>
    <customSheetView guid="{AB4AD92E-DFBB-4412-9B66-C7E2880BB84D}">
      <selection activeCell="B14" sqref="B14:C14"/>
      <pageMargins left="0" right="0" top="0" bottom="0" header="0" footer="0"/>
      <pageSetup paperSize="9" orientation="portrait" verticalDpi="0" r:id="rId1"/>
    </customSheetView>
    <customSheetView guid="{7027647C-A19E-4D13-B6A8-F9059CE89ECE}">
      <selection activeCell="H15" sqref="H15"/>
      <pageMargins left="0" right="0" top="0" bottom="0" header="0" footer="0"/>
      <pageSetup paperSize="9" orientation="portrait" verticalDpi="0" r:id="rId2"/>
    </customSheetView>
    <customSheetView guid="{2D499097-9871-4F98-906E-8A7D62322846}">
      <selection activeCell="H15" sqref="H15"/>
      <pageMargins left="0" right="0" top="0" bottom="0" header="0" footer="0"/>
      <pageSetup paperSize="9" orientation="portrait" verticalDpi="0" r:id="rId3"/>
    </customSheetView>
    <customSheetView guid="{610E5511-CE20-4543-A9B8-43F4DEEE69F6}">
      <selection activeCell="H15" sqref="H15"/>
      <pageMargins left="0" right="0" top="0" bottom="0" header="0" footer="0"/>
      <pageSetup paperSize="9" orientation="portrait" verticalDpi="0" r:id="rId4"/>
    </customSheetView>
    <customSheetView guid="{339EB14D-8B4D-4D80-B37B-D41803AA8F4F}">
      <selection activeCell="E22" sqref="E22"/>
      <pageMargins left="0" right="0" top="0" bottom="0" header="0" footer="0"/>
      <pageSetup paperSize="9" orientation="portrait" verticalDpi="0" r:id="rId5"/>
    </customSheetView>
    <customSheetView guid="{96CEDF55-40AB-46ED-96D3-2FAB03194C11}">
      <selection activeCell="H15" sqref="H15"/>
      <pageMargins left="0" right="0" top="0" bottom="0" header="0" footer="0"/>
      <pageSetup paperSize="9" orientation="portrait" verticalDpi="0" r:id="rId6"/>
    </customSheetView>
  </customSheetViews>
  <pageMargins left="0.7" right="0.7" top="0.75" bottom="0.75" header="0.3" footer="0.3"/>
  <pageSetup paperSize="9" orientation="portrait" verticalDpi="0"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W171"/>
  <sheetViews>
    <sheetView topLeftCell="A161" workbookViewId="0">
      <selection activeCell="A172" sqref="A172"/>
    </sheetView>
  </sheetViews>
  <sheetFormatPr baseColWidth="10" defaultColWidth="9.1640625" defaultRowHeight="15"/>
  <cols>
    <col min="1" max="1" width="41.1640625" bestFit="1" customWidth="1"/>
    <col min="2" max="2" width="12" bestFit="1" customWidth="1"/>
  </cols>
  <sheetData>
    <row r="1" spans="1:2">
      <c r="A1" t="s">
        <v>4475</v>
      </c>
      <c r="B1" t="s">
        <v>4476</v>
      </c>
    </row>
    <row r="2" spans="1:2">
      <c r="A2" t="s">
        <v>165</v>
      </c>
      <c r="B2">
        <v>608</v>
      </c>
    </row>
    <row r="3" spans="1:2">
      <c r="A3" t="s">
        <v>554</v>
      </c>
      <c r="B3">
        <v>401</v>
      </c>
    </row>
    <row r="4" spans="1:2">
      <c r="A4" t="s">
        <v>840</v>
      </c>
      <c r="B4">
        <v>610</v>
      </c>
    </row>
    <row r="5" spans="1:2">
      <c r="A5" t="s">
        <v>834</v>
      </c>
      <c r="B5">
        <v>609</v>
      </c>
    </row>
    <row r="6" spans="1:2">
      <c r="A6" t="s">
        <v>843</v>
      </c>
      <c r="B6">
        <v>611</v>
      </c>
    </row>
    <row r="7" spans="1:2">
      <c r="A7" t="s">
        <v>715</v>
      </c>
      <c r="B7">
        <v>1201</v>
      </c>
    </row>
    <row r="8" spans="1:2">
      <c r="A8" t="s">
        <v>726</v>
      </c>
      <c r="B8">
        <v>906</v>
      </c>
    </row>
    <row r="9" spans="1:2">
      <c r="A9" t="s">
        <v>722</v>
      </c>
      <c r="B9">
        <v>1202</v>
      </c>
    </row>
    <row r="10" spans="1:2">
      <c r="A10" t="s">
        <v>732</v>
      </c>
      <c r="B10">
        <v>907</v>
      </c>
    </row>
    <row r="11" spans="1:2">
      <c r="A11" t="s">
        <v>287</v>
      </c>
      <c r="B11">
        <v>210</v>
      </c>
    </row>
    <row r="12" spans="1:2">
      <c r="A12" t="s">
        <v>619</v>
      </c>
      <c r="B12">
        <v>1001</v>
      </c>
    </row>
    <row r="13" spans="1:2">
      <c r="A13" t="s">
        <v>735</v>
      </c>
      <c r="B13">
        <v>1002</v>
      </c>
    </row>
    <row r="14" spans="1:2">
      <c r="A14" t="s">
        <v>855</v>
      </c>
      <c r="B14">
        <v>4</v>
      </c>
    </row>
    <row r="15" spans="1:2">
      <c r="A15" t="s">
        <v>1029</v>
      </c>
      <c r="B15">
        <v>20</v>
      </c>
    </row>
    <row r="16" spans="1:2">
      <c r="A16" t="s">
        <v>1013</v>
      </c>
      <c r="B16">
        <v>11</v>
      </c>
    </row>
    <row r="17" spans="1:2">
      <c r="A17" t="s">
        <v>1004</v>
      </c>
      <c r="B17">
        <v>7</v>
      </c>
    </row>
    <row r="18" spans="1:2">
      <c r="A18" t="s">
        <v>1027</v>
      </c>
      <c r="B18">
        <v>19</v>
      </c>
    </row>
    <row r="19" spans="1:2">
      <c r="A19" t="s">
        <v>1021</v>
      </c>
      <c r="B19">
        <v>16</v>
      </c>
    </row>
    <row r="20" spans="1:2">
      <c r="A20" t="s">
        <v>1023</v>
      </c>
      <c r="B20">
        <v>17</v>
      </c>
    </row>
    <row r="21" spans="1:2">
      <c r="A21" t="s">
        <v>1025</v>
      </c>
      <c r="B21">
        <v>18</v>
      </c>
    </row>
    <row r="22" spans="1:2">
      <c r="A22" t="s">
        <v>1000</v>
      </c>
      <c r="B22">
        <v>3</v>
      </c>
    </row>
    <row r="23" spans="1:2">
      <c r="A23" t="s">
        <v>994</v>
      </c>
      <c r="B23">
        <v>1</v>
      </c>
    </row>
    <row r="24" spans="1:2">
      <c r="A24" t="s">
        <v>1011</v>
      </c>
      <c r="B24">
        <v>10</v>
      </c>
    </row>
    <row r="25" spans="1:2">
      <c r="A25" t="s">
        <v>1006</v>
      </c>
      <c r="B25">
        <v>8</v>
      </c>
    </row>
    <row r="26" spans="1:2">
      <c r="A26" t="s">
        <v>1015</v>
      </c>
      <c r="B26">
        <v>13</v>
      </c>
    </row>
    <row r="27" spans="1:2">
      <c r="A27" t="s">
        <v>1016</v>
      </c>
      <c r="B27">
        <v>12</v>
      </c>
    </row>
    <row r="28" spans="1:2">
      <c r="A28" t="s">
        <v>1017</v>
      </c>
      <c r="B28">
        <v>14</v>
      </c>
    </row>
    <row r="29" spans="1:2">
      <c r="A29" t="s">
        <v>1019</v>
      </c>
      <c r="B29">
        <v>15</v>
      </c>
    </row>
    <row r="30" spans="1:2">
      <c r="A30" t="s">
        <v>1009</v>
      </c>
      <c r="B30">
        <v>9</v>
      </c>
    </row>
    <row r="31" spans="1:2">
      <c r="A31" t="s">
        <v>997</v>
      </c>
      <c r="B31">
        <v>2</v>
      </c>
    </row>
    <row r="32" spans="1:2">
      <c r="A32" t="s">
        <v>1033</v>
      </c>
      <c r="B32">
        <v>22</v>
      </c>
    </row>
    <row r="33" spans="1:2">
      <c r="A33" t="s">
        <v>4477</v>
      </c>
      <c r="B33">
        <v>6</v>
      </c>
    </row>
    <row r="34" spans="1:2">
      <c r="A34" t="s">
        <v>1002</v>
      </c>
      <c r="B34">
        <v>5</v>
      </c>
    </row>
    <row r="35" spans="1:2">
      <c r="A35" t="s">
        <v>1031</v>
      </c>
      <c r="B35">
        <v>21</v>
      </c>
    </row>
    <row r="36" spans="1:2">
      <c r="A36" t="s">
        <v>1035</v>
      </c>
      <c r="B36">
        <v>23</v>
      </c>
    </row>
    <row r="37" spans="1:2">
      <c r="A37" t="s">
        <v>806</v>
      </c>
      <c r="B37">
        <v>908</v>
      </c>
    </row>
    <row r="38" spans="1:2">
      <c r="A38" t="s">
        <v>745</v>
      </c>
      <c r="B38">
        <v>905</v>
      </c>
    </row>
    <row r="39" spans="1:2">
      <c r="A39" t="s">
        <v>609</v>
      </c>
      <c r="B39">
        <v>901</v>
      </c>
    </row>
    <row r="40" spans="1:2">
      <c r="A40" t="s">
        <v>623</v>
      </c>
      <c r="B40">
        <v>902</v>
      </c>
    </row>
    <row r="41" spans="1:2">
      <c r="A41" t="s">
        <v>749</v>
      </c>
      <c r="B41">
        <v>903</v>
      </c>
    </row>
    <row r="42" spans="1:2">
      <c r="A42" t="s">
        <v>740</v>
      </c>
      <c r="B42">
        <v>904</v>
      </c>
    </row>
    <row r="43" spans="1:2">
      <c r="A43" t="s">
        <v>109</v>
      </c>
      <c r="B43">
        <v>501</v>
      </c>
    </row>
    <row r="44" spans="1:2">
      <c r="A44" t="s">
        <v>144</v>
      </c>
      <c r="B44">
        <v>601</v>
      </c>
    </row>
    <row r="45" spans="1:2">
      <c r="A45" t="s">
        <v>161</v>
      </c>
      <c r="B45">
        <v>606</v>
      </c>
    </row>
    <row r="46" spans="1:2">
      <c r="A46" t="s">
        <v>152</v>
      </c>
      <c r="B46">
        <v>603</v>
      </c>
    </row>
    <row r="47" spans="1:2">
      <c r="A47" t="s">
        <v>158</v>
      </c>
      <c r="B47">
        <v>605</v>
      </c>
    </row>
    <row r="48" spans="1:2">
      <c r="A48" t="s">
        <v>123</v>
      </c>
      <c r="B48">
        <v>503</v>
      </c>
    </row>
    <row r="49" spans="1:2">
      <c r="A49" t="s">
        <v>129</v>
      </c>
      <c r="B49">
        <v>701</v>
      </c>
    </row>
    <row r="50" spans="1:2">
      <c r="A50" t="s">
        <v>138</v>
      </c>
      <c r="B50">
        <v>703</v>
      </c>
    </row>
    <row r="51" spans="1:2">
      <c r="A51" t="s">
        <v>187</v>
      </c>
      <c r="B51">
        <v>101</v>
      </c>
    </row>
    <row r="52" spans="1:2">
      <c r="A52" t="s">
        <v>86</v>
      </c>
      <c r="B52">
        <v>102</v>
      </c>
    </row>
    <row r="53" spans="1:2">
      <c r="A53" t="s">
        <v>477</v>
      </c>
      <c r="B53">
        <v>809</v>
      </c>
    </row>
    <row r="54" spans="1:2">
      <c r="A54" t="s">
        <v>485</v>
      </c>
      <c r="B54">
        <v>808</v>
      </c>
    </row>
    <row r="55" spans="1:2">
      <c r="A55" t="s">
        <v>820</v>
      </c>
      <c r="B55">
        <v>283</v>
      </c>
    </row>
    <row r="56" spans="1:2">
      <c r="A56" t="s">
        <v>505</v>
      </c>
      <c r="B56">
        <v>211</v>
      </c>
    </row>
    <row r="57" spans="1:2">
      <c r="A57" t="s">
        <v>509</v>
      </c>
      <c r="B57">
        <v>270</v>
      </c>
    </row>
    <row r="58" spans="1:2">
      <c r="A58" t="s">
        <v>512</v>
      </c>
      <c r="B58">
        <v>269</v>
      </c>
    </row>
    <row r="59" spans="1:2">
      <c r="A59" t="s">
        <v>647</v>
      </c>
      <c r="B59">
        <v>261</v>
      </c>
    </row>
    <row r="60" spans="1:2">
      <c r="A60" t="s">
        <v>652</v>
      </c>
      <c r="B60">
        <v>262</v>
      </c>
    </row>
    <row r="61" spans="1:2">
      <c r="A61" t="s">
        <v>667</v>
      </c>
      <c r="B61">
        <v>217</v>
      </c>
    </row>
    <row r="62" spans="1:2">
      <c r="A62" t="s">
        <v>672</v>
      </c>
      <c r="B62">
        <v>218</v>
      </c>
    </row>
    <row r="63" spans="1:2">
      <c r="A63" t="s">
        <v>681</v>
      </c>
      <c r="B63">
        <v>222</v>
      </c>
    </row>
    <row r="64" spans="1:2">
      <c r="A64" t="s">
        <v>679</v>
      </c>
      <c r="B64">
        <v>221</v>
      </c>
    </row>
    <row r="65" spans="1:2">
      <c r="A65" t="s">
        <v>675</v>
      </c>
      <c r="B65">
        <v>219</v>
      </c>
    </row>
    <row r="66" spans="1:2">
      <c r="A66" t="s">
        <v>683</v>
      </c>
      <c r="B66">
        <v>223</v>
      </c>
    </row>
    <row r="67" spans="1:2">
      <c r="A67" t="s">
        <v>677</v>
      </c>
      <c r="B67">
        <v>220</v>
      </c>
    </row>
    <row r="68" spans="1:2">
      <c r="A68" t="s">
        <v>782</v>
      </c>
      <c r="B68">
        <v>277</v>
      </c>
    </row>
    <row r="69" spans="1:2">
      <c r="A69" t="s">
        <v>264</v>
      </c>
      <c r="B69">
        <v>208</v>
      </c>
    </row>
    <row r="70" spans="1:2">
      <c r="A70" t="s">
        <v>201</v>
      </c>
      <c r="B70">
        <v>226</v>
      </c>
    </row>
    <row r="71" spans="1:2">
      <c r="A71" t="s">
        <v>628</v>
      </c>
      <c r="B71">
        <v>255</v>
      </c>
    </row>
    <row r="72" spans="1:2">
      <c r="A72" t="s">
        <v>404</v>
      </c>
      <c r="B72">
        <v>205</v>
      </c>
    </row>
    <row r="73" spans="1:2">
      <c r="A73" t="s">
        <v>102</v>
      </c>
      <c r="B73">
        <v>201</v>
      </c>
    </row>
    <row r="74" spans="1:2">
      <c r="A74" t="s">
        <v>768</v>
      </c>
      <c r="B74">
        <v>275</v>
      </c>
    </row>
    <row r="75" spans="1:2">
      <c r="A75" t="s">
        <v>391</v>
      </c>
      <c r="B75">
        <v>203</v>
      </c>
    </row>
    <row r="76" spans="1:2">
      <c r="A76" t="s">
        <v>214</v>
      </c>
      <c r="B76">
        <v>227</v>
      </c>
    </row>
    <row r="77" spans="1:2">
      <c r="A77" t="s">
        <v>760</v>
      </c>
      <c r="B77">
        <v>271</v>
      </c>
    </row>
    <row r="78" spans="1:2">
      <c r="A78" t="s">
        <v>764</v>
      </c>
      <c r="B78">
        <v>272</v>
      </c>
    </row>
    <row r="79" spans="1:2">
      <c r="A79" t="s">
        <v>853</v>
      </c>
      <c r="B79">
        <v>287</v>
      </c>
    </row>
    <row r="80" spans="1:2">
      <c r="A80" t="s">
        <v>907</v>
      </c>
      <c r="B80">
        <v>302</v>
      </c>
    </row>
    <row r="81" spans="1:2">
      <c r="A81" t="s">
        <v>873</v>
      </c>
      <c r="B81">
        <v>293</v>
      </c>
    </row>
    <row r="82" spans="1:2">
      <c r="A82" t="s">
        <v>859</v>
      </c>
      <c r="B82">
        <v>289</v>
      </c>
    </row>
    <row r="83" spans="1:2">
      <c r="A83" t="s">
        <v>904</v>
      </c>
      <c r="B83">
        <v>301</v>
      </c>
    </row>
    <row r="84" spans="1:2">
      <c r="A84" t="s">
        <v>896</v>
      </c>
      <c r="B84">
        <v>298</v>
      </c>
    </row>
    <row r="85" spans="1:2">
      <c r="A85" t="s">
        <v>899</v>
      </c>
      <c r="B85">
        <v>299</v>
      </c>
    </row>
    <row r="86" spans="1:2">
      <c r="A86" t="s">
        <v>901</v>
      </c>
      <c r="B86">
        <v>300</v>
      </c>
    </row>
    <row r="87" spans="1:2">
      <c r="A87" t="s">
        <v>847</v>
      </c>
      <c r="B87">
        <v>286</v>
      </c>
    </row>
    <row r="88" spans="1:2">
      <c r="A88" t="s">
        <v>870</v>
      </c>
      <c r="B88">
        <v>292</v>
      </c>
    </row>
    <row r="89" spans="1:2">
      <c r="A89" t="s">
        <v>862</v>
      </c>
      <c r="B89">
        <v>290</v>
      </c>
    </row>
    <row r="90" spans="1:2">
      <c r="A90" t="s">
        <v>887</v>
      </c>
      <c r="B90">
        <v>295</v>
      </c>
    </row>
    <row r="91" spans="1:2">
      <c r="A91" t="s">
        <v>879</v>
      </c>
      <c r="B91">
        <v>294</v>
      </c>
    </row>
    <row r="92" spans="1:2">
      <c r="A92" t="s">
        <v>890</v>
      </c>
      <c r="B92">
        <v>296</v>
      </c>
    </row>
    <row r="93" spans="1:2">
      <c r="A93" t="s">
        <v>892</v>
      </c>
      <c r="B93">
        <v>297</v>
      </c>
    </row>
    <row r="94" spans="1:2">
      <c r="A94" t="s">
        <v>868</v>
      </c>
      <c r="B94">
        <v>291</v>
      </c>
    </row>
    <row r="95" spans="1:2">
      <c r="A95" t="s">
        <v>831</v>
      </c>
      <c r="B95">
        <v>285</v>
      </c>
    </row>
    <row r="96" spans="1:2">
      <c r="A96" t="s">
        <v>913</v>
      </c>
      <c r="B96">
        <v>304</v>
      </c>
    </row>
    <row r="97" spans="1:2">
      <c r="A97" t="s">
        <v>856</v>
      </c>
      <c r="B97">
        <v>288</v>
      </c>
    </row>
    <row r="98" spans="1:2">
      <c r="A98" t="s">
        <v>910</v>
      </c>
      <c r="B98">
        <v>303</v>
      </c>
    </row>
    <row r="99" spans="1:2">
      <c r="A99" t="s">
        <v>915</v>
      </c>
      <c r="B99">
        <v>305</v>
      </c>
    </row>
    <row r="100" spans="1:2">
      <c r="A100" t="s">
        <v>631</v>
      </c>
      <c r="B100">
        <v>256</v>
      </c>
    </row>
    <row r="101" spans="1:2">
      <c r="A101" t="s">
        <v>458</v>
      </c>
      <c r="B101">
        <v>249</v>
      </c>
    </row>
    <row r="102" spans="1:2">
      <c r="A102" t="s">
        <v>634</v>
      </c>
      <c r="B102">
        <v>257</v>
      </c>
    </row>
    <row r="103" spans="1:2">
      <c r="A103" t="s">
        <v>797</v>
      </c>
      <c r="B103">
        <v>281</v>
      </c>
    </row>
    <row r="104" spans="1:2">
      <c r="A104" t="s">
        <v>298</v>
      </c>
      <c r="B104">
        <v>235</v>
      </c>
    </row>
    <row r="105" spans="1:2">
      <c r="A105" t="s">
        <v>313</v>
      </c>
      <c r="B105">
        <v>237</v>
      </c>
    </row>
    <row r="106" spans="1:2">
      <c r="A106" t="s">
        <v>319</v>
      </c>
      <c r="B106">
        <v>238</v>
      </c>
    </row>
    <row r="107" spans="1:2">
      <c r="A107" t="s">
        <v>291</v>
      </c>
      <c r="B107">
        <v>216</v>
      </c>
    </row>
    <row r="108" spans="1:2">
      <c r="A108" t="s">
        <v>259</v>
      </c>
      <c r="B108">
        <v>233</v>
      </c>
    </row>
    <row r="109" spans="1:2">
      <c r="A109" t="s">
        <v>408</v>
      </c>
      <c r="B109">
        <v>246</v>
      </c>
    </row>
    <row r="110" spans="1:2">
      <c r="A110" t="s">
        <v>236</v>
      </c>
      <c r="B110">
        <v>215</v>
      </c>
    </row>
    <row r="111" spans="1:2">
      <c r="A111" t="s">
        <v>179</v>
      </c>
      <c r="B111">
        <v>207</v>
      </c>
    </row>
    <row r="112" spans="1:2">
      <c r="A112" t="s">
        <v>514</v>
      </c>
      <c r="B112">
        <v>214</v>
      </c>
    </row>
    <row r="113" spans="1:2">
      <c r="A113" t="s">
        <v>4478</v>
      </c>
      <c r="B113">
        <v>209</v>
      </c>
    </row>
    <row r="114" spans="1:2">
      <c r="A114" t="s">
        <v>223</v>
      </c>
      <c r="B114">
        <v>228</v>
      </c>
    </row>
    <row r="115" spans="1:2">
      <c r="A115" t="s">
        <v>325</v>
      </c>
      <c r="B115">
        <v>236</v>
      </c>
    </row>
    <row r="116" spans="1:2">
      <c r="A116" t="s">
        <v>603</v>
      </c>
      <c r="B116">
        <v>266</v>
      </c>
    </row>
    <row r="117" spans="1:2">
      <c r="A117" t="s">
        <v>568</v>
      </c>
      <c r="B117">
        <v>802</v>
      </c>
    </row>
    <row r="118" spans="1:2">
      <c r="A118" t="s">
        <v>4479</v>
      </c>
      <c r="B118">
        <v>803</v>
      </c>
    </row>
    <row r="119" spans="1:2">
      <c r="A119" t="s">
        <v>586</v>
      </c>
      <c r="B119">
        <v>804</v>
      </c>
    </row>
    <row r="120" spans="1:2">
      <c r="A120" t="s">
        <v>596</v>
      </c>
      <c r="B120">
        <v>807</v>
      </c>
    </row>
    <row r="121" spans="1:2">
      <c r="A121" t="s">
        <v>917</v>
      </c>
      <c r="B121">
        <v>811</v>
      </c>
    </row>
    <row r="122" spans="1:2">
      <c r="A122" t="s">
        <v>579</v>
      </c>
      <c r="B122">
        <v>810</v>
      </c>
    </row>
    <row r="123" spans="1:2">
      <c r="A123" t="s">
        <v>924</v>
      </c>
      <c r="B123">
        <v>812</v>
      </c>
    </row>
    <row r="124" spans="1:2">
      <c r="A124" t="s">
        <v>558</v>
      </c>
      <c r="B124">
        <v>801</v>
      </c>
    </row>
    <row r="125" spans="1:2">
      <c r="A125" t="s">
        <v>465</v>
      </c>
      <c r="B125">
        <v>805</v>
      </c>
    </row>
    <row r="126" spans="1:2">
      <c r="A126" t="s">
        <v>524</v>
      </c>
      <c r="B126">
        <v>229</v>
      </c>
    </row>
    <row r="127" spans="1:2">
      <c r="A127" t="s">
        <v>373</v>
      </c>
      <c r="B127">
        <v>243</v>
      </c>
    </row>
    <row r="128" spans="1:2">
      <c r="A128" t="s">
        <v>657</v>
      </c>
      <c r="B128">
        <v>260</v>
      </c>
    </row>
    <row r="129" spans="1:2">
      <c r="A129" t="s">
        <v>639</v>
      </c>
      <c r="B129">
        <v>258</v>
      </c>
    </row>
    <row r="130" spans="1:2">
      <c r="A130" t="s">
        <v>645</v>
      </c>
      <c r="B130">
        <v>259</v>
      </c>
    </row>
    <row r="131" spans="1:2">
      <c r="A131" t="s">
        <v>540</v>
      </c>
      <c r="B131">
        <v>252</v>
      </c>
    </row>
    <row r="132" spans="1:2">
      <c r="A132" t="s">
        <v>184</v>
      </c>
      <c r="B132">
        <v>202</v>
      </c>
    </row>
    <row r="133" spans="1:2">
      <c r="A133" t="s">
        <v>414</v>
      </c>
      <c r="B133">
        <v>230</v>
      </c>
    </row>
    <row r="134" spans="1:2">
      <c r="A134" t="s">
        <v>429</v>
      </c>
      <c r="B134">
        <v>206</v>
      </c>
    </row>
    <row r="135" spans="1:2">
      <c r="A135" t="s">
        <v>815</v>
      </c>
      <c r="B135">
        <v>282</v>
      </c>
    </row>
    <row r="136" spans="1:2">
      <c r="A136" t="s">
        <v>706</v>
      </c>
      <c r="B136">
        <v>273</v>
      </c>
    </row>
    <row r="137" spans="1:2">
      <c r="A137" t="s">
        <v>356</v>
      </c>
      <c r="B137">
        <v>242</v>
      </c>
    </row>
    <row r="138" spans="1:2">
      <c r="A138" t="s">
        <v>825</v>
      </c>
      <c r="B138">
        <v>284</v>
      </c>
    </row>
    <row r="139" spans="1:2">
      <c r="A139" t="s">
        <v>381</v>
      </c>
      <c r="B139">
        <v>244</v>
      </c>
    </row>
    <row r="140" spans="1:2">
      <c r="A140" t="s">
        <v>388</v>
      </c>
      <c r="B140">
        <v>245</v>
      </c>
    </row>
    <row r="141" spans="1:2">
      <c r="A141" t="s">
        <v>787</v>
      </c>
      <c r="B141">
        <v>278</v>
      </c>
    </row>
    <row r="142" spans="1:2">
      <c r="A142" t="s">
        <v>492</v>
      </c>
      <c r="B142">
        <v>250</v>
      </c>
    </row>
    <row r="143" spans="1:2">
      <c r="A143" t="s">
        <v>498</v>
      </c>
      <c r="B143">
        <v>268</v>
      </c>
    </row>
    <row r="144" spans="1:2">
      <c r="A144" t="s">
        <v>501</v>
      </c>
      <c r="B144">
        <v>267</v>
      </c>
    </row>
    <row r="145" spans="1:2">
      <c r="A145" t="s">
        <v>686</v>
      </c>
      <c r="B145">
        <v>263</v>
      </c>
    </row>
    <row r="146" spans="1:2">
      <c r="A146" t="s">
        <v>173</v>
      </c>
      <c r="B146">
        <v>204</v>
      </c>
    </row>
    <row r="147" spans="1:2">
      <c r="A147" t="s">
        <v>711</v>
      </c>
      <c r="B147">
        <v>274</v>
      </c>
    </row>
    <row r="148" spans="1:2">
      <c r="A148" t="s">
        <v>789</v>
      </c>
      <c r="B148">
        <v>279</v>
      </c>
    </row>
    <row r="149" spans="1:2">
      <c r="A149" t="s">
        <v>434</v>
      </c>
      <c r="B149">
        <v>248</v>
      </c>
    </row>
    <row r="150" spans="1:2">
      <c r="A150" t="s">
        <v>305</v>
      </c>
      <c r="B150">
        <v>212</v>
      </c>
    </row>
    <row r="151" spans="1:2">
      <c r="A151" t="s">
        <v>333</v>
      </c>
      <c r="B151">
        <v>239</v>
      </c>
    </row>
    <row r="152" spans="1:2">
      <c r="A152" t="s">
        <v>692</v>
      </c>
      <c r="B152">
        <v>265</v>
      </c>
    </row>
    <row r="153" spans="1:2">
      <c r="A153" t="s">
        <v>443</v>
      </c>
      <c r="B153">
        <v>225</v>
      </c>
    </row>
    <row r="154" spans="1:2">
      <c r="A154" t="s">
        <v>777</v>
      </c>
      <c r="B154">
        <v>276</v>
      </c>
    </row>
    <row r="155" spans="1:2">
      <c r="A155" t="s">
        <v>276</v>
      </c>
      <c r="B155">
        <v>234</v>
      </c>
    </row>
    <row r="156" spans="1:2">
      <c r="A156" t="s">
        <v>536</v>
      </c>
      <c r="B156">
        <v>251</v>
      </c>
    </row>
    <row r="157" spans="1:2">
      <c r="A157" t="s">
        <v>791</v>
      </c>
      <c r="B157">
        <v>280</v>
      </c>
    </row>
    <row r="158" spans="1:2">
      <c r="A158" t="s">
        <v>543</v>
      </c>
      <c r="B158">
        <v>213</v>
      </c>
    </row>
    <row r="159" spans="1:2">
      <c r="A159" t="s">
        <v>247</v>
      </c>
      <c r="B159">
        <v>231</v>
      </c>
    </row>
    <row r="160" spans="1:2">
      <c r="A160" t="s">
        <v>255</v>
      </c>
      <c r="B160">
        <v>232</v>
      </c>
    </row>
    <row r="161" spans="1:23">
      <c r="A161" t="s">
        <v>343</v>
      </c>
      <c r="B161">
        <v>240</v>
      </c>
    </row>
    <row r="162" spans="1:23">
      <c r="A162" t="s">
        <v>349</v>
      </c>
      <c r="B162">
        <v>241</v>
      </c>
    </row>
    <row r="163" spans="1:23">
      <c r="A163" t="s">
        <v>700</v>
      </c>
      <c r="B163">
        <v>1102</v>
      </c>
    </row>
    <row r="164" spans="1:23">
      <c r="A164" t="s">
        <v>695</v>
      </c>
      <c r="B164">
        <v>1101</v>
      </c>
    </row>
    <row r="165" spans="1:23">
      <c r="A165" t="s">
        <v>752</v>
      </c>
      <c r="B165">
        <v>607</v>
      </c>
    </row>
    <row r="166" spans="1:23">
      <c r="A166" t="s">
        <v>120</v>
      </c>
      <c r="B166">
        <v>502</v>
      </c>
    </row>
    <row r="167" spans="1:23">
      <c r="A167" t="s">
        <v>149</v>
      </c>
      <c r="B167">
        <v>602</v>
      </c>
      <c r="W167" s="107"/>
    </row>
    <row r="168" spans="1:23">
      <c r="A168" t="s">
        <v>155</v>
      </c>
      <c r="B168">
        <v>604</v>
      </c>
    </row>
    <row r="169" spans="1:23">
      <c r="A169" t="s">
        <v>126</v>
      </c>
      <c r="B169">
        <v>504</v>
      </c>
    </row>
    <row r="170" spans="1:23">
      <c r="A170" t="s">
        <v>135</v>
      </c>
      <c r="B170">
        <v>702</v>
      </c>
    </row>
    <row r="171" spans="1:23">
      <c r="A171" t="s">
        <v>141</v>
      </c>
      <c r="B171">
        <v>704</v>
      </c>
    </row>
  </sheetData>
  <sortState xmlns:xlrd2="http://schemas.microsoft.com/office/spreadsheetml/2017/richdata2" ref="A2:B171">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8"/>
  <sheetViews>
    <sheetView workbookViewId="0">
      <selection activeCell="B7" sqref="B7"/>
    </sheetView>
  </sheetViews>
  <sheetFormatPr baseColWidth="10" defaultColWidth="9.1640625" defaultRowHeight="15"/>
  <sheetData>
    <row r="1" spans="1:2" ht="32">
      <c r="A1" s="15" t="s">
        <v>992</v>
      </c>
      <c r="B1" s="52">
        <v>9000</v>
      </c>
    </row>
    <row r="2" spans="1:2" ht="16">
      <c r="A2" s="26" t="s">
        <v>553</v>
      </c>
      <c r="B2" s="52">
        <v>4000</v>
      </c>
    </row>
    <row r="3" spans="1:2" ht="32">
      <c r="A3" s="24" t="s">
        <v>751</v>
      </c>
      <c r="B3" s="52">
        <v>8000</v>
      </c>
    </row>
    <row r="4" spans="1:2" ht="16">
      <c r="A4" s="24" t="s">
        <v>618</v>
      </c>
      <c r="B4" s="52">
        <v>7000</v>
      </c>
    </row>
    <row r="5" spans="1:2" ht="16">
      <c r="A5" s="24" t="s">
        <v>608</v>
      </c>
      <c r="B5" s="52">
        <v>6000</v>
      </c>
    </row>
    <row r="6" spans="1:2" ht="16">
      <c r="A6" s="15" t="s">
        <v>561</v>
      </c>
      <c r="B6" s="52">
        <v>5000</v>
      </c>
    </row>
    <row r="7" spans="1:2" ht="16">
      <c r="A7" s="15" t="s">
        <v>172</v>
      </c>
      <c r="B7" s="52">
        <v>1000</v>
      </c>
    </row>
    <row r="8" spans="1:2" ht="16">
      <c r="A8" s="15" t="s">
        <v>83</v>
      </c>
      <c r="B8" s="52">
        <v>10</v>
      </c>
    </row>
  </sheetData>
  <customSheetViews>
    <customSheetView guid="{AB4AD92E-DFBB-4412-9B66-C7E2880BB84D}">
      <selection activeCell="B7" sqref="B7"/>
      <pageMargins left="0" right="0" top="0" bottom="0" header="0" footer="0"/>
    </customSheetView>
    <customSheetView guid="{7027647C-A19E-4D13-B6A8-F9059CE89ECE}">
      <selection activeCell="B7" sqref="B7"/>
      <pageMargins left="0" right="0" top="0" bottom="0" header="0" footer="0"/>
    </customSheetView>
    <customSheetView guid="{2D499097-9871-4F98-906E-8A7D62322846}">
      <selection activeCell="B7" sqref="B7"/>
      <pageMargins left="0" right="0" top="0" bottom="0" header="0" footer="0"/>
    </customSheetView>
    <customSheetView guid="{D9E35921-F936-4153-BE4F-AAD495B0EC05}">
      <selection activeCell="B7" sqref="B7"/>
      <pageMargins left="0" right="0" top="0" bottom="0" header="0" footer="0"/>
    </customSheetView>
    <customSheetView guid="{8DD24889-1F3E-4B25-9264-191563233606}">
      <selection activeCell="B7" sqref="B7"/>
      <pageMargins left="0" right="0" top="0" bottom="0" header="0" footer="0"/>
    </customSheetView>
    <customSheetView guid="{610E5511-CE20-4543-A9B8-43F4DEEE69F6}">
      <selection activeCell="B7" sqref="B7"/>
      <pageMargins left="0" right="0" top="0" bottom="0" header="0" footer="0"/>
    </customSheetView>
    <customSheetView guid="{339EB14D-8B4D-4D80-B37B-D41803AA8F4F}">
      <selection activeCell="B7" sqref="B7"/>
      <pageMargins left="0" right="0" top="0" bottom="0" header="0" footer="0"/>
    </customSheetView>
    <customSheetView guid="{96CEDF55-40AB-46ED-96D3-2FAB03194C11}">
      <selection activeCell="B7" sqref="B7"/>
      <pageMargins left="0" right="0" top="0" bottom="0" header="0" footer="0"/>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BB5F6-FFB7-024B-96F9-E7D0F1D0D21F}">
  <sheetPr codeName="Sheet13"/>
  <dimension ref="B1:K27"/>
  <sheetViews>
    <sheetView workbookViewId="0">
      <selection activeCell="D10" sqref="D10"/>
    </sheetView>
  </sheetViews>
  <sheetFormatPr baseColWidth="10" defaultColWidth="11.5" defaultRowHeight="15"/>
  <cols>
    <col min="2" max="2" width="46.83203125" customWidth="1"/>
    <col min="3" max="3" width="38" customWidth="1"/>
    <col min="4" max="4" width="19.33203125" bestFit="1" customWidth="1"/>
    <col min="5" max="5" width="24.5" bestFit="1" customWidth="1"/>
    <col min="6" max="6" width="24.1640625" bestFit="1" customWidth="1"/>
    <col min="7" max="7" width="14.83203125" bestFit="1" customWidth="1"/>
    <col min="8" max="8" width="16.83203125" bestFit="1" customWidth="1"/>
    <col min="9" max="10" width="6.6640625" bestFit="1" customWidth="1"/>
  </cols>
  <sheetData>
    <row r="1" spans="2:11" s="185" customFormat="1" ht="21">
      <c r="B1" s="186" t="s">
        <v>4480</v>
      </c>
      <c r="C1" s="186" t="s">
        <v>4481</v>
      </c>
      <c r="D1" s="186" t="s">
        <v>4482</v>
      </c>
      <c r="E1" s="186" t="s">
        <v>4483</v>
      </c>
      <c r="F1" s="186" t="s">
        <v>4484</v>
      </c>
      <c r="G1" s="186" t="s">
        <v>4485</v>
      </c>
      <c r="H1" s="186" t="s">
        <v>4486</v>
      </c>
      <c r="I1" s="186" t="s">
        <v>4487</v>
      </c>
      <c r="J1" s="186" t="s">
        <v>4488</v>
      </c>
    </row>
    <row r="2" spans="2:11" ht="17">
      <c r="B2" s="180" t="s">
        <v>187</v>
      </c>
      <c r="C2" s="181" t="s">
        <v>188</v>
      </c>
      <c r="D2" s="182" t="s">
        <v>2631</v>
      </c>
      <c r="E2" s="182" t="s">
        <v>2631</v>
      </c>
      <c r="F2" s="182" t="s">
        <v>2631</v>
      </c>
      <c r="G2" s="182" t="s">
        <v>2631</v>
      </c>
      <c r="H2" s="182" t="s">
        <v>2631</v>
      </c>
      <c r="I2" s="182" t="s">
        <v>163</v>
      </c>
      <c r="J2" s="182" t="s">
        <v>163</v>
      </c>
    </row>
    <row r="3" spans="2:11" ht="17">
      <c r="B3" s="180" t="s">
        <v>223</v>
      </c>
      <c r="C3" s="181" t="s">
        <v>224</v>
      </c>
      <c r="D3" s="182" t="s">
        <v>4489</v>
      </c>
      <c r="E3" s="182" t="s">
        <v>4490</v>
      </c>
      <c r="F3" s="182" t="s">
        <v>4491</v>
      </c>
      <c r="G3" s="182" t="s">
        <v>4492</v>
      </c>
      <c r="H3" s="182" t="s">
        <v>4493</v>
      </c>
      <c r="I3" s="182"/>
      <c r="J3" s="182"/>
    </row>
    <row r="4" spans="2:11" ht="17">
      <c r="B4" s="180" t="s">
        <v>264</v>
      </c>
      <c r="C4" s="181" t="s">
        <v>265</v>
      </c>
      <c r="D4" s="183" t="s">
        <v>1082</v>
      </c>
      <c r="E4" s="183" t="s">
        <v>2572</v>
      </c>
      <c r="F4" s="183" t="s">
        <v>2575</v>
      </c>
      <c r="G4" s="183" t="s">
        <v>1082</v>
      </c>
      <c r="H4" s="183" t="s">
        <v>2572</v>
      </c>
      <c r="I4" s="182"/>
      <c r="J4" s="182"/>
    </row>
    <row r="5" spans="2:11" ht="17">
      <c r="B5" s="180" t="s">
        <v>276</v>
      </c>
      <c r="C5" s="181" t="s">
        <v>277</v>
      </c>
      <c r="D5" s="183" t="s">
        <v>2554</v>
      </c>
      <c r="E5" s="183" t="s">
        <v>2557</v>
      </c>
      <c r="F5" s="183" t="s">
        <v>2560</v>
      </c>
      <c r="G5" s="183" t="s">
        <v>2563</v>
      </c>
      <c r="H5" s="183" t="s">
        <v>2566</v>
      </c>
      <c r="I5" s="182"/>
      <c r="J5" s="182"/>
    </row>
    <row r="6" spans="2:11" ht="17">
      <c r="B6" s="180" t="s">
        <v>298</v>
      </c>
      <c r="C6" s="181" t="s">
        <v>299</v>
      </c>
      <c r="D6" s="182" t="s">
        <v>2582</v>
      </c>
      <c r="E6" s="182" t="s">
        <v>2618</v>
      </c>
      <c r="F6" s="182" t="s">
        <v>2584</v>
      </c>
      <c r="G6" s="182" t="s">
        <v>2586</v>
      </c>
      <c r="H6" s="182" t="s">
        <v>2616</v>
      </c>
      <c r="I6" s="182"/>
      <c r="J6" s="182"/>
    </row>
    <row r="7" spans="2:11" ht="17">
      <c r="B7" s="180" t="s">
        <v>305</v>
      </c>
      <c r="C7" s="181" t="s">
        <v>306</v>
      </c>
      <c r="D7" s="183" t="s">
        <v>2740</v>
      </c>
      <c r="E7" s="183" t="s">
        <v>2644</v>
      </c>
      <c r="F7" s="183" t="s">
        <v>2724</v>
      </c>
      <c r="G7" s="183" t="s">
        <v>2646</v>
      </c>
      <c r="H7" s="183" t="s">
        <v>2658</v>
      </c>
      <c r="I7" s="182"/>
      <c r="J7" s="182"/>
    </row>
    <row r="8" spans="2:11" ht="17">
      <c r="B8" s="180" t="s">
        <v>313</v>
      </c>
      <c r="C8" s="181" t="s">
        <v>314</v>
      </c>
      <c r="D8" s="183" t="s">
        <v>2592</v>
      </c>
      <c r="E8" s="183" t="s">
        <v>2596</v>
      </c>
      <c r="F8" s="183" t="s">
        <v>2600</v>
      </c>
      <c r="G8" s="183" t="s">
        <v>2614</v>
      </c>
      <c r="H8" s="183" t="s">
        <v>2594</v>
      </c>
      <c r="I8" s="183"/>
      <c r="J8" s="183"/>
      <c r="K8" s="149"/>
    </row>
    <row r="9" spans="2:11" ht="17">
      <c r="B9" s="180" t="s">
        <v>319</v>
      </c>
      <c r="C9" s="181" t="s">
        <v>320</v>
      </c>
      <c r="D9" s="183" t="s">
        <v>1082</v>
      </c>
      <c r="E9" s="183" t="s">
        <v>2622</v>
      </c>
      <c r="F9" s="183" t="s">
        <v>2627</v>
      </c>
      <c r="G9" s="183" t="s">
        <v>218</v>
      </c>
      <c r="H9" s="183" t="s">
        <v>2608</v>
      </c>
      <c r="I9" s="182"/>
      <c r="J9" s="182"/>
    </row>
    <row r="10" spans="2:11" ht="17">
      <c r="B10" s="180" t="s">
        <v>325</v>
      </c>
      <c r="C10" s="181" t="s">
        <v>326</v>
      </c>
      <c r="D10" s="182" t="s">
        <v>4494</v>
      </c>
      <c r="E10" s="182" t="s">
        <v>2644</v>
      </c>
      <c r="F10" s="182" t="s">
        <v>2646</v>
      </c>
      <c r="G10" s="182" t="s">
        <v>2648</v>
      </c>
      <c r="H10" s="182" t="s">
        <v>2650</v>
      </c>
      <c r="I10" s="182"/>
      <c r="J10" s="182"/>
    </row>
    <row r="11" spans="2:11" ht="17">
      <c r="B11" s="180" t="s">
        <v>333</v>
      </c>
      <c r="C11" s="181" t="s">
        <v>334</v>
      </c>
      <c r="D11" s="183" t="s">
        <v>200</v>
      </c>
      <c r="E11" s="183" t="s">
        <v>88</v>
      </c>
      <c r="F11" s="183" t="s">
        <v>200</v>
      </c>
      <c r="G11" s="183" t="s">
        <v>88</v>
      </c>
      <c r="H11" s="183" t="s">
        <v>200</v>
      </c>
      <c r="I11" s="182"/>
      <c r="J11" s="182"/>
    </row>
    <row r="12" spans="2:11" ht="17">
      <c r="B12" s="180" t="s">
        <v>356</v>
      </c>
      <c r="C12" s="181" t="s">
        <v>357</v>
      </c>
      <c r="D12" s="183" t="s">
        <v>4495</v>
      </c>
      <c r="E12" s="183" t="s">
        <v>4496</v>
      </c>
      <c r="F12" s="183" t="s">
        <v>4497</v>
      </c>
      <c r="G12" s="183" t="s">
        <v>4498</v>
      </c>
      <c r="H12" s="183" t="s">
        <v>4499</v>
      </c>
      <c r="I12" s="182"/>
      <c r="J12" s="182"/>
    </row>
    <row r="13" spans="2:11" ht="17">
      <c r="B13" s="180" t="s">
        <v>404</v>
      </c>
      <c r="C13" s="181" t="s">
        <v>405</v>
      </c>
      <c r="D13" s="183" t="s">
        <v>3105</v>
      </c>
      <c r="E13" s="183" t="s">
        <v>612</v>
      </c>
      <c r="F13" s="183" t="s">
        <v>3105</v>
      </c>
      <c r="G13" s="183" t="s">
        <v>612</v>
      </c>
      <c r="H13" s="183" t="s">
        <v>3105</v>
      </c>
      <c r="I13" s="183" t="s">
        <v>3105</v>
      </c>
      <c r="J13" s="182" t="s">
        <v>612</v>
      </c>
    </row>
    <row r="14" spans="2:11" ht="17">
      <c r="B14" s="180" t="s">
        <v>414</v>
      </c>
      <c r="C14" s="181" t="s">
        <v>415</v>
      </c>
      <c r="D14" s="182">
        <v>100000</v>
      </c>
      <c r="E14" s="182">
        <v>200000</v>
      </c>
      <c r="F14" s="182">
        <v>200000</v>
      </c>
      <c r="G14" s="182">
        <v>100</v>
      </c>
      <c r="H14" s="182">
        <v>10000000</v>
      </c>
      <c r="I14" s="182"/>
      <c r="J14" s="182"/>
    </row>
    <row r="15" spans="2:11" ht="17">
      <c r="B15" s="180" t="s">
        <v>434</v>
      </c>
      <c r="C15" s="181" t="s">
        <v>435</v>
      </c>
      <c r="D15" s="182" t="s">
        <v>200</v>
      </c>
      <c r="E15" s="182" t="s">
        <v>88</v>
      </c>
      <c r="F15" s="182" t="s">
        <v>200</v>
      </c>
      <c r="G15" s="182" t="s">
        <v>88</v>
      </c>
      <c r="H15" s="182" t="s">
        <v>200</v>
      </c>
      <c r="I15" s="182"/>
      <c r="J15" s="182"/>
    </row>
    <row r="16" spans="2:11" ht="17">
      <c r="B16" s="180" t="s">
        <v>443</v>
      </c>
      <c r="C16" s="181" t="s">
        <v>444</v>
      </c>
      <c r="D16" s="182" t="s">
        <v>4500</v>
      </c>
      <c r="E16" s="182" t="s">
        <v>4501</v>
      </c>
      <c r="F16" s="182" t="s">
        <v>4502</v>
      </c>
      <c r="G16" s="182" t="s">
        <v>4503</v>
      </c>
      <c r="H16" s="182" t="s">
        <v>4504</v>
      </c>
      <c r="I16" s="182"/>
      <c r="J16" s="182"/>
    </row>
    <row r="17" spans="2:11" ht="17">
      <c r="B17" s="180" t="s">
        <v>505</v>
      </c>
      <c r="C17" s="181" t="s">
        <v>506</v>
      </c>
      <c r="D17" s="182" t="s">
        <v>3672</v>
      </c>
      <c r="E17" s="182" t="s">
        <v>3677</v>
      </c>
      <c r="F17" s="182" t="s">
        <v>4505</v>
      </c>
      <c r="G17" s="182" t="s">
        <v>3242</v>
      </c>
      <c r="H17" s="182" t="s">
        <v>4165</v>
      </c>
      <c r="I17" s="182"/>
      <c r="J17" s="182"/>
    </row>
    <row r="18" spans="2:11" ht="17">
      <c r="B18" s="180" t="s">
        <v>514</v>
      </c>
      <c r="C18" s="181" t="s">
        <v>515</v>
      </c>
      <c r="D18" s="183" t="s">
        <v>2676</v>
      </c>
      <c r="E18" s="183" t="s">
        <v>2678</v>
      </c>
      <c r="F18" s="183" t="s">
        <v>2680</v>
      </c>
      <c r="G18" s="183" t="s">
        <v>2683</v>
      </c>
      <c r="H18" s="183" t="s">
        <v>2685</v>
      </c>
      <c r="I18" s="183"/>
      <c r="J18" s="183"/>
    </row>
    <row r="19" spans="2:11" ht="17">
      <c r="B19" s="180" t="s">
        <v>586</v>
      </c>
      <c r="C19" s="181" t="s">
        <v>587</v>
      </c>
      <c r="D19" s="183" t="s">
        <v>4506</v>
      </c>
      <c r="E19" s="182" t="s">
        <v>4507</v>
      </c>
      <c r="F19" s="182" t="s">
        <v>4508</v>
      </c>
      <c r="G19" s="182" t="s">
        <v>4509</v>
      </c>
      <c r="H19" s="182" t="s">
        <v>4510</v>
      </c>
      <c r="I19" s="182"/>
      <c r="J19" s="182"/>
    </row>
    <row r="20" spans="2:11" ht="17">
      <c r="B20" s="180" t="s">
        <v>628</v>
      </c>
      <c r="C20" s="181" t="s">
        <v>629</v>
      </c>
      <c r="D20" s="182" t="s">
        <v>200</v>
      </c>
      <c r="E20" s="182" t="s">
        <v>88</v>
      </c>
      <c r="F20" s="182" t="s">
        <v>200</v>
      </c>
      <c r="G20" s="182" t="s">
        <v>88</v>
      </c>
      <c r="H20" s="182" t="s">
        <v>200</v>
      </c>
      <c r="I20" s="182"/>
      <c r="J20" s="182"/>
    </row>
    <row r="21" spans="2:11" ht="17">
      <c r="B21" s="180" t="s">
        <v>639</v>
      </c>
      <c r="C21" s="181" t="s">
        <v>640</v>
      </c>
      <c r="D21" s="182">
        <v>3</v>
      </c>
      <c r="E21" s="182">
        <v>5</v>
      </c>
      <c r="F21" s="182">
        <v>7</v>
      </c>
      <c r="G21" s="182">
        <v>10</v>
      </c>
      <c r="H21" s="182">
        <v>13</v>
      </c>
      <c r="I21" s="182"/>
      <c r="J21" s="182"/>
    </row>
    <row r="22" spans="2:11" ht="17">
      <c r="B22" s="180" t="s">
        <v>652</v>
      </c>
      <c r="C22" s="181" t="s">
        <v>653</v>
      </c>
      <c r="D22" s="183" t="s">
        <v>2622</v>
      </c>
      <c r="E22" s="183" t="s">
        <v>3408</v>
      </c>
      <c r="F22" s="183" t="s">
        <v>2627</v>
      </c>
      <c r="G22" s="183" t="s">
        <v>3410</v>
      </c>
      <c r="H22" s="183" t="s">
        <v>218</v>
      </c>
      <c r="I22" s="182"/>
      <c r="J22" s="182"/>
    </row>
    <row r="23" spans="2:11" ht="17">
      <c r="B23" s="180" t="s">
        <v>657</v>
      </c>
      <c r="C23" s="181" t="s">
        <v>658</v>
      </c>
      <c r="D23" s="183" t="s">
        <v>2777</v>
      </c>
      <c r="E23" s="183" t="s">
        <v>2780</v>
      </c>
      <c r="F23" s="183" t="s">
        <v>2783</v>
      </c>
      <c r="G23" s="183" t="s">
        <v>2786</v>
      </c>
      <c r="H23" s="183" t="s">
        <v>2789</v>
      </c>
      <c r="I23" s="182"/>
      <c r="J23" s="182"/>
    </row>
    <row r="24" spans="2:11" ht="17">
      <c r="B24" s="180" t="s">
        <v>797</v>
      </c>
      <c r="C24" s="181" t="s">
        <v>798</v>
      </c>
      <c r="D24" s="183" t="s">
        <v>2804</v>
      </c>
      <c r="E24" s="183" t="s">
        <v>2807</v>
      </c>
      <c r="F24" s="183" t="s">
        <v>2810</v>
      </c>
      <c r="G24" s="183" t="s">
        <v>2813</v>
      </c>
      <c r="H24" s="183" t="s">
        <v>2813</v>
      </c>
      <c r="I24" s="182"/>
      <c r="J24" s="182"/>
    </row>
    <row r="25" spans="2:11" ht="17">
      <c r="B25" s="180" t="s">
        <v>943</v>
      </c>
      <c r="C25" s="181" t="s">
        <v>944</v>
      </c>
      <c r="D25" s="183" t="s">
        <v>3241</v>
      </c>
      <c r="E25" s="183" t="s">
        <v>3244</v>
      </c>
      <c r="F25" s="183" t="s">
        <v>3273</v>
      </c>
      <c r="G25" s="183" t="s">
        <v>3255</v>
      </c>
      <c r="H25" s="183" t="s">
        <v>3258</v>
      </c>
      <c r="I25" s="183"/>
      <c r="J25" s="183"/>
      <c r="K25" s="149"/>
    </row>
    <row r="26" spans="2:11" ht="17">
      <c r="B26" s="180" t="s">
        <v>965</v>
      </c>
      <c r="C26" s="181" t="s">
        <v>966</v>
      </c>
      <c r="D26" s="182">
        <v>1</v>
      </c>
      <c r="E26" s="182">
        <v>2</v>
      </c>
      <c r="F26" s="182">
        <v>3</v>
      </c>
      <c r="G26" s="182">
        <v>4</v>
      </c>
      <c r="H26" s="182">
        <v>5</v>
      </c>
      <c r="I26" s="182"/>
      <c r="J26" s="182"/>
    </row>
    <row r="27" spans="2:11" ht="17">
      <c r="B27" s="180" t="s">
        <v>972</v>
      </c>
      <c r="C27" s="181" t="s">
        <v>973</v>
      </c>
      <c r="D27" s="184" t="s">
        <v>4511</v>
      </c>
      <c r="E27" s="184" t="s">
        <v>4512</v>
      </c>
      <c r="F27" s="184" t="s">
        <v>4513</v>
      </c>
      <c r="G27" s="184" t="s">
        <v>4514</v>
      </c>
      <c r="H27" s="184" t="s">
        <v>4515</v>
      </c>
      <c r="I27" s="182"/>
      <c r="J27" s="182"/>
    </row>
  </sheetData>
  <hyperlinks>
    <hyperlink ref="D27" r:id="rId1" xr:uid="{9B677742-75D2-274E-B13B-BC0E1B60EE91}"/>
    <hyperlink ref="E27" r:id="rId2" xr:uid="{5574249E-628E-0C42-B0F7-941085BC3DAA}"/>
    <hyperlink ref="F27" r:id="rId3" xr:uid="{512FC502-9557-2C4F-9805-E14340A83740}"/>
    <hyperlink ref="G27" r:id="rId4" xr:uid="{A131EABF-0029-C541-98A5-2474DE2DE9A2}"/>
    <hyperlink ref="H27" r:id="rId5" xr:uid="{6659F58F-1DCB-FC4B-B97E-761DF9160FE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E2BFB-3385-3541-BE4F-1116FD11BB67}">
  <sheetPr codeName="Sheet7"/>
  <dimension ref="B2:AB92"/>
  <sheetViews>
    <sheetView workbookViewId="0">
      <selection activeCell="D3" sqref="D3"/>
    </sheetView>
  </sheetViews>
  <sheetFormatPr baseColWidth="10" defaultColWidth="20.83203125" defaultRowHeight="15"/>
  <cols>
    <col min="4" max="4" width="36.33203125" bestFit="1" customWidth="1"/>
    <col min="5" max="5" width="12" bestFit="1" customWidth="1"/>
    <col min="6" max="6" width="8.33203125" bestFit="1" customWidth="1"/>
    <col min="7" max="7" width="6.6640625" bestFit="1" customWidth="1"/>
    <col min="11" max="11" width="26.6640625" bestFit="1" customWidth="1"/>
    <col min="13" max="13" width="5.83203125" bestFit="1" customWidth="1"/>
    <col min="14" max="14" width="9.83203125" bestFit="1" customWidth="1"/>
    <col min="15" max="15" width="15.83203125" bestFit="1" customWidth="1"/>
    <col min="16" max="16" width="16" bestFit="1" customWidth="1"/>
    <col min="17" max="17" width="16.83203125" bestFit="1" customWidth="1"/>
    <col min="18" max="18" width="14.5" bestFit="1" customWidth="1"/>
    <col min="21" max="21" width="31.83203125" customWidth="1"/>
  </cols>
  <sheetData>
    <row r="2" spans="2:28">
      <c r="B2" t="s">
        <v>1222</v>
      </c>
      <c r="C2" t="s">
        <v>1223</v>
      </c>
      <c r="D2" t="s">
        <v>1224</v>
      </c>
      <c r="E2" t="s">
        <v>1225</v>
      </c>
      <c r="F2" t="s">
        <v>1226</v>
      </c>
      <c r="G2" t="s">
        <v>1227</v>
      </c>
      <c r="I2" t="s">
        <v>1228</v>
      </c>
      <c r="J2" t="s">
        <v>1229</v>
      </c>
      <c r="K2" t="s">
        <v>1230</v>
      </c>
      <c r="L2" t="s">
        <v>21</v>
      </c>
      <c r="M2" s="187" t="s">
        <v>1231</v>
      </c>
      <c r="N2" s="187" t="s">
        <v>1232</v>
      </c>
      <c r="O2" s="187" t="s">
        <v>1233</v>
      </c>
      <c r="P2" s="187" t="s">
        <v>1234</v>
      </c>
      <c r="Q2" s="187" t="s">
        <v>1235</v>
      </c>
      <c r="R2" s="187" t="s">
        <v>1236</v>
      </c>
      <c r="T2" t="s">
        <v>1237</v>
      </c>
      <c r="V2" t="s">
        <v>1238</v>
      </c>
      <c r="W2" t="s">
        <v>1239</v>
      </c>
      <c r="X2" t="s">
        <v>1240</v>
      </c>
      <c r="Y2" t="s">
        <v>1241</v>
      </c>
    </row>
    <row r="3" spans="2:28">
      <c r="B3">
        <v>1010</v>
      </c>
      <c r="C3" t="s">
        <v>166</v>
      </c>
      <c r="D3" t="s">
        <v>558</v>
      </c>
      <c r="E3">
        <v>0</v>
      </c>
      <c r="F3">
        <v>1</v>
      </c>
      <c r="G3">
        <v>0</v>
      </c>
      <c r="I3" t="s">
        <v>226</v>
      </c>
      <c r="L3" t="s">
        <v>866</v>
      </c>
      <c r="M3">
        <v>1</v>
      </c>
      <c r="N3">
        <v>1</v>
      </c>
      <c r="O3">
        <v>1</v>
      </c>
      <c r="P3">
        <v>1</v>
      </c>
      <c r="Q3">
        <v>1</v>
      </c>
      <c r="R3">
        <v>1</v>
      </c>
      <c r="Z3" s="191" t="s">
        <v>1242</v>
      </c>
      <c r="AA3" t="str">
        <f>B3 &amp; ",40,40," &amp; IF(ISNUMBER(J3),J3,"NULL") &amp; ",'" &amp;C3 &amp; "','" &amp; D3 &amp; "','" &amp;F3 &amp; "','" &amp; E3 &amp; "','" &amp; G3 &amp; "'," &amp; IF(I3 = "enumerated","'enumerated','","'free_value','") &amp; L3 &amp; "',NULL,0," &amp;IF(ISNUMBER(V3),V3,"NULL") &amp; "," &amp; IF(ISNUMBER(W3),W3,"NULL") &amp; "," &amp; IF(ISNUMBER(X3),X3,"NULL") &amp; "," &amp; IF(ISNUMBER(Y3),Y3,"NULL") &amp; "," &amp; "NULL,NULL,NULL," &amp; IF(ISNUMBER(M3),M3,0) &amp; "," &amp; IF(ISNUMBER(N3),N3,0) &amp; "," &amp; IF(ISNUMBER(O3),O3,0) &amp; "," &amp; IF(ISNUMBER(P3),P3,0) &amp; "," &amp; IF(ISNUMBER(Q3),Q3,0) &amp; "," &amp; IF(ISNUMBER(R3),R3,0) &amp; "," &amp; IF(ISNUMBER(T3),T3,"NULL") &amp; ",0,0,0,0);"</f>
        <v>1010,40,40,NULL,'Business Date','SEC_ISSUER_ISSUER_NAME','1','0','0','free_value','date',NULL,0,NULL,NULL,NULL,NULL,NULL,NULL,NULL,1,1,1,1,1,1,NULL,0,0,0,0);</v>
      </c>
      <c r="AB3" t="str">
        <f>CONCATENATE(Z3,AA3)</f>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values(1010,40,40,NULL,'Business Date','SEC_ISSUER_ISSUER_NAME','1','0','0','free_value','date',NULL,0,NULL,NULL,NULL,NULL,NULL,NULL,NULL,1,1,1,1,1,1,NULL,0,0,0,0);</v>
      </c>
    </row>
    <row r="4" spans="2:28">
      <c r="B4">
        <v>1011</v>
      </c>
      <c r="C4" t="s">
        <v>1243</v>
      </c>
      <c r="D4" t="s">
        <v>840</v>
      </c>
      <c r="E4">
        <v>0</v>
      </c>
      <c r="F4">
        <v>1</v>
      </c>
      <c r="G4">
        <v>0</v>
      </c>
      <c r="I4" t="s">
        <v>460</v>
      </c>
      <c r="J4">
        <v>51</v>
      </c>
      <c r="K4" t="s">
        <v>1244</v>
      </c>
      <c r="L4" t="s">
        <v>89</v>
      </c>
      <c r="M4">
        <v>1</v>
      </c>
      <c r="N4">
        <v>1</v>
      </c>
      <c r="T4">
        <v>69</v>
      </c>
      <c r="Z4" s="191" t="s">
        <v>1242</v>
      </c>
      <c r="AA4" t="str">
        <f t="shared" ref="AA4:AA67" si="0">B4 &amp; ",40,40," &amp; IF(ISNUMBER(J4),J4,"NULL") &amp; ",'" &amp;C4 &amp; "','" &amp; D4 &amp; "','" &amp;F4 &amp; "','" &amp; E4 &amp; "','" &amp; G4 &amp; "'," &amp; IF(I4 = "enumerated","'enumerated','","'free_value','") &amp; L4 &amp; "',NULL,0," &amp;IF(ISNUMBER(V4),V4,"NULL") &amp; "," &amp; IF(ISNUMBER(W4),W4,"NULL") &amp; "," &amp; IF(ISNUMBER(X4),X4,"NULL") &amp; "," &amp; IF(ISNUMBER(Y4),Y4,"NULL") &amp; "," &amp; "NULL,NULL,NULL," &amp; IF(ISNUMBER(M4),M4,0) &amp; "," &amp; IF(ISNUMBER(N4),N4,0) &amp; "," &amp; IF(ISNUMBER(O4),O4,0) &amp; "," &amp; IF(ISNUMBER(P4),P4,0) &amp; "," &amp; IF(ISNUMBER(Q4),Q4,0) &amp; "," &amp; IF(ISNUMBER(R4),R4,0) &amp; "," &amp; IF(ISNUMBER(T4),T4,"NULL") &amp; ",0,0,0,0);"</f>
        <v>1011,40,40,51,'Clearer group day of month','CLEARER_GRP_DAY_OF_MONTH','1','0','0','enumerated','string',NULL,0,NULL,NULL,NULL,NULL,NULL,NULL,NULL,1,1,0,0,0,0,69,0,0,0,0);</v>
      </c>
      <c r="AB4" t="str">
        <f t="shared" ref="AB4:AB67" si="1">CONCATENATE(Z4,AA4)</f>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values(1011,40,40,51,'Clearer group day of month','CLEARER_GRP_DAY_OF_MONTH','1','0','0','enumerated','string',NULL,0,NULL,NULL,NULL,NULL,NULL,NULL,NULL,1,1,0,0,0,0,69,0,0,0,0);</v>
      </c>
    </row>
    <row r="5" spans="2:28">
      <c r="B5">
        <v>1012</v>
      </c>
      <c r="C5" t="s">
        <v>1245</v>
      </c>
      <c r="D5" t="s">
        <v>834</v>
      </c>
      <c r="E5">
        <v>0</v>
      </c>
      <c r="F5">
        <v>1</v>
      </c>
      <c r="G5">
        <v>0</v>
      </c>
      <c r="I5" t="s">
        <v>460</v>
      </c>
      <c r="J5">
        <v>52</v>
      </c>
      <c r="K5" t="s">
        <v>1246</v>
      </c>
      <c r="L5" t="s">
        <v>89</v>
      </c>
      <c r="M5">
        <v>1</v>
      </c>
      <c r="N5">
        <v>1</v>
      </c>
      <c r="T5">
        <v>69</v>
      </c>
      <c r="Z5" s="191" t="s">
        <v>1242</v>
      </c>
      <c r="AA5" t="str">
        <f t="shared" si="0"/>
        <v>1012,40,40,52,'Clearer group day of week','CLEARER_GRP_DAY_OF_WEEK','1','0','0','enumerated','string',NULL,0,NULL,NULL,NULL,NULL,NULL,NULL,NULL,1,1,0,0,0,0,69,0,0,0,0);</v>
      </c>
      <c r="AB5"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values(1012,40,40,52,'Clearer group day of week','CLEARER_GRP_DAY_OF_WEEK','1','0','0','enumerated','string',NULL,0,NULL,NULL,NULL,NULL,NULL,NULL,NULL,1,1,0,0,0,0,69,0,0,0,0);</v>
      </c>
    </row>
    <row r="6" spans="2:28">
      <c r="B6">
        <v>1013</v>
      </c>
      <c r="C6" t="s">
        <v>1247</v>
      </c>
      <c r="D6" t="s">
        <v>843</v>
      </c>
      <c r="E6">
        <v>0</v>
      </c>
      <c r="F6">
        <v>1</v>
      </c>
      <c r="G6">
        <v>0</v>
      </c>
      <c r="I6" t="s">
        <v>460</v>
      </c>
      <c r="J6">
        <v>53</v>
      </c>
      <c r="K6" t="s">
        <v>1248</v>
      </c>
      <c r="L6" t="s">
        <v>89</v>
      </c>
      <c r="M6">
        <v>1</v>
      </c>
      <c r="N6">
        <v>1</v>
      </c>
      <c r="Z6" s="191" t="s">
        <v>1242</v>
      </c>
      <c r="AA6" t="str">
        <f t="shared" si="0"/>
        <v>1013,40,40,53,'Clearer group month','CLEARER_GRP_MONTH','1','0','0','enumerated','string',NULL,0,NULL,NULL,NULL,NULL,NULL,NULL,NULL,1,1,0,0,0,0,NULL,0,0,0,0);</v>
      </c>
      <c r="AB6"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values(1013,40,40,53,'Clearer group month','CLEARER_GRP_MONTH','1','0','0','enumerated','string',NULL,0,NULL,NULL,NULL,NULL,NULL,NULL,NULL,1,1,0,0,0,0,NULL,0,0,0,0);</v>
      </c>
    </row>
    <row r="7" spans="2:28" ht="64">
      <c r="B7">
        <v>1014</v>
      </c>
      <c r="C7" t="s">
        <v>1249</v>
      </c>
      <c r="D7" t="s">
        <v>715</v>
      </c>
      <c r="E7">
        <v>0</v>
      </c>
      <c r="F7">
        <v>1</v>
      </c>
      <c r="G7">
        <v>1</v>
      </c>
      <c r="I7" t="s">
        <v>226</v>
      </c>
      <c r="L7" t="s">
        <v>89</v>
      </c>
      <c r="M7">
        <v>1</v>
      </c>
      <c r="N7">
        <v>1</v>
      </c>
      <c r="U7" s="126" t="s">
        <v>1250</v>
      </c>
      <c r="V7">
        <v>8</v>
      </c>
      <c r="W7">
        <v>0</v>
      </c>
      <c r="Z7" s="191" t="s">
        <v>1242</v>
      </c>
      <c r="AA7" t="str">
        <f t="shared" si="0"/>
        <v>1014,40,40,NULL,'Collateral giver','COLL_GIVER','1','0','1','free_value','string',NULL,0,8,0,NULL,NULL,NULL,NULL,NULL,1,1,0,0,0,0,NULL,0,0,0,0);</v>
      </c>
      <c r="AB7"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values(1014,40,40,NULL,'Collateral giver','COLL_GIVER','1','0','1','free_value','string',NULL,0,8,0,NULL,NULL,NULL,NULL,NULL,1,1,0,0,0,0,NULL,0,0,0,0);</v>
      </c>
    </row>
    <row r="8" spans="2:28" ht="64">
      <c r="B8">
        <v>1015</v>
      </c>
      <c r="C8" t="s">
        <v>1251</v>
      </c>
      <c r="D8" t="s">
        <v>726</v>
      </c>
      <c r="E8">
        <v>0</v>
      </c>
      <c r="F8">
        <v>1</v>
      </c>
      <c r="G8">
        <v>1</v>
      </c>
      <c r="I8" t="s">
        <v>226</v>
      </c>
      <c r="L8" t="s">
        <v>89</v>
      </c>
      <c r="M8">
        <v>1</v>
      </c>
      <c r="N8">
        <v>1</v>
      </c>
      <c r="U8" s="126" t="s">
        <v>1252</v>
      </c>
      <c r="V8">
        <v>16</v>
      </c>
      <c r="W8">
        <v>0</v>
      </c>
      <c r="Z8" s="191" t="s">
        <v>1242</v>
      </c>
      <c r="AA8" t="str">
        <f t="shared" si="0"/>
        <v>1015,40,40,NULL,'Coll Giver exp ref','COLL_GIVER_EXP_REF','1','0','1','free_value','string',NULL,0,16,0,NULL,NULL,NULL,NULL,NULL,1,1,0,0,0,0,NULL,0,0,0,0);</v>
      </c>
      <c r="AB8"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values(1015,40,40,NULL,'Coll Giver exp ref','COLL_GIVER_EXP_REF','1','0','1','free_value','string',NULL,0,16,0,NULL,NULL,NULL,NULL,NULL,1,1,0,0,0,0,NULL,0,0,0,0);</v>
      </c>
    </row>
    <row r="9" spans="2:28" ht="64">
      <c r="B9">
        <v>1016</v>
      </c>
      <c r="C9" t="s">
        <v>1253</v>
      </c>
      <c r="D9" t="s">
        <v>722</v>
      </c>
      <c r="E9">
        <v>0</v>
      </c>
      <c r="F9">
        <v>1</v>
      </c>
      <c r="G9">
        <v>1</v>
      </c>
      <c r="I9" t="s">
        <v>226</v>
      </c>
      <c r="L9" t="s">
        <v>89</v>
      </c>
      <c r="M9">
        <v>1</v>
      </c>
      <c r="N9">
        <v>1</v>
      </c>
      <c r="U9" s="126" t="s">
        <v>1250</v>
      </c>
      <c r="V9">
        <v>8</v>
      </c>
      <c r="W9">
        <v>0</v>
      </c>
      <c r="Z9" s="191" t="s">
        <v>1242</v>
      </c>
      <c r="AA9" t="str">
        <f t="shared" si="0"/>
        <v>1016,40,40,NULL,'Collateral receiver','COLL_RECEIVER','1','0','1','free_value','string',NULL,0,8,0,NULL,NULL,NULL,NULL,NULL,1,1,0,0,0,0,NULL,0,0,0,0);</v>
      </c>
      <c r="AB9"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values(1016,40,40,NULL,'Collateral receiver','COLL_RECEIVER','1','0','1','free_value','string',NULL,0,8,0,NULL,NULL,NULL,NULL,NULL,1,1,0,0,0,0,NULL,0,0,0,0);</v>
      </c>
    </row>
    <row r="10" spans="2:28" ht="64">
      <c r="B10">
        <v>1017</v>
      </c>
      <c r="C10" t="s">
        <v>1254</v>
      </c>
      <c r="D10" t="s">
        <v>732</v>
      </c>
      <c r="E10">
        <v>0</v>
      </c>
      <c r="F10">
        <v>1</v>
      </c>
      <c r="G10">
        <v>1</v>
      </c>
      <c r="I10" t="s">
        <v>226</v>
      </c>
      <c r="L10" t="s">
        <v>89</v>
      </c>
      <c r="M10">
        <v>1</v>
      </c>
      <c r="N10">
        <v>1</v>
      </c>
      <c r="U10" s="126" t="s">
        <v>1252</v>
      </c>
      <c r="V10">
        <v>16</v>
      </c>
      <c r="W10">
        <v>0</v>
      </c>
      <c r="Z10" s="191" t="s">
        <v>1242</v>
      </c>
      <c r="AA10" t="str">
        <f t="shared" si="0"/>
        <v>1017,40,40,NULL,'Coll Receiver exp ref','COLL_RECEIVER_EXP_REF','1','0','1','free_value','string',NULL,0,16,0,NULL,NULL,NULL,NULL,NULL,1,1,0,0,0,0,NULL,0,0,0,0);</v>
      </c>
      <c r="AB10"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values(1017,40,40,NULL,'Coll Receiver exp ref','COLL_RECEIVER_EXP_REF','1','0','1','free_value','string',NULL,0,16,0,NULL,NULL,NULL,NULL,NULL,1,1,0,0,0,0,NULL,0,0,0,0);</v>
      </c>
    </row>
    <row r="11" spans="2:28">
      <c r="B11">
        <v>1018</v>
      </c>
      <c r="C11" t="s">
        <v>1255</v>
      </c>
      <c r="D11" t="s">
        <v>1107</v>
      </c>
      <c r="E11">
        <v>1</v>
      </c>
      <c r="F11">
        <v>0</v>
      </c>
      <c r="G11">
        <v>1</v>
      </c>
      <c r="I11" t="s">
        <v>460</v>
      </c>
      <c r="J11">
        <v>3</v>
      </c>
      <c r="K11">
        <v>3</v>
      </c>
      <c r="L11" t="s">
        <v>104</v>
      </c>
      <c r="M11">
        <v>1</v>
      </c>
      <c r="Z11" s="191" t="s">
        <v>1242</v>
      </c>
      <c r="AA11" t="str">
        <f t="shared" si="0"/>
        <v>1018,40,40,3,'Contract accepts security in default','CONTRACT_ACCEPT_SEC_IN_DEFAULT','0','1','1','enumerated','Boolean',NULL,0,NULL,NULL,NULL,NULL,NULL,NULL,NULL,1,0,0,0,0,0,NULL,0,0,0,0);</v>
      </c>
      <c r="AB11"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values(1018,40,40,3,'Contract accepts security in default','CONTRACT_ACCEPT_SEC_IN_DEFAULT','0','1','1','enumerated','Boolean',NULL,0,NULL,NULL,NULL,NULL,NULL,NULL,NULL,1,0,0,0,0,0,NULL,0,0,0,0);</v>
      </c>
    </row>
    <row r="12" spans="2:28">
      <c r="B12">
        <v>1019</v>
      </c>
      <c r="C12" t="s">
        <v>620</v>
      </c>
      <c r="D12" t="s">
        <v>619</v>
      </c>
      <c r="E12">
        <v>1</v>
      </c>
      <c r="F12">
        <v>1</v>
      </c>
      <c r="G12">
        <v>1</v>
      </c>
      <c r="I12" t="s">
        <v>460</v>
      </c>
      <c r="J12">
        <v>54</v>
      </c>
      <c r="K12" t="s">
        <v>1256</v>
      </c>
      <c r="L12" t="s">
        <v>89</v>
      </c>
      <c r="M12">
        <v>1</v>
      </c>
      <c r="N12">
        <v>1</v>
      </c>
      <c r="Z12" s="191" t="s">
        <v>1242</v>
      </c>
      <c r="AA12" t="str">
        <f t="shared" si="0"/>
        <v>1019,40,40,54,'Contract Sub Type','CONTRACT_CONTRACT_SUB_TYPE','1','1','1','enumerated','string',NULL,0,NULL,NULL,NULL,NULL,NULL,NULL,NULL,1,1,0,0,0,0,NULL,0,0,0,0);</v>
      </c>
      <c r="AB12"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values(1019,40,40,54,'Contract Sub Type','CONTRACT_CONTRACT_SUB_TYPE','1','1','1','enumerated','string',NULL,0,NULL,NULL,NULL,NULL,NULL,NULL,NULL,1,1,0,0,0,0,NULL,0,0,0,0);</v>
      </c>
    </row>
    <row r="13" spans="2:28" ht="64">
      <c r="B13">
        <v>1020</v>
      </c>
      <c r="C13" t="s">
        <v>1257</v>
      </c>
      <c r="D13" t="s">
        <v>735</v>
      </c>
      <c r="E13">
        <v>1</v>
      </c>
      <c r="F13">
        <v>1</v>
      </c>
      <c r="G13">
        <v>1</v>
      </c>
      <c r="I13" t="s">
        <v>226</v>
      </c>
      <c r="L13" t="s">
        <v>111</v>
      </c>
      <c r="M13">
        <v>1</v>
      </c>
      <c r="N13">
        <v>1</v>
      </c>
      <c r="O13">
        <v>1</v>
      </c>
      <c r="P13">
        <v>1</v>
      </c>
      <c r="Q13">
        <v>1</v>
      </c>
      <c r="R13">
        <v>1</v>
      </c>
      <c r="U13" s="127" t="s">
        <v>1258</v>
      </c>
      <c r="X13">
        <v>0</v>
      </c>
      <c r="Y13">
        <v>9999999999999990</v>
      </c>
      <c r="Z13" s="191" t="s">
        <v>1242</v>
      </c>
      <c r="AA13" t="str">
        <f t="shared" si="0"/>
        <v>1020,40,40,NULL,'Contract ID','CONTRACT_ID','1','1','1','free_value','number',NULL,0,NULL,NULL,0,9999999999999990,NULL,NULL,NULL,1,1,1,1,1,1,NULL,0,0,0,0);</v>
      </c>
      <c r="AB13"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values(1020,40,40,NULL,'Contract ID','CONTRACT_ID','1','1','1','free_value','number',NULL,0,NULL,NULL,0,9999999999999990,NULL,NULL,NULL,1,1,1,1,1,1,NULL,0,0,0,0);</v>
      </c>
    </row>
    <row r="14" spans="2:28" ht="48">
      <c r="B14">
        <v>1021</v>
      </c>
      <c r="C14" t="s">
        <v>807</v>
      </c>
      <c r="D14" t="s">
        <v>806</v>
      </c>
      <c r="E14">
        <v>0</v>
      </c>
      <c r="F14">
        <v>1</v>
      </c>
      <c r="G14">
        <v>1</v>
      </c>
      <c r="I14" t="s">
        <v>226</v>
      </c>
      <c r="L14" t="s">
        <v>111</v>
      </c>
      <c r="M14">
        <v>1</v>
      </c>
      <c r="N14">
        <v>1</v>
      </c>
      <c r="O14">
        <v>1</v>
      </c>
      <c r="P14">
        <v>1</v>
      </c>
      <c r="Q14">
        <v>1</v>
      </c>
      <c r="R14">
        <v>1</v>
      </c>
      <c r="T14">
        <v>31</v>
      </c>
      <c r="U14" s="127" t="s">
        <v>1259</v>
      </c>
      <c r="X14">
        <v>0</v>
      </c>
      <c r="Z14" s="191" t="s">
        <v>1242</v>
      </c>
      <c r="AA14" t="str">
        <f t="shared" si="0"/>
        <v>1021,40,40,NULL,'Exposure Amount','EXP_AMOUNT','1','0','1','free_value','number',NULL,0,NULL,NULL,0,NULL,NULL,NULL,NULL,1,1,1,1,1,1,31,0,0,0,0);</v>
      </c>
      <c r="AB14"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values(1021,40,40,NULL,'Exposure Amount','EXP_AMOUNT','1','0','1','free_value','number',NULL,0,NULL,NULL,0,NULL,NULL,NULL,NULL,1,1,1,1,1,1,31,0,0,0,0);</v>
      </c>
    </row>
    <row r="15" spans="2:28">
      <c r="B15">
        <v>1022</v>
      </c>
      <c r="C15" t="s">
        <v>746</v>
      </c>
      <c r="D15" t="s">
        <v>745</v>
      </c>
      <c r="E15">
        <v>0</v>
      </c>
      <c r="F15">
        <v>1</v>
      </c>
      <c r="G15">
        <v>1</v>
      </c>
      <c r="I15" t="s">
        <v>226</v>
      </c>
      <c r="L15" t="s">
        <v>866</v>
      </c>
      <c r="M15">
        <v>1</v>
      </c>
      <c r="N15">
        <v>1</v>
      </c>
      <c r="O15">
        <v>1</v>
      </c>
      <c r="P15">
        <v>1</v>
      </c>
      <c r="Q15">
        <v>1</v>
      </c>
      <c r="R15">
        <v>1</v>
      </c>
      <c r="Z15" s="191" t="s">
        <v>1242</v>
      </c>
      <c r="AA15" t="str">
        <f t="shared" si="0"/>
        <v>1022,40,40,NULL,'Exposure Closing Date','EXP_CLOSING_DT','1','0','1','free_value','date',NULL,0,NULL,NULL,NULL,NULL,NULL,NULL,NULL,1,1,1,1,1,1,NULL,0,0,0,0);</v>
      </c>
      <c r="AB15"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values(1022,40,40,NULL,'Exposure Closing Date','EXP_CLOSING_DT','1','0','1','free_value','date',NULL,0,NULL,NULL,NULL,NULL,NULL,NULL,NULL,1,1,1,1,1,1,NULL,0,0,0,0);</v>
      </c>
    </row>
    <row r="16" spans="2:28" ht="48">
      <c r="B16">
        <v>1023</v>
      </c>
      <c r="C16" t="s">
        <v>624</v>
      </c>
      <c r="D16" t="s">
        <v>623</v>
      </c>
      <c r="E16">
        <v>0</v>
      </c>
      <c r="F16">
        <v>1</v>
      </c>
      <c r="G16">
        <v>1</v>
      </c>
      <c r="I16" t="s">
        <v>226</v>
      </c>
      <c r="L16" t="s">
        <v>111</v>
      </c>
      <c r="M16">
        <v>1</v>
      </c>
      <c r="N16">
        <v>1</v>
      </c>
      <c r="O16">
        <v>1</v>
      </c>
      <c r="P16">
        <v>1</v>
      </c>
      <c r="Q16">
        <v>1</v>
      </c>
      <c r="R16">
        <v>1</v>
      </c>
      <c r="T16">
        <v>32</v>
      </c>
      <c r="U16" s="127" t="s">
        <v>1259</v>
      </c>
      <c r="X16">
        <v>0</v>
      </c>
      <c r="Z16" s="191" t="s">
        <v>1242</v>
      </c>
      <c r="AA16" t="str">
        <f t="shared" si="0"/>
        <v>1023,40,40,NULL,'Exposure Duration','EXP_EXPOSURE_DURATION','1','0','1','free_value','number',NULL,0,NULL,NULL,0,NULL,NULL,NULL,NULL,1,1,1,1,1,1,32,0,0,0,0);</v>
      </c>
      <c r="AB16"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values(1023,40,40,NULL,'Exposure Duration','EXP_EXPOSURE_DURATION','1','0','1','free_value','number',NULL,0,NULL,NULL,0,NULL,NULL,NULL,NULL,1,1,1,1,1,1,32,0,0,0,0);</v>
      </c>
    </row>
    <row r="17" spans="2:28" ht="48">
      <c r="B17">
        <v>1024</v>
      </c>
      <c r="C17" t="s">
        <v>750</v>
      </c>
      <c r="D17" t="s">
        <v>749</v>
      </c>
      <c r="E17">
        <v>0</v>
      </c>
      <c r="F17">
        <v>1</v>
      </c>
      <c r="G17">
        <v>1</v>
      </c>
      <c r="I17" t="s">
        <v>226</v>
      </c>
      <c r="L17" t="s">
        <v>111</v>
      </c>
      <c r="M17">
        <v>1</v>
      </c>
      <c r="N17">
        <v>1</v>
      </c>
      <c r="O17">
        <v>1</v>
      </c>
      <c r="P17">
        <v>1</v>
      </c>
      <c r="Q17">
        <v>1</v>
      </c>
      <c r="R17">
        <v>1</v>
      </c>
      <c r="T17">
        <v>32</v>
      </c>
      <c r="U17" s="127" t="s">
        <v>1259</v>
      </c>
      <c r="X17">
        <v>0</v>
      </c>
      <c r="Z17" s="191" t="s">
        <v>1242</v>
      </c>
      <c r="AA17" t="str">
        <f t="shared" si="0"/>
        <v>1024,40,40,NULL,'Exposure Remaining Duration','EXP_EXPOSURE_REMAINING_DURATION','1','0','1','free_value','number',NULL,0,NULL,NULL,0,NULL,NULL,NULL,NULL,1,1,1,1,1,1,32,0,0,0,0);</v>
      </c>
      <c r="AB17"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values(1024,40,40,NULL,'Exposure Remaining Duration','EXP_EXPOSURE_REMAINING_DURATION','1','0','1','free_value','number',NULL,0,NULL,NULL,0,NULL,NULL,NULL,NULL,1,1,1,1,1,1,32,0,0,0,0);</v>
      </c>
    </row>
    <row r="18" spans="2:28">
      <c r="B18">
        <v>1025</v>
      </c>
      <c r="C18" t="s">
        <v>741</v>
      </c>
      <c r="D18" t="s">
        <v>740</v>
      </c>
      <c r="E18">
        <v>0</v>
      </c>
      <c r="F18">
        <v>1</v>
      </c>
      <c r="G18">
        <v>1</v>
      </c>
      <c r="I18" t="s">
        <v>226</v>
      </c>
      <c r="L18" t="s">
        <v>866</v>
      </c>
      <c r="M18">
        <v>1</v>
      </c>
      <c r="N18">
        <v>1</v>
      </c>
      <c r="O18">
        <v>1</v>
      </c>
      <c r="P18">
        <v>1</v>
      </c>
      <c r="Q18">
        <v>1</v>
      </c>
      <c r="R18">
        <v>1</v>
      </c>
      <c r="Z18" s="191" t="s">
        <v>1242</v>
      </c>
      <c r="AA18" t="str">
        <f t="shared" si="0"/>
        <v>1025,40,40,NULL,'Exposure Opening Date','EXP_OPENING_DT','1','0','1','free_value','date',NULL,0,NULL,NULL,NULL,NULL,NULL,NULL,NULL,1,1,1,1,1,1,NULL,0,0,0,0);</v>
      </c>
      <c r="AB18"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values(1025,40,40,NULL,'Exposure Opening Date','EXP_OPENING_DT','1','0','1','free_value','date',NULL,0,NULL,NULL,NULL,NULL,NULL,NULL,NULL,1,1,1,1,1,1,NULL,0,0,0,0);</v>
      </c>
    </row>
    <row r="19" spans="2:28">
      <c r="B19">
        <v>1026</v>
      </c>
      <c r="C19" t="s">
        <v>1260</v>
      </c>
      <c r="D19" t="s">
        <v>109</v>
      </c>
      <c r="E19">
        <v>0</v>
      </c>
      <c r="F19">
        <v>1</v>
      </c>
      <c r="G19">
        <v>0</v>
      </c>
      <c r="I19" t="s">
        <v>460</v>
      </c>
      <c r="J19">
        <v>55</v>
      </c>
      <c r="K19" t="s">
        <v>1261</v>
      </c>
      <c r="L19" t="s">
        <v>89</v>
      </c>
      <c r="M19">
        <v>1</v>
      </c>
      <c r="N19">
        <v>1</v>
      </c>
      <c r="Z19" s="191" t="s">
        <v>1242</v>
      </c>
      <c r="AA19" t="str">
        <f t="shared" si="0"/>
        <v>1026,40,40,55,'Source account clearer','FROM_CLEARER','1','0','0','enumerated','string',NULL,0,NULL,NULL,NULL,NULL,NULL,NULL,NULL,1,1,0,0,0,0,NULL,0,0,0,0);</v>
      </c>
      <c r="AB19"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values(1026,40,40,55,'Source account clearer','FROM_CLEARER','1','0','0','enumerated','string',NULL,0,NULL,NULL,NULL,NULL,NULL,NULL,NULL,1,1,0,0,0,0,NULL,0,0,0,0);</v>
      </c>
    </row>
    <row r="20" spans="2:28">
      <c r="B20">
        <v>1027</v>
      </c>
      <c r="C20" t="s">
        <v>478</v>
      </c>
      <c r="D20" t="s">
        <v>477</v>
      </c>
      <c r="E20">
        <v>1</v>
      </c>
      <c r="F20">
        <v>1</v>
      </c>
      <c r="G20">
        <v>1</v>
      </c>
      <c r="I20" t="s">
        <v>460</v>
      </c>
      <c r="J20">
        <v>4</v>
      </c>
      <c r="K20">
        <v>4</v>
      </c>
      <c r="L20" t="s">
        <v>89</v>
      </c>
      <c r="M20">
        <v>1</v>
      </c>
      <c r="N20">
        <v>1</v>
      </c>
      <c r="Z20" s="191" t="s">
        <v>1242</v>
      </c>
      <c r="AA20" t="str">
        <f t="shared" si="0"/>
        <v>1027,40,40,4,'Issuer Rating - Long Term','ISSUER_RATING_LT','1','1','1','enumerated','string',NULL,0,NULL,NULL,NULL,NULL,NULL,NULL,NULL,1,1,0,0,0,0,NULL,0,0,0,0);</v>
      </c>
      <c r="AB20"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values(1027,40,40,4,'Issuer Rating - Long Term','ISSUER_RATING_LT','1','1','1','enumerated','string',NULL,0,NULL,NULL,NULL,NULL,NULL,NULL,NULL,1,1,0,0,0,0,NULL,0,0,0,0);</v>
      </c>
    </row>
    <row r="21" spans="2:28">
      <c r="B21">
        <v>1028</v>
      </c>
      <c r="C21" t="s">
        <v>486</v>
      </c>
      <c r="D21" t="s">
        <v>485</v>
      </c>
      <c r="E21">
        <v>1</v>
      </c>
      <c r="F21">
        <v>1</v>
      </c>
      <c r="G21">
        <v>1</v>
      </c>
      <c r="I21" t="s">
        <v>460</v>
      </c>
      <c r="J21">
        <v>4</v>
      </c>
      <c r="K21">
        <v>4</v>
      </c>
      <c r="L21" t="s">
        <v>89</v>
      </c>
      <c r="M21">
        <v>1</v>
      </c>
      <c r="N21">
        <v>1</v>
      </c>
      <c r="Z21" s="191" t="s">
        <v>1242</v>
      </c>
      <c r="AA21" t="str">
        <f t="shared" si="0"/>
        <v>1028,40,40,4,'Issuer Rating - Short Term','ISSUER_RATING_ST','1','1','1','enumerated','string',NULL,0,NULL,NULL,NULL,NULL,NULL,NULL,NULL,1,1,0,0,0,0,NULL,0,0,0,0);</v>
      </c>
      <c r="AB21"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values(1028,40,40,4,'Issuer Rating - Short Term','ISSUER_RATING_ST','1','1','1','enumerated','string',NULL,0,NULL,NULL,NULL,NULL,NULL,NULL,NULL,1,1,0,0,0,0,NULL,0,0,0,0);</v>
      </c>
    </row>
    <row r="22" spans="2:28" ht="48">
      <c r="B22">
        <v>1029</v>
      </c>
      <c r="C22" t="s">
        <v>1262</v>
      </c>
      <c r="D22" t="s">
        <v>820</v>
      </c>
      <c r="E22">
        <v>0</v>
      </c>
      <c r="F22">
        <v>1</v>
      </c>
      <c r="G22">
        <v>1</v>
      </c>
      <c r="I22" t="s">
        <v>226</v>
      </c>
      <c r="L22" t="s">
        <v>111</v>
      </c>
      <c r="M22">
        <v>1</v>
      </c>
      <c r="N22">
        <v>1</v>
      </c>
      <c r="O22">
        <v>1</v>
      </c>
      <c r="P22">
        <v>1</v>
      </c>
      <c r="Q22">
        <v>1</v>
      </c>
      <c r="R22">
        <v>1</v>
      </c>
      <c r="T22">
        <v>31</v>
      </c>
      <c r="U22" s="127" t="s">
        <v>1259</v>
      </c>
      <c r="X22">
        <v>0</v>
      </c>
      <c r="Z22" s="191" t="s">
        <v>1242</v>
      </c>
      <c r="AA22" t="str">
        <f t="shared" si="0"/>
        <v>1029,40,40,NULL,'Price in Amount','SEC_AMOUNT_PRICE','1','0','1','free_value','number',NULL,0,NULL,NULL,0,NULL,NULL,NULL,NULL,1,1,1,1,1,1,31,0,0,0,0);</v>
      </c>
      <c r="AB22"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values(1029,40,40,NULL,'Price in Amount','SEC_AMOUNT_PRICE','1','0','1','free_value','number',NULL,0,NULL,NULL,0,NULL,NULL,NULL,NULL,1,1,1,1,1,1,31,0,0,0,0);</v>
      </c>
    </row>
    <row r="23" spans="2:28">
      <c r="B23">
        <v>1030</v>
      </c>
      <c r="C23" t="s">
        <v>648</v>
      </c>
      <c r="D23" t="s">
        <v>647</v>
      </c>
      <c r="E23">
        <v>1</v>
      </c>
      <c r="F23">
        <v>1</v>
      </c>
      <c r="G23">
        <v>1</v>
      </c>
      <c r="I23" t="s">
        <v>460</v>
      </c>
      <c r="J23">
        <v>25</v>
      </c>
      <c r="K23">
        <v>25</v>
      </c>
      <c r="L23" t="s">
        <v>89</v>
      </c>
      <c r="M23">
        <v>1</v>
      </c>
      <c r="N23">
        <v>1</v>
      </c>
      <c r="Z23" s="191" t="s">
        <v>1242</v>
      </c>
      <c r="AA23" t="str">
        <f t="shared" si="0"/>
        <v>1030,40,40,25,'Equity Subtypes','SEC_ASSET_TYPE_EQUITY','1','1','1','enumerated','string',NULL,0,NULL,NULL,NULL,NULL,NULL,NULL,NULL,1,1,0,0,0,0,NULL,0,0,0,0);</v>
      </c>
      <c r="AB23"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values(1030,40,40,25,'Equity Subtypes','SEC_ASSET_TYPE_EQUITY','1','1','1','enumerated','string',NULL,0,NULL,NULL,NULL,NULL,NULL,NULL,NULL,1,1,0,0,0,0,NULL,0,0,0,0);</v>
      </c>
    </row>
    <row r="24" spans="2:28" ht="48">
      <c r="B24">
        <v>1031</v>
      </c>
      <c r="C24" t="s">
        <v>668</v>
      </c>
      <c r="D24" t="s">
        <v>667</v>
      </c>
      <c r="E24">
        <v>1</v>
      </c>
      <c r="F24">
        <v>1</v>
      </c>
      <c r="G24">
        <v>1</v>
      </c>
      <c r="I24" t="s">
        <v>226</v>
      </c>
      <c r="L24" t="s">
        <v>111</v>
      </c>
      <c r="M24">
        <v>1</v>
      </c>
      <c r="N24">
        <v>1</v>
      </c>
      <c r="O24">
        <v>1</v>
      </c>
      <c r="P24">
        <v>1</v>
      </c>
      <c r="Q24">
        <v>1</v>
      </c>
      <c r="R24">
        <v>1</v>
      </c>
      <c r="U24" s="127" t="s">
        <v>1259</v>
      </c>
      <c r="X24">
        <v>0</v>
      </c>
      <c r="Z24" s="191" t="s">
        <v>1242</v>
      </c>
      <c r="AA24" t="str">
        <f t="shared" si="0"/>
        <v>1031,40,40,NULL,'Average Traded Volume (1 Day)','SEC_ATV_1D','1','1','1','free_value','number',NULL,0,NULL,NULL,0,NULL,NULL,NULL,NULL,1,1,1,1,1,1,NULL,0,0,0,0);</v>
      </c>
      <c r="AB24"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values(1031,40,40,NULL,'Average Traded Volume (1 Day)','SEC_ATV_1D','1','1','1','free_value','number',NULL,0,NULL,NULL,0,NULL,NULL,NULL,NULL,1,1,1,1,1,1,NULL,0,0,0,0);</v>
      </c>
    </row>
    <row r="25" spans="2:28">
      <c r="B25">
        <v>1032</v>
      </c>
      <c r="C25" t="s">
        <v>673</v>
      </c>
      <c r="D25" t="s">
        <v>672</v>
      </c>
      <c r="E25">
        <v>1</v>
      </c>
      <c r="F25">
        <v>1</v>
      </c>
      <c r="G25">
        <v>1</v>
      </c>
      <c r="I25" t="s">
        <v>226</v>
      </c>
      <c r="L25" t="s">
        <v>111</v>
      </c>
      <c r="M25">
        <v>1</v>
      </c>
      <c r="N25">
        <v>1</v>
      </c>
      <c r="O25">
        <v>1</v>
      </c>
      <c r="P25">
        <v>1</v>
      </c>
      <c r="Q25">
        <v>1</v>
      </c>
      <c r="R25">
        <v>1</v>
      </c>
      <c r="Z25" s="191" t="s">
        <v>1242</v>
      </c>
      <c r="AA25" t="str">
        <f t="shared" si="0"/>
        <v>1032,40,40,NULL,'Average Traded Volume (2 Days)','SEC_ATV_2D','1','1','1','free_value','number',NULL,0,NULL,NULL,NULL,NULL,NULL,NULL,NULL,1,1,1,1,1,1,NULL,0,0,0,0);</v>
      </c>
      <c r="AB25"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values(1032,40,40,NULL,'Average Traded Volume (2 Days)','SEC_ATV_2D','1','1','1','free_value','number',NULL,0,NULL,NULL,NULL,NULL,NULL,NULL,NULL,1,1,1,1,1,1,NULL,0,0,0,0);</v>
      </c>
    </row>
    <row r="26" spans="2:28">
      <c r="B26">
        <v>1033</v>
      </c>
      <c r="C26" t="s">
        <v>682</v>
      </c>
      <c r="D26" t="s">
        <v>681</v>
      </c>
      <c r="E26">
        <v>1</v>
      </c>
      <c r="F26">
        <v>1</v>
      </c>
      <c r="G26">
        <v>1</v>
      </c>
      <c r="I26" t="s">
        <v>226</v>
      </c>
      <c r="L26" t="s">
        <v>111</v>
      </c>
      <c r="M26">
        <v>1</v>
      </c>
      <c r="N26">
        <v>1</v>
      </c>
      <c r="O26">
        <v>1</v>
      </c>
      <c r="P26">
        <v>1</v>
      </c>
      <c r="Q26">
        <v>1</v>
      </c>
      <c r="R26">
        <v>1</v>
      </c>
      <c r="Z26" s="191" t="s">
        <v>1242</v>
      </c>
      <c r="AA26" t="str">
        <f t="shared" si="0"/>
        <v>1033,40,40,NULL,'Average Traded Volume (2 Months)','SEC_ATV_2M','1','1','1','free_value','number',NULL,0,NULL,NULL,NULL,NULL,NULL,NULL,NULL,1,1,1,1,1,1,NULL,0,0,0,0);</v>
      </c>
      <c r="AB26"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values(1033,40,40,NULL,'Average Traded Volume (2 Months)','SEC_ATV_2M','1','1','1','free_value','number',NULL,0,NULL,NULL,NULL,NULL,NULL,NULL,NULL,1,1,1,1,1,1,NULL,0,0,0,0);</v>
      </c>
    </row>
    <row r="27" spans="2:28">
      <c r="B27">
        <v>1034</v>
      </c>
      <c r="C27" t="s">
        <v>680</v>
      </c>
      <c r="D27" t="s">
        <v>679</v>
      </c>
      <c r="E27">
        <v>1</v>
      </c>
      <c r="F27">
        <v>1</v>
      </c>
      <c r="G27">
        <v>1</v>
      </c>
      <c r="I27" t="s">
        <v>226</v>
      </c>
      <c r="L27" t="s">
        <v>111</v>
      </c>
      <c r="M27">
        <v>1</v>
      </c>
      <c r="N27">
        <v>1</v>
      </c>
      <c r="O27">
        <v>1</v>
      </c>
      <c r="P27">
        <v>1</v>
      </c>
      <c r="Q27">
        <v>1</v>
      </c>
      <c r="R27">
        <v>1</v>
      </c>
      <c r="Z27" s="191" t="s">
        <v>1242</v>
      </c>
      <c r="AA27" t="str">
        <f t="shared" si="0"/>
        <v>1034,40,40,NULL,'Average Traded Volume (30 Days)','SEC_ATV_30D','1','1','1','free_value','number',NULL,0,NULL,NULL,NULL,NULL,NULL,NULL,NULL,1,1,1,1,1,1,NULL,0,0,0,0);</v>
      </c>
      <c r="AB27"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values(1034,40,40,NULL,'Average Traded Volume (30 Days)','SEC_ATV_30D','1','1','1','free_value','number',NULL,0,NULL,NULL,NULL,NULL,NULL,NULL,NULL,1,1,1,1,1,1,NULL,0,0,0,0);</v>
      </c>
    </row>
    <row r="28" spans="2:28">
      <c r="B28">
        <v>1035</v>
      </c>
      <c r="C28" t="s">
        <v>676</v>
      </c>
      <c r="D28" t="s">
        <v>675</v>
      </c>
      <c r="E28">
        <v>1</v>
      </c>
      <c r="F28">
        <v>1</v>
      </c>
      <c r="G28">
        <v>1</v>
      </c>
      <c r="I28" t="s">
        <v>226</v>
      </c>
      <c r="L28" t="s">
        <v>111</v>
      </c>
      <c r="M28">
        <v>1</v>
      </c>
      <c r="N28">
        <v>1</v>
      </c>
      <c r="O28">
        <v>1</v>
      </c>
      <c r="P28">
        <v>1</v>
      </c>
      <c r="Q28">
        <v>1</v>
      </c>
      <c r="R28">
        <v>1</v>
      </c>
      <c r="Z28" s="191" t="s">
        <v>1242</v>
      </c>
      <c r="AA28" t="str">
        <f t="shared" si="0"/>
        <v>1035,40,40,NULL,'Average Traded Volume (3 Days)','SEC_ATV_3D','1','1','1','free_value','number',NULL,0,NULL,NULL,NULL,NULL,NULL,NULL,NULL,1,1,1,1,1,1,NULL,0,0,0,0);</v>
      </c>
      <c r="AB28"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values(1035,40,40,NULL,'Average Traded Volume (3 Days)','SEC_ATV_3D','1','1','1','free_value','number',NULL,0,NULL,NULL,NULL,NULL,NULL,NULL,NULL,1,1,1,1,1,1,NULL,0,0,0,0);</v>
      </c>
    </row>
    <row r="29" spans="2:28">
      <c r="B29">
        <v>1036</v>
      </c>
      <c r="C29" t="s">
        <v>684</v>
      </c>
      <c r="D29" t="s">
        <v>683</v>
      </c>
      <c r="E29">
        <v>1</v>
      </c>
      <c r="F29">
        <v>1</v>
      </c>
      <c r="G29">
        <v>1</v>
      </c>
      <c r="I29" t="s">
        <v>226</v>
      </c>
      <c r="L29" t="s">
        <v>111</v>
      </c>
      <c r="M29">
        <v>1</v>
      </c>
      <c r="N29">
        <v>1</v>
      </c>
      <c r="O29">
        <v>1</v>
      </c>
      <c r="P29">
        <v>1</v>
      </c>
      <c r="Q29">
        <v>1</v>
      </c>
      <c r="R29">
        <v>1</v>
      </c>
      <c r="Z29" s="191" t="s">
        <v>1242</v>
      </c>
      <c r="AA29" t="str">
        <f t="shared" si="0"/>
        <v>1036,40,40,NULL,'Average Traded Volume (3 Months)','SEC_ATV_3M','1','1','1','free_value','number',NULL,0,NULL,NULL,NULL,NULL,NULL,NULL,NULL,1,1,1,1,1,1,NULL,0,0,0,0);</v>
      </c>
      <c r="AB29"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values(1036,40,40,NULL,'Average Traded Volume (3 Months)','SEC_ATV_3M','1','1','1','free_value','number',NULL,0,NULL,NULL,NULL,NULL,NULL,NULL,NULL,1,1,1,1,1,1,NULL,0,0,0,0);</v>
      </c>
    </row>
    <row r="30" spans="2:28">
      <c r="B30">
        <v>1037</v>
      </c>
      <c r="C30" t="s">
        <v>678</v>
      </c>
      <c r="D30" t="s">
        <v>677</v>
      </c>
      <c r="E30">
        <v>1</v>
      </c>
      <c r="F30">
        <v>1</v>
      </c>
      <c r="G30">
        <v>1</v>
      </c>
      <c r="I30" t="s">
        <v>226</v>
      </c>
      <c r="L30" t="s">
        <v>111</v>
      </c>
      <c r="M30">
        <v>1</v>
      </c>
      <c r="N30">
        <v>1</v>
      </c>
      <c r="O30">
        <v>1</v>
      </c>
      <c r="P30">
        <v>1</v>
      </c>
      <c r="Q30">
        <v>1</v>
      </c>
      <c r="R30">
        <v>1</v>
      </c>
      <c r="Z30" s="191" t="s">
        <v>1242</v>
      </c>
      <c r="AA30" t="str">
        <f t="shared" si="0"/>
        <v>1037,40,40,NULL,'Average Traded Volume (5 Days)','SEC_ATV_5D','1','1','1','free_value','number',NULL,0,NULL,NULL,NULL,NULL,NULL,NULL,NULL,1,1,1,1,1,1,NULL,0,0,0,0);</v>
      </c>
      <c r="AB30"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values(1037,40,40,NULL,'Average Traded Volume (5 Days)','SEC_ATV_5D','1','1','1','free_value','number',NULL,0,NULL,NULL,NULL,NULL,NULL,NULL,NULL,1,1,1,1,1,1,NULL,0,0,0,0);</v>
      </c>
    </row>
    <row r="31" spans="2:28">
      <c r="B31">
        <v>1038</v>
      </c>
      <c r="C31" t="s">
        <v>1263</v>
      </c>
      <c r="D31" t="s">
        <v>782</v>
      </c>
      <c r="E31">
        <v>1</v>
      </c>
      <c r="F31">
        <v>1</v>
      </c>
      <c r="G31">
        <v>1</v>
      </c>
      <c r="I31" t="s">
        <v>460</v>
      </c>
      <c r="J31">
        <v>2</v>
      </c>
      <c r="K31">
        <v>2</v>
      </c>
      <c r="L31" t="s">
        <v>89</v>
      </c>
      <c r="M31">
        <v>1</v>
      </c>
      <c r="Z31" s="191" t="s">
        <v>1242</v>
      </c>
      <c r="AA31" t="str">
        <f t="shared" si="0"/>
        <v>1038,40,40,2,'Callable','SEC_CALLABLE','1','1','1','enumerated','string',NULL,0,NULL,NULL,NULL,NULL,NULL,NULL,NULL,1,0,0,0,0,0,NULL,0,0,0,0);</v>
      </c>
      <c r="AB31"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values(1038,40,40,2,'Callable','SEC_CALLABLE','1','1','1','enumerated','string',NULL,0,NULL,NULL,NULL,NULL,NULL,NULL,NULL,1,0,0,0,0,0,NULL,0,0,0,0);</v>
      </c>
    </row>
    <row r="32" spans="2:28">
      <c r="B32">
        <v>1039</v>
      </c>
      <c r="C32" t="s">
        <v>1264</v>
      </c>
      <c r="D32" t="s">
        <v>1265</v>
      </c>
      <c r="E32">
        <v>0</v>
      </c>
      <c r="F32">
        <v>1</v>
      </c>
      <c r="G32">
        <v>0</v>
      </c>
      <c r="I32" t="s">
        <v>460</v>
      </c>
      <c r="J32">
        <v>56</v>
      </c>
      <c r="K32" s="164" t="s">
        <v>1266</v>
      </c>
      <c r="L32" t="s">
        <v>89</v>
      </c>
      <c r="M32">
        <v>1</v>
      </c>
      <c r="N32">
        <v>1</v>
      </c>
      <c r="O32">
        <v>1</v>
      </c>
      <c r="P32">
        <v>1</v>
      </c>
      <c r="Q32">
        <v>1</v>
      </c>
      <c r="R32">
        <v>1</v>
      </c>
      <c r="Z32" s="191" t="s">
        <v>1242</v>
      </c>
      <c r="AA32" t="str">
        <f t="shared" si="0"/>
        <v>1039,40,40,56,'Collateral tier','SEC_COLL_TIER','1','0','0','enumerated','string',NULL,0,NULL,NULL,NULL,NULL,NULL,NULL,NULL,1,1,1,1,1,1,NULL,0,0,0,0);</v>
      </c>
      <c r="AB32"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values(1039,40,40,56,'Collateral tier','SEC_COLL_TIER','1','0','0','enumerated','string',NULL,0,NULL,NULL,NULL,NULL,NULL,NULL,NULL,1,1,1,1,1,1,NULL,0,0,0,0);</v>
      </c>
    </row>
    <row r="33" spans="2:28" ht="64">
      <c r="B33">
        <v>1040</v>
      </c>
      <c r="C33" t="s">
        <v>202</v>
      </c>
      <c r="D33" t="s">
        <v>201</v>
      </c>
      <c r="E33">
        <v>1</v>
      </c>
      <c r="F33">
        <v>1</v>
      </c>
      <c r="G33">
        <v>1</v>
      </c>
      <c r="I33" t="s">
        <v>226</v>
      </c>
      <c r="L33" t="s">
        <v>89</v>
      </c>
      <c r="M33">
        <v>1</v>
      </c>
      <c r="N33">
        <v>1</v>
      </c>
      <c r="U33" s="126" t="s">
        <v>227</v>
      </c>
      <c r="V33">
        <v>12</v>
      </c>
      <c r="W33">
        <v>12</v>
      </c>
      <c r="Z33" s="191" t="s">
        <v>1242</v>
      </c>
      <c r="AA33" t="str">
        <f t="shared" si="0"/>
        <v>1040,40,40,NULL,'Common Code','SEC_COMMON_CODE','1','1','1','free_value','string',NULL,0,12,12,NULL,NULL,NULL,NULL,NULL,1,1,0,0,0,0,NULL,0,0,0,0);</v>
      </c>
      <c r="AB33"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values(1040,40,40,NULL,'Common Code','SEC_COMMON_CODE','1','1','1','free_value','string',NULL,0,12,12,NULL,NULL,NULL,NULL,NULL,1,1,0,0,0,0,NULL,0,0,0,0);</v>
      </c>
    </row>
    <row r="34" spans="2:28">
      <c r="B34">
        <v>1041</v>
      </c>
      <c r="C34" t="s">
        <v>103</v>
      </c>
      <c r="D34" t="s">
        <v>102</v>
      </c>
      <c r="E34">
        <v>1</v>
      </c>
      <c r="F34">
        <v>1</v>
      </c>
      <c r="G34">
        <v>1</v>
      </c>
      <c r="I34" t="s">
        <v>460</v>
      </c>
      <c r="J34">
        <v>3</v>
      </c>
      <c r="K34">
        <v>3</v>
      </c>
      <c r="L34" t="s">
        <v>104</v>
      </c>
      <c r="M34">
        <v>1</v>
      </c>
      <c r="Z34" s="191" t="s">
        <v>1242</v>
      </c>
      <c r="AA34" t="str">
        <f t="shared" si="0"/>
        <v>1041,40,40,3,'Custody Ineligible','SEC_CUSTODY_INELIGIBLE','1','1','1','enumerated','Boolean',NULL,0,NULL,NULL,NULL,NULL,NULL,NULL,NULL,1,0,0,0,0,0,NULL,0,0,0,0);</v>
      </c>
      <c r="AB34"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values(1041,40,40,3,'Custody Ineligible','SEC_CUSTODY_INELIGIBLE','1','1','1','enumerated','Boolean',NULL,0,NULL,NULL,NULL,NULL,NULL,NULL,NULL,1,0,0,0,0,0,NULL,0,0,0,0);</v>
      </c>
    </row>
    <row r="35" spans="2:28">
      <c r="B35">
        <v>1042</v>
      </c>
      <c r="C35" t="s">
        <v>392</v>
      </c>
      <c r="D35" t="s">
        <v>391</v>
      </c>
      <c r="E35">
        <v>1</v>
      </c>
      <c r="F35">
        <v>1</v>
      </c>
      <c r="G35">
        <v>1</v>
      </c>
      <c r="I35" t="s">
        <v>460</v>
      </c>
      <c r="J35">
        <v>6</v>
      </c>
      <c r="K35">
        <v>6</v>
      </c>
      <c r="L35" t="s">
        <v>89</v>
      </c>
      <c r="M35">
        <v>1</v>
      </c>
      <c r="N35">
        <v>1</v>
      </c>
      <c r="Z35" s="191" t="s">
        <v>1242</v>
      </c>
      <c r="AA35" t="str">
        <f t="shared" si="0"/>
        <v>1042,40,40,6,'Denomination Currency','SEC_DENOMINATION_CURRENCY','1','1','1','enumerated','string',NULL,0,NULL,NULL,NULL,NULL,NULL,NULL,NULL,1,1,0,0,0,0,NULL,0,0,0,0);</v>
      </c>
      <c r="AB35"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values(1042,40,40,6,'Denomination Currency','SEC_DENOMINATION_CURRENCY','1','1','1','enumerated','string',NULL,0,NULL,NULL,NULL,NULL,NULL,NULL,NULL,1,1,0,0,0,0,NULL,0,0,0,0);</v>
      </c>
    </row>
    <row r="36" spans="2:28" ht="64">
      <c r="B36">
        <v>1043</v>
      </c>
      <c r="C36" t="s">
        <v>215</v>
      </c>
      <c r="D36" t="s">
        <v>214</v>
      </c>
      <c r="E36">
        <v>1</v>
      </c>
      <c r="F36">
        <v>1</v>
      </c>
      <c r="G36">
        <v>1</v>
      </c>
      <c r="I36" t="s">
        <v>226</v>
      </c>
      <c r="L36" t="s">
        <v>89</v>
      </c>
      <c r="M36">
        <v>1</v>
      </c>
      <c r="N36">
        <v>1</v>
      </c>
      <c r="U36" s="126" t="s">
        <v>1267</v>
      </c>
      <c r="V36">
        <v>2</v>
      </c>
      <c r="W36">
        <v>2</v>
      </c>
      <c r="Z36" s="191" t="s">
        <v>1242</v>
      </c>
      <c r="AA36" t="str">
        <f t="shared" si="0"/>
        <v>1043,40,40,NULL,'Depository Code','SEC_DEPOSITARY_CODE','1','1','1','free_value','string',NULL,0,2,2,NULL,NULL,NULL,NULL,NULL,1,1,0,0,0,0,NULL,0,0,0,0);</v>
      </c>
      <c r="AB36"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values(1043,40,40,NULL,'Depository Code','SEC_DEPOSITARY_CODE','1','1','1','free_value','string',NULL,0,2,2,NULL,NULL,NULL,NULL,NULL,1,1,0,0,0,0,NULL,0,0,0,0);</v>
      </c>
    </row>
    <row r="37" spans="2:28">
      <c r="B37">
        <v>1044</v>
      </c>
      <c r="C37" t="s">
        <v>761</v>
      </c>
      <c r="D37" t="s">
        <v>760</v>
      </c>
      <c r="E37">
        <v>1</v>
      </c>
      <c r="F37">
        <v>1</v>
      </c>
      <c r="G37">
        <v>1</v>
      </c>
      <c r="I37" t="s">
        <v>226</v>
      </c>
      <c r="L37" t="s">
        <v>866</v>
      </c>
      <c r="M37">
        <v>1</v>
      </c>
      <c r="N37">
        <v>1</v>
      </c>
      <c r="O37">
        <v>1</v>
      </c>
      <c r="P37">
        <v>1</v>
      </c>
      <c r="Q37">
        <v>1</v>
      </c>
      <c r="R37">
        <v>1</v>
      </c>
      <c r="T37">
        <v>32</v>
      </c>
      <c r="Z37" s="191" t="s">
        <v>1242</v>
      </c>
      <c r="AA37" t="str">
        <f t="shared" si="0"/>
        <v>1044,40,40,NULL,'Time From Distribution Date To Business Date','SEC_DIST_DT_TO_BUS_DT','1','1','1','free_value','date',NULL,0,NULL,NULL,NULL,NULL,NULL,NULL,NULL,1,1,1,1,1,1,32,0,0,0,0);</v>
      </c>
      <c r="AB37"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values(1044,40,40,NULL,'Time From Distribution Date To Business Date','SEC_DIST_DT_TO_BUS_DT','1','1','1','free_value','date',NULL,0,NULL,NULL,NULL,NULL,NULL,NULL,NULL,1,1,1,1,1,1,32,0,0,0,0);</v>
      </c>
    </row>
    <row r="38" spans="2:28" ht="48">
      <c r="B38">
        <v>1045</v>
      </c>
      <c r="C38" t="s">
        <v>765</v>
      </c>
      <c r="D38" t="s">
        <v>764</v>
      </c>
      <c r="E38">
        <v>1</v>
      </c>
      <c r="F38">
        <v>1</v>
      </c>
      <c r="G38">
        <v>1</v>
      </c>
      <c r="I38" t="s">
        <v>226</v>
      </c>
      <c r="L38" t="s">
        <v>111</v>
      </c>
      <c r="M38">
        <v>1</v>
      </c>
      <c r="N38">
        <v>1</v>
      </c>
      <c r="O38">
        <v>1</v>
      </c>
      <c r="P38">
        <v>1</v>
      </c>
      <c r="Q38">
        <v>1</v>
      </c>
      <c r="R38">
        <v>1</v>
      </c>
      <c r="T38">
        <v>32</v>
      </c>
      <c r="U38" s="188" t="s">
        <v>1268</v>
      </c>
      <c r="X38">
        <v>0</v>
      </c>
      <c r="Z38" s="191" t="s">
        <v>1242</v>
      </c>
      <c r="AA38" t="str">
        <f t="shared" si="0"/>
        <v>1045,40,40,NULL,'Time From Distribution Date To Maturity','SEC_DIST_DT_TO_MATURITY_DT','1','1','1','free_value','number',NULL,0,NULL,NULL,0,NULL,NULL,NULL,NULL,1,1,1,1,1,1,32,0,0,0,0);</v>
      </c>
      <c r="AB38"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values(1045,40,40,NULL,'Time From Distribution Date To Maturity','SEC_DIST_DT_TO_MATURITY_DT','1','1','1','free_value','number',NULL,0,NULL,NULL,0,NULL,NULL,NULL,NULL,1,1,1,1,1,1,32,0,0,0,0);</v>
      </c>
    </row>
    <row r="39" spans="2:28">
      <c r="B39">
        <v>1046</v>
      </c>
      <c r="C39" t="s">
        <v>832</v>
      </c>
      <c r="D39" t="s">
        <v>831</v>
      </c>
      <c r="E39">
        <v>0</v>
      </c>
      <c r="F39">
        <v>1</v>
      </c>
      <c r="G39">
        <v>1</v>
      </c>
      <c r="I39" t="s">
        <v>460</v>
      </c>
      <c r="J39">
        <v>3</v>
      </c>
      <c r="K39">
        <v>3</v>
      </c>
      <c r="L39" t="s">
        <v>104</v>
      </c>
      <c r="M39">
        <v>1</v>
      </c>
      <c r="Z39" s="191" t="s">
        <v>1242</v>
      </c>
      <c r="AA39" t="str">
        <f t="shared" si="0"/>
        <v>1046,40,40,3,'ECB MFI Counterparty Own Issue','SEC_ECB_MFI_COUNTERPARTY_OWN_ISSUE','1','0','1','enumerated','Boolean',NULL,0,NULL,NULL,NULL,NULL,NULL,NULL,NULL,1,0,0,0,0,0,NULL,0,0,0,0);</v>
      </c>
      <c r="AB39"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values(1046,40,40,3,'ECB MFI Counterparty Own Issue','SEC_ECB_MFI_COUNTERPARTY_OWN_ISSUE','1','0','1','enumerated','Boolean',NULL,0,NULL,NULL,NULL,NULL,NULL,NULL,NULL,1,0,0,0,0,0,NULL,0,0,0,0);</v>
      </c>
    </row>
    <row r="40" spans="2:28">
      <c r="B40">
        <v>1047</v>
      </c>
      <c r="C40" t="s">
        <v>1269</v>
      </c>
      <c r="D40" t="s">
        <v>981</v>
      </c>
      <c r="E40">
        <v>1</v>
      </c>
      <c r="F40">
        <v>1</v>
      </c>
      <c r="G40">
        <v>1</v>
      </c>
      <c r="I40" t="s">
        <v>460</v>
      </c>
      <c r="J40">
        <v>6</v>
      </c>
      <c r="K40">
        <v>6</v>
      </c>
      <c r="L40" t="s">
        <v>89</v>
      </c>
      <c r="M40">
        <v>1</v>
      </c>
      <c r="N40">
        <v>1</v>
      </c>
      <c r="Z40" s="191" t="s">
        <v>1242</v>
      </c>
      <c r="AA40" t="str">
        <f t="shared" si="0"/>
        <v>1047,40,40,6,'ESMA main index','SEC_ESMA_MAIN_IDX','1','1','1','enumerated','string',NULL,0,NULL,NULL,NULL,NULL,NULL,NULL,NULL,1,1,0,0,0,0,NULL,0,0,0,0);</v>
      </c>
      <c r="AB40"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values(1047,40,40,6,'ESMA main index','SEC_ESMA_MAIN_IDX','1','1','1','enumerated','string',NULL,0,NULL,NULL,NULL,NULL,NULL,NULL,NULL,1,1,0,0,0,0,NULL,0,0,0,0);</v>
      </c>
    </row>
    <row r="41" spans="2:28">
      <c r="B41">
        <v>1048</v>
      </c>
      <c r="C41" t="s">
        <v>632</v>
      </c>
      <c r="D41" t="s">
        <v>631</v>
      </c>
      <c r="E41">
        <v>0</v>
      </c>
      <c r="F41">
        <v>1</v>
      </c>
      <c r="G41">
        <v>0</v>
      </c>
      <c r="I41" t="s">
        <v>460</v>
      </c>
      <c r="J41">
        <v>3</v>
      </c>
      <c r="K41">
        <v>3</v>
      </c>
      <c r="L41" t="s">
        <v>104</v>
      </c>
      <c r="M41">
        <v>1</v>
      </c>
      <c r="Z41" s="191" t="s">
        <v>1242</v>
      </c>
      <c r="AA41" t="str">
        <f t="shared" si="0"/>
        <v>1048,40,40,3,'Eurex Counterparty Own Issues','SEC_EUREX_COUNTERPARTY_OWN_ISSUE','1','0','0','enumerated','Boolean',NULL,0,NULL,NULL,NULL,NULL,NULL,NULL,NULL,1,0,0,0,0,0,NULL,0,0,0,0);</v>
      </c>
      <c r="AB41"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values(1048,40,40,3,'Eurex Counterparty Own Issues','SEC_EUREX_COUNTERPARTY_OWN_ISSUE','1','0','0','enumerated','Boolean',NULL,0,NULL,NULL,NULL,NULL,NULL,NULL,NULL,1,0,0,0,0,0,NULL,0,0,0,0);</v>
      </c>
    </row>
    <row r="42" spans="2:28">
      <c r="B42">
        <v>1049</v>
      </c>
      <c r="C42" t="s">
        <v>1270</v>
      </c>
      <c r="D42" t="s">
        <v>983</v>
      </c>
      <c r="E42">
        <v>1</v>
      </c>
      <c r="F42">
        <v>1</v>
      </c>
      <c r="G42">
        <v>1</v>
      </c>
      <c r="I42" t="s">
        <v>460</v>
      </c>
      <c r="J42">
        <v>6</v>
      </c>
      <c r="K42">
        <v>6</v>
      </c>
      <c r="L42" t="s">
        <v>89</v>
      </c>
      <c r="M42">
        <v>1</v>
      </c>
      <c r="N42">
        <v>1</v>
      </c>
      <c r="Z42" s="191" t="s">
        <v>1242</v>
      </c>
      <c r="AA42" t="str">
        <f t="shared" si="0"/>
        <v>1049,40,40,6,'Exchange code','SEC_EXCH_CODE','1','1','1','enumerated','string',NULL,0,NULL,NULL,NULL,NULL,NULL,NULL,NULL,1,1,0,0,0,0,NULL,0,0,0,0);</v>
      </c>
      <c r="AB42"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values(1049,40,40,6,'Exchange code','SEC_EXCH_CODE','1','1','1','enumerated','string',NULL,0,NULL,NULL,NULL,NULL,NULL,NULL,NULL,1,1,0,0,0,0,NULL,0,0,0,0);</v>
      </c>
    </row>
    <row r="43" spans="2:28">
      <c r="B43">
        <v>1050</v>
      </c>
      <c r="C43" t="s">
        <v>635</v>
      </c>
      <c r="D43" t="s">
        <v>634</v>
      </c>
      <c r="E43">
        <v>1</v>
      </c>
      <c r="F43">
        <v>1</v>
      </c>
      <c r="G43">
        <v>1</v>
      </c>
      <c r="I43" t="s">
        <v>460</v>
      </c>
      <c r="J43">
        <v>3</v>
      </c>
      <c r="K43">
        <v>3</v>
      </c>
      <c r="L43" t="s">
        <v>104</v>
      </c>
      <c r="M43">
        <v>1</v>
      </c>
      <c r="Z43" s="191" t="s">
        <v>1242</v>
      </c>
      <c r="AA43" t="str">
        <f t="shared" si="0"/>
        <v>1050,40,40,3,'Floating Rate Note','SEC_FLOATING_RATE_NOTE','1','1','1','enumerated','Boolean',NULL,0,NULL,NULL,NULL,NULL,NULL,NULL,NULL,1,0,0,0,0,0,NULL,0,0,0,0);</v>
      </c>
      <c r="AB43"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values(1050,40,40,3,'Floating Rate Note','SEC_FLOATING_RATE_NOTE','1','1','1','enumerated','Boolean',NULL,0,NULL,NULL,NULL,NULL,NULL,NULL,NULL,1,0,0,0,0,0,NULL,0,0,0,0);</v>
      </c>
    </row>
    <row r="44" spans="2:28">
      <c r="B44">
        <v>1051</v>
      </c>
      <c r="C44" t="s">
        <v>292</v>
      </c>
      <c r="D44" t="s">
        <v>291</v>
      </c>
      <c r="E44">
        <v>1</v>
      </c>
      <c r="F44">
        <v>0</v>
      </c>
      <c r="G44">
        <v>0</v>
      </c>
      <c r="I44" t="s">
        <v>226</v>
      </c>
      <c r="J44">
        <v>20</v>
      </c>
      <c r="K44">
        <v>20</v>
      </c>
      <c r="M44">
        <v>1</v>
      </c>
      <c r="N44">
        <v>1</v>
      </c>
      <c r="Z44" s="191" t="s">
        <v>1242</v>
      </c>
      <c r="AA44" t="str">
        <f t="shared" si="0"/>
        <v>1051,40,40,20,'Detailed Security Types','SEC_GROUP_LEGACY','0','1','0','free_value','',NULL,0,NULL,NULL,NULL,NULL,NULL,NULL,NULL,1,1,0,0,0,0,NULL,0,0,0,0);</v>
      </c>
      <c r="AB44"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values(1051,40,40,20,'Detailed Security Types','SEC_GROUP_LEGACY','0','1','0','free_value','',NULL,0,NULL,NULL,NULL,NULL,NULL,NULL,NULL,1,1,0,0,0,0,NULL,0,0,0,0);</v>
      </c>
    </row>
    <row r="45" spans="2:28" ht="64">
      <c r="B45">
        <v>1052</v>
      </c>
      <c r="C45" t="s">
        <v>260</v>
      </c>
      <c r="D45" t="s">
        <v>259</v>
      </c>
      <c r="E45">
        <v>1</v>
      </c>
      <c r="F45">
        <v>1</v>
      </c>
      <c r="G45">
        <v>1</v>
      </c>
      <c r="I45" t="s">
        <v>226</v>
      </c>
      <c r="L45" t="s">
        <v>89</v>
      </c>
      <c r="M45">
        <v>1</v>
      </c>
      <c r="N45">
        <v>1</v>
      </c>
      <c r="U45" s="126" t="s">
        <v>239</v>
      </c>
      <c r="V45">
        <v>71</v>
      </c>
      <c r="W45">
        <v>0</v>
      </c>
      <c r="Z45" s="191" t="s">
        <v>1242</v>
      </c>
      <c r="AA45" t="str">
        <f t="shared" si="0"/>
        <v>1052,40,40,NULL,'Security Haircut In Security List','SEC_HAIRCUT_IN_BASKET','1','1','1','free_value','string',NULL,0,71,0,NULL,NULL,NULL,NULL,NULL,1,1,0,0,0,0,NULL,0,0,0,0);</v>
      </c>
      <c r="AB45"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values(1052,40,40,NULL,'Security Haircut In Security List','SEC_HAIRCUT_IN_BASKET','1','1','1','free_value','string',NULL,0,71,0,NULL,NULL,NULL,NULL,NULL,1,1,0,0,0,0,NULL,0,0,0,0);</v>
      </c>
    </row>
    <row r="46" spans="2:28">
      <c r="B46">
        <v>1053</v>
      </c>
      <c r="C46" t="s">
        <v>409</v>
      </c>
      <c r="D46" t="s">
        <v>408</v>
      </c>
      <c r="E46">
        <v>1</v>
      </c>
      <c r="F46">
        <v>1</v>
      </c>
      <c r="G46">
        <v>1</v>
      </c>
      <c r="I46" t="s">
        <v>460</v>
      </c>
      <c r="J46">
        <v>3</v>
      </c>
      <c r="K46">
        <v>3</v>
      </c>
      <c r="L46" t="s">
        <v>104</v>
      </c>
      <c r="M46">
        <v>1</v>
      </c>
      <c r="Z46" s="191" t="s">
        <v>1242</v>
      </c>
      <c r="AA46" t="str">
        <f t="shared" si="0"/>
        <v>1053,40,40,3,'Home Common Code','SEC_HOME_COMMON_CODE','1','1','1','enumerated','Boolean',NULL,0,NULL,NULL,NULL,NULL,NULL,NULL,NULL,1,0,0,0,0,0,NULL,0,0,0,0);</v>
      </c>
      <c r="AB46"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values(1053,40,40,3,'Home Common Code','SEC_HOME_COMMON_CODE','1','1','1','enumerated','Boolean',NULL,0,NULL,NULL,NULL,NULL,NULL,NULL,NULL,1,0,0,0,0,0,NULL,0,0,0,0);</v>
      </c>
    </row>
    <row r="47" spans="2:28">
      <c r="B47">
        <v>1054</v>
      </c>
      <c r="C47" t="s">
        <v>1255</v>
      </c>
      <c r="D47" t="s">
        <v>179</v>
      </c>
      <c r="E47">
        <v>1</v>
      </c>
      <c r="F47">
        <v>0</v>
      </c>
      <c r="G47">
        <v>1</v>
      </c>
      <c r="I47" t="s">
        <v>460</v>
      </c>
      <c r="J47">
        <v>3</v>
      </c>
      <c r="K47">
        <v>3</v>
      </c>
      <c r="L47" t="s">
        <v>104</v>
      </c>
      <c r="M47">
        <v>1</v>
      </c>
      <c r="Z47" s="191" t="s">
        <v>1242</v>
      </c>
      <c r="AA47" t="str">
        <f t="shared" si="0"/>
        <v>1054,40,40,3,'Contract accepts security in default','SEC_IN_DEFAULT','0','1','1','enumerated','Boolean',NULL,0,NULL,NULL,NULL,NULL,NULL,NULL,NULL,1,0,0,0,0,0,NULL,0,0,0,0);</v>
      </c>
      <c r="AB47"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values(1054,40,40,3,'Contract accepts security in default','SEC_IN_DEFAULT','0','1','1','enumerated','Boolean',NULL,0,NULL,NULL,NULL,NULL,NULL,NULL,NULL,1,0,0,0,0,0,NULL,0,0,0,0);</v>
      </c>
    </row>
    <row r="48" spans="2:28">
      <c r="B48">
        <v>1055</v>
      </c>
      <c r="C48" t="s">
        <v>1070</v>
      </c>
      <c r="D48" t="s">
        <v>1069</v>
      </c>
      <c r="E48">
        <v>1</v>
      </c>
      <c r="F48">
        <v>1</v>
      </c>
      <c r="G48">
        <v>1</v>
      </c>
      <c r="I48" t="s">
        <v>460</v>
      </c>
      <c r="J48">
        <v>57</v>
      </c>
      <c r="K48" t="s">
        <v>1271</v>
      </c>
      <c r="L48" t="s">
        <v>89</v>
      </c>
      <c r="M48">
        <v>1</v>
      </c>
      <c r="N48">
        <v>1</v>
      </c>
      <c r="O48">
        <v>1</v>
      </c>
      <c r="P48">
        <v>1</v>
      </c>
      <c r="Q48">
        <v>1</v>
      </c>
      <c r="R48">
        <v>1</v>
      </c>
      <c r="Z48" s="191" t="s">
        <v>1242</v>
      </c>
      <c r="AA48" t="str">
        <f t="shared" si="0"/>
        <v>1055,40,40,57,'Liquidity Score','SEC_INTERNAL_LIQUIDITY_GRADE','1','1','1','enumerated','string',NULL,0,NULL,NULL,NULL,NULL,NULL,NULL,NULL,1,1,1,1,1,1,NULL,0,0,0,0);</v>
      </c>
      <c r="AB48"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values(1055,40,40,57,'Liquidity Score','SEC_INTERNAL_LIQUIDITY_GRADE','1','1','1','enumerated','string',NULL,0,NULL,NULL,NULL,NULL,NULL,NULL,NULL,1,1,1,1,1,1,NULL,0,0,0,0);</v>
      </c>
    </row>
    <row r="49" spans="2:28">
      <c r="B49">
        <v>1056</v>
      </c>
      <c r="C49" t="s">
        <v>569</v>
      </c>
      <c r="D49" t="s">
        <v>568</v>
      </c>
      <c r="E49">
        <v>1</v>
      </c>
      <c r="F49">
        <v>1</v>
      </c>
      <c r="G49">
        <v>1</v>
      </c>
      <c r="I49" t="s">
        <v>460</v>
      </c>
      <c r="J49">
        <v>18</v>
      </c>
      <c r="K49">
        <v>18</v>
      </c>
      <c r="L49" t="s">
        <v>89</v>
      </c>
      <c r="M49">
        <v>1</v>
      </c>
      <c r="N49">
        <v>1</v>
      </c>
      <c r="Z49" s="191" t="s">
        <v>1242</v>
      </c>
      <c r="AA49" t="str">
        <f t="shared" si="0"/>
        <v>1056,40,40,18,'Bond Issuer Types','SEC_ISSUER_BOND_ISSUER_TYPE','1','1','1','enumerated','string',NULL,0,NULL,NULL,NULL,NULL,NULL,NULL,NULL,1,1,0,0,0,0,NULL,0,0,0,0);</v>
      </c>
      <c r="AB49"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values(1056,40,40,18,'Bond Issuer Types','SEC_ISSUER_BOND_ISSUER_TYPE','1','1','1','enumerated','string',NULL,0,NULL,NULL,NULL,NULL,NULL,NULL,NULL,1,1,0,0,0,0,NULL,0,0,0,0);</v>
      </c>
    </row>
    <row r="50" spans="2:28">
      <c r="B50">
        <v>1057</v>
      </c>
      <c r="C50" t="s">
        <v>1272</v>
      </c>
      <c r="D50" t="s">
        <v>1088</v>
      </c>
      <c r="E50">
        <v>1</v>
      </c>
      <c r="F50">
        <v>1</v>
      </c>
      <c r="G50">
        <v>1</v>
      </c>
      <c r="I50" t="s">
        <v>460</v>
      </c>
      <c r="J50">
        <v>5</v>
      </c>
      <c r="K50">
        <v>5</v>
      </c>
      <c r="L50" t="s">
        <v>89</v>
      </c>
      <c r="M50">
        <v>1</v>
      </c>
      <c r="N50">
        <v>1</v>
      </c>
      <c r="Z50" s="191" t="s">
        <v>1242</v>
      </c>
      <c r="AA50" t="str">
        <f t="shared" si="0"/>
        <v>1057,40,40,5,'Issuer Country Of Domicile','SEC_ISSUER_COUNTRY_OF_DOMICILE','1','1','1','enumerated','string',NULL,0,NULL,NULL,NULL,NULL,NULL,NULL,NULL,1,1,0,0,0,0,NULL,0,0,0,0);</v>
      </c>
      <c r="AB50"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values(1057,40,40,5,'Issuer Country Of Domicile','SEC_ISSUER_COUNTRY_OF_DOMICILE','1','1','1','enumerated','string',NULL,0,NULL,NULL,NULL,NULL,NULL,NULL,NULL,1,1,0,0,0,0,NULL,0,0,0,0);</v>
      </c>
    </row>
    <row r="51" spans="2:28">
      <c r="B51">
        <v>1058</v>
      </c>
      <c r="C51" t="s">
        <v>1273</v>
      </c>
      <c r="D51" t="s">
        <v>1092</v>
      </c>
      <c r="E51">
        <v>1</v>
      </c>
      <c r="F51">
        <v>1</v>
      </c>
      <c r="G51">
        <v>1</v>
      </c>
      <c r="I51" t="s">
        <v>460</v>
      </c>
      <c r="J51">
        <v>5</v>
      </c>
      <c r="K51">
        <v>5</v>
      </c>
      <c r="L51" t="s">
        <v>89</v>
      </c>
      <c r="M51">
        <v>1</v>
      </c>
      <c r="N51">
        <v>1</v>
      </c>
      <c r="Z51" s="191" t="s">
        <v>1242</v>
      </c>
      <c r="AA51" t="str">
        <f t="shared" si="0"/>
        <v>1058,40,40,5,'Issuer Country Of Incorporation','SEC_ISSUER_COUNTRY_OF_INCORPORATION','1','1','1','enumerated','string',NULL,0,NULL,NULL,NULL,NULL,NULL,NULL,NULL,1,1,0,0,0,0,NULL,0,0,0,0);</v>
      </c>
      <c r="AB51"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values(1058,40,40,5,'Issuer Country Of Incorporation','SEC_ISSUER_COUNTRY_OF_INCORPORATION','1','1','1','enumerated','string',NULL,0,NULL,NULL,NULL,NULL,NULL,NULL,NULL,1,1,0,0,0,0,NULL,0,0,0,0);</v>
      </c>
    </row>
    <row r="52" spans="2:28">
      <c r="B52">
        <v>1059</v>
      </c>
      <c r="C52" t="s">
        <v>1076</v>
      </c>
      <c r="D52" t="s">
        <v>1075</v>
      </c>
      <c r="E52">
        <v>1</v>
      </c>
      <c r="F52">
        <v>1</v>
      </c>
      <c r="G52">
        <v>1</v>
      </c>
      <c r="I52" t="s">
        <v>460</v>
      </c>
      <c r="J52">
        <v>58</v>
      </c>
      <c r="K52" t="s">
        <v>1274</v>
      </c>
      <c r="L52" t="s">
        <v>89</v>
      </c>
      <c r="M52">
        <v>1</v>
      </c>
      <c r="N52">
        <v>1</v>
      </c>
      <c r="Z52" s="191" t="s">
        <v>1242</v>
      </c>
      <c r="AA52" t="str">
        <f t="shared" si="0"/>
        <v>1059,40,40,58,'Issuer Country Rating','SEC_ISSUER_COUNTRY_RATING','1','1','1','enumerated','string',NULL,0,NULL,NULL,NULL,NULL,NULL,NULL,NULL,1,1,0,0,0,0,NULL,0,0,0,0);</v>
      </c>
      <c r="AB52"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values(1059,40,40,58,'Issuer Country Rating','SEC_ISSUER_COUNTRY_RATING','1','1','1','enumerated','string',NULL,0,NULL,NULL,NULL,NULL,NULL,NULL,NULL,1,1,0,0,0,0,NULL,0,0,0,0);</v>
      </c>
    </row>
    <row r="53" spans="2:28">
      <c r="B53">
        <v>1060</v>
      </c>
      <c r="C53" t="s">
        <v>1275</v>
      </c>
      <c r="D53" t="s">
        <v>1078</v>
      </c>
      <c r="E53">
        <v>1</v>
      </c>
      <c r="F53">
        <v>1</v>
      </c>
      <c r="G53">
        <v>1</v>
      </c>
      <c r="I53" t="s">
        <v>460</v>
      </c>
      <c r="J53">
        <v>3</v>
      </c>
      <c r="K53">
        <v>3</v>
      </c>
      <c r="L53" t="s">
        <v>104</v>
      </c>
      <c r="M53">
        <v>1</v>
      </c>
      <c r="Z53" s="191" t="s">
        <v>1242</v>
      </c>
      <c r="AA53" t="str">
        <f t="shared" si="0"/>
        <v>1060,40,40,3,'Issuer Country Same as  Coll. Giver','SEC_ISSUER_COUNTRY_SAME_AS_GIVER','1','1','1','enumerated','Boolean',NULL,0,NULL,NULL,NULL,NULL,NULL,NULL,NULL,1,0,0,0,0,0,NULL,0,0,0,0);</v>
      </c>
      <c r="AB53"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values(1060,40,40,3,'Issuer Country Same as  Coll. Giver','SEC_ISSUER_COUNTRY_SAME_AS_GIVER','1','1','1','enumerated','Boolean',NULL,0,NULL,NULL,NULL,NULL,NULL,NULL,NULL,1,0,0,0,0,0,NULL,0,0,0,0);</v>
      </c>
    </row>
    <row r="54" spans="2:28">
      <c r="B54">
        <v>1061</v>
      </c>
      <c r="C54" t="s">
        <v>1276</v>
      </c>
      <c r="D54" t="s">
        <v>1277</v>
      </c>
      <c r="E54">
        <v>1</v>
      </c>
      <c r="F54">
        <v>1</v>
      </c>
      <c r="G54">
        <v>1</v>
      </c>
      <c r="I54" t="s">
        <v>460</v>
      </c>
      <c r="J54">
        <v>59</v>
      </c>
      <c r="K54" t="s">
        <v>1278</v>
      </c>
      <c r="L54" t="s">
        <v>89</v>
      </c>
      <c r="M54">
        <v>1</v>
      </c>
      <c r="N54">
        <v>1</v>
      </c>
      <c r="Z54" s="191" t="s">
        <v>1242</v>
      </c>
      <c r="AA54" t="str">
        <f t="shared" si="0"/>
        <v>1061,40,40,59,'Issuer Industry Sector','SEC_ISSUER_INDUSTRY_SECTOR','1','1','1','enumerated','string',NULL,0,NULL,NULL,NULL,NULL,NULL,NULL,NULL,1,1,0,0,0,0,NULL,0,0,0,0);</v>
      </c>
      <c r="AB54"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values(1061,40,40,59,'Issuer Industry Sector','SEC_ISSUER_INDUSTRY_SECTOR','1','1','1','enumerated','string',NULL,0,NULL,NULL,NULL,NULL,NULL,NULL,NULL,1,1,0,0,0,0,NULL,0,0,0,0);</v>
      </c>
    </row>
    <row r="55" spans="2:28" ht="64">
      <c r="B55">
        <v>1062</v>
      </c>
      <c r="C55" t="s">
        <v>597</v>
      </c>
      <c r="D55" t="s">
        <v>596</v>
      </c>
      <c r="E55">
        <v>1</v>
      </c>
      <c r="F55">
        <v>1</v>
      </c>
      <c r="G55">
        <v>1</v>
      </c>
      <c r="I55" t="s">
        <v>226</v>
      </c>
      <c r="L55" t="s">
        <v>89</v>
      </c>
      <c r="M55">
        <v>1</v>
      </c>
      <c r="N55">
        <v>1</v>
      </c>
      <c r="U55" s="126" t="s">
        <v>1279</v>
      </c>
      <c r="V55">
        <v>32</v>
      </c>
      <c r="W55">
        <v>0</v>
      </c>
      <c r="Z55" s="191" t="s">
        <v>1242</v>
      </c>
      <c r="AA55" t="str">
        <f t="shared" si="0"/>
        <v>1062,40,40,NULL,'Issuer Country Group','SEC_ISSUER_ISSUER_COUNTRY_GROUP','1','1','1','free_value','string',NULL,0,32,0,NULL,NULL,NULL,NULL,NULL,1,1,0,0,0,0,NULL,0,0,0,0);</v>
      </c>
      <c r="AB55"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values(1062,40,40,NULL,'Issuer Country Group','SEC_ISSUER_ISSUER_COUNTRY_GROUP','1','1','1','free_value','string',NULL,0,32,0,NULL,NULL,NULL,NULL,NULL,1,1,0,0,0,0,NULL,0,0,0,0);</v>
      </c>
    </row>
    <row r="56" spans="2:28" ht="64">
      <c r="B56">
        <v>1063</v>
      </c>
      <c r="C56" t="s">
        <v>1280</v>
      </c>
      <c r="D56" t="s">
        <v>924</v>
      </c>
      <c r="E56">
        <v>1</v>
      </c>
      <c r="F56">
        <v>1</v>
      </c>
      <c r="G56">
        <v>1</v>
      </c>
      <c r="I56" t="s">
        <v>226</v>
      </c>
      <c r="L56" t="s">
        <v>89</v>
      </c>
      <c r="M56">
        <v>1</v>
      </c>
      <c r="N56">
        <v>1</v>
      </c>
      <c r="U56" s="126" t="s">
        <v>884</v>
      </c>
      <c r="V56">
        <v>255</v>
      </c>
      <c r="W56">
        <v>0</v>
      </c>
      <c r="Z56" s="191" t="s">
        <v>1242</v>
      </c>
      <c r="AA56" t="str">
        <f t="shared" si="0"/>
        <v>1063,40,40,NULL,'Issuer group','SEC_ISSUER_ISSUER_GROUP_DESC','1','1','1','free_value','string',NULL,0,255,0,NULL,NULL,NULL,NULL,NULL,1,1,0,0,0,0,NULL,0,0,0,0);</v>
      </c>
      <c r="AB56"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values(1063,40,40,NULL,'Issuer group','SEC_ISSUER_ISSUER_GROUP_DESC','1','1','1','free_value','string',NULL,0,255,0,NULL,NULL,NULL,NULL,NULL,1,1,0,0,0,0,NULL,0,0,0,0);</v>
      </c>
    </row>
    <row r="57" spans="2:28">
      <c r="B57">
        <v>1064</v>
      </c>
      <c r="C57" t="s">
        <v>466</v>
      </c>
      <c r="D57" t="s">
        <v>465</v>
      </c>
      <c r="E57">
        <v>1</v>
      </c>
      <c r="F57">
        <v>1</v>
      </c>
      <c r="G57">
        <v>1</v>
      </c>
      <c r="I57" t="s">
        <v>460</v>
      </c>
      <c r="J57">
        <v>4</v>
      </c>
      <c r="K57">
        <v>4</v>
      </c>
      <c r="L57" t="s">
        <v>89</v>
      </c>
      <c r="M57">
        <v>1</v>
      </c>
      <c r="N57">
        <v>1</v>
      </c>
      <c r="Z57" s="191" t="s">
        <v>1242</v>
      </c>
      <c r="AA57" t="str">
        <f t="shared" si="0"/>
        <v>1064,40,40,4,'Issuer Rating','SEC_ISSUER_RATING','1','1','1','enumerated','string',NULL,0,NULL,NULL,NULL,NULL,NULL,NULL,NULL,1,1,0,0,0,0,NULL,0,0,0,0);</v>
      </c>
      <c r="AB57"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values(1064,40,40,4,'Issuer Rating','SEC_ISSUER_RATING','1','1','1','enumerated','string',NULL,0,NULL,NULL,NULL,NULL,NULL,NULL,NULL,1,1,0,0,0,0,NULL,0,0,0,0);</v>
      </c>
    </row>
    <row r="58" spans="2:28">
      <c r="B58">
        <v>1065</v>
      </c>
      <c r="C58" t="s">
        <v>1121</v>
      </c>
      <c r="D58" t="s">
        <v>1120</v>
      </c>
      <c r="E58">
        <v>1</v>
      </c>
      <c r="F58">
        <v>1</v>
      </c>
      <c r="G58">
        <v>1</v>
      </c>
      <c r="I58" t="s">
        <v>460</v>
      </c>
      <c r="J58">
        <v>60</v>
      </c>
      <c r="K58" t="s">
        <v>1281</v>
      </c>
      <c r="L58" t="s">
        <v>89</v>
      </c>
      <c r="M58">
        <v>1</v>
      </c>
      <c r="N58">
        <v>1</v>
      </c>
      <c r="Z58" s="191" t="s">
        <v>1242</v>
      </c>
      <c r="AA58" t="str">
        <f t="shared" si="0"/>
        <v>1065,40,40,60,'Legal Form','SEC_LEGAL_FORM','1','1','1','enumerated','string',NULL,0,NULL,NULL,NULL,NULL,NULL,NULL,NULL,1,1,0,0,0,0,NULL,0,0,0,0);</v>
      </c>
      <c r="AB58"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values(1065,40,40,60,'Legal Form','SEC_LEGAL_FORM','1','1','1','enumerated','string',NULL,0,NULL,NULL,NULL,NULL,NULL,NULL,NULL,1,1,0,0,0,0,NULL,0,0,0,0);</v>
      </c>
    </row>
    <row r="59" spans="2:28">
      <c r="B59">
        <v>1066</v>
      </c>
      <c r="C59" t="s">
        <v>1282</v>
      </c>
      <c r="D59" t="s">
        <v>1080</v>
      </c>
      <c r="E59">
        <v>1</v>
      </c>
      <c r="F59">
        <v>1</v>
      </c>
      <c r="G59">
        <v>1</v>
      </c>
      <c r="I59" t="s">
        <v>460</v>
      </c>
      <c r="J59">
        <v>3</v>
      </c>
      <c r="K59">
        <v>3</v>
      </c>
      <c r="L59" t="s">
        <v>104</v>
      </c>
      <c r="Z59" s="191" t="s">
        <v>1242</v>
      </c>
      <c r="AA59" t="str">
        <f t="shared" si="0"/>
        <v>1066,40,40,3,'Loan Participation Note','SEC_LOAN_PARTICIPANT_NOTE','1','1','1','enumerated','Boolean',NULL,0,NULL,NULL,NULL,NULL,NULL,NULL,NULL,0,0,0,0,0,0,NULL,0,0,0,0);</v>
      </c>
      <c r="AB59"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values(1066,40,40,3,'Loan Participation Note','SEC_LOAN_PARTICIPANT_NOTE','1','1','1','enumerated','Boolean',NULL,0,NULL,NULL,NULL,NULL,NULL,NULL,NULL,0,0,0,0,0,0,NULL,0,0,0,0);</v>
      </c>
    </row>
    <row r="60" spans="2:28">
      <c r="B60">
        <v>1067</v>
      </c>
      <c r="C60" t="s">
        <v>185</v>
      </c>
      <c r="D60" t="s">
        <v>184</v>
      </c>
      <c r="E60">
        <v>0</v>
      </c>
      <c r="F60">
        <v>1</v>
      </c>
      <c r="G60">
        <v>0</v>
      </c>
      <c r="I60" t="s">
        <v>460</v>
      </c>
      <c r="J60">
        <v>3</v>
      </c>
      <c r="K60">
        <v>3</v>
      </c>
      <c r="L60" t="s">
        <v>104</v>
      </c>
      <c r="M60">
        <v>1</v>
      </c>
      <c r="Z60" s="191" t="s">
        <v>1242</v>
      </c>
      <c r="AA60" t="str">
        <f t="shared" si="0"/>
        <v>1067,40,40,3,'Outsourcer Ineligible','SEC_OUTSOURCER_INELIGIBLE','1','0','0','enumerated','Boolean',NULL,0,NULL,NULL,NULL,NULL,NULL,NULL,NULL,1,0,0,0,0,0,NULL,0,0,0,0);</v>
      </c>
      <c r="AB60"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values(1067,40,40,3,'Outsourcer Ineligible','SEC_OUTSOURCER_INELIGIBLE','1','0','0','enumerated','Boolean',NULL,0,NULL,NULL,NULL,NULL,NULL,NULL,NULL,1,0,0,0,0,0,NULL,0,0,0,0);</v>
      </c>
    </row>
    <row r="61" spans="2:28" ht="48">
      <c r="B61">
        <v>1068</v>
      </c>
      <c r="C61" t="s">
        <v>1283</v>
      </c>
      <c r="D61" t="s">
        <v>815</v>
      </c>
      <c r="E61">
        <v>0</v>
      </c>
      <c r="F61">
        <v>1</v>
      </c>
      <c r="G61">
        <v>1</v>
      </c>
      <c r="I61" t="s">
        <v>226</v>
      </c>
      <c r="L61" t="s">
        <v>111</v>
      </c>
      <c r="M61">
        <v>1</v>
      </c>
      <c r="N61">
        <v>1</v>
      </c>
      <c r="O61">
        <v>1</v>
      </c>
      <c r="P61">
        <v>1</v>
      </c>
      <c r="Q61">
        <v>1</v>
      </c>
      <c r="R61">
        <v>1</v>
      </c>
      <c r="U61" s="188" t="s">
        <v>1268</v>
      </c>
      <c r="X61">
        <v>0</v>
      </c>
      <c r="Z61" s="191" t="s">
        <v>1242</v>
      </c>
      <c r="AA61" t="str">
        <f t="shared" si="0"/>
        <v>1068,40,40,NULL,'Price in Percentage','SEC_PERCENT_PRICE','1','0','1','free_value','number',NULL,0,NULL,NULL,0,NULL,NULL,NULL,NULL,1,1,1,1,1,1,NULL,0,0,0,0);</v>
      </c>
      <c r="AB61"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values(1068,40,40,NULL,'Price in Percentage','SEC_PERCENT_PRICE','1','0','1','free_value','number',NULL,0,NULL,NULL,0,NULL,NULL,NULL,NULL,1,1,1,1,1,1,NULL,0,0,0,0);</v>
      </c>
    </row>
    <row r="62" spans="2:28">
      <c r="B62">
        <v>1069</v>
      </c>
      <c r="C62" t="s">
        <v>1284</v>
      </c>
      <c r="D62" t="s">
        <v>935</v>
      </c>
      <c r="E62">
        <v>1</v>
      </c>
      <c r="F62">
        <v>1</v>
      </c>
      <c r="G62">
        <v>1</v>
      </c>
      <c r="I62" t="s">
        <v>460</v>
      </c>
      <c r="J62">
        <v>61</v>
      </c>
      <c r="K62" t="s">
        <v>939</v>
      </c>
      <c r="L62" t="s">
        <v>89</v>
      </c>
      <c r="M62">
        <v>1</v>
      </c>
      <c r="N62">
        <v>1</v>
      </c>
      <c r="Z62" s="191" t="s">
        <v>1242</v>
      </c>
      <c r="AA62" t="str">
        <f t="shared" si="0"/>
        <v>1069,40,40,61,'Security placement type','SEC_PLACEMENT_TYPE','1','1','1','enumerated','string',NULL,0,NULL,NULL,NULL,NULL,NULL,NULL,NULL,1,1,0,0,0,0,NULL,0,0,0,0);</v>
      </c>
      <c r="AB62"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values(1069,40,40,61,'Security placement type','SEC_PLACEMENT_TYPE','1','1','1','enumerated','string',NULL,0,NULL,NULL,NULL,NULL,NULL,NULL,NULL,1,1,0,0,0,0,NULL,0,0,0,0);</v>
      </c>
    </row>
    <row r="63" spans="2:28" ht="48">
      <c r="B63">
        <v>1070</v>
      </c>
      <c r="C63" t="s">
        <v>1285</v>
      </c>
      <c r="D63" t="s">
        <v>706</v>
      </c>
      <c r="E63">
        <v>1</v>
      </c>
      <c r="F63">
        <v>1</v>
      </c>
      <c r="G63">
        <v>1</v>
      </c>
      <c r="I63" t="s">
        <v>226</v>
      </c>
      <c r="L63" t="s">
        <v>111</v>
      </c>
      <c r="O63">
        <v>1</v>
      </c>
      <c r="P63">
        <v>1</v>
      </c>
      <c r="Q63">
        <v>1</v>
      </c>
      <c r="R63">
        <v>1</v>
      </c>
      <c r="U63" s="188" t="s">
        <v>1268</v>
      </c>
      <c r="X63">
        <v>0</v>
      </c>
      <c r="Z63" s="191" t="s">
        <v>1242</v>
      </c>
      <c r="AA63" t="str">
        <f t="shared" si="0"/>
        <v>1070,40,40,NULL,'Pool factor','SEC_POOL_FACTOR','1','1','1','free_value','number',NULL,0,NULL,NULL,0,NULL,NULL,NULL,NULL,0,0,1,1,1,1,NULL,0,0,0,0);</v>
      </c>
      <c r="AB63"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values(1070,40,40,NULL,'Pool factor','SEC_POOL_FACTOR','1','1','1','free_value','number',NULL,0,NULL,NULL,0,NULL,NULL,NULL,NULL,0,0,1,1,1,1,NULL,0,0,0,0);</v>
      </c>
    </row>
    <row r="64" spans="2:28">
      <c r="B64">
        <v>1071</v>
      </c>
      <c r="C64" t="s">
        <v>826</v>
      </c>
      <c r="D64" t="s">
        <v>825</v>
      </c>
      <c r="E64">
        <v>0</v>
      </c>
      <c r="F64">
        <v>1</v>
      </c>
      <c r="G64">
        <v>1</v>
      </c>
      <c r="I64" t="s">
        <v>460</v>
      </c>
      <c r="J64">
        <v>62</v>
      </c>
      <c r="K64" t="s">
        <v>1286</v>
      </c>
      <c r="L64" t="s">
        <v>89</v>
      </c>
      <c r="M64">
        <v>1</v>
      </c>
      <c r="N64">
        <v>1</v>
      </c>
      <c r="Z64" s="191" t="s">
        <v>1242</v>
      </c>
      <c r="AA64" t="str">
        <f t="shared" si="0"/>
        <v>1071,40,40,62,'Price Basis Type','SEC_PRICE_BASIS_TYPE','1','0','1','enumerated','string',NULL,0,NULL,NULL,NULL,NULL,NULL,NULL,NULL,1,1,0,0,0,0,NULL,0,0,0,0);</v>
      </c>
      <c r="AB64"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values(1071,40,40,62,'Price Basis Type','SEC_PRICE_BASIS_TYPE','1','0','1','enumerated','string',NULL,0,NULL,NULL,NULL,NULL,NULL,NULL,NULL,1,1,0,0,0,0,NULL,0,0,0,0);</v>
      </c>
    </row>
    <row r="65" spans="2:28">
      <c r="B65">
        <v>1072</v>
      </c>
      <c r="C65" t="s">
        <v>1287</v>
      </c>
      <c r="D65" t="s">
        <v>1132</v>
      </c>
      <c r="E65">
        <v>0</v>
      </c>
      <c r="F65">
        <v>1</v>
      </c>
      <c r="G65">
        <v>1</v>
      </c>
      <c r="I65" t="s">
        <v>460</v>
      </c>
      <c r="J65">
        <v>3</v>
      </c>
      <c r="K65">
        <v>3</v>
      </c>
      <c r="L65" t="s">
        <v>104</v>
      </c>
      <c r="M65">
        <v>1</v>
      </c>
      <c r="Z65" s="191" t="s">
        <v>1242</v>
      </c>
      <c r="AA65" t="str">
        <f t="shared" si="0"/>
        <v>1072,40,40,3,'Sec price from primary price prov','SEC_PRICE_FROM_PRIMARY_PRICE_PROVIDER','1','0','1','enumerated','Boolean',NULL,0,NULL,NULL,NULL,NULL,NULL,NULL,NULL,1,0,0,0,0,0,NULL,0,0,0,0);</v>
      </c>
      <c r="AB65"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values(1072,40,40,3,'Sec price from primary price prov','SEC_PRICE_FROM_PRIMARY_PRICE_PROVIDER','1','0','1','enumerated','Boolean',NULL,0,NULL,NULL,NULL,NULL,NULL,NULL,NULL,1,0,0,0,0,0,NULL,0,0,0,0);</v>
      </c>
    </row>
    <row r="66" spans="2:28" ht="48">
      <c r="B66">
        <v>1073</v>
      </c>
      <c r="C66" t="s">
        <v>382</v>
      </c>
      <c r="D66" t="s">
        <v>381</v>
      </c>
      <c r="E66">
        <v>1</v>
      </c>
      <c r="F66">
        <v>1</v>
      </c>
      <c r="G66">
        <v>1</v>
      </c>
      <c r="I66" t="s">
        <v>226</v>
      </c>
      <c r="L66" t="s">
        <v>111</v>
      </c>
      <c r="O66">
        <v>1</v>
      </c>
      <c r="P66">
        <v>1</v>
      </c>
      <c r="Q66">
        <v>1</v>
      </c>
      <c r="R66">
        <v>1</v>
      </c>
      <c r="U66" s="188" t="s">
        <v>1268</v>
      </c>
      <c r="X66">
        <v>0</v>
      </c>
      <c r="Z66" s="191" t="s">
        <v>1242</v>
      </c>
      <c r="AA66" t="str">
        <f t="shared" si="0"/>
        <v>1073,40,40,NULL,'Price Volatility (30 Days)','SEC_PRICE_VOLATILITY_30D','1','1','1','free_value','number',NULL,0,NULL,NULL,0,NULL,NULL,NULL,NULL,0,0,1,1,1,1,NULL,0,0,0,0);</v>
      </c>
      <c r="AB66"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values(1073,40,40,NULL,'Price Volatility (30 Days)','SEC_PRICE_VOLATILITY_30D','1','1','1','free_value','number',NULL,0,NULL,NULL,0,NULL,NULL,NULL,NULL,0,0,1,1,1,1,NULL,0,0,0,0);</v>
      </c>
    </row>
    <row r="67" spans="2:28" ht="48">
      <c r="B67">
        <v>1074</v>
      </c>
      <c r="C67" t="s">
        <v>389</v>
      </c>
      <c r="D67" t="s">
        <v>388</v>
      </c>
      <c r="E67">
        <v>1</v>
      </c>
      <c r="F67">
        <v>1</v>
      </c>
      <c r="G67">
        <v>1</v>
      </c>
      <c r="I67" t="s">
        <v>226</v>
      </c>
      <c r="L67" t="s">
        <v>111</v>
      </c>
      <c r="O67">
        <v>1</v>
      </c>
      <c r="P67">
        <v>1</v>
      </c>
      <c r="Q67">
        <v>1</v>
      </c>
      <c r="R67">
        <v>1</v>
      </c>
      <c r="U67" s="188" t="s">
        <v>1268</v>
      </c>
      <c r="X67">
        <v>0</v>
      </c>
      <c r="Z67" s="191" t="s">
        <v>1242</v>
      </c>
      <c r="AA67" t="str">
        <f t="shared" si="0"/>
        <v>1074,40,40,NULL,'Price Volatility (60 Days)','SEC_PRICE_VOLATILITY_60D','1','1','1','free_value','number',NULL,0,NULL,NULL,0,NULL,NULL,NULL,NULL,0,0,1,1,1,1,NULL,0,0,0,0);</v>
      </c>
      <c r="AB67" t="str">
        <f t="shared" si="1"/>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values(1074,40,40,NULL,'Price Volatility (60 Days)','SEC_PRICE_VOLATILITY_60D','1','1','1','free_value','number',NULL,0,NULL,NULL,0,NULL,NULL,NULL,NULL,0,0,1,1,1,1,NULL,0,0,0,0);</v>
      </c>
    </row>
    <row r="68" spans="2:28">
      <c r="B68">
        <v>1075</v>
      </c>
      <c r="C68" t="s">
        <v>1113</v>
      </c>
      <c r="D68" t="s">
        <v>1112</v>
      </c>
      <c r="E68">
        <v>1</v>
      </c>
      <c r="F68">
        <v>1</v>
      </c>
      <c r="G68">
        <v>1</v>
      </c>
      <c r="I68" t="s">
        <v>460</v>
      </c>
      <c r="J68">
        <v>63</v>
      </c>
      <c r="K68" t="s">
        <v>1288</v>
      </c>
      <c r="L68" t="s">
        <v>89</v>
      </c>
      <c r="M68">
        <v>1</v>
      </c>
      <c r="N68">
        <v>1</v>
      </c>
      <c r="O68">
        <v>1</v>
      </c>
      <c r="P68">
        <v>1</v>
      </c>
      <c r="Q68">
        <v>1</v>
      </c>
      <c r="R68">
        <v>1</v>
      </c>
      <c r="Z68" s="191" t="s">
        <v>1242</v>
      </c>
      <c r="AA68" t="str">
        <f t="shared" ref="AA68:AA91" si="2">B68 &amp; ",40,40," &amp; IF(ISNUMBER(J68),J68,"NULL") &amp; ",'" &amp;C68 &amp; "','" &amp; D68 &amp; "','" &amp;F68 &amp; "','" &amp; E68 &amp; "','" &amp; G68 &amp; "'," &amp; IF(I68 = "enumerated","'enumerated','","'free_value','") &amp; L68 &amp; "',NULL,0," &amp;IF(ISNUMBER(V68),V68,"NULL") &amp; "," &amp; IF(ISNUMBER(W68),W68,"NULL") &amp; "," &amp; IF(ISNUMBER(X68),X68,"NULL") &amp; "," &amp; IF(ISNUMBER(Y68),Y68,"NULL") &amp; "," &amp; "NULL,NULL,NULL," &amp; IF(ISNUMBER(M68),M68,0) &amp; "," &amp; IF(ISNUMBER(N68),N68,0) &amp; "," &amp; IF(ISNUMBER(O68),O68,0) &amp; "," &amp; IF(ISNUMBER(P68),P68,0) &amp; "," &amp; IF(ISNUMBER(Q68),Q68,0) &amp; "," &amp; IF(ISNUMBER(R68),R68,0) &amp; "," &amp; IF(ISNUMBER(T68),T68,"NULL") &amp; ",0,0,0,0);"</f>
        <v>1075,40,40,63,'Internal Price Volatility Bond','SEC_PRICE_VOLATILITY_BOND','1','1','1','enumerated','string',NULL,0,NULL,NULL,NULL,NULL,NULL,NULL,NULL,1,1,1,1,1,1,NULL,0,0,0,0);</v>
      </c>
      <c r="AB68" t="str">
        <f t="shared" ref="AB68:AB91" si="3">CONCATENATE(Z68,AA68)</f>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values(1075,40,40,63,'Internal Price Volatility Bond','SEC_PRICE_VOLATILITY_BOND','1','1','1','enumerated','string',NULL,0,NULL,NULL,NULL,NULL,NULL,NULL,NULL,1,1,1,1,1,1,NULL,0,0,0,0);</v>
      </c>
    </row>
    <row r="69" spans="2:28">
      <c r="B69">
        <v>1076</v>
      </c>
      <c r="C69" t="s">
        <v>1116</v>
      </c>
      <c r="D69" t="s">
        <v>1115</v>
      </c>
      <c r="E69">
        <v>1</v>
      </c>
      <c r="F69">
        <v>1</v>
      </c>
      <c r="G69">
        <v>1</v>
      </c>
      <c r="I69" t="s">
        <v>460</v>
      </c>
      <c r="J69">
        <v>64</v>
      </c>
      <c r="K69" t="s">
        <v>1289</v>
      </c>
      <c r="L69" t="s">
        <v>89</v>
      </c>
      <c r="M69">
        <v>1</v>
      </c>
      <c r="N69">
        <v>1</v>
      </c>
      <c r="O69">
        <v>1</v>
      </c>
      <c r="P69">
        <v>1</v>
      </c>
      <c r="Q69">
        <v>1</v>
      </c>
      <c r="R69">
        <v>1</v>
      </c>
      <c r="Z69" s="191" t="s">
        <v>1242</v>
      </c>
      <c r="AA69" t="str">
        <f t="shared" si="2"/>
        <v>1076,40,40,64,'Internal Price Volatility Equity','SEC_PRICE_VOLATILITY_EQUITY','1','1','1','enumerated','string',NULL,0,NULL,NULL,NULL,NULL,NULL,NULL,NULL,1,1,1,1,1,1,NULL,0,0,0,0);</v>
      </c>
      <c r="AB69"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values(1076,40,40,64,'Internal Price Volatility Equity','SEC_PRICE_VOLATILITY_EQUITY','1','1','1','enumerated','string',NULL,0,NULL,NULL,NULL,NULL,NULL,NULL,NULL,1,1,1,1,1,1,NULL,0,0,0,0);</v>
      </c>
    </row>
    <row r="70" spans="2:28">
      <c r="B70">
        <v>1077</v>
      </c>
      <c r="C70" t="s">
        <v>1061</v>
      </c>
      <c r="D70" t="s">
        <v>1060</v>
      </c>
      <c r="E70">
        <v>0</v>
      </c>
      <c r="F70">
        <v>1</v>
      </c>
      <c r="G70">
        <v>0</v>
      </c>
      <c r="I70" t="s">
        <v>460</v>
      </c>
      <c r="J70">
        <v>3</v>
      </c>
      <c r="K70">
        <v>3</v>
      </c>
      <c r="L70" t="s">
        <v>104</v>
      </c>
      <c r="M70">
        <v>1</v>
      </c>
      <c r="Z70" s="191" t="s">
        <v>1242</v>
      </c>
      <c r="AA70" t="str">
        <f t="shared" si="2"/>
        <v>1077,40,40,3,'Primary Market flag','SEC_PRIM_MKT','1','0','0','enumerated','Boolean',NULL,0,NULL,NULL,NULL,NULL,NULL,NULL,NULL,1,0,0,0,0,0,NULL,0,0,0,0);</v>
      </c>
      <c r="AB70"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values(1077,40,40,3,'Primary Market flag','SEC_PRIM_MKT','1','0','0','enumerated','Boolean',NULL,0,NULL,NULL,NULL,NULL,NULL,NULL,NULL,1,0,0,0,0,0,NULL,0,0,0,0);</v>
      </c>
    </row>
    <row r="71" spans="2:28">
      <c r="B71">
        <v>1078</v>
      </c>
      <c r="C71" t="s">
        <v>1290</v>
      </c>
      <c r="D71" t="s">
        <v>787</v>
      </c>
      <c r="E71">
        <v>1</v>
      </c>
      <c r="F71">
        <v>1</v>
      </c>
      <c r="G71">
        <v>1</v>
      </c>
      <c r="I71" t="s">
        <v>460</v>
      </c>
      <c r="J71">
        <v>6</v>
      </c>
      <c r="K71">
        <v>6</v>
      </c>
      <c r="L71" t="s">
        <v>89</v>
      </c>
      <c r="M71">
        <v>1</v>
      </c>
      <c r="Z71" s="191" t="s">
        <v>1242</v>
      </c>
      <c r="AA71" t="str">
        <f t="shared" si="2"/>
        <v>1078,40,40,6,'Puttable','SEC_PUTTABLE','1','1','1','enumerated','string',NULL,0,NULL,NULL,NULL,NULL,NULL,NULL,NULL,1,0,0,0,0,0,NULL,0,0,0,0);</v>
      </c>
      <c r="AB71"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values(1078,40,40,6,'Puttable','SEC_PUTTABLE','1','1','1','enumerated','string',NULL,0,NULL,NULL,NULL,NULL,NULL,NULL,NULL,1,0,0,0,0,0,NULL,0,0,0,0);</v>
      </c>
    </row>
    <row r="72" spans="2:28">
      <c r="B72">
        <v>1079</v>
      </c>
      <c r="C72" t="s">
        <v>493</v>
      </c>
      <c r="D72" t="s">
        <v>492</v>
      </c>
      <c r="E72">
        <v>1</v>
      </c>
      <c r="F72">
        <v>1</v>
      </c>
      <c r="G72">
        <v>1</v>
      </c>
      <c r="I72" t="s">
        <v>460</v>
      </c>
      <c r="J72">
        <v>4</v>
      </c>
      <c r="K72">
        <v>4</v>
      </c>
      <c r="L72" t="s">
        <v>89</v>
      </c>
      <c r="M72">
        <v>1</v>
      </c>
      <c r="N72">
        <v>1</v>
      </c>
      <c r="Z72" s="191" t="s">
        <v>1242</v>
      </c>
      <c r="AA72" t="str">
        <f t="shared" si="2"/>
        <v>1079,40,40,4,'Security Rating','SEC_RATING','1','1','1','enumerated','string',NULL,0,NULL,NULL,NULL,NULL,NULL,NULL,NULL,1,1,0,0,0,0,NULL,0,0,0,0);</v>
      </c>
      <c r="AB72"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values(1079,40,40,4,'Security Rating','SEC_RATING','1','1','1','enumerated','string',NULL,0,NULL,NULL,NULL,NULL,NULL,NULL,NULL,1,1,0,0,0,0,NULL,0,0,0,0);</v>
      </c>
    </row>
    <row r="73" spans="2:28">
      <c r="B73">
        <v>1080</v>
      </c>
      <c r="C73" t="s">
        <v>1291</v>
      </c>
      <c r="D73" t="s">
        <v>498</v>
      </c>
      <c r="E73">
        <v>1</v>
      </c>
      <c r="F73">
        <v>1</v>
      </c>
      <c r="G73">
        <v>1</v>
      </c>
      <c r="I73" t="s">
        <v>460</v>
      </c>
      <c r="J73">
        <v>22</v>
      </c>
      <c r="K73">
        <v>22</v>
      </c>
      <c r="L73" t="s">
        <v>89</v>
      </c>
      <c r="M73">
        <v>1</v>
      </c>
      <c r="N73">
        <v>1</v>
      </c>
      <c r="Z73" s="191" t="s">
        <v>1242</v>
      </c>
      <c r="AA73" t="str">
        <f t="shared" si="2"/>
        <v>1080,40,40,22,'Security Rating - Long Term','SEC_RATING_LT','1','1','1','enumerated','string',NULL,0,NULL,NULL,NULL,NULL,NULL,NULL,NULL,1,1,0,0,0,0,NULL,0,0,0,0);</v>
      </c>
      <c r="AB73"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values(1080,40,40,22,'Security Rating - Long Term','SEC_RATING_LT','1','1','1','enumerated','string',NULL,0,NULL,NULL,NULL,NULL,NULL,NULL,NULL,1,1,0,0,0,0,NULL,0,0,0,0);</v>
      </c>
    </row>
    <row r="74" spans="2:28">
      <c r="B74">
        <v>1081</v>
      </c>
      <c r="C74" t="s">
        <v>1292</v>
      </c>
      <c r="D74" t="s">
        <v>501</v>
      </c>
      <c r="E74">
        <v>1</v>
      </c>
      <c r="F74">
        <v>1</v>
      </c>
      <c r="G74">
        <v>1</v>
      </c>
      <c r="I74" t="s">
        <v>460</v>
      </c>
      <c r="J74">
        <v>4</v>
      </c>
      <c r="K74">
        <v>4</v>
      </c>
      <c r="L74" t="s">
        <v>89</v>
      </c>
      <c r="M74">
        <v>1</v>
      </c>
      <c r="N74">
        <v>1</v>
      </c>
      <c r="Z74" s="191" t="s">
        <v>1242</v>
      </c>
      <c r="AA74" t="str">
        <f t="shared" si="2"/>
        <v>1081,40,40,4,'Security Rating - Short Term','SEC_RATING_ST','1','1','1','enumerated','string',NULL,0,NULL,NULL,NULL,NULL,NULL,NULL,NULL,1,1,0,0,0,0,NULL,0,0,0,0);</v>
      </c>
      <c r="AB74"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values(1081,40,40,4,'Security Rating - Short Term','SEC_RATING_ST','1','1','1','enumerated','string',NULL,0,NULL,NULL,NULL,NULL,NULL,NULL,NULL,1,1,0,0,0,0,NULL,0,0,0,0);</v>
      </c>
    </row>
    <row r="75" spans="2:28">
      <c r="B75">
        <v>1082</v>
      </c>
      <c r="C75" t="s">
        <v>687</v>
      </c>
      <c r="D75" t="s">
        <v>686</v>
      </c>
      <c r="E75">
        <v>1</v>
      </c>
      <c r="F75">
        <v>1</v>
      </c>
      <c r="G75">
        <v>1</v>
      </c>
      <c r="I75" t="s">
        <v>460</v>
      </c>
      <c r="J75">
        <v>65</v>
      </c>
      <c r="K75" t="s">
        <v>1293</v>
      </c>
      <c r="L75" t="s">
        <v>89</v>
      </c>
      <c r="M75">
        <v>1</v>
      </c>
      <c r="N75">
        <v>1</v>
      </c>
      <c r="Z75" s="191" t="s">
        <v>1242</v>
      </c>
      <c r="AA75" t="str">
        <f t="shared" si="2"/>
        <v>1082,40,40,65,'Security Rating Term','SEC_RATING_TERM','1','1','1','enumerated','string',NULL,0,NULL,NULL,NULL,NULL,NULL,NULL,NULL,1,1,0,0,0,0,NULL,0,0,0,0);</v>
      </c>
      <c r="AB75"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values(1082,40,40,65,'Security Rating Term','SEC_RATING_TERM','1','1','1','enumerated','string',NULL,0,NULL,NULL,NULL,NULL,NULL,NULL,NULL,1,1,0,0,0,0,NULL,0,0,0,0);</v>
      </c>
    </row>
    <row r="76" spans="2:28">
      <c r="B76">
        <v>1083</v>
      </c>
      <c r="C76" t="s">
        <v>174</v>
      </c>
      <c r="D76" t="s">
        <v>173</v>
      </c>
      <c r="E76">
        <v>0</v>
      </c>
      <c r="F76">
        <v>1</v>
      </c>
      <c r="G76">
        <v>0</v>
      </c>
      <c r="I76" t="s">
        <v>460</v>
      </c>
      <c r="J76">
        <v>3</v>
      </c>
      <c r="K76">
        <v>3</v>
      </c>
      <c r="L76" t="s">
        <v>104</v>
      </c>
      <c r="M76">
        <v>1</v>
      </c>
      <c r="Z76" s="191" t="s">
        <v>1242</v>
      </c>
      <c r="AA76" t="str">
        <f t="shared" si="2"/>
        <v>1083,40,40,3,'Security Redeemed','SEC_REDEEMED','1','0','0','enumerated','Boolean',NULL,0,NULL,NULL,NULL,NULL,NULL,NULL,NULL,1,0,0,0,0,0,NULL,0,0,0,0);</v>
      </c>
      <c r="AB76"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values(1083,40,40,3,'Security Redeemed','SEC_REDEEMED','1','0','0','enumerated','Boolean',NULL,0,NULL,NULL,NULL,NULL,NULL,NULL,NULL,1,0,0,0,0,0,NULL,0,0,0,0);</v>
      </c>
    </row>
    <row r="77" spans="2:28">
      <c r="B77">
        <v>1084</v>
      </c>
      <c r="C77" t="s">
        <v>1294</v>
      </c>
      <c r="D77" t="s">
        <v>930</v>
      </c>
      <c r="E77">
        <v>0</v>
      </c>
      <c r="F77">
        <v>1</v>
      </c>
      <c r="G77">
        <v>1</v>
      </c>
      <c r="I77" t="s">
        <v>226</v>
      </c>
      <c r="L77" t="s">
        <v>866</v>
      </c>
      <c r="M77">
        <v>1</v>
      </c>
      <c r="N77">
        <v>1</v>
      </c>
      <c r="O77">
        <v>1</v>
      </c>
      <c r="P77">
        <v>1</v>
      </c>
      <c r="Q77">
        <v>1</v>
      </c>
      <c r="R77">
        <v>1</v>
      </c>
      <c r="Z77" s="191" t="s">
        <v>1242</v>
      </c>
      <c r="AA77" t="str">
        <f t="shared" si="2"/>
        <v>1084,40,40,NULL,'Redemption date','SEC_REDEMPTION_DATE','1','0','1','free_value','date',NULL,0,NULL,NULL,NULL,NULL,NULL,NULL,NULL,1,1,1,1,1,1,NULL,0,0,0,0);</v>
      </c>
      <c r="AB77"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values(1084,40,40,NULL,'Redemption date','SEC_REDEMPTION_DATE','1','0','1','free_value','date',NULL,0,NULL,NULL,NULL,NULL,NULL,NULL,NULL,1,1,1,1,1,1,NULL,0,0,0,0);</v>
      </c>
    </row>
    <row r="78" spans="2:28" ht="48">
      <c r="B78">
        <v>1085</v>
      </c>
      <c r="C78" t="s">
        <v>1295</v>
      </c>
      <c r="D78" t="s">
        <v>711</v>
      </c>
      <c r="E78">
        <v>1</v>
      </c>
      <c r="F78">
        <v>1</v>
      </c>
      <c r="G78">
        <v>1</v>
      </c>
      <c r="I78" t="s">
        <v>226</v>
      </c>
      <c r="L78" t="s">
        <v>111</v>
      </c>
      <c r="O78">
        <v>1</v>
      </c>
      <c r="P78">
        <v>1</v>
      </c>
      <c r="Q78">
        <v>1</v>
      </c>
      <c r="R78">
        <v>1</v>
      </c>
      <c r="U78" s="188" t="s">
        <v>1268</v>
      </c>
      <c r="X78">
        <v>0</v>
      </c>
      <c r="Z78" s="191" t="s">
        <v>1242</v>
      </c>
      <c r="AA78" t="str">
        <f t="shared" si="2"/>
        <v>1085,40,40,NULL,'Residual/Inflation factor','SEC_RESIDUAL_FACTOR','1','1','1','free_value','number',NULL,0,NULL,NULL,0,NULL,NULL,NULL,NULL,0,0,1,1,1,1,NULL,0,0,0,0);</v>
      </c>
      <c r="AB78"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values(1085,40,40,NULL,'Residual/Inflation factor','SEC_RESIDUAL_FACTOR','1','1','1','free_value','number',NULL,0,NULL,NULL,0,NULL,NULL,NULL,NULL,0,0,1,1,1,1,NULL,0,0,0,0);</v>
      </c>
    </row>
    <row r="79" spans="2:28">
      <c r="B79">
        <v>1086</v>
      </c>
      <c r="C79" t="s">
        <v>1074</v>
      </c>
      <c r="D79" t="s">
        <v>1073</v>
      </c>
      <c r="E79">
        <v>1</v>
      </c>
      <c r="F79">
        <v>1</v>
      </c>
      <c r="G79">
        <v>1</v>
      </c>
      <c r="I79" t="s">
        <v>460</v>
      </c>
      <c r="J79">
        <v>6</v>
      </c>
      <c r="K79">
        <v>6</v>
      </c>
      <c r="L79" t="s">
        <v>89</v>
      </c>
      <c r="M79">
        <v>1</v>
      </c>
      <c r="N79">
        <v>1</v>
      </c>
      <c r="Z79" s="191" t="s">
        <v>1242</v>
      </c>
      <c r="AA79" t="str">
        <f t="shared" si="2"/>
        <v>1086,40,40,6,'Security Settlement Currency','SEC_SETTLEMENT_CURRENCY','1','1','1','enumerated','string',NULL,0,NULL,NULL,NULL,NULL,NULL,NULL,NULL,1,1,0,0,0,0,NULL,0,0,0,0);</v>
      </c>
      <c r="AB79"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values(1086,40,40,6,'Security Settlement Currency','SEC_SETTLEMENT_CURRENCY','1','1','1','enumerated','string',NULL,0,NULL,NULL,NULL,NULL,NULL,NULL,NULL,1,1,0,0,0,0,NULL,0,0,0,0);</v>
      </c>
    </row>
    <row r="80" spans="2:28">
      <c r="B80">
        <v>1087</v>
      </c>
      <c r="C80" t="s">
        <v>1296</v>
      </c>
      <c r="D80" t="s">
        <v>789</v>
      </c>
      <c r="E80">
        <v>1</v>
      </c>
      <c r="F80">
        <v>1</v>
      </c>
      <c r="G80">
        <v>1</v>
      </c>
      <c r="I80" t="s">
        <v>460</v>
      </c>
      <c r="J80">
        <v>4</v>
      </c>
      <c r="K80">
        <v>4</v>
      </c>
      <c r="L80" t="s">
        <v>89</v>
      </c>
      <c r="M80">
        <v>1</v>
      </c>
      <c r="Z80" s="191" t="s">
        <v>1242</v>
      </c>
      <c r="AA80" t="str">
        <f t="shared" si="2"/>
        <v>1087,40,40,4,'Sinkable','SEC_SINKABLE','1','1','1','enumerated','string',NULL,0,NULL,NULL,NULL,NULL,NULL,NULL,NULL,1,0,0,0,0,0,NULL,0,0,0,0);</v>
      </c>
      <c r="AB80"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values(1087,40,40,4,'Sinkable','SEC_SINKABLE','1','1','1','enumerated','string',NULL,0,NULL,NULL,NULL,NULL,NULL,NULL,NULL,1,0,0,0,0,0,NULL,0,0,0,0);</v>
      </c>
    </row>
    <row r="81" spans="2:28">
      <c r="B81">
        <v>1088</v>
      </c>
      <c r="C81" t="s">
        <v>693</v>
      </c>
      <c r="D81" t="s">
        <v>692</v>
      </c>
      <c r="E81">
        <v>0</v>
      </c>
      <c r="F81">
        <v>1</v>
      </c>
      <c r="G81">
        <v>0</v>
      </c>
      <c r="I81" t="s">
        <v>460</v>
      </c>
      <c r="J81">
        <v>5</v>
      </c>
      <c r="K81">
        <v>5</v>
      </c>
      <c r="L81" t="s">
        <v>89</v>
      </c>
      <c r="M81">
        <v>1</v>
      </c>
      <c r="N81">
        <v>1</v>
      </c>
      <c r="Z81" s="191" t="s">
        <v>1242</v>
      </c>
      <c r="AA81" t="str">
        <f t="shared" si="2"/>
        <v>1088,40,40,5,'Tax Country','SEC_TAX_COUNTRY','1','0','0','enumerated','string',NULL,0,NULL,NULL,NULL,NULL,NULL,NULL,NULL,1,1,0,0,0,0,NULL,0,0,0,0);</v>
      </c>
      <c r="AB81"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values(1088,40,40,5,'Tax Country','SEC_TAX_COUNTRY','1','0','0','enumerated','string',NULL,0,NULL,NULL,NULL,NULL,NULL,NULL,NULL,1,1,0,0,0,0,NULL,0,0,0,0);</v>
      </c>
    </row>
    <row r="82" spans="2:28" ht="48">
      <c r="B82">
        <v>1089</v>
      </c>
      <c r="C82" t="s">
        <v>1297</v>
      </c>
      <c r="D82" t="s">
        <v>1039</v>
      </c>
      <c r="E82">
        <v>0</v>
      </c>
      <c r="F82">
        <v>1</v>
      </c>
      <c r="G82">
        <v>0</v>
      </c>
      <c r="I82" t="s">
        <v>226</v>
      </c>
      <c r="L82" t="s">
        <v>111</v>
      </c>
      <c r="M82">
        <v>1</v>
      </c>
      <c r="N82">
        <v>1</v>
      </c>
      <c r="O82">
        <v>1</v>
      </c>
      <c r="P82">
        <v>1</v>
      </c>
      <c r="Q82">
        <v>1</v>
      </c>
      <c r="R82">
        <v>1</v>
      </c>
      <c r="T82">
        <v>29</v>
      </c>
      <c r="U82" s="188" t="s">
        <v>1268</v>
      </c>
      <c r="X82">
        <v>0</v>
      </c>
      <c r="Z82" s="191" t="s">
        <v>1242</v>
      </c>
      <c r="AA82" t="str">
        <f t="shared" si="2"/>
        <v>1089,40,40,NULL,'Time to entitlement date','SEC_TIME_TO_ENTITLEMENT_DATE','1','0','0','free_value','number',NULL,0,NULL,NULL,0,NULL,NULL,NULL,NULL,1,1,1,1,1,1,29,0,0,0,0);</v>
      </c>
      <c r="AB82"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values(1089,40,40,NULL,'Time to entitlement date','SEC_TIME_TO_ENTITLEMENT_DATE','1','0','0','free_value','number',NULL,0,NULL,NULL,0,NULL,NULL,NULL,NULL,1,1,1,1,1,1,29,0,0,0,0);</v>
      </c>
    </row>
    <row r="83" spans="2:28">
      <c r="B83">
        <v>1090</v>
      </c>
      <c r="C83" t="s">
        <v>1298</v>
      </c>
      <c r="D83" t="s">
        <v>777</v>
      </c>
      <c r="E83">
        <v>1</v>
      </c>
      <c r="F83">
        <v>1</v>
      </c>
      <c r="G83">
        <v>1</v>
      </c>
      <c r="I83" t="s">
        <v>460</v>
      </c>
      <c r="J83">
        <v>66</v>
      </c>
      <c r="K83" t="s">
        <v>1299</v>
      </c>
      <c r="L83" t="s">
        <v>89</v>
      </c>
      <c r="M83">
        <v>1</v>
      </c>
      <c r="N83">
        <v>1</v>
      </c>
      <c r="Z83" s="191" t="s">
        <v>1242</v>
      </c>
      <c r="AA83" t="str">
        <f t="shared" si="2"/>
        <v>1090,40,40,66,'Security tranche type','SEC_TRANCHE_TYPE','1','1','1','enumerated','string',NULL,0,NULL,NULL,NULL,NULL,NULL,NULL,NULL,1,1,0,0,0,0,NULL,0,0,0,0);</v>
      </c>
      <c r="AB83"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values(1090,40,40,66,'Security tranche type','SEC_TRANCHE_TYPE','1','1','1','enumerated','string',NULL,0,NULL,NULL,NULL,NULL,NULL,NULL,NULL,1,1,0,0,0,0,NULL,0,0,0,0);</v>
      </c>
    </row>
    <row r="84" spans="2:28">
      <c r="B84">
        <v>1091</v>
      </c>
      <c r="C84" t="s">
        <v>1300</v>
      </c>
      <c r="D84" t="s">
        <v>791</v>
      </c>
      <c r="E84">
        <v>1</v>
      </c>
      <c r="F84">
        <v>1</v>
      </c>
      <c r="G84">
        <v>1</v>
      </c>
      <c r="I84" t="s">
        <v>460</v>
      </c>
      <c r="J84">
        <v>3</v>
      </c>
      <c r="K84">
        <v>3</v>
      </c>
      <c r="L84" t="s">
        <v>104</v>
      </c>
      <c r="M84">
        <v>1</v>
      </c>
      <c r="Z84" s="191" t="s">
        <v>1242</v>
      </c>
      <c r="AA84" t="str">
        <f t="shared" si="2"/>
        <v>1091,40,40,3,'UK Sdrt report','SEC_UK_SDRT_REPORT','1','1','1','enumerated','Boolean',NULL,0,NULL,NULL,NULL,NULL,NULL,NULL,NULL,1,0,0,0,0,0,NULL,0,0,0,0);</v>
      </c>
      <c r="AB84"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values(1091,40,40,3,'UK Sdrt report','SEC_UK_SDRT_REPORT','1','1','1','enumerated','Boolean',NULL,0,NULL,NULL,NULL,NULL,NULL,NULL,NULL,1,0,0,0,0,0,NULL,0,0,0,0);</v>
      </c>
    </row>
    <row r="85" spans="2:28" ht="64">
      <c r="B85">
        <v>1092</v>
      </c>
      <c r="C85" t="s">
        <v>544</v>
      </c>
      <c r="D85" t="s">
        <v>543</v>
      </c>
      <c r="E85">
        <v>1</v>
      </c>
      <c r="F85">
        <v>1</v>
      </c>
      <c r="G85">
        <v>1</v>
      </c>
      <c r="I85" t="s">
        <v>226</v>
      </c>
      <c r="L85" t="s">
        <v>89</v>
      </c>
      <c r="M85">
        <v>1</v>
      </c>
      <c r="N85">
        <v>1</v>
      </c>
      <c r="U85" s="126" t="s">
        <v>1279</v>
      </c>
      <c r="V85">
        <v>32</v>
      </c>
      <c r="W85">
        <v>0</v>
      </c>
      <c r="Z85" s="191" t="s">
        <v>1242</v>
      </c>
      <c r="AA85" t="str">
        <f t="shared" si="2"/>
        <v>1092,40,40,NULL,'Underlying Asset Location','SEC_UNDERLYING_ASSET_LOCATION','1','1','1','free_value','string',NULL,0,32,0,NULL,NULL,NULL,NULL,NULL,1,1,0,0,0,0,NULL,0,0,0,0);</v>
      </c>
      <c r="AB85"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values(1092,40,40,NULL,'Underlying Asset Location','SEC_UNDERLYING_ASSET_LOCATION','1','1','1','free_value','string',NULL,0,32,0,NULL,NULL,NULL,NULL,NULL,1,1,0,0,0,0,NULL,0,0,0,0);</v>
      </c>
    </row>
    <row r="86" spans="2:28" ht="64">
      <c r="B86">
        <v>1093</v>
      </c>
      <c r="C86" t="s">
        <v>248</v>
      </c>
      <c r="D86" t="s">
        <v>247</v>
      </c>
      <c r="E86">
        <v>1</v>
      </c>
      <c r="F86">
        <v>1</v>
      </c>
      <c r="G86">
        <v>1</v>
      </c>
      <c r="I86" t="s">
        <v>226</v>
      </c>
      <c r="L86" t="s">
        <v>89</v>
      </c>
      <c r="M86">
        <v>1</v>
      </c>
      <c r="N86">
        <v>1</v>
      </c>
      <c r="U86" s="126" t="s">
        <v>227</v>
      </c>
      <c r="V86">
        <v>12</v>
      </c>
      <c r="W86">
        <v>12</v>
      </c>
      <c r="Z86" s="191" t="s">
        <v>1242</v>
      </c>
      <c r="AA86" t="str">
        <f t="shared" si="2"/>
        <v>1093,40,40,NULL,'Underlying Security','SEC_UNDERLYING_SECURITY','1','1','1','free_value','string',NULL,0,12,12,NULL,NULL,NULL,NULL,NULL,1,1,0,0,0,0,NULL,0,0,0,0);</v>
      </c>
      <c r="AB86"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values(1093,40,40,NULL,'Underlying Security','SEC_UNDERLYING_SECURITY','1','1','1','free_value','string',NULL,0,12,12,NULL,NULL,NULL,NULL,NULL,1,1,0,0,0,0,NULL,0,0,0,0);</v>
      </c>
    </row>
    <row r="87" spans="2:28" ht="64">
      <c r="B87">
        <v>1094</v>
      </c>
      <c r="C87" t="s">
        <v>256</v>
      </c>
      <c r="D87" t="s">
        <v>255</v>
      </c>
      <c r="E87">
        <v>1</v>
      </c>
      <c r="F87">
        <v>1</v>
      </c>
      <c r="G87">
        <v>1</v>
      </c>
      <c r="I87" t="s">
        <v>226</v>
      </c>
      <c r="L87" t="s">
        <v>89</v>
      </c>
      <c r="M87">
        <v>1</v>
      </c>
      <c r="N87">
        <v>1</v>
      </c>
      <c r="U87" s="126" t="s">
        <v>239</v>
      </c>
      <c r="V87">
        <v>71</v>
      </c>
      <c r="W87">
        <v>0</v>
      </c>
      <c r="Z87" s="191" t="s">
        <v>1242</v>
      </c>
      <c r="AA87" t="str">
        <f t="shared" si="2"/>
        <v>1094,40,40,NULL,'Underlying Security In Security List','SEC_UNDERLYING_SECURITY_IN_BASKET','1','1','1','free_value','string',NULL,0,71,0,NULL,NULL,NULL,NULL,NULL,1,1,0,0,0,0,NULL,0,0,0,0);</v>
      </c>
      <c r="AB87"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values(1094,40,40,NULL,'Underlying Security In Security List','SEC_UNDERLYING_SECURITY_IN_BASKET','1','1','1','free_value','string',NULL,0,71,0,NULL,NULL,NULL,NULL,NULL,1,1,0,0,0,0,NULL,0,0,0,0);</v>
      </c>
    </row>
    <row r="88" spans="2:28">
      <c r="B88">
        <v>1095</v>
      </c>
      <c r="C88" t="s">
        <v>344</v>
      </c>
      <c r="D88" t="s">
        <v>343</v>
      </c>
      <c r="E88">
        <v>1</v>
      </c>
      <c r="F88">
        <v>1</v>
      </c>
      <c r="G88">
        <v>1</v>
      </c>
      <c r="I88" t="s">
        <v>460</v>
      </c>
      <c r="J88">
        <v>3</v>
      </c>
      <c r="K88">
        <v>3</v>
      </c>
      <c r="L88" t="s">
        <v>104</v>
      </c>
      <c r="M88">
        <v>1</v>
      </c>
      <c r="Z88" s="191" t="s">
        <v>1242</v>
      </c>
      <c r="AA88" t="str">
        <f t="shared" si="2"/>
        <v>1095,40,40,3,'Unsecured Debt','SEC_UNSECURED_DEBT','1','1','1','enumerated','Boolean',NULL,0,NULL,NULL,NULL,NULL,NULL,NULL,NULL,1,0,0,0,0,0,NULL,0,0,0,0);</v>
      </c>
      <c r="AB88"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values(1095,40,40,3,'Unsecured Debt','SEC_UNSECURED_DEBT','1','1','1','enumerated','Boolean',NULL,0,NULL,NULL,NULL,NULL,NULL,NULL,NULL,1,0,0,0,0,0,NULL,0,0,0,0);</v>
      </c>
    </row>
    <row r="89" spans="2:28" ht="64">
      <c r="B89">
        <v>1096</v>
      </c>
      <c r="C89" t="s">
        <v>1301</v>
      </c>
      <c r="D89" t="s">
        <v>700</v>
      </c>
      <c r="E89">
        <v>0</v>
      </c>
      <c r="F89">
        <v>1</v>
      </c>
      <c r="G89">
        <v>1</v>
      </c>
      <c r="I89" t="s">
        <v>226</v>
      </c>
      <c r="L89" t="s">
        <v>89</v>
      </c>
      <c r="M89">
        <v>1</v>
      </c>
      <c r="N89">
        <v>1</v>
      </c>
      <c r="U89" s="126" t="s">
        <v>1302</v>
      </c>
      <c r="V89">
        <v>7</v>
      </c>
      <c r="W89">
        <v>0</v>
      </c>
      <c r="Z89" s="191" t="s">
        <v>1242</v>
      </c>
      <c r="AA89" t="str">
        <f t="shared" si="2"/>
        <v>1096,40,40,NULL,'Source account name','SRC_ACCOUNT_NAME','1','0','1','free_value','string',NULL,0,7,0,NULL,NULL,NULL,NULL,NULL,1,1,0,0,0,0,NULL,0,0,0,0);</v>
      </c>
      <c r="AB89"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values(1096,40,40,NULL,'Source account name','SRC_ACCOUNT_NAME','1','0','1','free_value','string',NULL,0,7,0,NULL,NULL,NULL,NULL,NULL,1,1,0,0,0,0,NULL,0,0,0,0);</v>
      </c>
    </row>
    <row r="90" spans="2:28">
      <c r="B90">
        <v>1097</v>
      </c>
      <c r="C90" t="s">
        <v>1303</v>
      </c>
      <c r="D90" t="s">
        <v>695</v>
      </c>
      <c r="E90">
        <v>0</v>
      </c>
      <c r="F90">
        <v>1</v>
      </c>
      <c r="G90">
        <v>1</v>
      </c>
      <c r="I90" t="s">
        <v>460</v>
      </c>
      <c r="J90">
        <v>67</v>
      </c>
      <c r="K90" t="s">
        <v>1304</v>
      </c>
      <c r="L90" t="s">
        <v>89</v>
      </c>
      <c r="M90">
        <v>1</v>
      </c>
      <c r="N90">
        <v>1</v>
      </c>
      <c r="Z90" s="191" t="s">
        <v>1242</v>
      </c>
      <c r="AA90" t="str">
        <f t="shared" si="2"/>
        <v>1097,40,40,67,'Source account type','SRC_ACCOUNT_TYPE','1','0','1','enumerated','string',NULL,0,NULL,NULL,NULL,NULL,NULL,NULL,NULL,1,1,0,0,0,0,NULL,0,0,0,0);</v>
      </c>
      <c r="AB90"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values(1097,40,40,67,'Source account type','SRC_ACCOUNT_TYPE','1','0','1','enumerated','string',NULL,0,NULL,NULL,NULL,NULL,NULL,NULL,NULL,1,1,0,0,0,0,NULL,0,0,0,0);</v>
      </c>
    </row>
    <row r="91" spans="2:28" ht="64">
      <c r="B91">
        <v>1098</v>
      </c>
      <c r="C91" t="s">
        <v>753</v>
      </c>
      <c r="D91" t="s">
        <v>752</v>
      </c>
      <c r="E91">
        <v>0</v>
      </c>
      <c r="F91">
        <v>1</v>
      </c>
      <c r="G91">
        <v>0</v>
      </c>
      <c r="I91" t="s">
        <v>226</v>
      </c>
      <c r="L91" t="s">
        <v>111</v>
      </c>
      <c r="O91">
        <v>1</v>
      </c>
      <c r="P91">
        <v>1</v>
      </c>
      <c r="Q91">
        <v>1</v>
      </c>
      <c r="R91">
        <v>1</v>
      </c>
      <c r="U91" s="127" t="s">
        <v>1305</v>
      </c>
      <c r="X91">
        <v>0</v>
      </c>
      <c r="Y91">
        <v>1439</v>
      </c>
      <c r="Z91" s="191" t="s">
        <v>1242</v>
      </c>
      <c r="AA91" t="str">
        <f t="shared" si="2"/>
        <v>1098,40,40,NULL,'Time','TIME','1','0','0','free_value','number',NULL,0,NULL,NULL,0,1439,NULL,NULL,NULL,0,0,1,1,1,1,NULL,0,0,0,0);</v>
      </c>
      <c r="AB91" t="str">
        <f t="shared" si="3"/>
        <v>insert into field (ID, CREATED_BY, UPDATED_BY, LOV_ID, FIELD_NAME, CBL_TEXT, DOMAIN_E, DOMAIN_C, DOMAIN_H, TYPE, FORMAT, CARDINALITY, ETC_FLAG, STRING_MAX_SIZE, STRING_MIN_SIZE, NUMBER_MIN_VAL, NUMBER_MAX_VAL, NUMBER_PRECISION, NUMBER_SCALE, NUMBER_DENOM, OP_IN, OP_NOT_IN, OP_GREATER_THAN, OP_SMALLER_THAN, OP_GT_OR_EQ_TO, OP_ST_OR_EQ_TO, UNIT_ID, ACCEPT_MULTI_VALUE, IS_ACTIVE, IS_HAIRCUT_TABLE, IS_HAIRCUT_FILTER) values(1098,40,40,NULL,'Time','TIME','1','0','0','free_value','number',NULL,0,NULL,NULL,0,1439,NULL,NULL,NULL,0,0,1,1,1,1,NULL,0,0,0,0);</v>
      </c>
    </row>
    <row r="92" spans="2:28">
      <c r="B92">
        <v>1099</v>
      </c>
      <c r="C92" t="s">
        <v>1306</v>
      </c>
      <c r="D92" t="s">
        <v>120</v>
      </c>
      <c r="E92">
        <v>0</v>
      </c>
      <c r="F92">
        <v>1</v>
      </c>
      <c r="G92">
        <v>0</v>
      </c>
      <c r="I92" t="s">
        <v>460</v>
      </c>
      <c r="J92">
        <v>68</v>
      </c>
      <c r="K92" t="s">
        <v>1261</v>
      </c>
      <c r="L92" t="s">
        <v>89</v>
      </c>
      <c r="M92">
        <v>1</v>
      </c>
      <c r="N92">
        <v>1</v>
      </c>
    </row>
  </sheetData>
  <autoFilter ref="D2:U92" xr:uid="{F3B06EAF-6F1E-9A4D-933F-5FB3C78C32E5}"/>
  <sortState xmlns:xlrd2="http://schemas.microsoft.com/office/spreadsheetml/2017/richdata2" ref="D3:G111">
    <sortCondition ref="D3:D1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7371F-552F-2F44-AE73-F6B8D4BF1A0D}">
  <sheetPr codeName="Sheet8"/>
  <dimension ref="A1:K21"/>
  <sheetViews>
    <sheetView topLeftCell="A2" workbookViewId="0">
      <selection activeCell="B8" sqref="B8"/>
    </sheetView>
  </sheetViews>
  <sheetFormatPr baseColWidth="10" defaultColWidth="11.5" defaultRowHeight="15"/>
  <cols>
    <col min="1" max="1" width="37.83203125" customWidth="1"/>
    <col min="2" max="2" width="29.1640625" customWidth="1"/>
    <col min="3" max="3" width="24.5" customWidth="1"/>
    <col min="4" max="6" width="34.1640625" customWidth="1"/>
    <col min="9" max="9" width="13" customWidth="1"/>
  </cols>
  <sheetData>
    <row r="1" spans="1:11" ht="32">
      <c r="E1" t="s">
        <v>1307</v>
      </c>
      <c r="F1" t="s">
        <v>1308</v>
      </c>
      <c r="G1" t="s">
        <v>1309</v>
      </c>
      <c r="H1" s="158" t="s">
        <v>1310</v>
      </c>
      <c r="I1" s="158" t="s">
        <v>1311</v>
      </c>
      <c r="J1" t="s">
        <v>1312</v>
      </c>
      <c r="K1" t="s">
        <v>1313</v>
      </c>
    </row>
    <row r="2" spans="1:11" ht="17">
      <c r="A2" s="16" t="s">
        <v>356</v>
      </c>
      <c r="B2" s="17" t="s">
        <v>357</v>
      </c>
      <c r="C2" s="15" t="s">
        <v>111</v>
      </c>
      <c r="D2" s="18" t="s">
        <v>358</v>
      </c>
      <c r="E2" s="100">
        <v>14</v>
      </c>
      <c r="F2" s="100" t="s">
        <v>1314</v>
      </c>
      <c r="G2">
        <v>0</v>
      </c>
      <c r="H2">
        <v>6</v>
      </c>
      <c r="I2">
        <v>0</v>
      </c>
    </row>
    <row r="3" spans="1:11" ht="17">
      <c r="A3" s="16" t="s">
        <v>373</v>
      </c>
      <c r="B3" s="17" t="s">
        <v>374</v>
      </c>
      <c r="C3" s="15" t="s">
        <v>111</v>
      </c>
      <c r="D3" s="18" t="s">
        <v>358</v>
      </c>
      <c r="E3" s="100">
        <v>69</v>
      </c>
      <c r="F3" s="100" t="s">
        <v>1314</v>
      </c>
      <c r="G3">
        <v>0</v>
      </c>
      <c r="H3">
        <v>6</v>
      </c>
      <c r="I3">
        <v>0</v>
      </c>
    </row>
    <row r="4" spans="1:11" ht="17">
      <c r="A4" s="16" t="s">
        <v>414</v>
      </c>
      <c r="B4" s="17" t="s">
        <v>415</v>
      </c>
      <c r="C4" s="15" t="s">
        <v>111</v>
      </c>
      <c r="D4" s="18" t="s">
        <v>416</v>
      </c>
      <c r="E4" s="100">
        <v>16</v>
      </c>
      <c r="F4" s="100" t="s">
        <v>1315</v>
      </c>
      <c r="G4">
        <v>0</v>
      </c>
      <c r="H4">
        <v>22</v>
      </c>
      <c r="I4">
        <v>2</v>
      </c>
    </row>
    <row r="5" spans="1:11" ht="17">
      <c r="A5" s="16" t="s">
        <v>429</v>
      </c>
      <c r="B5" s="17" t="s">
        <v>430</v>
      </c>
      <c r="C5" s="15" t="s">
        <v>111</v>
      </c>
      <c r="D5" s="18" t="s">
        <v>416</v>
      </c>
      <c r="E5" s="100">
        <v>17</v>
      </c>
      <c r="F5" s="100" t="s">
        <v>1316</v>
      </c>
      <c r="G5">
        <v>0</v>
      </c>
      <c r="H5">
        <v>22</v>
      </c>
      <c r="I5">
        <v>2</v>
      </c>
    </row>
    <row r="6" spans="1:11" ht="17">
      <c r="A6" s="16" t="s">
        <v>443</v>
      </c>
      <c r="B6" s="17" t="s">
        <v>444</v>
      </c>
      <c r="C6" s="15" t="s">
        <v>111</v>
      </c>
      <c r="D6" s="18" t="s">
        <v>365</v>
      </c>
      <c r="E6" s="100">
        <v>19</v>
      </c>
      <c r="F6" s="100" t="s">
        <v>1317</v>
      </c>
      <c r="G6">
        <v>0</v>
      </c>
      <c r="H6">
        <v>20</v>
      </c>
      <c r="I6">
        <v>0</v>
      </c>
    </row>
    <row r="7" spans="1:11" ht="17">
      <c r="A7" s="16" t="s">
        <v>524</v>
      </c>
      <c r="B7" s="17" t="s">
        <v>525</v>
      </c>
      <c r="C7" s="15" t="s">
        <v>111</v>
      </c>
      <c r="D7" s="18" t="s">
        <v>526</v>
      </c>
      <c r="E7" s="100">
        <v>25</v>
      </c>
      <c r="F7" s="100" t="s">
        <v>1318</v>
      </c>
      <c r="G7">
        <v>0</v>
      </c>
      <c r="H7">
        <v>15</v>
      </c>
      <c r="I7">
        <v>0</v>
      </c>
      <c r="J7">
        <v>1</v>
      </c>
    </row>
    <row r="8" spans="1:11" ht="17">
      <c r="A8" s="16" t="s">
        <v>639</v>
      </c>
      <c r="B8" s="17" t="s">
        <v>640</v>
      </c>
      <c r="C8" s="15" t="s">
        <v>111</v>
      </c>
      <c r="D8" s="18" t="s">
        <v>641</v>
      </c>
      <c r="E8" s="100">
        <v>73</v>
      </c>
      <c r="F8" s="100" t="s">
        <v>1319</v>
      </c>
      <c r="G8">
        <v>0</v>
      </c>
      <c r="H8">
        <v>7</v>
      </c>
      <c r="I8">
        <v>3</v>
      </c>
      <c r="K8" t="s">
        <v>1320</v>
      </c>
    </row>
    <row r="9" spans="1:11" ht="17">
      <c r="A9" s="16" t="s">
        <v>645</v>
      </c>
      <c r="B9" s="17" t="s">
        <v>646</v>
      </c>
      <c r="C9" s="15" t="s">
        <v>111</v>
      </c>
      <c r="D9" s="18" t="s">
        <v>641</v>
      </c>
      <c r="E9" s="100">
        <v>74</v>
      </c>
      <c r="F9" s="100" t="s">
        <v>1319</v>
      </c>
      <c r="G9">
        <v>0</v>
      </c>
      <c r="H9">
        <v>7</v>
      </c>
      <c r="I9">
        <v>3</v>
      </c>
      <c r="K9" t="s">
        <v>1320</v>
      </c>
    </row>
    <row r="10" spans="1:11" ht="17">
      <c r="A10" s="16" t="s">
        <v>1045</v>
      </c>
      <c r="B10" s="17" t="s">
        <v>1046</v>
      </c>
      <c r="C10" s="48" t="s">
        <v>111</v>
      </c>
      <c r="D10" s="26" t="s">
        <v>808</v>
      </c>
      <c r="E10" s="179">
        <v>78</v>
      </c>
      <c r="F10" s="179" t="s">
        <v>1315</v>
      </c>
      <c r="G10">
        <v>0</v>
      </c>
      <c r="H10">
        <v>22</v>
      </c>
      <c r="I10">
        <v>2</v>
      </c>
    </row>
    <row r="11" spans="1:11" ht="17">
      <c r="A11" s="16" t="s">
        <v>223</v>
      </c>
      <c r="B11" s="17" t="s">
        <v>224</v>
      </c>
      <c r="C11" s="15" t="s">
        <v>89</v>
      </c>
      <c r="D11" s="18" t="s">
        <v>225</v>
      </c>
      <c r="E11" s="100">
        <v>2</v>
      </c>
      <c r="F11" s="100" t="s">
        <v>1321</v>
      </c>
    </row>
    <row r="12" spans="1:11" ht="17">
      <c r="A12" s="16" t="s">
        <v>236</v>
      </c>
      <c r="B12" s="17" t="s">
        <v>237</v>
      </c>
      <c r="C12" s="15" t="s">
        <v>89</v>
      </c>
      <c r="D12" s="18" t="s">
        <v>238</v>
      </c>
      <c r="E12" s="100">
        <v>3</v>
      </c>
      <c r="F12" s="100"/>
    </row>
    <row r="13" spans="1:11" ht="17">
      <c r="A13" s="16" t="s">
        <v>965</v>
      </c>
      <c r="B13" s="17" t="s">
        <v>966</v>
      </c>
      <c r="C13" s="27" t="s">
        <v>89</v>
      </c>
      <c r="D13" s="15" t="s">
        <v>967</v>
      </c>
      <c r="E13" s="72">
        <v>55</v>
      </c>
      <c r="F13" s="72" t="s">
        <v>966</v>
      </c>
    </row>
    <row r="14" spans="1:11" ht="17">
      <c r="A14" s="16" t="s">
        <v>972</v>
      </c>
      <c r="B14" s="17" t="s">
        <v>973</v>
      </c>
      <c r="C14" s="27" t="s">
        <v>89</v>
      </c>
      <c r="D14" s="15" t="s">
        <v>967</v>
      </c>
      <c r="E14" s="72">
        <v>56</v>
      </c>
      <c r="F14" s="72" t="s">
        <v>973</v>
      </c>
    </row>
    <row r="15" spans="1:11" ht="17">
      <c r="A15" s="16" t="s">
        <v>1083</v>
      </c>
      <c r="B15" s="17" t="s">
        <v>1084</v>
      </c>
      <c r="C15" s="15" t="s">
        <v>89</v>
      </c>
      <c r="D15" s="42" t="s">
        <v>1085</v>
      </c>
      <c r="E15" s="72">
        <v>63</v>
      </c>
      <c r="F15" s="72" t="s">
        <v>966</v>
      </c>
    </row>
    <row r="16" spans="1:11" ht="17">
      <c r="A16" s="16" t="s">
        <v>1100</v>
      </c>
      <c r="B16" s="17" t="s">
        <v>1101</v>
      </c>
      <c r="C16" s="15" t="s">
        <v>89</v>
      </c>
      <c r="D16" s="42" t="s">
        <v>1085</v>
      </c>
      <c r="E16" s="72">
        <v>66</v>
      </c>
      <c r="F16" s="72" t="s">
        <v>966</v>
      </c>
    </row>
    <row r="17" spans="1:11" ht="16">
      <c r="A17" s="16"/>
      <c r="B17" s="17"/>
      <c r="C17" s="27"/>
      <c r="D17" s="178"/>
      <c r="E17" s="72"/>
      <c r="F17" s="72"/>
    </row>
    <row r="18" spans="1:11" ht="17">
      <c r="A18" s="16" t="s">
        <v>1174</v>
      </c>
      <c r="B18" s="17" t="s">
        <v>1175</v>
      </c>
      <c r="C18" s="27" t="s">
        <v>111</v>
      </c>
      <c r="D18" s="178" t="s">
        <v>1313</v>
      </c>
      <c r="E18" s="72">
        <v>1001</v>
      </c>
      <c r="F18" s="72" t="s">
        <v>1319</v>
      </c>
      <c r="K18" t="s">
        <v>1320</v>
      </c>
    </row>
    <row r="19" spans="1:11" ht="17">
      <c r="A19" s="16" t="s">
        <v>1177</v>
      </c>
      <c r="B19" s="17" t="s">
        <v>1178</v>
      </c>
      <c r="C19" s="27" t="s">
        <v>111</v>
      </c>
      <c r="D19" s="178"/>
      <c r="E19" s="72">
        <v>1002</v>
      </c>
      <c r="F19" s="72" t="s">
        <v>1225</v>
      </c>
    </row>
    <row r="20" spans="1:11" ht="17">
      <c r="A20" s="16" t="s">
        <v>1179</v>
      </c>
      <c r="B20" s="17" t="s">
        <v>1180</v>
      </c>
      <c r="C20" s="27" t="s">
        <v>111</v>
      </c>
      <c r="D20" s="178" t="s">
        <v>1313</v>
      </c>
      <c r="E20" s="72">
        <v>1003</v>
      </c>
      <c r="F20" s="72" t="s">
        <v>1319</v>
      </c>
      <c r="K20" t="s">
        <v>1320</v>
      </c>
    </row>
    <row r="21" spans="1:11" ht="17">
      <c r="A21" s="16" t="s">
        <v>1182</v>
      </c>
      <c r="B21" s="17" t="s">
        <v>1183</v>
      </c>
      <c r="C21" s="27" t="s">
        <v>111</v>
      </c>
      <c r="D21" s="178" t="s">
        <v>1313</v>
      </c>
      <c r="E21" s="72">
        <v>1004</v>
      </c>
      <c r="F21" s="72" t="s">
        <v>1319</v>
      </c>
      <c r="K21" t="s">
        <v>1320</v>
      </c>
    </row>
  </sheetData>
  <sortState xmlns:xlrd2="http://schemas.microsoft.com/office/spreadsheetml/2017/richdata2" ref="A2:D14">
    <sortCondition ref="C2:C1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307FA-43E0-8A4D-AB15-E22EC8304119}">
  <sheetPr codeName="Sheet9"/>
  <dimension ref="B1:G81"/>
  <sheetViews>
    <sheetView zoomScale="106" workbookViewId="0">
      <pane ySplit="1" topLeftCell="A2" activePane="bottomLeft" state="frozen"/>
      <selection activeCell="M1" sqref="M1"/>
      <selection pane="bottomLeft" activeCell="C5" sqref="C5"/>
    </sheetView>
  </sheetViews>
  <sheetFormatPr baseColWidth="10" defaultColWidth="11.5" defaultRowHeight="15"/>
  <cols>
    <col min="3" max="3" width="50.5" bestFit="1" customWidth="1"/>
    <col min="4" max="4" width="9.33203125" customWidth="1"/>
    <col min="5" max="5" width="8.33203125" bestFit="1" customWidth="1"/>
    <col min="6" max="6" width="35.1640625" bestFit="1" customWidth="1"/>
    <col min="7" max="7" width="75.83203125" customWidth="1"/>
  </cols>
  <sheetData>
    <row r="1" spans="3:7">
      <c r="C1" s="133" t="s">
        <v>1322</v>
      </c>
      <c r="D1" s="133" t="s">
        <v>1222</v>
      </c>
      <c r="E1" s="133" t="s">
        <v>1323</v>
      </c>
      <c r="F1" s="133" t="s">
        <v>1324</v>
      </c>
    </row>
    <row r="2" spans="3:7">
      <c r="C2" s="68" t="s">
        <v>446</v>
      </c>
      <c r="D2" s="15">
        <v>32</v>
      </c>
      <c r="E2" s="68"/>
      <c r="F2" s="97"/>
    </row>
    <row r="3" spans="3:7" ht="16">
      <c r="C3" s="18" t="s">
        <v>1325</v>
      </c>
      <c r="D3" s="18">
        <v>1</v>
      </c>
      <c r="E3" s="97">
        <v>175</v>
      </c>
      <c r="F3" s="97"/>
    </row>
    <row r="4" spans="3:7" ht="16">
      <c r="C4" s="15" t="s">
        <v>655</v>
      </c>
      <c r="D4" s="15">
        <v>25</v>
      </c>
      <c r="E4" s="15">
        <v>6</v>
      </c>
      <c r="F4" s="97"/>
    </row>
    <row r="5" spans="3:7" ht="16">
      <c r="C5" s="18" t="s">
        <v>437</v>
      </c>
      <c r="D5" s="18">
        <v>2</v>
      </c>
      <c r="E5" s="97">
        <v>153</v>
      </c>
      <c r="F5" s="97"/>
    </row>
    <row r="6" spans="3:7" ht="16">
      <c r="C6" s="18" t="s">
        <v>337</v>
      </c>
      <c r="D6" s="18">
        <v>3</v>
      </c>
      <c r="E6" s="18">
        <v>15</v>
      </c>
      <c r="F6" s="97"/>
    </row>
    <row r="7" spans="3:7" ht="16">
      <c r="C7" s="42" t="s">
        <v>507</v>
      </c>
      <c r="D7" s="18">
        <v>4</v>
      </c>
      <c r="E7" s="42">
        <v>25</v>
      </c>
      <c r="F7" s="97"/>
    </row>
    <row r="8" spans="3:7" ht="16">
      <c r="C8" s="26" t="s">
        <v>589</v>
      </c>
      <c r="D8" s="18">
        <v>5</v>
      </c>
      <c r="E8" s="26">
        <v>29</v>
      </c>
      <c r="F8" s="97"/>
    </row>
    <row r="9" spans="3:7" ht="16">
      <c r="C9" s="18" t="s">
        <v>419</v>
      </c>
      <c r="D9" s="15">
        <v>31</v>
      </c>
      <c r="E9" s="68"/>
      <c r="F9" s="97"/>
    </row>
    <row r="10" spans="3:7" ht="16">
      <c r="C10" s="18" t="s">
        <v>406</v>
      </c>
      <c r="D10" s="18">
        <v>6</v>
      </c>
      <c r="E10" s="18">
        <v>31</v>
      </c>
      <c r="F10" s="97"/>
    </row>
    <row r="11" spans="3:7" ht="16">
      <c r="C11" s="15" t="s">
        <v>855</v>
      </c>
      <c r="D11" s="18">
        <v>7</v>
      </c>
      <c r="E11" s="15">
        <v>159</v>
      </c>
      <c r="F11" s="97"/>
    </row>
    <row r="12" spans="3:7" ht="16">
      <c r="C12" s="15" t="s">
        <v>909</v>
      </c>
      <c r="D12" s="18">
        <v>8</v>
      </c>
      <c r="E12" s="15">
        <v>160</v>
      </c>
      <c r="F12" s="97"/>
    </row>
    <row r="13" spans="3:7" ht="16">
      <c r="C13" s="15" t="s">
        <v>861</v>
      </c>
      <c r="D13" s="18">
        <v>9</v>
      </c>
      <c r="E13" s="15">
        <v>161</v>
      </c>
      <c r="F13" s="97"/>
    </row>
    <row r="14" spans="3:7" ht="16">
      <c r="C14" s="15" t="s">
        <v>906</v>
      </c>
      <c r="D14" s="18">
        <v>10</v>
      </c>
      <c r="E14" s="15">
        <v>162</v>
      </c>
      <c r="F14" s="97"/>
    </row>
    <row r="15" spans="3:7" ht="16">
      <c r="C15" s="15" t="s">
        <v>903</v>
      </c>
      <c r="D15" s="18">
        <v>11</v>
      </c>
      <c r="E15" s="15">
        <v>163</v>
      </c>
      <c r="F15" s="97"/>
    </row>
    <row r="16" spans="3:7" ht="16">
      <c r="C16" s="15" t="s">
        <v>851</v>
      </c>
      <c r="D16" s="18">
        <v>12</v>
      </c>
      <c r="E16" s="15">
        <v>164</v>
      </c>
      <c r="F16" s="97"/>
      <c r="G16" s="134"/>
    </row>
    <row r="17" spans="3:6" ht="16">
      <c r="C17" s="15" t="s">
        <v>872</v>
      </c>
      <c r="D17" s="18">
        <v>13</v>
      </c>
      <c r="E17" s="15">
        <v>165</v>
      </c>
      <c r="F17" s="97"/>
    </row>
    <row r="18" spans="3:6" ht="16">
      <c r="C18" s="15" t="s">
        <v>889</v>
      </c>
      <c r="D18" s="18">
        <v>14</v>
      </c>
      <c r="E18" s="15">
        <v>166</v>
      </c>
      <c r="F18" s="97"/>
    </row>
    <row r="19" spans="3:6" ht="16">
      <c r="C19" s="15" t="s">
        <v>858</v>
      </c>
      <c r="D19" s="18">
        <v>15</v>
      </c>
      <c r="E19" s="15">
        <v>167</v>
      </c>
      <c r="F19" s="97"/>
    </row>
    <row r="20" spans="3:6" ht="16">
      <c r="C20" s="15" t="s">
        <v>895</v>
      </c>
      <c r="D20" s="18">
        <v>16</v>
      </c>
      <c r="E20" s="15">
        <v>168</v>
      </c>
      <c r="F20" s="97"/>
    </row>
    <row r="21" spans="3:6" ht="16">
      <c r="C21" s="15" t="s">
        <v>800</v>
      </c>
      <c r="D21" s="15">
        <v>27</v>
      </c>
      <c r="E21" s="15">
        <v>155</v>
      </c>
      <c r="F21" s="97"/>
    </row>
    <row r="22" spans="3:6" ht="16">
      <c r="C22" s="15" t="s">
        <v>1065</v>
      </c>
      <c r="D22" s="18">
        <v>17</v>
      </c>
      <c r="E22" s="15">
        <v>204</v>
      </c>
      <c r="F22" s="97"/>
    </row>
    <row r="23" spans="3:6" ht="16">
      <c r="C23" s="18" t="s">
        <v>279</v>
      </c>
      <c r="D23" s="18">
        <v>18</v>
      </c>
      <c r="E23" s="18">
        <v>58</v>
      </c>
      <c r="F23" s="97"/>
    </row>
    <row r="24" spans="3:6" ht="16">
      <c r="C24" s="18" t="s">
        <v>267</v>
      </c>
      <c r="D24" s="18">
        <v>19</v>
      </c>
      <c r="E24" s="18">
        <v>59</v>
      </c>
      <c r="F24" s="97"/>
    </row>
    <row r="25" spans="3:6" ht="16">
      <c r="C25" s="18" t="s">
        <v>301</v>
      </c>
      <c r="D25" s="18">
        <v>20</v>
      </c>
      <c r="E25" s="18">
        <v>60</v>
      </c>
      <c r="F25" s="97"/>
    </row>
    <row r="26" spans="3:6" ht="16">
      <c r="C26" s="18" t="s">
        <v>193</v>
      </c>
      <c r="D26" s="18">
        <v>21</v>
      </c>
      <c r="E26" s="18">
        <v>62</v>
      </c>
      <c r="F26" s="97"/>
    </row>
    <row r="27" spans="3:6" ht="16">
      <c r="C27" s="18" t="s">
        <v>328</v>
      </c>
      <c r="D27" s="18">
        <v>22</v>
      </c>
      <c r="E27" s="18">
        <v>64</v>
      </c>
      <c r="F27" s="97"/>
    </row>
    <row r="28" spans="3:6" ht="16">
      <c r="C28" s="15" t="s">
        <v>660</v>
      </c>
      <c r="D28" s="15">
        <v>26</v>
      </c>
      <c r="E28" s="15">
        <v>79</v>
      </c>
      <c r="F28" s="97"/>
    </row>
    <row r="29" spans="3:6" ht="16">
      <c r="C29" s="15" t="s">
        <v>883</v>
      </c>
      <c r="D29" s="15"/>
      <c r="E29" s="68"/>
      <c r="F29" s="97"/>
    </row>
    <row r="30" spans="3:6" ht="16">
      <c r="C30" s="15" t="s">
        <v>1326</v>
      </c>
      <c r="D30" s="15">
        <v>30</v>
      </c>
      <c r="E30" s="68"/>
      <c r="F30" s="97"/>
    </row>
    <row r="31" spans="3:6" ht="16">
      <c r="C31" s="15" t="s">
        <v>360</v>
      </c>
      <c r="D31" s="15">
        <v>29</v>
      </c>
      <c r="E31" s="68"/>
      <c r="F31" s="97"/>
    </row>
    <row r="32" spans="3:6" ht="16">
      <c r="C32" s="18" t="s">
        <v>517</v>
      </c>
      <c r="D32" s="18">
        <v>23</v>
      </c>
      <c r="E32" s="18">
        <v>100</v>
      </c>
      <c r="F32" s="97"/>
    </row>
    <row r="33" spans="3:6" ht="16">
      <c r="C33" s="18" t="s">
        <v>308</v>
      </c>
      <c r="D33" s="18">
        <v>24</v>
      </c>
      <c r="E33" s="18">
        <v>110</v>
      </c>
      <c r="F33" s="97"/>
    </row>
    <row r="34" spans="3:6">
      <c r="C34" s="145" t="s">
        <v>952</v>
      </c>
      <c r="D34" s="97">
        <v>33</v>
      </c>
      <c r="E34" s="68"/>
      <c r="F34" s="68" t="s">
        <v>1327</v>
      </c>
    </row>
    <row r="35" spans="3:6">
      <c r="C35" s="145" t="s">
        <v>956</v>
      </c>
      <c r="D35" s="97">
        <v>34</v>
      </c>
      <c r="E35" s="68"/>
      <c r="F35" s="68" t="s">
        <v>1327</v>
      </c>
    </row>
    <row r="36" spans="3:6">
      <c r="C36" s="145" t="s">
        <v>960</v>
      </c>
      <c r="D36" s="97">
        <v>35</v>
      </c>
      <c r="E36" s="68"/>
      <c r="F36" s="68" t="s">
        <v>1327</v>
      </c>
    </row>
    <row r="37" spans="3:6">
      <c r="C37" s="145" t="s">
        <v>964</v>
      </c>
      <c r="D37" s="97">
        <v>36</v>
      </c>
      <c r="E37" s="68"/>
      <c r="F37" s="68" t="s">
        <v>1327</v>
      </c>
    </row>
    <row r="38" spans="3:6">
      <c r="C38" s="145" t="s">
        <v>946</v>
      </c>
      <c r="D38" s="97">
        <v>37</v>
      </c>
      <c r="E38" s="68"/>
      <c r="F38" s="68" t="s">
        <v>1327</v>
      </c>
    </row>
    <row r="39" spans="3:6">
      <c r="C39" s="145" t="s">
        <v>1051</v>
      </c>
      <c r="D39" s="97">
        <v>38</v>
      </c>
      <c r="E39" s="68"/>
      <c r="F39" s="68" t="s">
        <v>1327</v>
      </c>
    </row>
    <row r="40" spans="3:6">
      <c r="C40" s="145" t="s">
        <v>1055</v>
      </c>
      <c r="D40" s="97">
        <v>39</v>
      </c>
      <c r="E40" s="68"/>
      <c r="F40" s="68" t="s">
        <v>1327</v>
      </c>
    </row>
    <row r="41" spans="3:6">
      <c r="C41" s="145" t="s">
        <v>1059</v>
      </c>
      <c r="D41" s="97">
        <v>40</v>
      </c>
      <c r="E41" s="68"/>
      <c r="F41" s="68" t="s">
        <v>1327</v>
      </c>
    </row>
    <row r="42" spans="3:6">
      <c r="C42" s="145" t="s">
        <v>1130</v>
      </c>
      <c r="D42" s="97">
        <v>41</v>
      </c>
      <c r="E42" s="68"/>
      <c r="F42" s="68" t="s">
        <v>1327</v>
      </c>
    </row>
    <row r="43" spans="3:6" ht="16">
      <c r="C43" s="123" t="s">
        <v>1186</v>
      </c>
      <c r="D43" s="68">
        <v>42</v>
      </c>
      <c r="E43" s="68"/>
      <c r="F43" s="68"/>
    </row>
    <row r="44" spans="3:6" ht="16">
      <c r="C44" s="123" t="s">
        <v>1189</v>
      </c>
      <c r="D44" s="68">
        <v>43</v>
      </c>
      <c r="E44" s="68"/>
      <c r="F44" s="68"/>
    </row>
    <row r="45" spans="3:6" ht="16">
      <c r="C45" s="123" t="s">
        <v>1192</v>
      </c>
      <c r="D45" s="68">
        <v>44</v>
      </c>
      <c r="E45" s="68"/>
      <c r="F45" s="68"/>
    </row>
    <row r="46" spans="3:6" ht="16">
      <c r="C46" s="123" t="s">
        <v>1195</v>
      </c>
      <c r="D46" s="68">
        <v>45</v>
      </c>
      <c r="E46" s="68"/>
      <c r="F46" s="68"/>
    </row>
    <row r="47" spans="3:6">
      <c r="C47" t="s">
        <v>1328</v>
      </c>
      <c r="D47" s="68">
        <v>46</v>
      </c>
      <c r="E47" s="68"/>
      <c r="F47" s="68"/>
    </row>
    <row r="48" spans="3:6">
      <c r="C48" s="68" t="s">
        <v>1329</v>
      </c>
      <c r="D48" s="68">
        <v>47</v>
      </c>
      <c r="E48" s="68"/>
      <c r="F48" s="68"/>
    </row>
    <row r="49" spans="3:7" ht="75" customHeight="1">
      <c r="C49" s="68" t="s">
        <v>1330</v>
      </c>
      <c r="D49" s="68">
        <v>48</v>
      </c>
      <c r="E49" s="68"/>
      <c r="F49" s="68"/>
    </row>
    <row r="50" spans="3:7">
      <c r="C50" s="68" t="s">
        <v>1331</v>
      </c>
      <c r="D50" s="68">
        <v>49</v>
      </c>
      <c r="E50" s="68"/>
      <c r="F50" s="68"/>
    </row>
    <row r="51" spans="3:7">
      <c r="C51" t="s">
        <v>1332</v>
      </c>
      <c r="D51" s="168">
        <v>50</v>
      </c>
    </row>
    <row r="52" spans="3:7">
      <c r="C52" s="189" t="s">
        <v>1244</v>
      </c>
      <c r="D52" s="190">
        <v>51</v>
      </c>
      <c r="E52" s="189">
        <v>170</v>
      </c>
      <c r="F52" s="189" t="s">
        <v>1333</v>
      </c>
      <c r="G52" t="str">
        <f>CONCATENATE("insert into lov (ID, CREATED_BY, UPDATED_BY, UUID, UNIT_FLG, CBL_NAME) values(",D52,",40,40,'",F52,"','",0,"','",C52,"');")</f>
        <v>insert into lov (ID, CREATED_BY, UPDATED_BY, UUID, UNIT_FLG, CBL_NAME) values(51,40,40,'29730390-342f-4042-b4a7-70d5e0957506','0','DAY_OF_MONTH_TYPE');</v>
      </c>
    </row>
    <row r="53" spans="3:7">
      <c r="C53" s="189" t="s">
        <v>1246</v>
      </c>
      <c r="D53" s="190">
        <v>52</v>
      </c>
      <c r="E53" s="189">
        <v>171</v>
      </c>
      <c r="F53" s="189" t="s">
        <v>1334</v>
      </c>
      <c r="G53" t="str">
        <f t="shared" ref="G53:G69" si="0">CONCATENATE("insert into lov (ID, CREATED_BY, UPDATED_BY, UUID, UNIT_FLG, CBL_NAME) values(",D53,",40,40,'",F53,"','",0,"','",C53,"');")</f>
        <v>insert into lov (ID, CREATED_BY, UPDATED_BY, UUID, UNIT_FLG, CBL_NAME) values(52,40,40,'528e6b48-7b6c-4025-9eb9-a8622a8b2644','0','DAY_OF_WEEK_TYPE');</v>
      </c>
    </row>
    <row r="54" spans="3:7">
      <c r="C54" s="189" t="s">
        <v>1248</v>
      </c>
      <c r="D54" s="190">
        <v>53</v>
      </c>
      <c r="E54" s="189">
        <v>73</v>
      </c>
      <c r="F54" s="189" t="s">
        <v>1335</v>
      </c>
      <c r="G54" t="str">
        <f t="shared" si="0"/>
        <v>insert into lov (ID, CREATED_BY, UPDATED_BY, UUID, UNIT_FLG, CBL_NAME) values(53,40,40,'9e5b51fd-a178-4e44-a23e-b080a649511d','0','MONTH_TYPE');</v>
      </c>
    </row>
    <row r="55" spans="3:7">
      <c r="C55" s="189" t="s">
        <v>1256</v>
      </c>
      <c r="D55" s="190">
        <v>54</v>
      </c>
      <c r="E55" s="189">
        <v>27</v>
      </c>
      <c r="F55" s="189" t="s">
        <v>1336</v>
      </c>
      <c r="G55" t="str">
        <f t="shared" si="0"/>
        <v>insert into lov (ID, CREATED_BY, UPDATED_BY, UUID, UNIT_FLG, CBL_NAME) values(54,40,40,'eefa4444-c893-48b2-9939-5f96adf0809a','0','CONTRACT_SUB_TYPE');</v>
      </c>
    </row>
    <row r="56" spans="3:7">
      <c r="C56" s="189" t="s">
        <v>1261</v>
      </c>
      <c r="D56" s="190">
        <v>55</v>
      </c>
      <c r="E56" s="189">
        <v>21</v>
      </c>
      <c r="F56" s="189" t="s">
        <v>1337</v>
      </c>
      <c r="G56" t="str">
        <f t="shared" si="0"/>
        <v>insert into lov (ID, CREATED_BY, UPDATED_BY, UUID, UNIT_FLG, CBL_NAME) values(55,40,40,'9b705b1c-e497-43a2-84eb-0cec2e5fc1fb','0','CLEARER_STRC_TYPE');</v>
      </c>
    </row>
    <row r="57" spans="3:7">
      <c r="C57" s="189" t="s">
        <v>1266</v>
      </c>
      <c r="D57" s="190">
        <v>56</v>
      </c>
      <c r="E57" s="189">
        <v>239</v>
      </c>
      <c r="F57" s="189" t="s">
        <v>1338</v>
      </c>
      <c r="G57" t="str">
        <f t="shared" si="0"/>
        <v>insert into lov (ID, CREATED_BY, UPDATED_BY, UUID, UNIT_FLG, CBL_NAME) values(56,40,40,'f9a00c14-679f-4280-b2cb-1e16d8e4e1b5','0','SEC_COLL_TIER_TYPE');</v>
      </c>
    </row>
    <row r="58" spans="3:7">
      <c r="C58" s="189" t="s">
        <v>1271</v>
      </c>
      <c r="D58" s="190">
        <v>57</v>
      </c>
      <c r="E58" s="189">
        <v>213</v>
      </c>
      <c r="F58" s="189" t="s">
        <v>1339</v>
      </c>
      <c r="G58" t="str">
        <f t="shared" si="0"/>
        <v>insert into lov (ID, CREATED_BY, UPDATED_BY, UUID, UNIT_FLG, CBL_NAME) values(57,40,40,'3a02e68c-1a05-45eb-a4f7-678372aaacbf','0','LIQUIDITY_SCORE_RNG_TYPE');</v>
      </c>
    </row>
    <row r="59" spans="3:7">
      <c r="C59" s="189" t="s">
        <v>1274</v>
      </c>
      <c r="D59" s="190">
        <v>58</v>
      </c>
      <c r="E59" s="189">
        <v>219</v>
      </c>
      <c r="F59" s="189" t="s">
        <v>1340</v>
      </c>
      <c r="G59" t="str">
        <f t="shared" si="0"/>
        <v>insert into lov (ID, CREATED_BY, UPDATED_BY, UUID, UNIT_FLG, CBL_NAME) values(58,40,40,'100dcdc7-b445-4879-a716-155ec046eec2','0','COUNTRY_RATING_TYPE');</v>
      </c>
    </row>
    <row r="60" spans="3:7">
      <c r="C60" s="189" t="s">
        <v>1278</v>
      </c>
      <c r="D60" s="190">
        <v>59</v>
      </c>
      <c r="E60" s="189">
        <v>65</v>
      </c>
      <c r="F60" s="189" t="s">
        <v>1341</v>
      </c>
      <c r="G60" t="str">
        <f t="shared" si="0"/>
        <v>insert into lov (ID, CREATED_BY, UPDATED_BY, UUID, UNIT_FLG, CBL_NAME) values(59,40,40,'452a3e4b-a715-46f7-a182-5aaf0b7ede6e','0','ISSUER_INDUSTRY_SECTOR_TYPE');</v>
      </c>
    </row>
    <row r="61" spans="3:7">
      <c r="C61" s="189" t="s">
        <v>1281</v>
      </c>
      <c r="D61" s="190">
        <v>60</v>
      </c>
      <c r="E61" s="189">
        <v>234</v>
      </c>
      <c r="F61" s="189" t="s">
        <v>1342</v>
      </c>
      <c r="G61" t="str">
        <f t="shared" si="0"/>
        <v>insert into lov (ID, CREATED_BY, UPDATED_BY, UUID, UNIT_FLG, CBL_NAME) values(60,40,40,'de95567d-7105-467a-9d28-622cbca521ff','0','LEGAL_FORM_TYPE');</v>
      </c>
    </row>
    <row r="62" spans="3:7">
      <c r="C62" s="189" t="s">
        <v>939</v>
      </c>
      <c r="D62" s="190">
        <v>61</v>
      </c>
      <c r="E62" s="189">
        <v>176</v>
      </c>
      <c r="F62" s="189" t="s">
        <v>1343</v>
      </c>
      <c r="G62" t="str">
        <f t="shared" si="0"/>
        <v>insert into lov (ID, CREATED_BY, UPDATED_BY, UUID, UNIT_FLG, CBL_NAME) values(61,40,40,'c9a0c0a2-9836-43f2-87d5-be2bfdc29417','0','PLACEMENT_TYPE');</v>
      </c>
    </row>
    <row r="63" spans="3:7">
      <c r="C63" s="189" t="s">
        <v>1286</v>
      </c>
      <c r="D63" s="190">
        <v>62</v>
      </c>
      <c r="E63" s="189">
        <v>150</v>
      </c>
      <c r="F63" s="189" t="s">
        <v>1344</v>
      </c>
      <c r="G63" t="str">
        <f t="shared" si="0"/>
        <v>insert into lov (ID, CREATED_BY, UPDATED_BY, UUID, UNIT_FLG, CBL_NAME) values(62,40,40,'dbd8acee-737e-4761-86c4-04470309bf4b','0','PRICE_BASIS_TYPE');</v>
      </c>
    </row>
    <row r="64" spans="3:7">
      <c r="C64" s="189" t="s">
        <v>1288</v>
      </c>
      <c r="D64" s="190">
        <v>63</v>
      </c>
      <c r="E64" s="189">
        <v>220</v>
      </c>
      <c r="F64" s="189" t="s">
        <v>1345</v>
      </c>
      <c r="G64" t="str">
        <f t="shared" si="0"/>
        <v>insert into lov (ID, CREATED_BY, UPDATED_BY, UUID, UNIT_FLG, CBL_NAME) values(63,40,40,'9c10c752-fb7c-4f89-9e6a-e720130b1616','0','PRICE_VOLATILITY_BOND_RNG_TYPE');</v>
      </c>
    </row>
    <row r="65" spans="2:7">
      <c r="C65" s="189" t="s">
        <v>1289</v>
      </c>
      <c r="D65" s="190">
        <v>64</v>
      </c>
      <c r="E65" s="189">
        <v>221</v>
      </c>
      <c r="F65" s="189" t="s">
        <v>1346</v>
      </c>
      <c r="G65" t="str">
        <f t="shared" si="0"/>
        <v>insert into lov (ID, CREATED_BY, UPDATED_BY, UUID, UNIT_FLG, CBL_NAME) values(64,40,40,'214239df-e162-4fe1-ba53-ce531d1060b2','0','PRICE_VOLATILITY_EQUITY_RNG_TYPE');</v>
      </c>
    </row>
    <row r="66" spans="2:7">
      <c r="C66" s="189" t="s">
        <v>1293</v>
      </c>
      <c r="D66" s="190">
        <v>65</v>
      </c>
      <c r="E66" s="189">
        <v>136</v>
      </c>
      <c r="F66" s="189" t="s">
        <v>1347</v>
      </c>
      <c r="G66" t="str">
        <f t="shared" si="0"/>
        <v>insert into lov (ID, CREATED_BY, UPDATED_BY, UUID, UNIT_FLG, CBL_NAME) values(65,40,40,'2efac0b2-4e45-4ba0-8866-975044bbbef2','0','RATING_TERM_TYPE');</v>
      </c>
    </row>
    <row r="67" spans="2:7">
      <c r="C67" s="189" t="s">
        <v>1299</v>
      </c>
      <c r="D67" s="190">
        <v>66</v>
      </c>
      <c r="E67" s="189">
        <v>102</v>
      </c>
      <c r="F67" s="189" t="s">
        <v>1348</v>
      </c>
      <c r="G67" t="str">
        <f t="shared" si="0"/>
        <v>insert into lov (ID, CREATED_BY, UPDATED_BY, UUID, UNIT_FLG, CBL_NAME) values(66,40,40,'dd1c6b79-e85c-433c-b8b3-4651a2b61a87','0','SECURITY_TRANCHE_TYPE');</v>
      </c>
    </row>
    <row r="68" spans="2:7">
      <c r="C68" s="189" t="s">
        <v>1304</v>
      </c>
      <c r="D68" s="190">
        <v>67</v>
      </c>
      <c r="E68" s="189">
        <v>2</v>
      </c>
      <c r="F68" s="189" t="s">
        <v>1349</v>
      </c>
      <c r="G68" t="str">
        <f t="shared" si="0"/>
        <v>insert into lov (ID, CREATED_BY, UPDATED_BY, UUID, UNIT_FLG, CBL_NAME) values(67,40,40,'35adfb64-4d22-42ef-b0db-cb88ba5c1764','0','ACCOUNT_COLLATERAL_TYPE');</v>
      </c>
    </row>
    <row r="69" spans="2:7">
      <c r="C69" s="189" t="s">
        <v>1261</v>
      </c>
      <c r="D69" s="190">
        <v>68</v>
      </c>
      <c r="E69" s="189">
        <v>21</v>
      </c>
      <c r="F69" s="189" t="s">
        <v>1350</v>
      </c>
      <c r="G69" t="str">
        <f t="shared" si="0"/>
        <v>insert into lov (ID, CREATED_BY, UPDATED_BY, UUID, UNIT_FLG, CBL_NAME) values(68,40,40,'aa8e5bee-2f8f-4504-be37-f1f7c9f7a8bd','0','CLEARER_STRC_TYPE');</v>
      </c>
    </row>
    <row r="70" spans="2:7">
      <c r="B70" t="s">
        <v>1351</v>
      </c>
      <c r="C70" t="s">
        <v>1352</v>
      </c>
      <c r="D70" s="190">
        <v>69</v>
      </c>
      <c r="E70" s="189">
        <v>13</v>
      </c>
      <c r="F70" t="s">
        <v>1353</v>
      </c>
      <c r="G70" t="str">
        <f>CONCATENATE("insert into lov (ID, CREATED_BY, UPDATED_BY, UUID, UNIT_FLG, CBL_NAME) values(",D70,",40,40,'",F70,"','",1,"','",C70,"');")</f>
        <v>insert into lov (ID, CREATED_BY, UPDATED_BY, UUID, UNIT_FLG, CBL_NAME) values(69,40,40,'9affd44c-e7f6-4a18-983f-bc41dc83802e','1','DATE_PRECISION');</v>
      </c>
    </row>
    <row r="71" spans="2:7">
      <c r="C71" s="199" t="s">
        <v>1162</v>
      </c>
      <c r="D71" s="200">
        <v>70</v>
      </c>
      <c r="E71" s="199"/>
      <c r="F71" s="199" t="s">
        <v>1354</v>
      </c>
      <c r="G71" t="str">
        <f>CONCATENATE("insert into lov (ID, CREATED_BY, UPDATED_BY, UUID, UNIT_FLG, CBL_NAME) values(",D71,",40,40,'",F71,"','",0,"','",C71,"');")</f>
        <v>insert into lov (ID, CREATED_BY, UPDATED_BY, UUID, UNIT_FLG, CBL_NAME) values(70,40,40,'12a89c59-6d4e-416b-a5bb-7af83e40d8f5','0','ESG_TYPE');</v>
      </c>
    </row>
    <row r="72" spans="2:7">
      <c r="C72" s="199" t="s">
        <v>1355</v>
      </c>
      <c r="D72" s="200">
        <v>71</v>
      </c>
      <c r="E72" s="199"/>
      <c r="F72" s="199" t="s">
        <v>1356</v>
      </c>
      <c r="G72" t="str">
        <f>CONCATENATE("insert into lov (ID, CREATED_BY, UPDATED_BY, UUID, UNIT_FLG, CBL_NAME) values(",D72,",40,40,'",F72,"','",0,"','",C72,"');")</f>
        <v>insert into lov (ID, CREATED_BY, UPDATED_BY, UUID, UNIT_FLG, CBL_NAME) values(71,40,40,'115c5f5e-93e2-4d29-8f94-e9a073f2236a','0','COUP_CLASS_TYPE');</v>
      </c>
    </row>
    <row r="73" spans="2:7">
      <c r="C73" t="s">
        <v>1139</v>
      </c>
      <c r="D73" s="190">
        <v>72</v>
      </c>
    </row>
    <row r="74" spans="2:7">
      <c r="C74" t="s">
        <v>1143</v>
      </c>
      <c r="D74" s="190">
        <v>73</v>
      </c>
    </row>
    <row r="75" spans="2:7">
      <c r="C75" t="s">
        <v>1147</v>
      </c>
      <c r="D75" s="190">
        <v>74</v>
      </c>
    </row>
    <row r="76" spans="2:7">
      <c r="C76" t="s">
        <v>1150</v>
      </c>
      <c r="D76" s="190">
        <v>75</v>
      </c>
      <c r="F76" s="107"/>
    </row>
    <row r="77" spans="2:7">
      <c r="C77" t="s">
        <v>1207</v>
      </c>
      <c r="D77" s="190">
        <v>76</v>
      </c>
      <c r="F77" t="s">
        <v>1357</v>
      </c>
      <c r="G77" t="str">
        <f>CONCATENATE("insert into lov (ID, CREATED_BY, UPDATED_BY, UUID, UNIT_FLG, CBL_NAME) values(",D77,",40,40,'",F77,"','",0,"','",C77,"');")</f>
        <v>insert into lov (ID, CREATED_BY, UPDATED_BY, UUID, UNIT_FLG, CBL_NAME) values(76,40,40,'85383fbd-1c04-4c06-ba0d-320584a592f3','0','OSCAR_SEARCH_GROUP');</v>
      </c>
    </row>
    <row r="78" spans="2:7">
      <c r="C78" t="s">
        <v>395</v>
      </c>
      <c r="D78" s="190">
        <v>77</v>
      </c>
    </row>
    <row r="79" spans="2:7">
      <c r="C79" t="s">
        <v>481</v>
      </c>
      <c r="D79" s="190">
        <v>78</v>
      </c>
    </row>
    <row r="80" spans="2:7">
      <c r="C80" t="s">
        <v>488</v>
      </c>
      <c r="D80" s="190">
        <v>79</v>
      </c>
    </row>
    <row r="81" spans="3:4">
      <c r="C81" t="s">
        <v>572</v>
      </c>
      <c r="D81" s="190">
        <v>80</v>
      </c>
    </row>
  </sheetData>
  <autoFilter ref="C1:F81" xr:uid="{AFB307FA-43E0-8A4D-AB15-E22EC8304119}"/>
  <phoneticPr fontId="40" type="noConversion"/>
  <conditionalFormatting sqref="C43:C46">
    <cfRule type="duplicateValues" dxfId="11" priority="13"/>
    <cfRule type="duplicateValues" dxfId="10" priority="14"/>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2A8C-D6BC-4141-928D-808AC3A82073}">
  <sheetPr codeName="Sheet10" filterMode="1"/>
  <dimension ref="B1:AR1847"/>
  <sheetViews>
    <sheetView zoomScale="113" workbookViewId="0">
      <pane ySplit="1" topLeftCell="A52" activePane="bottomLeft" state="frozen"/>
      <selection activeCell="M1" sqref="M1"/>
      <selection pane="bottomLeft" activeCell="F899" sqref="F899"/>
    </sheetView>
  </sheetViews>
  <sheetFormatPr baseColWidth="10" defaultColWidth="11.5" defaultRowHeight="15"/>
  <cols>
    <col min="3" max="3" width="15.1640625" bestFit="1" customWidth="1"/>
    <col min="4" max="4" width="11.5" bestFit="1" customWidth="1"/>
    <col min="5" max="5" width="49.5" bestFit="1" customWidth="1"/>
    <col min="6" max="6" width="34.1640625" style="146" customWidth="1"/>
    <col min="7" max="7" width="16.1640625" style="149" customWidth="1"/>
    <col min="8" max="8" width="35.83203125" style="149" customWidth="1"/>
    <col min="9" max="9" width="6" style="149" customWidth="1"/>
    <col min="10" max="10" width="10.1640625" style="149" customWidth="1"/>
    <col min="11" max="11" width="18" style="149" customWidth="1"/>
    <col min="12" max="12" width="23" style="158" customWidth="1"/>
    <col min="13" max="13" width="38.6640625" style="135" customWidth="1"/>
    <col min="14" max="14" width="5.1640625" customWidth="1"/>
    <col min="15" max="15" width="73.5" customWidth="1"/>
    <col min="16" max="16" width="10.33203125" customWidth="1"/>
    <col min="17" max="19" width="11.5" customWidth="1"/>
  </cols>
  <sheetData>
    <row r="1" spans="3:44" ht="16">
      <c r="C1" s="141" t="s">
        <v>1358</v>
      </c>
      <c r="D1" s="141" t="s">
        <v>1359</v>
      </c>
      <c r="E1" s="141" t="s">
        <v>1223</v>
      </c>
      <c r="F1" s="144" t="s">
        <v>1360</v>
      </c>
      <c r="G1" s="147" t="s">
        <v>1361</v>
      </c>
      <c r="H1" s="147" t="s">
        <v>1362</v>
      </c>
      <c r="I1" s="147" t="s">
        <v>1363</v>
      </c>
      <c r="J1" s="147" t="s">
        <v>273</v>
      </c>
      <c r="K1" s="147" t="s">
        <v>1364</v>
      </c>
      <c r="L1" s="166" t="s">
        <v>1365</v>
      </c>
      <c r="M1" s="142" t="s">
        <v>29</v>
      </c>
      <c r="N1" s="141" t="s">
        <v>1307</v>
      </c>
      <c r="O1" s="141" t="s">
        <v>1366</v>
      </c>
      <c r="P1" s="141" t="s">
        <v>1367</v>
      </c>
      <c r="Q1" s="141" t="s">
        <v>1368</v>
      </c>
      <c r="R1" s="68"/>
      <c r="S1" s="168"/>
      <c r="T1" s="168" t="s">
        <v>1308</v>
      </c>
      <c r="U1" s="167">
        <v>1</v>
      </c>
      <c r="V1">
        <v>2</v>
      </c>
      <c r="W1">
        <v>3</v>
      </c>
      <c r="X1">
        <v>4</v>
      </c>
      <c r="Y1">
        <v>5</v>
      </c>
      <c r="Z1">
        <v>6</v>
      </c>
      <c r="AA1">
        <v>7</v>
      </c>
      <c r="AB1">
        <v>8</v>
      </c>
      <c r="AC1">
        <v>9</v>
      </c>
      <c r="AD1">
        <v>10</v>
      </c>
      <c r="AE1">
        <v>11</v>
      </c>
      <c r="AF1">
        <v>12</v>
      </c>
      <c r="AG1" s="167">
        <v>1</v>
      </c>
      <c r="AH1">
        <v>2</v>
      </c>
      <c r="AI1">
        <v>3</v>
      </c>
      <c r="AJ1">
        <v>4</v>
      </c>
      <c r="AK1">
        <v>5</v>
      </c>
      <c r="AL1">
        <v>6</v>
      </c>
      <c r="AM1">
        <v>7</v>
      </c>
      <c r="AN1">
        <v>8</v>
      </c>
      <c r="AO1">
        <v>9</v>
      </c>
      <c r="AP1">
        <v>10</v>
      </c>
      <c r="AQ1">
        <v>11</v>
      </c>
      <c r="AR1">
        <v>12</v>
      </c>
    </row>
    <row r="2" spans="3:44" ht="16" hidden="1">
      <c r="C2" s="68">
        <v>1</v>
      </c>
      <c r="D2" s="68">
        <v>175</v>
      </c>
      <c r="E2" s="18" t="s">
        <v>1325</v>
      </c>
      <c r="F2" s="145" t="s">
        <v>1369</v>
      </c>
      <c r="G2" s="148" t="str">
        <f t="shared" ref="G2:G65" si="0">IF(ISNUMBER(FIND("(",F2)),LEFT(F2,FIND("(",F2)-2),LEFT(F2,FIND(":",F2)-2))</f>
        <v>1</v>
      </c>
      <c r="H2" s="148" t="str">
        <f t="shared" ref="H2:H65" si="1">RIGHT(F2,LEN(F2)-FIND(":",F2)-1)</f>
        <v>1</v>
      </c>
      <c r="I2" s="148">
        <v>1</v>
      </c>
      <c r="J2" s="148" t="s">
        <v>200</v>
      </c>
      <c r="K2" s="148"/>
      <c r="L2" s="30"/>
      <c r="M2" s="143"/>
      <c r="N2" s="68">
        <v>1</v>
      </c>
      <c r="O2" s="68" t="str">
        <f>IF(E2 &lt;&gt; E1, CONCATENATE("{ ""id"":",C2,",""ext_id"": ",D2,", ""name"":""",E2,""",""values"":["),"")</f>
        <v>{ "id":1,"ext_id": 175, "name":"ASSET_CLASSIFICATION_TYPE","values":[</v>
      </c>
      <c r="P2" s="68" t="str">
        <f t="shared" ref="P2:P65" si="2">CONCATENATE("{ ""id"": ",N2,", ""cbl_value"":""",G2,""", ""oscar_display_text"" : """,H2,""", ""top_record"": ", IF(K2=TRUE,"true","false"), ", ""synonyms"": []"," },")</f>
        <v>{ "id": 1, "cbl_value":"1", "oscar_display_text" : "1", "top_record": false, "synonyms": [] },</v>
      </c>
      <c r="Q2" s="68" t="str">
        <f t="shared" ref="Q2:Q65" si="3">CONCATENATE(O2,P2)</f>
        <v>{ "id":1,"ext_id": 175, "name":"ASSET_CLASSIFICATION_TYPE","values":[{ "id": 1, "cbl_value":"1", "oscar_display_text" : "1", "top_record": false, "synonyms": [] },</v>
      </c>
      <c r="R2" s="68"/>
      <c r="S2" t="s">
        <v>88</v>
      </c>
      <c r="T2" t="str">
        <f t="shared" ref="T2:T47" si="4">CONCATENATE("UPDATE lov_value SET ACTIVE = ", IF(J2="Y",1,0), " , ORDER_VALUE = ",IF(I2&gt;0,I2,0), " WHERE ID = ", N2,";")</f>
        <v>UPDATE lov_value SET ACTIVE = 1 , ORDER_VALUE = 1 WHERE ID = 1;</v>
      </c>
    </row>
    <row r="3" spans="3:44" ht="16" hidden="1">
      <c r="C3" s="68">
        <v>1</v>
      </c>
      <c r="D3" s="68">
        <v>175</v>
      </c>
      <c r="E3" s="18" t="s">
        <v>1325</v>
      </c>
      <c r="F3" s="145" t="s">
        <v>1370</v>
      </c>
      <c r="G3" s="148" t="str">
        <f t="shared" si="0"/>
        <v>2</v>
      </c>
      <c r="H3" s="148" t="str">
        <f t="shared" si="1"/>
        <v>2</v>
      </c>
      <c r="I3" s="148">
        <v>2</v>
      </c>
      <c r="J3" s="148" t="s">
        <v>200</v>
      </c>
      <c r="K3" s="148"/>
      <c r="L3" s="30"/>
      <c r="M3" s="143"/>
      <c r="N3" s="68">
        <v>2</v>
      </c>
      <c r="O3" s="68" t="str">
        <f t="shared" ref="O3:O66" si="5">IF(E3 &lt;&gt; E2, CONCATENATE("]},{ ""id"":",C3,",""ext_id"": ",D3,", ""name"":""",E3,""",""values"":["),"")</f>
        <v/>
      </c>
      <c r="P3" s="68" t="str">
        <f t="shared" si="2"/>
        <v>{ "id": 2, "cbl_value":"2", "oscar_display_text" : "2", "top_record": false, "synonyms": [] },</v>
      </c>
      <c r="Q3" s="68" t="str">
        <f t="shared" si="3"/>
        <v>{ "id": 2, "cbl_value":"2", "oscar_display_text" : "2", "top_record": false, "synonyms": [] },</v>
      </c>
      <c r="R3" s="68"/>
      <c r="S3" t="s">
        <v>88</v>
      </c>
      <c r="T3" t="str">
        <f t="shared" si="4"/>
        <v>UPDATE lov_value SET ACTIVE = 1 , ORDER_VALUE = 2 WHERE ID = 2;</v>
      </c>
    </row>
    <row r="4" spans="3:44" ht="16" hidden="1">
      <c r="C4" s="68">
        <v>1</v>
      </c>
      <c r="D4" s="68">
        <v>175</v>
      </c>
      <c r="E4" s="18" t="s">
        <v>1325</v>
      </c>
      <c r="F4" s="145" t="s">
        <v>1371</v>
      </c>
      <c r="G4" s="148" t="str">
        <f t="shared" si="0"/>
        <v>3</v>
      </c>
      <c r="H4" s="148" t="str">
        <f t="shared" si="1"/>
        <v>3</v>
      </c>
      <c r="I4" s="148">
        <v>3</v>
      </c>
      <c r="J4" s="148" t="s">
        <v>200</v>
      </c>
      <c r="K4" s="148"/>
      <c r="L4" s="30"/>
      <c r="M4" s="143"/>
      <c r="N4" s="68">
        <v>3</v>
      </c>
      <c r="O4" s="68" t="str">
        <f t="shared" si="5"/>
        <v/>
      </c>
      <c r="P4" s="68" t="str">
        <f t="shared" si="2"/>
        <v>{ "id": 3, "cbl_value":"3", "oscar_display_text" : "3", "top_record": false, "synonyms": [] },</v>
      </c>
      <c r="Q4" s="68" t="str">
        <f t="shared" si="3"/>
        <v>{ "id": 3, "cbl_value":"3", "oscar_display_text" : "3", "top_record": false, "synonyms": [] },</v>
      </c>
      <c r="R4" s="68"/>
      <c r="S4" t="s">
        <v>88</v>
      </c>
      <c r="T4" t="str">
        <f t="shared" si="4"/>
        <v>UPDATE lov_value SET ACTIVE = 1 , ORDER_VALUE = 3 WHERE ID = 3;</v>
      </c>
    </row>
    <row r="5" spans="3:44" ht="16" hidden="1">
      <c r="C5" s="68">
        <v>1</v>
      </c>
      <c r="D5" s="68">
        <v>175</v>
      </c>
      <c r="E5" s="18" t="s">
        <v>1325</v>
      </c>
      <c r="F5" s="145" t="s">
        <v>1372</v>
      </c>
      <c r="G5" s="148" t="str">
        <f t="shared" si="0"/>
        <v>4</v>
      </c>
      <c r="H5" s="148" t="str">
        <f t="shared" si="1"/>
        <v>4</v>
      </c>
      <c r="I5" s="148">
        <v>4</v>
      </c>
      <c r="J5" s="148" t="s">
        <v>200</v>
      </c>
      <c r="K5" s="148"/>
      <c r="L5" s="30"/>
      <c r="M5" s="143"/>
      <c r="N5" s="68">
        <v>4</v>
      </c>
      <c r="O5" s="68" t="str">
        <f t="shared" si="5"/>
        <v/>
      </c>
      <c r="P5" s="68" t="str">
        <f t="shared" si="2"/>
        <v>{ "id": 4, "cbl_value":"4", "oscar_display_text" : "4", "top_record": false, "synonyms": [] },</v>
      </c>
      <c r="Q5" s="68" t="str">
        <f t="shared" si="3"/>
        <v>{ "id": 4, "cbl_value":"4", "oscar_display_text" : "4", "top_record": false, "synonyms": [] },</v>
      </c>
      <c r="R5" s="68"/>
      <c r="S5" t="s">
        <v>88</v>
      </c>
      <c r="T5" t="str">
        <f t="shared" si="4"/>
        <v>UPDATE lov_value SET ACTIVE = 1 , ORDER_VALUE = 4 WHERE ID = 4;</v>
      </c>
    </row>
    <row r="6" spans="3:44" ht="16" hidden="1">
      <c r="C6" s="68">
        <v>1</v>
      </c>
      <c r="D6" s="68">
        <v>175</v>
      </c>
      <c r="E6" s="18" t="s">
        <v>1325</v>
      </c>
      <c r="F6" s="145" t="s">
        <v>1373</v>
      </c>
      <c r="G6" s="148" t="str">
        <f t="shared" si="0"/>
        <v>5</v>
      </c>
      <c r="H6" s="148" t="str">
        <f t="shared" si="1"/>
        <v>5</v>
      </c>
      <c r="I6" s="148">
        <v>5</v>
      </c>
      <c r="J6" s="148" t="s">
        <v>200</v>
      </c>
      <c r="K6" s="148"/>
      <c r="L6" s="30"/>
      <c r="M6" s="143"/>
      <c r="N6" s="68">
        <v>5</v>
      </c>
      <c r="O6" s="68" t="str">
        <f t="shared" si="5"/>
        <v/>
      </c>
      <c r="P6" s="68" t="str">
        <f t="shared" si="2"/>
        <v>{ "id": 5, "cbl_value":"5", "oscar_display_text" : "5", "top_record": false, "synonyms": [] },</v>
      </c>
      <c r="Q6" s="68" t="str">
        <f t="shared" si="3"/>
        <v>{ "id": 5, "cbl_value":"5", "oscar_display_text" : "5", "top_record": false, "synonyms": [] },</v>
      </c>
      <c r="R6" s="68"/>
      <c r="S6" t="s">
        <v>88</v>
      </c>
      <c r="T6" t="str">
        <f t="shared" si="4"/>
        <v>UPDATE lov_value SET ACTIVE = 1 , ORDER_VALUE = 5 WHERE ID = 5;</v>
      </c>
    </row>
    <row r="7" spans="3:44" ht="16" hidden="1">
      <c r="C7" s="68">
        <v>1</v>
      </c>
      <c r="D7" s="68">
        <v>175</v>
      </c>
      <c r="E7" s="18" t="s">
        <v>1325</v>
      </c>
      <c r="F7" s="145" t="s">
        <v>1374</v>
      </c>
      <c r="G7" s="148" t="str">
        <f t="shared" si="0"/>
        <v>5-a</v>
      </c>
      <c r="H7" s="148" t="str">
        <f t="shared" si="1"/>
        <v>5-a</v>
      </c>
      <c r="I7" s="148">
        <v>6</v>
      </c>
      <c r="J7" s="148" t="s">
        <v>200</v>
      </c>
      <c r="K7" s="148"/>
      <c r="L7" s="30"/>
      <c r="M7" s="143"/>
      <c r="N7" s="68">
        <v>6</v>
      </c>
      <c r="O7" s="68" t="str">
        <f t="shared" si="5"/>
        <v/>
      </c>
      <c r="P7" s="68" t="str">
        <f t="shared" si="2"/>
        <v>{ "id": 6, "cbl_value":"5-a", "oscar_display_text" : "5-a", "top_record": false, "synonyms": [] },</v>
      </c>
      <c r="Q7" s="68" t="str">
        <f t="shared" si="3"/>
        <v>{ "id": 6, "cbl_value":"5-a", "oscar_display_text" : "5-a", "top_record": false, "synonyms": [] },</v>
      </c>
      <c r="R7" s="68"/>
      <c r="S7" t="s">
        <v>88</v>
      </c>
      <c r="T7" t="str">
        <f t="shared" si="4"/>
        <v>UPDATE lov_value SET ACTIVE = 1 , ORDER_VALUE = 6 WHERE ID = 6;</v>
      </c>
    </row>
    <row r="8" spans="3:44" ht="16" hidden="1">
      <c r="C8" s="68">
        <v>1</v>
      </c>
      <c r="D8" s="68">
        <v>175</v>
      </c>
      <c r="E8" s="18" t="s">
        <v>1325</v>
      </c>
      <c r="F8" s="145" t="s">
        <v>1375</v>
      </c>
      <c r="G8" s="148" t="str">
        <f t="shared" si="0"/>
        <v>5-b</v>
      </c>
      <c r="H8" s="148" t="str">
        <f t="shared" si="1"/>
        <v>5-b</v>
      </c>
      <c r="I8" s="148">
        <v>7</v>
      </c>
      <c r="J8" s="148" t="s">
        <v>200</v>
      </c>
      <c r="K8" s="148"/>
      <c r="L8" s="30"/>
      <c r="M8" s="143"/>
      <c r="N8" s="68">
        <v>7</v>
      </c>
      <c r="O8" s="68" t="str">
        <f t="shared" si="5"/>
        <v/>
      </c>
      <c r="P8" s="68" t="str">
        <f t="shared" si="2"/>
        <v>{ "id": 7, "cbl_value":"5-b", "oscar_display_text" : "5-b", "top_record": false, "synonyms": [] },</v>
      </c>
      <c r="Q8" s="68" t="str">
        <f t="shared" si="3"/>
        <v>{ "id": 7, "cbl_value":"5-b", "oscar_display_text" : "5-b", "top_record": false, "synonyms": [] },</v>
      </c>
      <c r="R8" s="68"/>
      <c r="S8" t="s">
        <v>88</v>
      </c>
      <c r="T8" t="str">
        <f t="shared" si="4"/>
        <v>UPDATE lov_value SET ACTIVE = 1 , ORDER_VALUE = 7 WHERE ID = 7;</v>
      </c>
    </row>
    <row r="9" spans="3:44" ht="16" hidden="1">
      <c r="C9" s="68">
        <v>1</v>
      </c>
      <c r="D9" s="68">
        <v>175</v>
      </c>
      <c r="E9" s="18" t="s">
        <v>1325</v>
      </c>
      <c r="F9" s="145" t="s">
        <v>1376</v>
      </c>
      <c r="G9" s="148" t="str">
        <f t="shared" si="0"/>
        <v>6</v>
      </c>
      <c r="H9" s="148" t="str">
        <f t="shared" si="1"/>
        <v>6</v>
      </c>
      <c r="I9" s="148">
        <v>8</v>
      </c>
      <c r="J9" s="148" t="s">
        <v>200</v>
      </c>
      <c r="K9" s="148"/>
      <c r="L9" s="30"/>
      <c r="M9" s="143"/>
      <c r="N9" s="68">
        <v>8</v>
      </c>
      <c r="O9" s="68" t="str">
        <f t="shared" si="5"/>
        <v/>
      </c>
      <c r="P9" s="68" t="str">
        <f t="shared" si="2"/>
        <v>{ "id": 8, "cbl_value":"6", "oscar_display_text" : "6", "top_record": false, "synonyms": [] },</v>
      </c>
      <c r="Q9" s="68" t="str">
        <f t="shared" si="3"/>
        <v>{ "id": 8, "cbl_value":"6", "oscar_display_text" : "6", "top_record": false, "synonyms": [] },</v>
      </c>
      <c r="R9" s="68"/>
      <c r="S9" t="s">
        <v>88</v>
      </c>
      <c r="T9" t="str">
        <f t="shared" si="4"/>
        <v>UPDATE lov_value SET ACTIVE = 1 , ORDER_VALUE = 8 WHERE ID = 8;</v>
      </c>
    </row>
    <row r="10" spans="3:44" ht="16" hidden="1">
      <c r="C10" s="68">
        <v>1</v>
      </c>
      <c r="D10" s="68">
        <v>175</v>
      </c>
      <c r="E10" s="18" t="s">
        <v>1325</v>
      </c>
      <c r="F10" s="145" t="s">
        <v>1377</v>
      </c>
      <c r="G10" s="148" t="str">
        <f t="shared" si="0"/>
        <v>7</v>
      </c>
      <c r="H10" s="148" t="str">
        <f t="shared" si="1"/>
        <v>7</v>
      </c>
      <c r="I10" s="148">
        <v>9</v>
      </c>
      <c r="J10" s="148" t="s">
        <v>200</v>
      </c>
      <c r="K10" s="148"/>
      <c r="L10" s="30"/>
      <c r="M10" s="143"/>
      <c r="N10" s="68">
        <v>9</v>
      </c>
      <c r="O10" s="68" t="str">
        <f t="shared" si="5"/>
        <v/>
      </c>
      <c r="P10" s="68" t="str">
        <f t="shared" si="2"/>
        <v>{ "id": 9, "cbl_value":"7", "oscar_display_text" : "7", "top_record": false, "synonyms": [] },</v>
      </c>
      <c r="Q10" s="68" t="str">
        <f t="shared" si="3"/>
        <v>{ "id": 9, "cbl_value":"7", "oscar_display_text" : "7", "top_record": false, "synonyms": [] },</v>
      </c>
      <c r="R10" s="68"/>
      <c r="S10" t="s">
        <v>88</v>
      </c>
      <c r="T10" t="str">
        <f t="shared" si="4"/>
        <v>UPDATE lov_value SET ACTIVE = 1 , ORDER_VALUE = 9 WHERE ID = 9;</v>
      </c>
    </row>
    <row r="11" spans="3:44" ht="16" hidden="1">
      <c r="C11" s="68">
        <v>1</v>
      </c>
      <c r="D11" s="68">
        <v>175</v>
      </c>
      <c r="E11" s="18" t="s">
        <v>1325</v>
      </c>
      <c r="F11" s="145" t="s">
        <v>1378</v>
      </c>
      <c r="G11" s="148" t="str">
        <f t="shared" si="0"/>
        <v>8-a</v>
      </c>
      <c r="H11" s="148" t="str">
        <f t="shared" si="1"/>
        <v>8-a</v>
      </c>
      <c r="I11" s="148">
        <v>10</v>
      </c>
      <c r="J11" s="148" t="s">
        <v>200</v>
      </c>
      <c r="K11" s="148"/>
      <c r="L11" s="30"/>
      <c r="M11" s="143"/>
      <c r="N11" s="68">
        <v>10</v>
      </c>
      <c r="O11" s="68" t="str">
        <f t="shared" si="5"/>
        <v/>
      </c>
      <c r="P11" s="68" t="str">
        <f t="shared" si="2"/>
        <v>{ "id": 10, "cbl_value":"8-a", "oscar_display_text" : "8-a", "top_record": false, "synonyms": [] },</v>
      </c>
      <c r="Q11" s="68" t="str">
        <f t="shared" si="3"/>
        <v>{ "id": 10, "cbl_value":"8-a", "oscar_display_text" : "8-a", "top_record": false, "synonyms": [] },</v>
      </c>
      <c r="R11" s="68"/>
      <c r="S11" t="s">
        <v>88</v>
      </c>
      <c r="T11" t="str">
        <f t="shared" si="4"/>
        <v>UPDATE lov_value SET ACTIVE = 1 , ORDER_VALUE = 10 WHERE ID = 10;</v>
      </c>
    </row>
    <row r="12" spans="3:44" ht="16" hidden="1">
      <c r="C12" s="68">
        <v>1</v>
      </c>
      <c r="D12" s="68">
        <v>175</v>
      </c>
      <c r="E12" s="18" t="s">
        <v>1325</v>
      </c>
      <c r="F12" s="145" t="s">
        <v>1379</v>
      </c>
      <c r="G12" s="148" t="str">
        <f t="shared" si="0"/>
        <v>8-b</v>
      </c>
      <c r="H12" s="148" t="str">
        <f t="shared" si="1"/>
        <v>8-b</v>
      </c>
      <c r="I12" s="148">
        <v>11</v>
      </c>
      <c r="J12" s="148" t="s">
        <v>200</v>
      </c>
      <c r="K12" s="148"/>
      <c r="L12" s="30"/>
      <c r="M12" s="143"/>
      <c r="N12" s="68">
        <v>11</v>
      </c>
      <c r="O12" s="68" t="str">
        <f t="shared" si="5"/>
        <v/>
      </c>
      <c r="P12" s="68" t="str">
        <f t="shared" si="2"/>
        <v>{ "id": 11, "cbl_value":"8-b", "oscar_display_text" : "8-b", "top_record": false, "synonyms": [] },</v>
      </c>
      <c r="Q12" s="68" t="str">
        <f t="shared" si="3"/>
        <v>{ "id": 11, "cbl_value":"8-b", "oscar_display_text" : "8-b", "top_record": false, "synonyms": [] },</v>
      </c>
      <c r="R12" s="68"/>
      <c r="S12" t="s">
        <v>88</v>
      </c>
      <c r="T12" t="str">
        <f t="shared" si="4"/>
        <v>UPDATE lov_value SET ACTIVE = 1 , ORDER_VALUE = 11 WHERE ID = 11;</v>
      </c>
    </row>
    <row r="13" spans="3:44" ht="16" hidden="1">
      <c r="C13" s="68">
        <v>1</v>
      </c>
      <c r="D13" s="68">
        <v>175</v>
      </c>
      <c r="E13" s="18" t="s">
        <v>1325</v>
      </c>
      <c r="F13" s="145" t="s">
        <v>1380</v>
      </c>
      <c r="G13" s="148" t="str">
        <f t="shared" si="0"/>
        <v>8-c</v>
      </c>
      <c r="H13" s="148" t="str">
        <f t="shared" si="1"/>
        <v>8-c</v>
      </c>
      <c r="I13" s="148">
        <v>12</v>
      </c>
      <c r="J13" s="148" t="s">
        <v>200</v>
      </c>
      <c r="K13" s="148"/>
      <c r="L13" s="30"/>
      <c r="M13" s="143"/>
      <c r="N13" s="68">
        <v>12</v>
      </c>
      <c r="O13" s="68" t="str">
        <f t="shared" si="5"/>
        <v/>
      </c>
      <c r="P13" s="68" t="str">
        <f t="shared" si="2"/>
        <v>{ "id": 12, "cbl_value":"8-c", "oscar_display_text" : "8-c", "top_record": false, "synonyms": [] },</v>
      </c>
      <c r="Q13" s="68" t="str">
        <f t="shared" si="3"/>
        <v>{ "id": 12, "cbl_value":"8-c", "oscar_display_text" : "8-c", "top_record": false, "synonyms": [] },</v>
      </c>
      <c r="R13" s="68"/>
      <c r="S13" t="s">
        <v>88</v>
      </c>
      <c r="T13" t="str">
        <f t="shared" si="4"/>
        <v>UPDATE lov_value SET ACTIVE = 1 , ORDER_VALUE = 12 WHERE ID = 12;</v>
      </c>
    </row>
    <row r="14" spans="3:44" ht="16" hidden="1">
      <c r="C14" s="68">
        <v>1</v>
      </c>
      <c r="D14" s="68">
        <v>175</v>
      </c>
      <c r="E14" s="18" t="s">
        <v>1325</v>
      </c>
      <c r="F14" s="145" t="s">
        <v>1381</v>
      </c>
      <c r="G14" s="148" t="str">
        <f t="shared" si="0"/>
        <v>8-d</v>
      </c>
      <c r="H14" s="148" t="str">
        <f t="shared" si="1"/>
        <v>8-d</v>
      </c>
      <c r="I14" s="148">
        <v>13</v>
      </c>
      <c r="J14" s="148" t="s">
        <v>200</v>
      </c>
      <c r="K14" s="148"/>
      <c r="L14" s="30"/>
      <c r="M14" s="143"/>
      <c r="N14" s="68">
        <v>13</v>
      </c>
      <c r="O14" s="68" t="str">
        <f t="shared" si="5"/>
        <v/>
      </c>
      <c r="P14" s="68" t="str">
        <f t="shared" si="2"/>
        <v>{ "id": 13, "cbl_value":"8-d", "oscar_display_text" : "8-d", "top_record": false, "synonyms": [] },</v>
      </c>
      <c r="Q14" s="68" t="str">
        <f t="shared" si="3"/>
        <v>{ "id": 13, "cbl_value":"8-d", "oscar_display_text" : "8-d", "top_record": false, "synonyms": [] },</v>
      </c>
      <c r="R14" s="68"/>
      <c r="S14" t="s">
        <v>88</v>
      </c>
      <c r="T14" t="str">
        <f t="shared" si="4"/>
        <v>UPDATE lov_value SET ACTIVE = 1 , ORDER_VALUE = 13 WHERE ID = 13;</v>
      </c>
    </row>
    <row r="15" spans="3:44" ht="16" hidden="1">
      <c r="C15" s="68">
        <v>1</v>
      </c>
      <c r="D15" s="68">
        <v>175</v>
      </c>
      <c r="E15" s="18" t="s">
        <v>1325</v>
      </c>
      <c r="F15" s="145" t="s">
        <v>1382</v>
      </c>
      <c r="G15" s="148" t="str">
        <f t="shared" si="0"/>
        <v>9</v>
      </c>
      <c r="H15" s="148" t="str">
        <f t="shared" si="1"/>
        <v>9</v>
      </c>
      <c r="I15" s="148">
        <v>14</v>
      </c>
      <c r="J15" s="148" t="s">
        <v>200</v>
      </c>
      <c r="K15" s="148"/>
      <c r="L15" s="30"/>
      <c r="M15" s="143"/>
      <c r="N15" s="68">
        <v>14</v>
      </c>
      <c r="O15" s="68" t="str">
        <f t="shared" si="5"/>
        <v/>
      </c>
      <c r="P15" s="68" t="str">
        <f t="shared" si="2"/>
        <v>{ "id": 14, "cbl_value":"9", "oscar_display_text" : "9", "top_record": false, "synonyms": [] },</v>
      </c>
      <c r="Q15" s="68" t="str">
        <f t="shared" si="3"/>
        <v>{ "id": 14, "cbl_value":"9", "oscar_display_text" : "9", "top_record": false, "synonyms": [] },</v>
      </c>
      <c r="R15" s="68"/>
      <c r="S15" t="s">
        <v>88</v>
      </c>
      <c r="T15" t="str">
        <f t="shared" si="4"/>
        <v>UPDATE lov_value SET ACTIVE = 1 , ORDER_VALUE = 14 WHERE ID = 14;</v>
      </c>
    </row>
    <row r="16" spans="3:44" ht="16" hidden="1">
      <c r="C16" s="68">
        <v>1</v>
      </c>
      <c r="D16" s="68">
        <v>175</v>
      </c>
      <c r="E16" s="18" t="s">
        <v>1325</v>
      </c>
      <c r="F16" s="145" t="s">
        <v>1383</v>
      </c>
      <c r="G16" s="148" t="str">
        <f t="shared" si="0"/>
        <v>9-g</v>
      </c>
      <c r="H16" s="148" t="str">
        <f t="shared" si="1"/>
        <v>9-g</v>
      </c>
      <c r="I16" s="148">
        <v>15</v>
      </c>
      <c r="J16" s="148" t="s">
        <v>200</v>
      </c>
      <c r="K16" s="148"/>
      <c r="L16" s="30"/>
      <c r="M16" s="143"/>
      <c r="N16" s="68">
        <v>15</v>
      </c>
      <c r="O16" s="68" t="str">
        <f t="shared" si="5"/>
        <v/>
      </c>
      <c r="P16" s="68" t="str">
        <f t="shared" si="2"/>
        <v>{ "id": 15, "cbl_value":"9-g", "oscar_display_text" : "9-g", "top_record": false, "synonyms": [] },</v>
      </c>
      <c r="Q16" s="68" t="str">
        <f t="shared" si="3"/>
        <v>{ "id": 15, "cbl_value":"9-g", "oscar_display_text" : "9-g", "top_record": false, "synonyms": [] },</v>
      </c>
      <c r="R16" s="68"/>
      <c r="S16" t="s">
        <v>88</v>
      </c>
      <c r="T16" t="str">
        <f t="shared" si="4"/>
        <v>UPDATE lov_value SET ACTIVE = 1 , ORDER_VALUE = 15 WHERE ID = 15;</v>
      </c>
    </row>
    <row r="17" spans="3:20" ht="16" hidden="1">
      <c r="C17" s="68">
        <v>1</v>
      </c>
      <c r="D17" s="68">
        <v>175</v>
      </c>
      <c r="E17" s="18" t="s">
        <v>1325</v>
      </c>
      <c r="F17" s="145" t="s">
        <v>1384</v>
      </c>
      <c r="G17" s="148" t="str">
        <f t="shared" si="0"/>
        <v>A</v>
      </c>
      <c r="H17" s="148" t="str">
        <f t="shared" si="1"/>
        <v>A</v>
      </c>
      <c r="I17" s="148">
        <v>16</v>
      </c>
      <c r="J17" s="148" t="s">
        <v>200</v>
      </c>
      <c r="K17" s="148"/>
      <c r="L17" s="30"/>
      <c r="M17" s="143"/>
      <c r="N17" s="68">
        <v>16</v>
      </c>
      <c r="O17" s="68" t="str">
        <f t="shared" si="5"/>
        <v/>
      </c>
      <c r="P17" s="68" t="str">
        <f t="shared" si="2"/>
        <v>{ "id": 16, "cbl_value":"A", "oscar_display_text" : "A", "top_record": false, "synonyms": [] },</v>
      </c>
      <c r="Q17" s="68" t="str">
        <f t="shared" si="3"/>
        <v>{ "id": 16, "cbl_value":"A", "oscar_display_text" : "A", "top_record": false, "synonyms": [] },</v>
      </c>
      <c r="R17" s="68"/>
      <c r="S17" t="s">
        <v>88</v>
      </c>
      <c r="T17" t="str">
        <f t="shared" si="4"/>
        <v>UPDATE lov_value SET ACTIVE = 1 , ORDER_VALUE = 16 WHERE ID = 16;</v>
      </c>
    </row>
    <row r="18" spans="3:20" ht="16" hidden="1">
      <c r="C18" s="68">
        <v>1</v>
      </c>
      <c r="D18" s="68">
        <v>175</v>
      </c>
      <c r="E18" s="18" t="s">
        <v>1325</v>
      </c>
      <c r="F18" s="145" t="s">
        <v>1385</v>
      </c>
      <c r="G18" s="148" t="str">
        <f t="shared" si="0"/>
        <v>B</v>
      </c>
      <c r="H18" s="148" t="str">
        <f t="shared" si="1"/>
        <v>B</v>
      </c>
      <c r="I18" s="148">
        <v>17</v>
      </c>
      <c r="J18" s="148" t="s">
        <v>200</v>
      </c>
      <c r="K18" s="148"/>
      <c r="L18" s="30"/>
      <c r="M18" s="143"/>
      <c r="N18" s="68">
        <v>17</v>
      </c>
      <c r="O18" s="68" t="str">
        <f t="shared" si="5"/>
        <v/>
      </c>
      <c r="P18" s="68" t="str">
        <f t="shared" si="2"/>
        <v>{ "id": 17, "cbl_value":"B", "oscar_display_text" : "B", "top_record": false, "synonyms": [] },</v>
      </c>
      <c r="Q18" s="68" t="str">
        <f t="shared" si="3"/>
        <v>{ "id": 17, "cbl_value":"B", "oscar_display_text" : "B", "top_record": false, "synonyms": [] },</v>
      </c>
      <c r="R18" s="68"/>
      <c r="S18" t="s">
        <v>88</v>
      </c>
      <c r="T18" t="str">
        <f t="shared" si="4"/>
        <v>UPDATE lov_value SET ACTIVE = 1 , ORDER_VALUE = 17 WHERE ID = 17;</v>
      </c>
    </row>
    <row r="19" spans="3:20" ht="16" hidden="1">
      <c r="C19" s="68">
        <v>1</v>
      </c>
      <c r="D19" s="68">
        <v>175</v>
      </c>
      <c r="E19" s="18" t="s">
        <v>1325</v>
      </c>
      <c r="F19" s="145" t="s">
        <v>1386</v>
      </c>
      <c r="G19" s="148" t="str">
        <f t="shared" si="0"/>
        <v>C</v>
      </c>
      <c r="H19" s="148" t="str">
        <f t="shared" si="1"/>
        <v>C</v>
      </c>
      <c r="I19" s="148">
        <v>18</v>
      </c>
      <c r="J19" s="148" t="s">
        <v>200</v>
      </c>
      <c r="K19" s="148"/>
      <c r="L19" s="30"/>
      <c r="M19" s="143"/>
      <c r="N19" s="68">
        <v>18</v>
      </c>
      <c r="O19" s="68" t="str">
        <f t="shared" si="5"/>
        <v/>
      </c>
      <c r="P19" s="68" t="str">
        <f t="shared" si="2"/>
        <v>{ "id": 18, "cbl_value":"C", "oscar_display_text" : "C", "top_record": false, "synonyms": [] },</v>
      </c>
      <c r="Q19" s="68" t="str">
        <f t="shared" si="3"/>
        <v>{ "id": 18, "cbl_value":"C", "oscar_display_text" : "C", "top_record": false, "synonyms": [] },</v>
      </c>
      <c r="R19" s="68"/>
      <c r="S19" t="s">
        <v>88</v>
      </c>
      <c r="T19" t="str">
        <f t="shared" si="4"/>
        <v>UPDATE lov_value SET ACTIVE = 1 , ORDER_VALUE = 18 WHERE ID = 18;</v>
      </c>
    </row>
    <row r="20" spans="3:20" ht="16" hidden="1">
      <c r="C20" s="68">
        <v>1</v>
      </c>
      <c r="D20" s="68">
        <v>175</v>
      </c>
      <c r="E20" s="18" t="s">
        <v>1325</v>
      </c>
      <c r="F20" s="145" t="s">
        <v>1387</v>
      </c>
      <c r="G20" s="148" t="str">
        <f t="shared" si="0"/>
        <v>C-1</v>
      </c>
      <c r="H20" s="148" t="str">
        <f t="shared" si="1"/>
        <v>C-1</v>
      </c>
      <c r="I20" s="148">
        <v>19</v>
      </c>
      <c r="J20" s="148" t="s">
        <v>200</v>
      </c>
      <c r="K20" s="148"/>
      <c r="L20" s="30"/>
      <c r="M20" s="143"/>
      <c r="N20" s="68">
        <v>19</v>
      </c>
      <c r="O20" s="68" t="str">
        <f t="shared" si="5"/>
        <v/>
      </c>
      <c r="P20" s="68" t="str">
        <f t="shared" si="2"/>
        <v>{ "id": 19, "cbl_value":"C-1", "oscar_display_text" : "C-1", "top_record": false, "synonyms": [] },</v>
      </c>
      <c r="Q20" s="68" t="str">
        <f t="shared" si="3"/>
        <v>{ "id": 19, "cbl_value":"C-1", "oscar_display_text" : "C-1", "top_record": false, "synonyms": [] },</v>
      </c>
      <c r="R20" s="68"/>
      <c r="S20" t="s">
        <v>88</v>
      </c>
      <c r="T20" t="str">
        <f t="shared" si="4"/>
        <v>UPDATE lov_value SET ACTIVE = 1 , ORDER_VALUE = 19 WHERE ID = 19;</v>
      </c>
    </row>
    <row r="21" spans="3:20" ht="16" hidden="1">
      <c r="C21" s="68">
        <v>1</v>
      </c>
      <c r="D21" s="68">
        <v>175</v>
      </c>
      <c r="E21" s="18" t="s">
        <v>1325</v>
      </c>
      <c r="F21" s="145" t="s">
        <v>1388</v>
      </c>
      <c r="G21" s="148" t="str">
        <f t="shared" si="0"/>
        <v>C-2</v>
      </c>
      <c r="H21" s="148" t="str">
        <f t="shared" si="1"/>
        <v>C-2</v>
      </c>
      <c r="I21" s="148">
        <v>20</v>
      </c>
      <c r="J21" s="148" t="s">
        <v>200</v>
      </c>
      <c r="K21" s="148"/>
      <c r="L21" s="30"/>
      <c r="M21" s="143"/>
      <c r="N21" s="68">
        <v>20</v>
      </c>
      <c r="O21" s="68" t="str">
        <f t="shared" si="5"/>
        <v/>
      </c>
      <c r="P21" s="68" t="str">
        <f t="shared" si="2"/>
        <v>{ "id": 20, "cbl_value":"C-2", "oscar_display_text" : "C-2", "top_record": false, "synonyms": [] },</v>
      </c>
      <c r="Q21" s="68" t="str">
        <f t="shared" si="3"/>
        <v>{ "id": 20, "cbl_value":"C-2", "oscar_display_text" : "C-2", "top_record": false, "synonyms": [] },</v>
      </c>
      <c r="R21" s="68"/>
      <c r="S21" t="s">
        <v>88</v>
      </c>
      <c r="T21" t="str">
        <f t="shared" si="4"/>
        <v>UPDATE lov_value SET ACTIVE = 1 , ORDER_VALUE = 20 WHERE ID = 20;</v>
      </c>
    </row>
    <row r="22" spans="3:20" ht="16" hidden="1">
      <c r="C22" s="68">
        <v>1</v>
      </c>
      <c r="D22" s="68">
        <v>175</v>
      </c>
      <c r="E22" s="18" t="s">
        <v>1325</v>
      </c>
      <c r="F22" s="145" t="s">
        <v>1389</v>
      </c>
      <c r="G22" s="148" t="str">
        <f t="shared" si="0"/>
        <v>C-3</v>
      </c>
      <c r="H22" s="148" t="str">
        <f t="shared" si="1"/>
        <v>C-3</v>
      </c>
      <c r="I22" s="148">
        <v>21</v>
      </c>
      <c r="J22" s="148" t="s">
        <v>200</v>
      </c>
      <c r="K22" s="148"/>
      <c r="L22" s="30"/>
      <c r="M22" s="143"/>
      <c r="N22" s="68">
        <v>21</v>
      </c>
      <c r="O22" s="68" t="str">
        <f t="shared" si="5"/>
        <v/>
      </c>
      <c r="P22" s="68" t="str">
        <f t="shared" si="2"/>
        <v>{ "id": 21, "cbl_value":"C-3", "oscar_display_text" : "C-3", "top_record": false, "synonyms": [] },</v>
      </c>
      <c r="Q22" s="68" t="str">
        <f t="shared" si="3"/>
        <v>{ "id": 21, "cbl_value":"C-3", "oscar_display_text" : "C-3", "top_record": false, "synonyms": [] },</v>
      </c>
      <c r="R22" s="68"/>
      <c r="S22" t="s">
        <v>88</v>
      </c>
      <c r="T22" t="str">
        <f t="shared" si="4"/>
        <v>UPDATE lov_value SET ACTIVE = 1 , ORDER_VALUE = 21 WHERE ID = 21;</v>
      </c>
    </row>
    <row r="23" spans="3:20" ht="16" hidden="1">
      <c r="C23" s="68">
        <v>1</v>
      </c>
      <c r="D23" s="68">
        <v>175</v>
      </c>
      <c r="E23" s="18" t="s">
        <v>1325</v>
      </c>
      <c r="F23" s="145" t="s">
        <v>1390</v>
      </c>
      <c r="G23" s="148" t="str">
        <f t="shared" si="0"/>
        <v>C-FI</v>
      </c>
      <c r="H23" s="148" t="str">
        <f t="shared" si="1"/>
        <v>C-FI</v>
      </c>
      <c r="I23" s="148">
        <v>22</v>
      </c>
      <c r="J23" s="148" t="s">
        <v>200</v>
      </c>
      <c r="K23" s="148"/>
      <c r="L23" s="30"/>
      <c r="M23" s="143"/>
      <c r="N23" s="68">
        <v>22</v>
      </c>
      <c r="O23" s="68" t="str">
        <f t="shared" si="5"/>
        <v/>
      </c>
      <c r="P23" s="68" t="str">
        <f t="shared" si="2"/>
        <v>{ "id": 22, "cbl_value":"C-FI", "oscar_display_text" : "C-FI", "top_record": false, "synonyms": [] },</v>
      </c>
      <c r="Q23" s="68" t="str">
        <f t="shared" si="3"/>
        <v>{ "id": 22, "cbl_value":"C-FI", "oscar_display_text" : "C-FI", "top_record": false, "synonyms": [] },</v>
      </c>
      <c r="R23" s="68"/>
      <c r="S23" t="s">
        <v>88</v>
      </c>
      <c r="T23" t="str">
        <f t="shared" si="4"/>
        <v>UPDATE lov_value SET ACTIVE = 1 , ORDER_VALUE = 22 WHERE ID = 22;</v>
      </c>
    </row>
    <row r="24" spans="3:20" ht="16" hidden="1">
      <c r="C24" s="68">
        <v>1</v>
      </c>
      <c r="D24" s="68">
        <v>175</v>
      </c>
      <c r="E24" s="18" t="s">
        <v>1325</v>
      </c>
      <c r="F24" s="145" t="s">
        <v>1391</v>
      </c>
      <c r="G24" s="148" t="str">
        <f t="shared" si="0"/>
        <v>D</v>
      </c>
      <c r="H24" s="148" t="str">
        <f t="shared" si="1"/>
        <v>D</v>
      </c>
      <c r="I24" s="148">
        <v>23</v>
      </c>
      <c r="J24" s="148" t="s">
        <v>200</v>
      </c>
      <c r="K24" s="148"/>
      <c r="L24" s="30"/>
      <c r="M24" s="143"/>
      <c r="N24" s="68">
        <v>23</v>
      </c>
      <c r="O24" s="68" t="str">
        <f t="shared" si="5"/>
        <v/>
      </c>
      <c r="P24" s="68" t="str">
        <f t="shared" si="2"/>
        <v>{ "id": 23, "cbl_value":"D", "oscar_display_text" : "D", "top_record": false, "synonyms": [] },</v>
      </c>
      <c r="Q24" s="68" t="str">
        <f t="shared" si="3"/>
        <v>{ "id": 23, "cbl_value":"D", "oscar_display_text" : "D", "top_record": false, "synonyms": [] },</v>
      </c>
      <c r="R24" s="68"/>
      <c r="S24" t="s">
        <v>88</v>
      </c>
      <c r="T24" t="str">
        <f t="shared" si="4"/>
        <v>UPDATE lov_value SET ACTIVE = 1 , ORDER_VALUE = 23 WHERE ID = 23;</v>
      </c>
    </row>
    <row r="25" spans="3:20" ht="16" hidden="1">
      <c r="C25" s="68">
        <v>1</v>
      </c>
      <c r="D25" s="68">
        <v>175</v>
      </c>
      <c r="E25" s="18" t="s">
        <v>1325</v>
      </c>
      <c r="F25" s="145" t="s">
        <v>1392</v>
      </c>
      <c r="G25" s="148" t="str">
        <f t="shared" si="0"/>
        <v>D-FI</v>
      </c>
      <c r="H25" s="148" t="str">
        <f t="shared" si="1"/>
        <v>D-FI</v>
      </c>
      <c r="I25" s="148">
        <v>24</v>
      </c>
      <c r="J25" s="148" t="s">
        <v>200</v>
      </c>
      <c r="K25" s="148"/>
      <c r="L25" s="30"/>
      <c r="M25" s="143"/>
      <c r="N25" s="68">
        <v>24</v>
      </c>
      <c r="O25" s="68" t="str">
        <f t="shared" si="5"/>
        <v/>
      </c>
      <c r="P25" s="68" t="str">
        <f t="shared" si="2"/>
        <v>{ "id": 24, "cbl_value":"D-FI", "oscar_display_text" : "D-FI", "top_record": false, "synonyms": [] },</v>
      </c>
      <c r="Q25" s="68" t="str">
        <f t="shared" si="3"/>
        <v>{ "id": 24, "cbl_value":"D-FI", "oscar_display_text" : "D-FI", "top_record": false, "synonyms": [] },</v>
      </c>
      <c r="R25" s="68"/>
      <c r="S25" t="s">
        <v>88</v>
      </c>
      <c r="T25" t="str">
        <f t="shared" si="4"/>
        <v>UPDATE lov_value SET ACTIVE = 1 , ORDER_VALUE = 24 WHERE ID = 24;</v>
      </c>
    </row>
    <row r="26" spans="3:20" ht="16" hidden="1">
      <c r="C26" s="68">
        <v>1</v>
      </c>
      <c r="D26" s="68">
        <v>175</v>
      </c>
      <c r="E26" s="18" t="s">
        <v>1325</v>
      </c>
      <c r="F26" s="145" t="s">
        <v>1393</v>
      </c>
      <c r="G26" s="148" t="str">
        <f t="shared" si="0"/>
        <v>D-NFI</v>
      </c>
      <c r="H26" s="148" t="str">
        <f t="shared" si="1"/>
        <v>D-NFI</v>
      </c>
      <c r="I26" s="148">
        <v>25</v>
      </c>
      <c r="J26" s="148" t="s">
        <v>200</v>
      </c>
      <c r="K26" s="148"/>
      <c r="L26" s="30"/>
      <c r="M26" s="143"/>
      <c r="N26" s="68">
        <v>25</v>
      </c>
      <c r="O26" s="68" t="str">
        <f t="shared" si="5"/>
        <v/>
      </c>
      <c r="P26" s="68" t="str">
        <f t="shared" si="2"/>
        <v>{ "id": 25, "cbl_value":"D-NFI", "oscar_display_text" : "D-NFI", "top_record": false, "synonyms": [] },</v>
      </c>
      <c r="Q26" s="68" t="str">
        <f t="shared" si="3"/>
        <v>{ "id": 25, "cbl_value":"D-NFI", "oscar_display_text" : "D-NFI", "top_record": false, "synonyms": [] },</v>
      </c>
      <c r="R26" s="68"/>
      <c r="S26" t="s">
        <v>88</v>
      </c>
      <c r="T26" t="str">
        <f t="shared" si="4"/>
        <v>UPDATE lov_value SET ACTIVE = 1 , ORDER_VALUE = 25 WHERE ID = 25;</v>
      </c>
    </row>
    <row r="27" spans="3:20" ht="16" hidden="1">
      <c r="C27" s="68">
        <v>1</v>
      </c>
      <c r="D27" s="68">
        <v>175</v>
      </c>
      <c r="E27" s="18" t="s">
        <v>1325</v>
      </c>
      <c r="F27" s="145" t="s">
        <v>1394</v>
      </c>
      <c r="G27" s="148" t="str">
        <f t="shared" si="0"/>
        <v>E</v>
      </c>
      <c r="H27" s="148" t="str">
        <f t="shared" si="1"/>
        <v>E</v>
      </c>
      <c r="I27" s="148">
        <v>26</v>
      </c>
      <c r="J27" s="148" t="s">
        <v>200</v>
      </c>
      <c r="K27" s="148"/>
      <c r="L27" s="30"/>
      <c r="M27" s="143"/>
      <c r="N27" s="68">
        <v>26</v>
      </c>
      <c r="O27" s="68" t="str">
        <f t="shared" si="5"/>
        <v/>
      </c>
      <c r="P27" s="68" t="str">
        <f t="shared" si="2"/>
        <v>{ "id": 26, "cbl_value":"E", "oscar_display_text" : "E", "top_record": false, "synonyms": [] },</v>
      </c>
      <c r="Q27" s="68" t="str">
        <f t="shared" si="3"/>
        <v>{ "id": 26, "cbl_value":"E", "oscar_display_text" : "E", "top_record": false, "synonyms": [] },</v>
      </c>
      <c r="R27" s="68"/>
      <c r="S27" t="s">
        <v>88</v>
      </c>
      <c r="T27" t="str">
        <f t="shared" si="4"/>
        <v>UPDATE lov_value SET ACTIVE = 1 , ORDER_VALUE = 26 WHERE ID = 26;</v>
      </c>
    </row>
    <row r="28" spans="3:20" ht="16" hidden="1">
      <c r="C28" s="68">
        <v>1</v>
      </c>
      <c r="D28" s="68">
        <v>175</v>
      </c>
      <c r="E28" s="18" t="s">
        <v>1325</v>
      </c>
      <c r="F28" s="145" t="s">
        <v>1395</v>
      </c>
      <c r="G28" s="148" t="str">
        <f t="shared" si="0"/>
        <v>F</v>
      </c>
      <c r="H28" s="148" t="str">
        <f t="shared" si="1"/>
        <v>F</v>
      </c>
      <c r="I28" s="148">
        <v>27</v>
      </c>
      <c r="J28" s="148" t="s">
        <v>200</v>
      </c>
      <c r="K28" s="148"/>
      <c r="L28" s="30"/>
      <c r="M28" s="143"/>
      <c r="N28" s="68">
        <v>27</v>
      </c>
      <c r="O28" s="68" t="str">
        <f t="shared" si="5"/>
        <v/>
      </c>
      <c r="P28" s="68" t="str">
        <f t="shared" si="2"/>
        <v>{ "id": 27, "cbl_value":"F", "oscar_display_text" : "F", "top_record": false, "synonyms": [] },</v>
      </c>
      <c r="Q28" s="68" t="str">
        <f t="shared" si="3"/>
        <v>{ "id": 27, "cbl_value":"F", "oscar_display_text" : "F", "top_record": false, "synonyms": [] },</v>
      </c>
      <c r="R28" s="68"/>
      <c r="S28" t="s">
        <v>88</v>
      </c>
      <c r="T28" t="str">
        <f t="shared" si="4"/>
        <v>UPDATE lov_value SET ACTIVE = 1 , ORDER_VALUE = 27 WHERE ID = 27;</v>
      </c>
    </row>
    <row r="29" spans="3:20" ht="16" hidden="1">
      <c r="C29" s="68">
        <v>1</v>
      </c>
      <c r="D29" s="68">
        <v>175</v>
      </c>
      <c r="E29" s="18" t="s">
        <v>1325</v>
      </c>
      <c r="F29" s="145" t="s">
        <v>1396</v>
      </c>
      <c r="G29" s="148" t="str">
        <f t="shared" si="0"/>
        <v>G</v>
      </c>
      <c r="H29" s="148" t="str">
        <f t="shared" si="1"/>
        <v>G</v>
      </c>
      <c r="I29" s="148">
        <v>28</v>
      </c>
      <c r="J29" s="148" t="s">
        <v>200</v>
      </c>
      <c r="K29" s="148"/>
      <c r="L29" s="30"/>
      <c r="M29" s="143"/>
      <c r="N29" s="68">
        <v>28</v>
      </c>
      <c r="O29" s="68" t="str">
        <f t="shared" si="5"/>
        <v/>
      </c>
      <c r="P29" s="68" t="str">
        <f t="shared" si="2"/>
        <v>{ "id": 28, "cbl_value":"G", "oscar_display_text" : "G", "top_record": false, "synonyms": [] },</v>
      </c>
      <c r="Q29" s="68" t="str">
        <f t="shared" si="3"/>
        <v>{ "id": 28, "cbl_value":"G", "oscar_display_text" : "G", "top_record": false, "synonyms": [] },</v>
      </c>
      <c r="R29" s="68"/>
      <c r="S29" t="s">
        <v>88</v>
      </c>
      <c r="T29" t="str">
        <f t="shared" si="4"/>
        <v>UPDATE lov_value SET ACTIVE = 1 , ORDER_VALUE = 28 WHERE ID = 28;</v>
      </c>
    </row>
    <row r="30" spans="3:20" ht="16" hidden="1">
      <c r="C30" s="68">
        <v>1</v>
      </c>
      <c r="D30" s="68">
        <v>175</v>
      </c>
      <c r="E30" s="18" t="s">
        <v>1325</v>
      </c>
      <c r="F30" s="145" t="s">
        <v>1397</v>
      </c>
      <c r="G30" s="148" t="str">
        <f t="shared" si="0"/>
        <v>H</v>
      </c>
      <c r="H30" s="148" t="str">
        <f t="shared" si="1"/>
        <v>H</v>
      </c>
      <c r="I30" s="148">
        <v>29</v>
      </c>
      <c r="J30" s="148" t="s">
        <v>200</v>
      </c>
      <c r="K30" s="148"/>
      <c r="L30" s="30"/>
      <c r="M30" s="143"/>
      <c r="N30" s="68">
        <v>29</v>
      </c>
      <c r="O30" s="68" t="str">
        <f t="shared" si="5"/>
        <v/>
      </c>
      <c r="P30" s="68" t="str">
        <f t="shared" si="2"/>
        <v>{ "id": 29, "cbl_value":"H", "oscar_display_text" : "H", "top_record": false, "synonyms": [] },</v>
      </c>
      <c r="Q30" s="68" t="str">
        <f t="shared" si="3"/>
        <v>{ "id": 29, "cbl_value":"H", "oscar_display_text" : "H", "top_record": false, "synonyms": [] },</v>
      </c>
      <c r="R30" s="68"/>
      <c r="S30" t="s">
        <v>88</v>
      </c>
      <c r="T30" t="str">
        <f t="shared" si="4"/>
        <v>UPDATE lov_value SET ACTIVE = 1 , ORDER_VALUE = 29 WHERE ID = 29;</v>
      </c>
    </row>
    <row r="31" spans="3:20" ht="16" hidden="1">
      <c r="C31" s="68">
        <v>1</v>
      </c>
      <c r="D31" s="68">
        <v>175</v>
      </c>
      <c r="E31" s="18" t="s">
        <v>1325</v>
      </c>
      <c r="F31" s="145" t="s">
        <v>1398</v>
      </c>
      <c r="G31" s="148" t="str">
        <f t="shared" si="0"/>
        <v>I</v>
      </c>
      <c r="H31" s="148" t="str">
        <f t="shared" si="1"/>
        <v>I</v>
      </c>
      <c r="I31" s="148">
        <v>30</v>
      </c>
      <c r="J31" s="148" t="s">
        <v>200</v>
      </c>
      <c r="K31" s="148"/>
      <c r="L31" s="30"/>
      <c r="M31" s="143"/>
      <c r="N31" s="68">
        <v>30</v>
      </c>
      <c r="O31" s="68" t="str">
        <f t="shared" si="5"/>
        <v/>
      </c>
      <c r="P31" s="68" t="str">
        <f t="shared" si="2"/>
        <v>{ "id": 30, "cbl_value":"I", "oscar_display_text" : "I", "top_record": false, "synonyms": [] },</v>
      </c>
      <c r="Q31" s="68" t="str">
        <f t="shared" si="3"/>
        <v>{ "id": 30, "cbl_value":"I", "oscar_display_text" : "I", "top_record": false, "synonyms": [] },</v>
      </c>
      <c r="R31" s="68"/>
      <c r="S31" t="s">
        <v>88</v>
      </c>
      <c r="T31" t="str">
        <f t="shared" si="4"/>
        <v>UPDATE lov_value SET ACTIVE = 1 , ORDER_VALUE = 30 WHERE ID = 30;</v>
      </c>
    </row>
    <row r="32" spans="3:20" ht="16" hidden="1">
      <c r="C32" s="68">
        <v>1</v>
      </c>
      <c r="D32" s="68">
        <v>175</v>
      </c>
      <c r="E32" s="18" t="s">
        <v>1325</v>
      </c>
      <c r="F32" s="145" t="s">
        <v>1399</v>
      </c>
      <c r="G32" s="148" t="str">
        <f t="shared" si="0"/>
        <v>J</v>
      </c>
      <c r="H32" s="148" t="str">
        <f t="shared" si="1"/>
        <v>J</v>
      </c>
      <c r="I32" s="148">
        <v>31</v>
      </c>
      <c r="J32" s="148" t="s">
        <v>200</v>
      </c>
      <c r="K32" s="148"/>
      <c r="L32" s="30"/>
      <c r="M32" s="143"/>
      <c r="N32" s="68">
        <v>31</v>
      </c>
      <c r="O32" s="68" t="str">
        <f t="shared" si="5"/>
        <v/>
      </c>
      <c r="P32" s="68" t="str">
        <f t="shared" si="2"/>
        <v>{ "id": 31, "cbl_value":"J", "oscar_display_text" : "J", "top_record": false, "synonyms": [] },</v>
      </c>
      <c r="Q32" s="68" t="str">
        <f t="shared" si="3"/>
        <v>{ "id": 31, "cbl_value":"J", "oscar_display_text" : "J", "top_record": false, "synonyms": [] },</v>
      </c>
      <c r="R32" s="68"/>
      <c r="S32" t="s">
        <v>88</v>
      </c>
      <c r="T32" t="str">
        <f t="shared" si="4"/>
        <v>UPDATE lov_value SET ACTIVE = 1 , ORDER_VALUE = 31 WHERE ID = 31;</v>
      </c>
    </row>
    <row r="33" spans="3:20" ht="16" hidden="1">
      <c r="C33" s="68">
        <v>1</v>
      </c>
      <c r="D33" s="68">
        <v>175</v>
      </c>
      <c r="E33" s="18" t="s">
        <v>1325</v>
      </c>
      <c r="F33" s="145" t="s">
        <v>1400</v>
      </c>
      <c r="G33" s="148" t="str">
        <f t="shared" si="0"/>
        <v>K</v>
      </c>
      <c r="H33" s="148" t="str">
        <f t="shared" si="1"/>
        <v>K</v>
      </c>
      <c r="I33" s="148">
        <v>32</v>
      </c>
      <c r="J33" s="148" t="s">
        <v>200</v>
      </c>
      <c r="K33" s="148"/>
      <c r="L33" s="30"/>
      <c r="M33" s="143"/>
      <c r="N33" s="68">
        <v>32</v>
      </c>
      <c r="O33" s="68" t="str">
        <f t="shared" si="5"/>
        <v/>
      </c>
      <c r="P33" s="68" t="str">
        <f t="shared" si="2"/>
        <v>{ "id": 32, "cbl_value":"K", "oscar_display_text" : "K", "top_record": false, "synonyms": [] },</v>
      </c>
      <c r="Q33" s="68" t="str">
        <f t="shared" si="3"/>
        <v>{ "id": 32, "cbl_value":"K", "oscar_display_text" : "K", "top_record": false, "synonyms": [] },</v>
      </c>
      <c r="R33" s="68"/>
      <c r="S33" t="s">
        <v>88</v>
      </c>
      <c r="T33" t="str">
        <f t="shared" si="4"/>
        <v>UPDATE lov_value SET ACTIVE = 1 , ORDER_VALUE = 32 WHERE ID = 32;</v>
      </c>
    </row>
    <row r="34" spans="3:20" ht="16" hidden="1">
      <c r="C34" s="68">
        <v>1</v>
      </c>
      <c r="D34" s="68">
        <v>175</v>
      </c>
      <c r="E34" s="18" t="s">
        <v>1325</v>
      </c>
      <c r="F34" s="145" t="s">
        <v>1401</v>
      </c>
      <c r="G34" s="148" t="str">
        <f t="shared" si="0"/>
        <v>L</v>
      </c>
      <c r="H34" s="148" t="str">
        <f t="shared" si="1"/>
        <v>L</v>
      </c>
      <c r="I34" s="148">
        <v>33</v>
      </c>
      <c r="J34" s="148" t="s">
        <v>200</v>
      </c>
      <c r="K34" s="148"/>
      <c r="L34" s="30"/>
      <c r="M34" s="143"/>
      <c r="N34" s="68">
        <v>33</v>
      </c>
      <c r="O34" s="68" t="str">
        <f t="shared" si="5"/>
        <v/>
      </c>
      <c r="P34" s="68" t="str">
        <f t="shared" si="2"/>
        <v>{ "id": 33, "cbl_value":"L", "oscar_display_text" : "L", "top_record": false, "synonyms": [] },</v>
      </c>
      <c r="Q34" s="68" t="str">
        <f t="shared" si="3"/>
        <v>{ "id": 33, "cbl_value":"L", "oscar_display_text" : "L", "top_record": false, "synonyms": [] },</v>
      </c>
      <c r="R34" s="68"/>
      <c r="S34" t="s">
        <v>88</v>
      </c>
      <c r="T34" t="str">
        <f t="shared" si="4"/>
        <v>UPDATE lov_value SET ACTIVE = 1 , ORDER_VALUE = 33 WHERE ID = 33;</v>
      </c>
    </row>
    <row r="35" spans="3:20" ht="16" hidden="1">
      <c r="C35" s="68">
        <v>1</v>
      </c>
      <c r="D35" s="68">
        <v>175</v>
      </c>
      <c r="E35" s="18" t="s">
        <v>1325</v>
      </c>
      <c r="F35" s="145" t="s">
        <v>1402</v>
      </c>
      <c r="G35" s="148" t="str">
        <f t="shared" si="0"/>
        <v>M</v>
      </c>
      <c r="H35" s="148" t="str">
        <f t="shared" si="1"/>
        <v>M</v>
      </c>
      <c r="I35" s="148">
        <v>34</v>
      </c>
      <c r="J35" s="148" t="s">
        <v>200</v>
      </c>
      <c r="K35" s="148"/>
      <c r="L35" s="30"/>
      <c r="M35" s="143"/>
      <c r="N35" s="68">
        <v>34</v>
      </c>
      <c r="O35" s="68" t="str">
        <f t="shared" si="5"/>
        <v/>
      </c>
      <c r="P35" s="68" t="str">
        <f t="shared" si="2"/>
        <v>{ "id": 34, "cbl_value":"M", "oscar_display_text" : "M", "top_record": false, "synonyms": [] },</v>
      </c>
      <c r="Q35" s="68" t="str">
        <f t="shared" si="3"/>
        <v>{ "id": 34, "cbl_value":"M", "oscar_display_text" : "M", "top_record": false, "synonyms": [] },</v>
      </c>
      <c r="R35" s="68"/>
      <c r="S35" t="s">
        <v>88</v>
      </c>
      <c r="T35" t="str">
        <f t="shared" si="4"/>
        <v>UPDATE lov_value SET ACTIVE = 1 , ORDER_VALUE = 34 WHERE ID = 34;</v>
      </c>
    </row>
    <row r="36" spans="3:20" ht="16" hidden="1">
      <c r="C36" s="68">
        <v>1</v>
      </c>
      <c r="D36" s="68">
        <v>175</v>
      </c>
      <c r="E36" s="18" t="s">
        <v>1325</v>
      </c>
      <c r="F36" s="145" t="s">
        <v>1403</v>
      </c>
      <c r="G36" s="148" t="str">
        <f t="shared" si="0"/>
        <v>N</v>
      </c>
      <c r="H36" s="148" t="str">
        <f t="shared" si="1"/>
        <v>N</v>
      </c>
      <c r="I36" s="148">
        <v>35</v>
      </c>
      <c r="J36" s="148" t="s">
        <v>200</v>
      </c>
      <c r="K36" s="148"/>
      <c r="L36" s="30"/>
      <c r="M36" s="143"/>
      <c r="N36" s="68">
        <v>35</v>
      </c>
      <c r="O36" s="68" t="str">
        <f t="shared" si="5"/>
        <v/>
      </c>
      <c r="P36" s="68" t="str">
        <f t="shared" si="2"/>
        <v>{ "id": 35, "cbl_value":"N", "oscar_display_text" : "N", "top_record": false, "synonyms": [] },</v>
      </c>
      <c r="Q36" s="68" t="str">
        <f t="shared" si="3"/>
        <v>{ "id": 35, "cbl_value":"N", "oscar_display_text" : "N", "top_record": false, "synonyms": [] },</v>
      </c>
      <c r="R36" s="68"/>
      <c r="S36" t="s">
        <v>88</v>
      </c>
      <c r="T36" t="str">
        <f t="shared" si="4"/>
        <v>UPDATE lov_value SET ACTIVE = 1 , ORDER_VALUE = 35 WHERE ID = 35;</v>
      </c>
    </row>
    <row r="37" spans="3:20" ht="16" hidden="1">
      <c r="C37" s="68">
        <v>1</v>
      </c>
      <c r="D37" s="68">
        <v>175</v>
      </c>
      <c r="E37" s="18" t="s">
        <v>1325</v>
      </c>
      <c r="F37" s="145" t="s">
        <v>1404</v>
      </c>
      <c r="G37" s="148" t="str">
        <f t="shared" si="0"/>
        <v>NE</v>
      </c>
      <c r="H37" s="148" t="str">
        <f t="shared" si="1"/>
        <v>NE</v>
      </c>
      <c r="I37" s="148">
        <v>36</v>
      </c>
      <c r="J37" s="148" t="s">
        <v>200</v>
      </c>
      <c r="K37" s="148"/>
      <c r="L37" s="30"/>
      <c r="M37" s="143"/>
      <c r="N37" s="68">
        <v>36</v>
      </c>
      <c r="O37" s="68" t="str">
        <f t="shared" si="5"/>
        <v/>
      </c>
      <c r="P37" s="68" t="str">
        <f t="shared" si="2"/>
        <v>{ "id": 36, "cbl_value":"NE", "oscar_display_text" : "NE", "top_record": false, "synonyms": [] },</v>
      </c>
      <c r="Q37" s="68" t="str">
        <f t="shared" si="3"/>
        <v>{ "id": 36, "cbl_value":"NE", "oscar_display_text" : "NE", "top_record": false, "synonyms": [] },</v>
      </c>
      <c r="R37" s="68"/>
      <c r="S37" t="s">
        <v>88</v>
      </c>
      <c r="T37" t="str">
        <f t="shared" si="4"/>
        <v>UPDATE lov_value SET ACTIVE = 1 , ORDER_VALUE = 36 WHERE ID = 36;</v>
      </c>
    </row>
    <row r="38" spans="3:20" ht="16" hidden="1">
      <c r="C38" s="68">
        <v>1</v>
      </c>
      <c r="D38" s="68">
        <v>175</v>
      </c>
      <c r="E38" s="18" t="s">
        <v>1325</v>
      </c>
      <c r="F38" s="145" t="s">
        <v>1405</v>
      </c>
      <c r="G38" s="148" t="str">
        <f t="shared" si="0"/>
        <v>NR</v>
      </c>
      <c r="H38" s="148" t="str">
        <f t="shared" si="1"/>
        <v>NR</v>
      </c>
      <c r="I38" s="148">
        <v>37</v>
      </c>
      <c r="J38" s="148" t="s">
        <v>200</v>
      </c>
      <c r="K38" s="148"/>
      <c r="L38" s="30"/>
      <c r="M38" s="143"/>
      <c r="N38" s="68">
        <v>37</v>
      </c>
      <c r="O38" s="68" t="str">
        <f t="shared" si="5"/>
        <v/>
      </c>
      <c r="P38" s="68" t="str">
        <f t="shared" si="2"/>
        <v>{ "id": 37, "cbl_value":"NR", "oscar_display_text" : "NR", "top_record": false, "synonyms": [] },</v>
      </c>
      <c r="Q38" s="68" t="str">
        <f t="shared" si="3"/>
        <v>{ "id": 37, "cbl_value":"NR", "oscar_display_text" : "NR", "top_record": false, "synonyms": [] },</v>
      </c>
      <c r="R38" s="68"/>
      <c r="S38" t="s">
        <v>88</v>
      </c>
      <c r="T38" t="str">
        <f t="shared" si="4"/>
        <v>UPDATE lov_value SET ACTIVE = 1 , ORDER_VALUE = 37 WHERE ID = 37;</v>
      </c>
    </row>
    <row r="39" spans="3:20" ht="16" hidden="1">
      <c r="C39" s="68">
        <v>1</v>
      </c>
      <c r="D39" s="68">
        <v>175</v>
      </c>
      <c r="E39" s="18" t="s">
        <v>1325</v>
      </c>
      <c r="F39" s="145" t="s">
        <v>1406</v>
      </c>
      <c r="G39" s="148" t="str">
        <f t="shared" si="0"/>
        <v>O</v>
      </c>
      <c r="H39" s="148" t="str">
        <f t="shared" si="1"/>
        <v>O</v>
      </c>
      <c r="I39" s="148">
        <v>38</v>
      </c>
      <c r="J39" s="148" t="s">
        <v>200</v>
      </c>
      <c r="K39" s="148"/>
      <c r="L39" s="30"/>
      <c r="M39" s="143"/>
      <c r="N39" s="68">
        <v>38</v>
      </c>
      <c r="O39" s="68" t="str">
        <f t="shared" si="5"/>
        <v/>
      </c>
      <c r="P39" s="68" t="str">
        <f t="shared" si="2"/>
        <v>{ "id": 38, "cbl_value":"O", "oscar_display_text" : "O", "top_record": false, "synonyms": [] },</v>
      </c>
      <c r="Q39" s="68" t="str">
        <f t="shared" si="3"/>
        <v>{ "id": 38, "cbl_value":"O", "oscar_display_text" : "O", "top_record": false, "synonyms": [] },</v>
      </c>
      <c r="R39" s="68"/>
      <c r="S39" t="s">
        <v>88</v>
      </c>
      <c r="T39" t="str">
        <f t="shared" si="4"/>
        <v>UPDATE lov_value SET ACTIVE = 1 , ORDER_VALUE = 38 WHERE ID = 38;</v>
      </c>
    </row>
    <row r="40" spans="3:20" ht="16" hidden="1">
      <c r="C40" s="68">
        <v>1</v>
      </c>
      <c r="D40" s="68">
        <v>175</v>
      </c>
      <c r="E40" s="18" t="s">
        <v>1325</v>
      </c>
      <c r="F40" s="145" t="s">
        <v>1407</v>
      </c>
      <c r="G40" s="148" t="str">
        <f t="shared" si="0"/>
        <v>P-FI</v>
      </c>
      <c r="H40" s="148" t="str">
        <f t="shared" si="1"/>
        <v>P-FI</v>
      </c>
      <c r="I40" s="148">
        <v>39</v>
      </c>
      <c r="J40" s="148" t="s">
        <v>200</v>
      </c>
      <c r="K40" s="148"/>
      <c r="L40" s="30"/>
      <c r="M40" s="143"/>
      <c r="N40" s="68">
        <v>39</v>
      </c>
      <c r="O40" s="68" t="str">
        <f t="shared" si="5"/>
        <v/>
      </c>
      <c r="P40" s="68" t="str">
        <f t="shared" si="2"/>
        <v>{ "id": 39, "cbl_value":"P-FI", "oscar_display_text" : "P-FI", "top_record": false, "synonyms": [] },</v>
      </c>
      <c r="Q40" s="68" t="str">
        <f t="shared" si="3"/>
        <v>{ "id": 39, "cbl_value":"P-FI", "oscar_display_text" : "P-FI", "top_record": false, "synonyms": [] },</v>
      </c>
      <c r="R40" s="68"/>
      <c r="S40" t="s">
        <v>88</v>
      </c>
      <c r="T40" t="str">
        <f t="shared" si="4"/>
        <v>UPDATE lov_value SET ACTIVE = 1 , ORDER_VALUE = 39 WHERE ID = 39;</v>
      </c>
    </row>
    <row r="41" spans="3:20" ht="16" hidden="1">
      <c r="C41" s="68">
        <v>1</v>
      </c>
      <c r="D41" s="68">
        <v>175</v>
      </c>
      <c r="E41" s="18" t="s">
        <v>1325</v>
      </c>
      <c r="F41" s="145" t="s">
        <v>1408</v>
      </c>
      <c r="G41" s="148" t="str">
        <f t="shared" si="0"/>
        <v>P-NFI</v>
      </c>
      <c r="H41" s="148" t="str">
        <f t="shared" si="1"/>
        <v>P-NFI</v>
      </c>
      <c r="I41" s="148">
        <v>40</v>
      </c>
      <c r="J41" s="148" t="s">
        <v>200</v>
      </c>
      <c r="K41" s="148"/>
      <c r="L41" s="30"/>
      <c r="M41" s="143"/>
      <c r="N41" s="68">
        <v>40</v>
      </c>
      <c r="O41" s="68" t="str">
        <f t="shared" si="5"/>
        <v/>
      </c>
      <c r="P41" s="68" t="str">
        <f t="shared" si="2"/>
        <v>{ "id": 40, "cbl_value":"P-NFI", "oscar_display_text" : "P-NFI", "top_record": false, "synonyms": [] },</v>
      </c>
      <c r="Q41" s="68" t="str">
        <f t="shared" si="3"/>
        <v>{ "id": 40, "cbl_value":"P-NFI", "oscar_display_text" : "P-NFI", "top_record": false, "synonyms": [] },</v>
      </c>
      <c r="R41" s="68"/>
      <c r="S41" t="s">
        <v>88</v>
      </c>
      <c r="T41" t="str">
        <f t="shared" si="4"/>
        <v>UPDATE lov_value SET ACTIVE = 1 , ORDER_VALUE = 40 WHERE ID = 40;</v>
      </c>
    </row>
    <row r="42" spans="3:20" ht="16" hidden="1">
      <c r="C42" s="68">
        <v>1</v>
      </c>
      <c r="D42" s="68">
        <v>175</v>
      </c>
      <c r="E42" s="18" t="s">
        <v>1325</v>
      </c>
      <c r="F42" s="145" t="s">
        <v>1409</v>
      </c>
      <c r="G42" s="148" t="str">
        <f t="shared" si="0"/>
        <v>Q-FI</v>
      </c>
      <c r="H42" s="148" t="str">
        <f t="shared" si="1"/>
        <v>Q-FI</v>
      </c>
      <c r="I42" s="148">
        <v>41</v>
      </c>
      <c r="J42" s="148" t="s">
        <v>200</v>
      </c>
      <c r="K42" s="148"/>
      <c r="L42" s="30"/>
      <c r="M42" s="143"/>
      <c r="N42" s="68">
        <v>41</v>
      </c>
      <c r="O42" s="68" t="str">
        <f t="shared" si="5"/>
        <v/>
      </c>
      <c r="P42" s="68" t="str">
        <f t="shared" si="2"/>
        <v>{ "id": 41, "cbl_value":"Q-FI", "oscar_display_text" : "Q-FI", "top_record": false, "synonyms": [] },</v>
      </c>
      <c r="Q42" s="68" t="str">
        <f t="shared" si="3"/>
        <v>{ "id": 41, "cbl_value":"Q-FI", "oscar_display_text" : "Q-FI", "top_record": false, "synonyms": [] },</v>
      </c>
      <c r="R42" s="68"/>
      <c r="S42" t="s">
        <v>88</v>
      </c>
      <c r="T42" t="str">
        <f t="shared" si="4"/>
        <v>UPDATE lov_value SET ACTIVE = 1 , ORDER_VALUE = 41 WHERE ID = 41;</v>
      </c>
    </row>
    <row r="43" spans="3:20" ht="16" hidden="1">
      <c r="C43" s="68">
        <v>1</v>
      </c>
      <c r="D43" s="68">
        <v>175</v>
      </c>
      <c r="E43" s="18" t="s">
        <v>1325</v>
      </c>
      <c r="F43" s="145" t="s">
        <v>1410</v>
      </c>
      <c r="G43" s="148" t="str">
        <f t="shared" si="0"/>
        <v>Q-NFI</v>
      </c>
      <c r="H43" s="148" t="str">
        <f t="shared" si="1"/>
        <v>Q-NFI</v>
      </c>
      <c r="I43" s="148">
        <v>42</v>
      </c>
      <c r="J43" s="148" t="s">
        <v>200</v>
      </c>
      <c r="K43" s="148"/>
      <c r="L43" s="30"/>
      <c r="M43" s="143"/>
      <c r="N43" s="68">
        <v>42</v>
      </c>
      <c r="O43" s="68" t="str">
        <f t="shared" si="5"/>
        <v/>
      </c>
      <c r="P43" s="68" t="str">
        <f t="shared" si="2"/>
        <v>{ "id": 42, "cbl_value":"Q-NFI", "oscar_display_text" : "Q-NFI", "top_record": false, "synonyms": [] },</v>
      </c>
      <c r="Q43" s="68" t="str">
        <f t="shared" si="3"/>
        <v>{ "id": 42, "cbl_value":"Q-NFI", "oscar_display_text" : "Q-NFI", "top_record": false, "synonyms": [] },</v>
      </c>
      <c r="R43" s="68"/>
      <c r="S43" t="s">
        <v>88</v>
      </c>
      <c r="T43" t="str">
        <f t="shared" si="4"/>
        <v>UPDATE lov_value SET ACTIVE = 1 , ORDER_VALUE = 42 WHERE ID = 42;</v>
      </c>
    </row>
    <row r="44" spans="3:20" ht="16" hidden="1">
      <c r="C44" s="68">
        <v>1</v>
      </c>
      <c r="D44" s="68">
        <v>175</v>
      </c>
      <c r="E44" s="18" t="s">
        <v>1325</v>
      </c>
      <c r="F44" s="145" t="s">
        <v>1411</v>
      </c>
      <c r="G44" s="148" t="str">
        <f t="shared" si="0"/>
        <v>R-FI</v>
      </c>
      <c r="H44" s="148" t="str">
        <f t="shared" si="1"/>
        <v>R-FI</v>
      </c>
      <c r="I44" s="148">
        <v>43</v>
      </c>
      <c r="J44" s="148" t="s">
        <v>200</v>
      </c>
      <c r="K44" s="148"/>
      <c r="L44" s="30"/>
      <c r="M44" s="143"/>
      <c r="N44" s="68">
        <v>43</v>
      </c>
      <c r="O44" s="68" t="str">
        <f t="shared" si="5"/>
        <v/>
      </c>
      <c r="P44" s="68" t="str">
        <f t="shared" si="2"/>
        <v>{ "id": 43, "cbl_value":"R-FI", "oscar_display_text" : "R-FI", "top_record": false, "synonyms": [] },</v>
      </c>
      <c r="Q44" s="68" t="str">
        <f t="shared" si="3"/>
        <v>{ "id": 43, "cbl_value":"R-FI", "oscar_display_text" : "R-FI", "top_record": false, "synonyms": [] },</v>
      </c>
      <c r="R44" s="68"/>
      <c r="S44" t="s">
        <v>88</v>
      </c>
      <c r="T44" t="str">
        <f t="shared" si="4"/>
        <v>UPDATE lov_value SET ACTIVE = 1 , ORDER_VALUE = 43 WHERE ID = 43;</v>
      </c>
    </row>
    <row r="45" spans="3:20" ht="16" hidden="1">
      <c r="C45" s="68">
        <v>1</v>
      </c>
      <c r="D45" s="68">
        <v>175</v>
      </c>
      <c r="E45" s="18" t="s">
        <v>1325</v>
      </c>
      <c r="F45" s="145" t="s">
        <v>1412</v>
      </c>
      <c r="G45" s="148" t="str">
        <f t="shared" si="0"/>
        <v>R-G</v>
      </c>
      <c r="H45" s="148" t="str">
        <f t="shared" si="1"/>
        <v>R-G</v>
      </c>
      <c r="I45" s="148">
        <v>44</v>
      </c>
      <c r="J45" s="148" t="s">
        <v>200</v>
      </c>
      <c r="K45" s="148"/>
      <c r="L45" s="30"/>
      <c r="M45" s="143"/>
      <c r="N45" s="68">
        <v>44</v>
      </c>
      <c r="O45" s="68" t="str">
        <f t="shared" si="5"/>
        <v/>
      </c>
      <c r="P45" s="68" t="str">
        <f t="shared" si="2"/>
        <v>{ "id": 44, "cbl_value":"R-G", "oscar_display_text" : "R-G", "top_record": false, "synonyms": [] },</v>
      </c>
      <c r="Q45" s="68" t="str">
        <f t="shared" si="3"/>
        <v>{ "id": 44, "cbl_value":"R-G", "oscar_display_text" : "R-G", "top_record": false, "synonyms": [] },</v>
      </c>
      <c r="R45" s="68"/>
      <c r="S45" t="s">
        <v>88</v>
      </c>
      <c r="T45" t="str">
        <f t="shared" si="4"/>
        <v>UPDATE lov_value SET ACTIVE = 1 , ORDER_VALUE = 44 WHERE ID = 44;</v>
      </c>
    </row>
    <row r="46" spans="3:20" ht="16" hidden="1">
      <c r="C46" s="68">
        <v>1</v>
      </c>
      <c r="D46" s="68">
        <v>175</v>
      </c>
      <c r="E46" s="18" t="s">
        <v>1325</v>
      </c>
      <c r="F46" s="145" t="s">
        <v>1413</v>
      </c>
      <c r="G46" s="148" t="str">
        <f t="shared" si="0"/>
        <v>R-NFI</v>
      </c>
      <c r="H46" s="148" t="str">
        <f t="shared" si="1"/>
        <v>R-NFI</v>
      </c>
      <c r="I46" s="148">
        <v>45</v>
      </c>
      <c r="J46" s="148" t="s">
        <v>200</v>
      </c>
      <c r="K46" s="148"/>
      <c r="L46" s="30"/>
      <c r="M46" s="143"/>
      <c r="N46" s="68">
        <v>45</v>
      </c>
      <c r="O46" s="68" t="str">
        <f t="shared" si="5"/>
        <v/>
      </c>
      <c r="P46" s="68" t="str">
        <f t="shared" si="2"/>
        <v>{ "id": 45, "cbl_value":"R-NFI", "oscar_display_text" : "R-NFI", "top_record": false, "synonyms": [] },</v>
      </c>
      <c r="Q46" s="68" t="str">
        <f t="shared" si="3"/>
        <v>{ "id": 45, "cbl_value":"R-NFI", "oscar_display_text" : "R-NFI", "top_record": false, "synonyms": [] },</v>
      </c>
      <c r="R46" s="68"/>
      <c r="S46" t="s">
        <v>88</v>
      </c>
      <c r="T46" t="str">
        <f t="shared" si="4"/>
        <v>UPDATE lov_value SET ACTIVE = 1 , ORDER_VALUE = 45 WHERE ID = 45;</v>
      </c>
    </row>
    <row r="47" spans="3:20" ht="16" hidden="1">
      <c r="C47" s="68">
        <v>1</v>
      </c>
      <c r="D47" s="68">
        <v>175</v>
      </c>
      <c r="E47" s="18" t="s">
        <v>1325</v>
      </c>
      <c r="F47" s="145" t="s">
        <v>1414</v>
      </c>
      <c r="G47" s="148" t="str">
        <f t="shared" si="0"/>
        <v>X</v>
      </c>
      <c r="H47" s="148" t="str">
        <f t="shared" si="1"/>
        <v>X</v>
      </c>
      <c r="I47" s="148">
        <v>45</v>
      </c>
      <c r="J47" s="148" t="s">
        <v>200</v>
      </c>
      <c r="K47" s="148"/>
      <c r="L47" s="30"/>
      <c r="M47" s="143"/>
      <c r="N47" s="68">
        <v>46</v>
      </c>
      <c r="O47" s="68" t="str">
        <f t="shared" si="5"/>
        <v/>
      </c>
      <c r="P47" s="68" t="str">
        <f t="shared" si="2"/>
        <v>{ "id": 46, "cbl_value":"X", "oscar_display_text" : "X", "top_record": false, "synonyms": [] },</v>
      </c>
      <c r="Q47" s="68" t="str">
        <f t="shared" si="3"/>
        <v>{ "id": 46, "cbl_value":"X", "oscar_display_text" : "X", "top_record": false, "synonyms": [] },</v>
      </c>
      <c r="R47" s="68"/>
      <c r="S47" t="s">
        <v>88</v>
      </c>
      <c r="T47" t="str">
        <f t="shared" si="4"/>
        <v>UPDATE lov_value SET ACTIVE = 1 , ORDER_VALUE = 45 WHERE ID = 46;</v>
      </c>
    </row>
    <row r="48" spans="3:20" ht="16" hidden="1">
      <c r="C48" s="68">
        <v>2</v>
      </c>
      <c r="D48" s="68">
        <v>153</v>
      </c>
      <c r="E48" s="18" t="s">
        <v>437</v>
      </c>
      <c r="F48" s="145" t="s">
        <v>1415</v>
      </c>
      <c r="G48" s="148" t="s">
        <v>1416</v>
      </c>
      <c r="H48" s="148" t="str">
        <f t="shared" si="1"/>
        <v>Unknown</v>
      </c>
      <c r="I48" s="148"/>
      <c r="J48" s="148" t="s">
        <v>200</v>
      </c>
      <c r="K48" s="148"/>
      <c r="L48" s="30"/>
      <c r="M48" s="143"/>
      <c r="N48" s="68">
        <v>47</v>
      </c>
      <c r="O48" s="68" t="str">
        <f t="shared" si="5"/>
        <v>]},{ "id":2,"ext_id": 153, "name":"BOOLEAN_INDICATOR","values":[</v>
      </c>
      <c r="P48" s="68" t="str">
        <f t="shared" si="2"/>
        <v>{ "id": 47, "cbl_value":"UNKNOWN", "oscar_display_text" : "Unknown", "top_record": false, "synonyms": [] },</v>
      </c>
      <c r="Q48" s="68" t="str">
        <f t="shared" si="3"/>
        <v>]},{ "id":2,"ext_id": 153, "name":"BOOLEAN_INDICATOR","values":[{ "id": 47, "cbl_value":"UNKNOWN", "oscar_display_text" : "Unknown", "top_record": false, "synonyms": [] },</v>
      </c>
      <c r="R48" s="68"/>
      <c r="S48" t="s">
        <v>200</v>
      </c>
      <c r="T48" t="str">
        <f>CONCATENATE("UPDATE lov_value SET ACTIVE = ", IF(J48="Y",1,0), " , ORDER_VALUE = ",IF(I48&gt;0,I48,0), ", CBL_VALUE = '",G48,"' WHERE ID = ", N48,";")</f>
        <v>UPDATE lov_value SET ACTIVE = 1 , ORDER_VALUE = 0, CBL_VALUE = 'UNKNOWN' WHERE ID = 47;</v>
      </c>
    </row>
    <row r="49" spans="3:44" ht="48" hidden="1">
      <c r="C49" s="68">
        <v>2</v>
      </c>
      <c r="D49" s="68">
        <v>153</v>
      </c>
      <c r="E49" s="18" t="s">
        <v>437</v>
      </c>
      <c r="F49" s="145" t="s">
        <v>1417</v>
      </c>
      <c r="G49" s="148" t="s">
        <v>1418</v>
      </c>
      <c r="H49" s="148" t="str">
        <f t="shared" si="1"/>
        <v>Yes</v>
      </c>
      <c r="I49" s="148"/>
      <c r="J49" s="148" t="s">
        <v>200</v>
      </c>
      <c r="K49" s="148"/>
      <c r="L49" s="30" t="s">
        <v>1419</v>
      </c>
      <c r="M49" s="143"/>
      <c r="N49" s="68">
        <v>48</v>
      </c>
      <c r="O49" s="68" t="str">
        <f t="shared" si="5"/>
        <v/>
      </c>
      <c r="P49" s="68" t="str">
        <f t="shared" si="2"/>
        <v>{ "id": 48, "cbl_value":"YES", "oscar_display_text" : "Yes", "top_record": false, "synonyms": [] },</v>
      </c>
      <c r="Q49" s="68" t="str">
        <f t="shared" si="3"/>
        <v>{ "id": 48, "cbl_value":"YES", "oscar_display_text" : "Yes", "top_record": false, "synonyms": [] },</v>
      </c>
      <c r="R49" s="68"/>
      <c r="S49" t="s">
        <v>200</v>
      </c>
      <c r="T49" t="str">
        <f t="shared" ref="T49:T81" si="6">CONCATENATE("UPDATE lov_value SET ACTIVE = ", IF(J49="Y",1,0), " , ORDER_VALUE = ",IF(I49&gt;0,I49,0), ", CBL_VALUE = '",G49,"' WHERE ID = ", N49,";")</f>
        <v>UPDATE lov_value SET ACTIVE = 1 , ORDER_VALUE = 0, CBL_VALUE = 'YES' WHERE ID = 48;</v>
      </c>
      <c r="U49" t="str">
        <f t="shared" ref="U49:AF52" si="7">IF($L49&lt;&gt;"",
    IF(LEN($L49)-LEN(SUBSTITUTE($L49,";",""))&gt;=U$1,
        IF(U$1=1,
            MID($L49,1,FIND(";",$L49,1)-1),
            MID($L49,
                FIND("~",SUBSTITUTE($L49,";","~",U$1-1))+1,
                FIND("~",SUBSTITUTE($L49,";","~",U$1))-FIND("~",SUBSTITUTE($L49,";","~",U$1-1))-1
            )
        ),
        IF(AND(LEN($L49)-LEN(SUBSTITUTE($L49,";",""))=0,U$1=1),
            $L49,
            IF(LEN($L49)-LEN(SUBSTITUTE($L49,";",""))=U$1-1,
                RIGHT($L49,LEN($L49)-FIND("~",(SUBSTITUTE($L49,";","~",U$1-1)))),""))),"")</f>
        <v>ok</v>
      </c>
      <c r="V49" t="str">
        <f t="shared" si="7"/>
        <v>y</v>
      </c>
      <c r="W49" t="str">
        <f t="shared" si="7"/>
        <v>approved</v>
      </c>
      <c r="X49" t="str">
        <f t="shared" si="7"/>
        <v>accepted</v>
      </c>
      <c r="Y49" t="str">
        <f t="shared" si="7"/>
        <v>allowed</v>
      </c>
      <c r="Z49" t="str">
        <f t="shared" si="7"/>
        <v>permitted</v>
      </c>
      <c r="AA49" t="str">
        <f t="shared" si="7"/>
        <v>qualified</v>
      </c>
      <c r="AB49" t="str">
        <f t="shared" si="7"/>
        <v>suitable</v>
      </c>
      <c r="AC49" t="str">
        <f t="shared" si="7"/>
        <v>desirable</v>
      </c>
      <c r="AD49" t="str">
        <f t="shared" si="7"/>
        <v>considered</v>
      </c>
      <c r="AE49" t="str">
        <f t="shared" si="7"/>
        <v/>
      </c>
      <c r="AF49" t="str">
        <f t="shared" si="7"/>
        <v/>
      </c>
      <c r="AG49" t="str">
        <f t="shared" ref="AG49:AR52" si="8">IF(U49&lt;&gt;"",CONCATENATE("INSERT INTO oscar_db.synonym (SYNONYM, LOV_ID) VALUES('",U49,"' , ",$N49,");"),"")</f>
        <v>INSERT INTO oscar_db.synonym (SYNONYM, LOV_ID) VALUES('ok' , 48);</v>
      </c>
      <c r="AH49" t="str">
        <f t="shared" si="8"/>
        <v>INSERT INTO oscar_db.synonym (SYNONYM, LOV_ID) VALUES('y' , 48);</v>
      </c>
      <c r="AI49" t="str">
        <f t="shared" si="8"/>
        <v>INSERT INTO oscar_db.synonym (SYNONYM, LOV_ID) VALUES('approved' , 48);</v>
      </c>
      <c r="AJ49" t="str">
        <f t="shared" si="8"/>
        <v>INSERT INTO oscar_db.synonym (SYNONYM, LOV_ID) VALUES('accepted' , 48);</v>
      </c>
      <c r="AK49" t="str">
        <f t="shared" si="8"/>
        <v>INSERT INTO oscar_db.synonym (SYNONYM, LOV_ID) VALUES('allowed' , 48);</v>
      </c>
      <c r="AL49" t="str">
        <f t="shared" si="8"/>
        <v>INSERT INTO oscar_db.synonym (SYNONYM, LOV_ID) VALUES('permitted' , 48);</v>
      </c>
      <c r="AM49" t="str">
        <f t="shared" si="8"/>
        <v>INSERT INTO oscar_db.synonym (SYNONYM, LOV_ID) VALUES('qualified' , 48);</v>
      </c>
      <c r="AN49" t="str">
        <f t="shared" si="8"/>
        <v>INSERT INTO oscar_db.synonym (SYNONYM, LOV_ID) VALUES('suitable' , 48);</v>
      </c>
      <c r="AO49" t="str">
        <f t="shared" si="8"/>
        <v>INSERT INTO oscar_db.synonym (SYNONYM, LOV_ID) VALUES('desirable' , 48);</v>
      </c>
      <c r="AP49" t="str">
        <f t="shared" si="8"/>
        <v>INSERT INTO oscar_db.synonym (SYNONYM, LOV_ID) VALUES('considered' , 48);</v>
      </c>
      <c r="AQ49" t="str">
        <f t="shared" si="8"/>
        <v/>
      </c>
      <c r="AR49" t="str">
        <f t="shared" si="8"/>
        <v/>
      </c>
    </row>
    <row r="50" spans="3:44" ht="16" hidden="1">
      <c r="C50" s="68">
        <v>2</v>
      </c>
      <c r="D50" s="68">
        <v>153</v>
      </c>
      <c r="E50" s="18" t="s">
        <v>437</v>
      </c>
      <c r="F50" s="145" t="s">
        <v>1420</v>
      </c>
      <c r="G50" s="148" t="s">
        <v>1421</v>
      </c>
      <c r="H50" s="148" t="str">
        <f t="shared" si="1"/>
        <v>No</v>
      </c>
      <c r="I50" s="148"/>
      <c r="J50" s="148" t="s">
        <v>200</v>
      </c>
      <c r="K50" s="148"/>
      <c r="L50" s="30" t="s">
        <v>1422</v>
      </c>
      <c r="M50" s="143"/>
      <c r="N50" s="68">
        <v>49</v>
      </c>
      <c r="O50" s="68" t="str">
        <f t="shared" si="5"/>
        <v/>
      </c>
      <c r="P50" s="68" t="str">
        <f t="shared" si="2"/>
        <v>{ "id": 49, "cbl_value":"NO", "oscar_display_text" : "No", "top_record": false, "synonyms": [] },</v>
      </c>
      <c r="Q50" s="68" t="str">
        <f t="shared" si="3"/>
        <v>{ "id": 49, "cbl_value":"NO", "oscar_display_text" : "No", "top_record": false, "synonyms": [] },</v>
      </c>
      <c r="R50" s="68"/>
      <c r="S50" t="s">
        <v>200</v>
      </c>
      <c r="T50" t="str">
        <f t="shared" si="6"/>
        <v>UPDATE lov_value SET ACTIVE = 1 , ORDER_VALUE = 0, CBL_VALUE = 'NO' WHERE ID = 49;</v>
      </c>
      <c r="U50" t="str">
        <f t="shared" si="7"/>
        <v>not</v>
      </c>
      <c r="V50" t="str">
        <f t="shared" si="7"/>
        <v>none</v>
      </c>
      <c r="W50" t="str">
        <f t="shared" si="7"/>
        <v/>
      </c>
      <c r="X50" t="str">
        <f t="shared" si="7"/>
        <v/>
      </c>
      <c r="Y50" t="str">
        <f t="shared" si="7"/>
        <v/>
      </c>
      <c r="Z50" t="str">
        <f t="shared" si="7"/>
        <v/>
      </c>
      <c r="AA50" t="str">
        <f t="shared" si="7"/>
        <v/>
      </c>
      <c r="AB50" t="str">
        <f t="shared" si="7"/>
        <v/>
      </c>
      <c r="AC50" t="str">
        <f t="shared" si="7"/>
        <v/>
      </c>
      <c r="AD50" t="str">
        <f t="shared" si="7"/>
        <v/>
      </c>
      <c r="AE50" t="str">
        <f t="shared" si="7"/>
        <v/>
      </c>
      <c r="AF50" t="str">
        <f t="shared" si="7"/>
        <v/>
      </c>
      <c r="AG50" t="str">
        <f t="shared" si="8"/>
        <v>INSERT INTO oscar_db.synonym (SYNONYM, LOV_ID) VALUES('not' , 49);</v>
      </c>
      <c r="AH50" t="str">
        <f t="shared" si="8"/>
        <v>INSERT INTO oscar_db.synonym (SYNONYM, LOV_ID) VALUES('none' , 49);</v>
      </c>
      <c r="AI50" t="str">
        <f t="shared" si="8"/>
        <v/>
      </c>
      <c r="AJ50" t="str">
        <f t="shared" si="8"/>
        <v/>
      </c>
      <c r="AK50" t="str">
        <f t="shared" si="8"/>
        <v/>
      </c>
      <c r="AL50" t="str">
        <f t="shared" si="8"/>
        <v/>
      </c>
      <c r="AM50" t="str">
        <f t="shared" si="8"/>
        <v/>
      </c>
      <c r="AN50" t="str">
        <f t="shared" si="8"/>
        <v/>
      </c>
      <c r="AO50" t="str">
        <f t="shared" si="8"/>
        <v/>
      </c>
      <c r="AP50" t="str">
        <f t="shared" si="8"/>
        <v/>
      </c>
      <c r="AQ50" t="str">
        <f t="shared" si="8"/>
        <v/>
      </c>
      <c r="AR50" t="str">
        <f t="shared" si="8"/>
        <v/>
      </c>
    </row>
    <row r="51" spans="3:44" ht="48">
      <c r="C51" s="68">
        <v>3</v>
      </c>
      <c r="D51" s="68">
        <v>15</v>
      </c>
      <c r="E51" s="18" t="s">
        <v>337</v>
      </c>
      <c r="F51" s="145" t="s">
        <v>1423</v>
      </c>
      <c r="G51" s="148" t="s">
        <v>200</v>
      </c>
      <c r="H51" s="148" t="str">
        <f t="shared" si="1"/>
        <v>Yes</v>
      </c>
      <c r="I51" s="148"/>
      <c r="J51" s="148" t="s">
        <v>200</v>
      </c>
      <c r="K51" s="148"/>
      <c r="L51" s="30" t="s">
        <v>1419</v>
      </c>
      <c r="M51" s="143"/>
      <c r="N51" s="68">
        <v>50</v>
      </c>
      <c r="O51" s="68" t="str">
        <f t="shared" si="5"/>
        <v>]},{ "id":3,"ext_id": 15, "name":"BOOLEAN_VALUE_TYPE","values":[</v>
      </c>
      <c r="P51" s="68" t="str">
        <f t="shared" si="2"/>
        <v>{ "id": 50, "cbl_value":"Y", "oscar_display_text" : "Yes", "top_record": false, "synonyms": [] },</v>
      </c>
      <c r="Q51" s="68" t="str">
        <f t="shared" si="3"/>
        <v>]},{ "id":3,"ext_id": 15, "name":"BOOLEAN_VALUE_TYPE","values":[{ "id": 50, "cbl_value":"Y", "oscar_display_text" : "Yes", "top_record": false, "synonyms": [] },</v>
      </c>
      <c r="R51" s="68"/>
      <c r="S51" t="s">
        <v>200</v>
      </c>
      <c r="T51" t="str">
        <f t="shared" si="6"/>
        <v>UPDATE lov_value SET ACTIVE = 1 , ORDER_VALUE = 0, CBL_VALUE = 'Y' WHERE ID = 50;</v>
      </c>
      <c r="U51" t="str">
        <f t="shared" si="7"/>
        <v>ok</v>
      </c>
      <c r="V51" t="str">
        <f t="shared" si="7"/>
        <v>y</v>
      </c>
      <c r="W51" t="str">
        <f t="shared" si="7"/>
        <v>approved</v>
      </c>
      <c r="X51" t="str">
        <f t="shared" si="7"/>
        <v>accepted</v>
      </c>
      <c r="Y51" t="str">
        <f t="shared" si="7"/>
        <v>allowed</v>
      </c>
      <c r="Z51" t="str">
        <f t="shared" si="7"/>
        <v>permitted</v>
      </c>
      <c r="AA51" t="str">
        <f t="shared" si="7"/>
        <v>qualified</v>
      </c>
      <c r="AB51" t="str">
        <f t="shared" si="7"/>
        <v>suitable</v>
      </c>
      <c r="AC51" t="str">
        <f t="shared" si="7"/>
        <v>desirable</v>
      </c>
      <c r="AD51" t="str">
        <f t="shared" si="7"/>
        <v>considered</v>
      </c>
      <c r="AE51" t="str">
        <f t="shared" si="7"/>
        <v/>
      </c>
      <c r="AF51" t="str">
        <f t="shared" si="7"/>
        <v/>
      </c>
      <c r="AG51" t="str">
        <f t="shared" si="8"/>
        <v>INSERT INTO oscar_db.synonym (SYNONYM, LOV_ID) VALUES('ok' , 50);</v>
      </c>
      <c r="AH51" t="str">
        <f t="shared" si="8"/>
        <v>INSERT INTO oscar_db.synonym (SYNONYM, LOV_ID) VALUES('y' , 50);</v>
      </c>
      <c r="AI51" t="str">
        <f t="shared" si="8"/>
        <v>INSERT INTO oscar_db.synonym (SYNONYM, LOV_ID) VALUES('approved' , 50);</v>
      </c>
      <c r="AJ51" t="str">
        <f t="shared" si="8"/>
        <v>INSERT INTO oscar_db.synonym (SYNONYM, LOV_ID) VALUES('accepted' , 50);</v>
      </c>
      <c r="AK51" t="str">
        <f t="shared" si="8"/>
        <v>INSERT INTO oscar_db.synonym (SYNONYM, LOV_ID) VALUES('allowed' , 50);</v>
      </c>
      <c r="AL51" t="str">
        <f t="shared" si="8"/>
        <v>INSERT INTO oscar_db.synonym (SYNONYM, LOV_ID) VALUES('permitted' , 50);</v>
      </c>
      <c r="AM51" t="str">
        <f t="shared" si="8"/>
        <v>INSERT INTO oscar_db.synonym (SYNONYM, LOV_ID) VALUES('qualified' , 50);</v>
      </c>
      <c r="AN51" t="str">
        <f t="shared" si="8"/>
        <v>INSERT INTO oscar_db.synonym (SYNONYM, LOV_ID) VALUES('suitable' , 50);</v>
      </c>
      <c r="AO51" t="str">
        <f t="shared" si="8"/>
        <v>INSERT INTO oscar_db.synonym (SYNONYM, LOV_ID) VALUES('desirable' , 50);</v>
      </c>
      <c r="AP51" t="str">
        <f t="shared" si="8"/>
        <v>INSERT INTO oscar_db.synonym (SYNONYM, LOV_ID) VALUES('considered' , 50);</v>
      </c>
      <c r="AQ51" t="str">
        <f t="shared" si="8"/>
        <v/>
      </c>
      <c r="AR51" t="str">
        <f t="shared" si="8"/>
        <v/>
      </c>
    </row>
    <row r="52" spans="3:44" ht="16">
      <c r="C52" s="68">
        <v>3</v>
      </c>
      <c r="D52" s="68">
        <v>15</v>
      </c>
      <c r="E52" s="18" t="s">
        <v>337</v>
      </c>
      <c r="F52" s="145" t="s">
        <v>1424</v>
      </c>
      <c r="G52" s="148" t="s">
        <v>88</v>
      </c>
      <c r="H52" s="148" t="str">
        <f t="shared" si="1"/>
        <v>No</v>
      </c>
      <c r="I52" s="148"/>
      <c r="J52" s="148" t="s">
        <v>200</v>
      </c>
      <c r="K52" s="148"/>
      <c r="L52" s="30" t="s">
        <v>1422</v>
      </c>
      <c r="M52" s="143"/>
      <c r="N52" s="68">
        <v>51</v>
      </c>
      <c r="O52" s="68" t="str">
        <f t="shared" si="5"/>
        <v/>
      </c>
      <c r="P52" s="68" t="str">
        <f t="shared" si="2"/>
        <v>{ "id": 51, "cbl_value":"N", "oscar_display_text" : "No", "top_record": false, "synonyms": [] },</v>
      </c>
      <c r="Q52" s="68" t="str">
        <f t="shared" si="3"/>
        <v>{ "id": 51, "cbl_value":"N", "oscar_display_text" : "No", "top_record": false, "synonyms": [] },</v>
      </c>
      <c r="R52" s="68"/>
      <c r="S52" t="s">
        <v>200</v>
      </c>
      <c r="T52" t="str">
        <f t="shared" si="6"/>
        <v>UPDATE lov_value SET ACTIVE = 1 , ORDER_VALUE = 0, CBL_VALUE = 'N' WHERE ID = 51;</v>
      </c>
      <c r="U52" t="str">
        <f t="shared" si="7"/>
        <v>not</v>
      </c>
      <c r="V52" t="str">
        <f t="shared" si="7"/>
        <v>none</v>
      </c>
      <c r="W52" t="str">
        <f t="shared" si="7"/>
        <v/>
      </c>
      <c r="X52" t="str">
        <f t="shared" si="7"/>
        <v/>
      </c>
      <c r="Y52" t="str">
        <f t="shared" si="7"/>
        <v/>
      </c>
      <c r="Z52" t="str">
        <f t="shared" si="7"/>
        <v/>
      </c>
      <c r="AA52" t="str">
        <f t="shared" si="7"/>
        <v/>
      </c>
      <c r="AB52" t="str">
        <f t="shared" si="7"/>
        <v/>
      </c>
      <c r="AC52" t="str">
        <f t="shared" si="7"/>
        <v/>
      </c>
      <c r="AD52" t="str">
        <f t="shared" si="7"/>
        <v/>
      </c>
      <c r="AE52" t="str">
        <f t="shared" si="7"/>
        <v/>
      </c>
      <c r="AF52" t="str">
        <f t="shared" si="7"/>
        <v/>
      </c>
      <c r="AG52" t="str">
        <f t="shared" si="8"/>
        <v>INSERT INTO oscar_db.synonym (SYNONYM, LOV_ID) VALUES('not' , 51);</v>
      </c>
      <c r="AH52" t="str">
        <f t="shared" si="8"/>
        <v>INSERT INTO oscar_db.synonym (SYNONYM, LOV_ID) VALUES('none' , 51);</v>
      </c>
      <c r="AI52" t="str">
        <f t="shared" si="8"/>
        <v/>
      </c>
      <c r="AJ52" t="str">
        <f t="shared" si="8"/>
        <v/>
      </c>
      <c r="AK52" t="str">
        <f t="shared" si="8"/>
        <v/>
      </c>
      <c r="AL52" t="str">
        <f t="shared" si="8"/>
        <v/>
      </c>
      <c r="AM52" t="str">
        <f t="shared" si="8"/>
        <v/>
      </c>
      <c r="AN52" t="str">
        <f t="shared" si="8"/>
        <v/>
      </c>
      <c r="AO52" t="str">
        <f t="shared" si="8"/>
        <v/>
      </c>
      <c r="AP52" t="str">
        <f t="shared" si="8"/>
        <v/>
      </c>
      <c r="AQ52" t="str">
        <f t="shared" si="8"/>
        <v/>
      </c>
      <c r="AR52" t="str">
        <f t="shared" si="8"/>
        <v/>
      </c>
    </row>
    <row r="53" spans="3:44" ht="16" hidden="1">
      <c r="C53" s="68">
        <v>4</v>
      </c>
      <c r="D53" s="68">
        <v>25</v>
      </c>
      <c r="E53" s="18" t="s">
        <v>507</v>
      </c>
      <c r="F53" s="145" t="s">
        <v>1425</v>
      </c>
      <c r="G53" s="148" t="str">
        <f t="shared" si="0"/>
        <v>7</v>
      </c>
      <c r="H53" s="148" t="str">
        <f t="shared" si="1"/>
        <v>AAA</v>
      </c>
      <c r="I53" s="148">
        <v>1</v>
      </c>
      <c r="J53" s="148" t="s">
        <v>200</v>
      </c>
      <c r="K53" s="148"/>
      <c r="L53" s="30"/>
      <c r="M53" s="143"/>
      <c r="N53" s="68">
        <v>52</v>
      </c>
      <c r="O53" s="68" t="str">
        <f t="shared" si="5"/>
        <v>]},{ "id":4,"ext_id": 25, "name":"COMPOSITE_RATING_TYPE","values":[</v>
      </c>
      <c r="P53" s="68" t="str">
        <f t="shared" si="2"/>
        <v>{ "id": 52, "cbl_value":"7", "oscar_display_text" : "AAA", "top_record": false, "synonyms": [] },</v>
      </c>
      <c r="Q53" s="68" t="str">
        <f t="shared" si="3"/>
        <v>]},{ "id":4,"ext_id": 25, "name":"COMPOSITE_RATING_TYPE","values":[{ "id": 52, "cbl_value":"7", "oscar_display_text" : "AAA", "top_record": false, "synonyms": [] },</v>
      </c>
      <c r="R53" s="68"/>
      <c r="S53" t="s">
        <v>200</v>
      </c>
      <c r="T53" t="str">
        <f t="shared" si="6"/>
        <v>UPDATE lov_value SET ACTIVE = 1 , ORDER_VALUE = 1, CBL_VALUE = '7' WHERE ID = 52;</v>
      </c>
    </row>
    <row r="54" spans="3:44" ht="16" hidden="1">
      <c r="C54" s="68">
        <v>4</v>
      </c>
      <c r="D54" s="68">
        <v>25</v>
      </c>
      <c r="E54" s="18" t="s">
        <v>507</v>
      </c>
      <c r="F54" s="145" t="s">
        <v>1426</v>
      </c>
      <c r="G54" s="148" t="str">
        <f t="shared" si="0"/>
        <v>11</v>
      </c>
      <c r="H54" s="148" t="str">
        <f t="shared" si="1"/>
        <v>AA+</v>
      </c>
      <c r="I54" s="148">
        <v>2</v>
      </c>
      <c r="J54" s="148" t="s">
        <v>200</v>
      </c>
      <c r="K54" s="148"/>
      <c r="L54" s="30"/>
      <c r="M54" s="143"/>
      <c r="N54" s="68">
        <v>53</v>
      </c>
      <c r="O54" s="68" t="str">
        <f t="shared" si="5"/>
        <v/>
      </c>
      <c r="P54" s="68" t="str">
        <f t="shared" si="2"/>
        <v>{ "id": 53, "cbl_value":"11", "oscar_display_text" : "AA+", "top_record": false, "synonyms": [] },</v>
      </c>
      <c r="Q54" s="68" t="str">
        <f t="shared" si="3"/>
        <v>{ "id": 53, "cbl_value":"11", "oscar_display_text" : "AA+", "top_record": false, "synonyms": [] },</v>
      </c>
      <c r="R54" s="68"/>
      <c r="S54" t="s">
        <v>200</v>
      </c>
      <c r="T54" t="str">
        <f t="shared" si="6"/>
        <v>UPDATE lov_value SET ACTIVE = 1 , ORDER_VALUE = 2, CBL_VALUE = '11' WHERE ID = 53;</v>
      </c>
    </row>
    <row r="55" spans="3:44" ht="16" hidden="1">
      <c r="C55" s="68">
        <v>4</v>
      </c>
      <c r="D55" s="68">
        <v>25</v>
      </c>
      <c r="E55" s="18" t="s">
        <v>507</v>
      </c>
      <c r="F55" s="145" t="s">
        <v>1427</v>
      </c>
      <c r="G55" s="148" t="str">
        <f t="shared" si="0"/>
        <v>17</v>
      </c>
      <c r="H55" s="148" t="str">
        <f t="shared" si="1"/>
        <v>AA</v>
      </c>
      <c r="I55" s="148">
        <v>3</v>
      </c>
      <c r="J55" s="148" t="s">
        <v>200</v>
      </c>
      <c r="K55" s="148"/>
      <c r="L55" s="30"/>
      <c r="M55" s="143"/>
      <c r="N55" s="68">
        <v>54</v>
      </c>
      <c r="O55" s="68" t="str">
        <f t="shared" si="5"/>
        <v/>
      </c>
      <c r="P55" s="68" t="str">
        <f t="shared" si="2"/>
        <v>{ "id": 54, "cbl_value":"17", "oscar_display_text" : "AA", "top_record": false, "synonyms": [] },</v>
      </c>
      <c r="Q55" s="68" t="str">
        <f t="shared" si="3"/>
        <v>{ "id": 54, "cbl_value":"17", "oscar_display_text" : "AA", "top_record": false, "synonyms": [] },</v>
      </c>
      <c r="R55" s="68"/>
      <c r="S55" t="s">
        <v>200</v>
      </c>
      <c r="T55" t="str">
        <f t="shared" si="6"/>
        <v>UPDATE lov_value SET ACTIVE = 1 , ORDER_VALUE = 3, CBL_VALUE = '17' WHERE ID = 54;</v>
      </c>
    </row>
    <row r="56" spans="3:44" ht="16" hidden="1">
      <c r="C56" s="68">
        <v>4</v>
      </c>
      <c r="D56" s="68">
        <v>25</v>
      </c>
      <c r="E56" s="18" t="s">
        <v>507</v>
      </c>
      <c r="F56" s="145" t="s">
        <v>1428</v>
      </c>
      <c r="G56" s="148" t="str">
        <f t="shared" si="0"/>
        <v>22</v>
      </c>
      <c r="H56" s="148" t="str">
        <f t="shared" si="1"/>
        <v>A-1+</v>
      </c>
      <c r="I56" s="148">
        <v>4</v>
      </c>
      <c r="J56" s="148" t="s">
        <v>200</v>
      </c>
      <c r="K56" s="148"/>
      <c r="L56" s="30"/>
      <c r="M56" s="143"/>
      <c r="N56" s="68">
        <v>55</v>
      </c>
      <c r="O56" s="68" t="str">
        <f t="shared" si="5"/>
        <v/>
      </c>
      <c r="P56" s="68" t="str">
        <f t="shared" si="2"/>
        <v>{ "id": 55, "cbl_value":"22", "oscar_display_text" : "A-1+", "top_record": false, "synonyms": [] },</v>
      </c>
      <c r="Q56" s="68" t="str">
        <f t="shared" si="3"/>
        <v>{ "id": 55, "cbl_value":"22", "oscar_display_text" : "A-1+", "top_record": false, "synonyms": [] },</v>
      </c>
      <c r="R56" s="68"/>
      <c r="S56" t="s">
        <v>200</v>
      </c>
      <c r="T56" t="str">
        <f t="shared" si="6"/>
        <v>UPDATE lov_value SET ACTIVE = 1 , ORDER_VALUE = 4, CBL_VALUE = '22' WHERE ID = 55;</v>
      </c>
    </row>
    <row r="57" spans="3:44" ht="16" hidden="1">
      <c r="C57" s="68">
        <v>4</v>
      </c>
      <c r="D57" s="68">
        <v>25</v>
      </c>
      <c r="E57" s="18" t="s">
        <v>507</v>
      </c>
      <c r="F57" s="145" t="s">
        <v>1429</v>
      </c>
      <c r="G57" s="148" t="str">
        <f t="shared" si="0"/>
        <v>27</v>
      </c>
      <c r="H57" s="148" t="str">
        <f t="shared" si="1"/>
        <v>AA-</v>
      </c>
      <c r="I57" s="148">
        <v>5</v>
      </c>
      <c r="J57" s="148" t="s">
        <v>200</v>
      </c>
      <c r="K57" s="148"/>
      <c r="L57" s="30"/>
      <c r="M57" s="143"/>
      <c r="N57" s="68">
        <v>56</v>
      </c>
      <c r="O57" s="68" t="str">
        <f t="shared" si="5"/>
        <v/>
      </c>
      <c r="P57" s="68" t="str">
        <f t="shared" si="2"/>
        <v>{ "id": 56, "cbl_value":"27", "oscar_display_text" : "AA-", "top_record": false, "synonyms": [] },</v>
      </c>
      <c r="Q57" s="68" t="str">
        <f t="shared" si="3"/>
        <v>{ "id": 56, "cbl_value":"27", "oscar_display_text" : "AA-", "top_record": false, "synonyms": [] },</v>
      </c>
      <c r="R57" s="68"/>
      <c r="S57" t="s">
        <v>200</v>
      </c>
      <c r="T57" t="str">
        <f t="shared" si="6"/>
        <v>UPDATE lov_value SET ACTIVE = 1 , ORDER_VALUE = 5, CBL_VALUE = '27' WHERE ID = 56;</v>
      </c>
    </row>
    <row r="58" spans="3:44" ht="16" hidden="1">
      <c r="C58" s="68">
        <v>4</v>
      </c>
      <c r="D58" s="68">
        <v>25</v>
      </c>
      <c r="E58" s="18" t="s">
        <v>507</v>
      </c>
      <c r="F58" s="145" t="s">
        <v>1430</v>
      </c>
      <c r="G58" s="148" t="str">
        <f t="shared" si="0"/>
        <v>33</v>
      </c>
      <c r="H58" s="148" t="str">
        <f t="shared" si="1"/>
        <v>A+</v>
      </c>
      <c r="I58" s="148">
        <v>6</v>
      </c>
      <c r="J58" s="148" t="s">
        <v>200</v>
      </c>
      <c r="K58" s="148"/>
      <c r="L58" s="30"/>
      <c r="M58" s="143"/>
      <c r="N58" s="68">
        <v>57</v>
      </c>
      <c r="O58" s="68" t="str">
        <f t="shared" si="5"/>
        <v/>
      </c>
      <c r="P58" s="68" t="str">
        <f t="shared" si="2"/>
        <v>{ "id": 57, "cbl_value":"33", "oscar_display_text" : "A+", "top_record": false, "synonyms": [] },</v>
      </c>
      <c r="Q58" s="68" t="str">
        <f t="shared" si="3"/>
        <v>{ "id": 57, "cbl_value":"33", "oscar_display_text" : "A+", "top_record": false, "synonyms": [] },</v>
      </c>
      <c r="R58" s="68"/>
      <c r="S58" t="s">
        <v>200</v>
      </c>
      <c r="T58" t="str">
        <f t="shared" si="6"/>
        <v>UPDATE lov_value SET ACTIVE = 1 , ORDER_VALUE = 6, CBL_VALUE = '33' WHERE ID = 57;</v>
      </c>
    </row>
    <row r="59" spans="3:44" ht="16" hidden="1">
      <c r="C59" s="68">
        <v>4</v>
      </c>
      <c r="D59" s="68">
        <v>25</v>
      </c>
      <c r="E59" s="18" t="s">
        <v>507</v>
      </c>
      <c r="F59" s="145" t="s">
        <v>1431</v>
      </c>
      <c r="G59" s="148" t="str">
        <f t="shared" si="0"/>
        <v>38</v>
      </c>
      <c r="H59" s="148" t="str">
        <f t="shared" si="1"/>
        <v>A</v>
      </c>
      <c r="I59" s="148">
        <v>7</v>
      </c>
      <c r="J59" s="148" t="s">
        <v>200</v>
      </c>
      <c r="K59" s="148"/>
      <c r="L59" s="30"/>
      <c r="M59" s="143"/>
      <c r="N59" s="68">
        <v>58</v>
      </c>
      <c r="O59" s="68" t="str">
        <f t="shared" si="5"/>
        <v/>
      </c>
      <c r="P59" s="68" t="str">
        <f t="shared" si="2"/>
        <v>{ "id": 58, "cbl_value":"38", "oscar_display_text" : "A", "top_record": false, "synonyms": [] },</v>
      </c>
      <c r="Q59" s="68" t="str">
        <f t="shared" si="3"/>
        <v>{ "id": 58, "cbl_value":"38", "oscar_display_text" : "A", "top_record": false, "synonyms": [] },</v>
      </c>
      <c r="R59" s="68"/>
      <c r="S59" t="s">
        <v>200</v>
      </c>
      <c r="T59" t="str">
        <f t="shared" si="6"/>
        <v>UPDATE lov_value SET ACTIVE = 1 , ORDER_VALUE = 7, CBL_VALUE = '38' WHERE ID = 58;</v>
      </c>
    </row>
    <row r="60" spans="3:44" ht="16" hidden="1">
      <c r="C60" s="68">
        <v>4</v>
      </c>
      <c r="D60" s="68">
        <v>25</v>
      </c>
      <c r="E60" s="18" t="s">
        <v>507</v>
      </c>
      <c r="F60" s="145" t="s">
        <v>1432</v>
      </c>
      <c r="G60" s="148" t="str">
        <f t="shared" si="0"/>
        <v>43</v>
      </c>
      <c r="H60" s="148" t="str">
        <f t="shared" si="1"/>
        <v>A-</v>
      </c>
      <c r="I60" s="148">
        <v>8</v>
      </c>
      <c r="J60" s="148" t="s">
        <v>200</v>
      </c>
      <c r="K60" s="148"/>
      <c r="L60" s="30"/>
      <c r="M60" s="143"/>
      <c r="N60" s="68">
        <v>59</v>
      </c>
      <c r="O60" s="68" t="str">
        <f t="shared" si="5"/>
        <v/>
      </c>
      <c r="P60" s="68" t="str">
        <f t="shared" si="2"/>
        <v>{ "id": 59, "cbl_value":"43", "oscar_display_text" : "A-", "top_record": false, "synonyms": [] },</v>
      </c>
      <c r="Q60" s="68" t="str">
        <f t="shared" si="3"/>
        <v>{ "id": 59, "cbl_value":"43", "oscar_display_text" : "A-", "top_record": false, "synonyms": [] },</v>
      </c>
      <c r="R60" s="68"/>
      <c r="S60" t="s">
        <v>200</v>
      </c>
      <c r="T60" t="str">
        <f t="shared" si="6"/>
        <v>UPDATE lov_value SET ACTIVE = 1 , ORDER_VALUE = 8, CBL_VALUE = '43' WHERE ID = 59;</v>
      </c>
    </row>
    <row r="61" spans="3:44" ht="16" hidden="1">
      <c r="C61" s="68">
        <v>4</v>
      </c>
      <c r="D61" s="68">
        <v>25</v>
      </c>
      <c r="E61" s="18" t="s">
        <v>507</v>
      </c>
      <c r="F61" s="145" t="s">
        <v>1433</v>
      </c>
      <c r="G61" s="148" t="str">
        <f t="shared" si="0"/>
        <v>48</v>
      </c>
      <c r="H61" s="148" t="str">
        <f t="shared" si="1"/>
        <v>A-1</v>
      </c>
      <c r="I61" s="148">
        <v>9</v>
      </c>
      <c r="J61" s="148" t="s">
        <v>200</v>
      </c>
      <c r="K61" s="148"/>
      <c r="L61" s="30"/>
      <c r="M61" s="143"/>
      <c r="N61" s="68">
        <v>60</v>
      </c>
      <c r="O61" s="68" t="str">
        <f t="shared" si="5"/>
        <v/>
      </c>
      <c r="P61" s="68" t="str">
        <f t="shared" si="2"/>
        <v>{ "id": 60, "cbl_value":"48", "oscar_display_text" : "A-1", "top_record": false, "synonyms": [] },</v>
      </c>
      <c r="Q61" s="68" t="str">
        <f t="shared" si="3"/>
        <v>{ "id": 60, "cbl_value":"48", "oscar_display_text" : "A-1", "top_record": false, "synonyms": [] },</v>
      </c>
      <c r="R61" s="68"/>
      <c r="S61" t="s">
        <v>200</v>
      </c>
      <c r="T61" t="str">
        <f t="shared" si="6"/>
        <v>UPDATE lov_value SET ACTIVE = 1 , ORDER_VALUE = 9, CBL_VALUE = '48' WHERE ID = 60;</v>
      </c>
    </row>
    <row r="62" spans="3:44" ht="16" hidden="1">
      <c r="C62" s="68">
        <v>4</v>
      </c>
      <c r="D62" s="68">
        <v>25</v>
      </c>
      <c r="E62" s="18" t="s">
        <v>507</v>
      </c>
      <c r="F62" s="145" t="s">
        <v>1434</v>
      </c>
      <c r="G62" s="148" t="str">
        <f t="shared" si="0"/>
        <v>58</v>
      </c>
      <c r="H62" s="148" t="str">
        <f t="shared" si="1"/>
        <v>BBB+</v>
      </c>
      <c r="I62" s="148">
        <v>10</v>
      </c>
      <c r="J62" s="148" t="s">
        <v>200</v>
      </c>
      <c r="K62" s="148"/>
      <c r="L62" s="30"/>
      <c r="M62" s="143"/>
      <c r="N62" s="68">
        <v>61</v>
      </c>
      <c r="O62" s="68" t="str">
        <f t="shared" si="5"/>
        <v/>
      </c>
      <c r="P62" s="68" t="str">
        <f t="shared" si="2"/>
        <v>{ "id": 61, "cbl_value":"58", "oscar_display_text" : "BBB+", "top_record": false, "synonyms": [] },</v>
      </c>
      <c r="Q62" s="68" t="str">
        <f t="shared" si="3"/>
        <v>{ "id": 61, "cbl_value":"58", "oscar_display_text" : "BBB+", "top_record": false, "synonyms": [] },</v>
      </c>
      <c r="R62" s="68"/>
      <c r="S62" t="s">
        <v>200</v>
      </c>
      <c r="T62" t="str">
        <f t="shared" si="6"/>
        <v>UPDATE lov_value SET ACTIVE = 1 , ORDER_VALUE = 10, CBL_VALUE = '58' WHERE ID = 61;</v>
      </c>
    </row>
    <row r="63" spans="3:44" ht="16" hidden="1">
      <c r="C63" s="68">
        <v>4</v>
      </c>
      <c r="D63" s="68">
        <v>25</v>
      </c>
      <c r="E63" s="18" t="s">
        <v>507</v>
      </c>
      <c r="F63" s="145" t="s">
        <v>1435</v>
      </c>
      <c r="G63" s="148" t="str">
        <f t="shared" si="0"/>
        <v>64</v>
      </c>
      <c r="H63" s="148" t="str">
        <f t="shared" si="1"/>
        <v>BBB</v>
      </c>
      <c r="I63" s="148">
        <v>11</v>
      </c>
      <c r="J63" s="148" t="s">
        <v>200</v>
      </c>
      <c r="K63" s="148"/>
      <c r="L63" s="30"/>
      <c r="M63" s="143"/>
      <c r="N63" s="68">
        <v>62</v>
      </c>
      <c r="O63" s="68" t="str">
        <f t="shared" si="5"/>
        <v/>
      </c>
      <c r="P63" s="68" t="str">
        <f t="shared" si="2"/>
        <v>{ "id": 62, "cbl_value":"64", "oscar_display_text" : "BBB", "top_record": false, "synonyms": [] },</v>
      </c>
      <c r="Q63" s="68" t="str">
        <f t="shared" si="3"/>
        <v>{ "id": 62, "cbl_value":"64", "oscar_display_text" : "BBB", "top_record": false, "synonyms": [] },</v>
      </c>
      <c r="R63" s="68"/>
      <c r="S63" t="s">
        <v>200</v>
      </c>
      <c r="T63" t="str">
        <f t="shared" si="6"/>
        <v>UPDATE lov_value SET ACTIVE = 1 , ORDER_VALUE = 11, CBL_VALUE = '64' WHERE ID = 62;</v>
      </c>
    </row>
    <row r="64" spans="3:44" ht="16" hidden="1">
      <c r="C64" s="68">
        <v>4</v>
      </c>
      <c r="D64" s="68">
        <v>25</v>
      </c>
      <c r="E64" s="18" t="s">
        <v>507</v>
      </c>
      <c r="F64" s="145" t="s">
        <v>1436</v>
      </c>
      <c r="G64" s="148" t="str">
        <f t="shared" si="0"/>
        <v>67</v>
      </c>
      <c r="H64" s="148" t="str">
        <f t="shared" si="1"/>
        <v>A-2</v>
      </c>
      <c r="I64" s="148">
        <v>12</v>
      </c>
      <c r="J64" s="148" t="s">
        <v>200</v>
      </c>
      <c r="K64" s="148"/>
      <c r="L64" s="30"/>
      <c r="M64" s="143"/>
      <c r="N64" s="68">
        <v>63</v>
      </c>
      <c r="O64" s="68" t="str">
        <f t="shared" si="5"/>
        <v/>
      </c>
      <c r="P64" s="68" t="str">
        <f t="shared" si="2"/>
        <v>{ "id": 63, "cbl_value":"67", "oscar_display_text" : "A-2", "top_record": false, "synonyms": [] },</v>
      </c>
      <c r="Q64" s="68" t="str">
        <f t="shared" si="3"/>
        <v>{ "id": 63, "cbl_value":"67", "oscar_display_text" : "A-2", "top_record": false, "synonyms": [] },</v>
      </c>
      <c r="R64" s="68"/>
      <c r="S64" t="s">
        <v>200</v>
      </c>
      <c r="T64" t="str">
        <f t="shared" si="6"/>
        <v>UPDATE lov_value SET ACTIVE = 1 , ORDER_VALUE = 12, CBL_VALUE = '67' WHERE ID = 63;</v>
      </c>
    </row>
    <row r="65" spans="2:20" ht="16" hidden="1">
      <c r="C65" s="68">
        <v>4</v>
      </c>
      <c r="D65" s="68">
        <v>25</v>
      </c>
      <c r="E65" s="18" t="s">
        <v>507</v>
      </c>
      <c r="F65" s="145" t="s">
        <v>1437</v>
      </c>
      <c r="G65" s="148" t="str">
        <f t="shared" si="0"/>
        <v>77</v>
      </c>
      <c r="H65" s="148" t="str">
        <f t="shared" si="1"/>
        <v>BBB-</v>
      </c>
      <c r="I65" s="148">
        <v>13</v>
      </c>
      <c r="J65" s="148" t="s">
        <v>200</v>
      </c>
      <c r="K65" s="148"/>
      <c r="L65" s="30"/>
      <c r="M65" s="143"/>
      <c r="N65" s="68">
        <v>64</v>
      </c>
      <c r="O65" s="68" t="str">
        <f t="shared" si="5"/>
        <v/>
      </c>
      <c r="P65" s="68" t="str">
        <f t="shared" si="2"/>
        <v>{ "id": 64, "cbl_value":"77", "oscar_display_text" : "BBB-", "top_record": false, "synonyms": [] },</v>
      </c>
      <c r="Q65" s="68" t="str">
        <f t="shared" si="3"/>
        <v>{ "id": 64, "cbl_value":"77", "oscar_display_text" : "BBB-", "top_record": false, "synonyms": [] },</v>
      </c>
      <c r="R65" s="68"/>
      <c r="S65" t="s">
        <v>200</v>
      </c>
      <c r="T65" t="str">
        <f t="shared" si="6"/>
        <v>UPDATE lov_value SET ACTIVE = 1 , ORDER_VALUE = 13, CBL_VALUE = '77' WHERE ID = 64;</v>
      </c>
    </row>
    <row r="66" spans="2:20" ht="16" hidden="1">
      <c r="C66" s="68">
        <v>4</v>
      </c>
      <c r="D66" s="68">
        <v>25</v>
      </c>
      <c r="E66" s="18" t="s">
        <v>507</v>
      </c>
      <c r="F66" s="145" t="s">
        <v>1438</v>
      </c>
      <c r="G66" s="148" t="str">
        <f t="shared" ref="G66:G81" si="9">IF(ISNUMBER(FIND("(",F66)),LEFT(F66,FIND("(",F66)-2),LEFT(F66,FIND(":",F66)-2))</f>
        <v>80</v>
      </c>
      <c r="H66" s="148" t="str">
        <f t="shared" ref="H66:H81" si="10">RIGHT(F66,LEN(F66)-FIND(":",F66)-1)</f>
        <v>A-3</v>
      </c>
      <c r="I66" s="148">
        <v>14</v>
      </c>
      <c r="J66" s="148" t="s">
        <v>200</v>
      </c>
      <c r="K66" s="148"/>
      <c r="L66" s="30"/>
      <c r="M66" s="143"/>
      <c r="N66" s="68">
        <v>65</v>
      </c>
      <c r="O66" s="68" t="str">
        <f t="shared" si="5"/>
        <v/>
      </c>
      <c r="P66" s="68" t="str">
        <f t="shared" ref="P66:P129" si="11">CONCATENATE("{ ""id"": ",N66,", ""cbl_value"":""",G66,""", ""oscar_display_text"" : """,H66,""", ""top_record"": ", IF(K66=TRUE,"true","false"), ", ""synonyms"": []"," },")</f>
        <v>{ "id": 65, "cbl_value":"80", "oscar_display_text" : "A-3", "top_record": false, "synonyms": [] },</v>
      </c>
      <c r="Q66" s="68" t="str">
        <f t="shared" ref="Q66:Q129" si="12">CONCATENATE(O66,P66)</f>
        <v>{ "id": 65, "cbl_value":"80", "oscar_display_text" : "A-3", "top_record": false, "synonyms": [] },</v>
      </c>
      <c r="R66" s="68"/>
      <c r="S66" t="s">
        <v>200</v>
      </c>
      <c r="T66" t="str">
        <f t="shared" si="6"/>
        <v>UPDATE lov_value SET ACTIVE = 1 , ORDER_VALUE = 14, CBL_VALUE = '80' WHERE ID = 65;</v>
      </c>
    </row>
    <row r="67" spans="2:20" ht="16" hidden="1">
      <c r="C67" s="68">
        <v>4</v>
      </c>
      <c r="D67" s="68">
        <v>25</v>
      </c>
      <c r="E67" s="18" t="s">
        <v>507</v>
      </c>
      <c r="F67" s="145" t="s">
        <v>1439</v>
      </c>
      <c r="G67" s="148" t="str">
        <f t="shared" si="9"/>
        <v>90</v>
      </c>
      <c r="H67" s="148" t="str">
        <f t="shared" si="10"/>
        <v>BB+</v>
      </c>
      <c r="I67" s="148">
        <v>15</v>
      </c>
      <c r="J67" s="148" t="s">
        <v>200</v>
      </c>
      <c r="K67" s="148"/>
      <c r="L67" s="30"/>
      <c r="M67" s="143"/>
      <c r="N67" s="68">
        <v>66</v>
      </c>
      <c r="O67" s="68" t="str">
        <f t="shared" ref="O67:O130" si="13">IF(E67 &lt;&gt; E66, CONCATENATE("]},{ ""id"":",C67,",""ext_id"": ",D67,", ""name"":""",E67,""",""values"":["),"")</f>
        <v/>
      </c>
      <c r="P67" s="68" t="str">
        <f t="shared" si="11"/>
        <v>{ "id": 66, "cbl_value":"90", "oscar_display_text" : "BB+", "top_record": false, "synonyms": [] },</v>
      </c>
      <c r="Q67" s="68" t="str">
        <f t="shared" si="12"/>
        <v>{ "id": 66, "cbl_value":"90", "oscar_display_text" : "BB+", "top_record": false, "synonyms": [] },</v>
      </c>
      <c r="R67" s="68"/>
      <c r="S67" t="s">
        <v>200</v>
      </c>
      <c r="T67" t="str">
        <f t="shared" si="6"/>
        <v>UPDATE lov_value SET ACTIVE = 1 , ORDER_VALUE = 15, CBL_VALUE = '90' WHERE ID = 66;</v>
      </c>
    </row>
    <row r="68" spans="2:20" ht="16" hidden="1">
      <c r="C68" s="68">
        <v>4</v>
      </c>
      <c r="D68" s="68">
        <v>25</v>
      </c>
      <c r="E68" s="18" t="s">
        <v>507</v>
      </c>
      <c r="F68" s="145" t="s">
        <v>1440</v>
      </c>
      <c r="G68" s="148" t="str">
        <f t="shared" si="9"/>
        <v>96</v>
      </c>
      <c r="H68" s="148" t="str">
        <f t="shared" si="10"/>
        <v>BB</v>
      </c>
      <c r="I68" s="148">
        <v>16</v>
      </c>
      <c r="J68" s="148" t="s">
        <v>200</v>
      </c>
      <c r="K68" s="148"/>
      <c r="L68" s="30"/>
      <c r="M68" s="143"/>
      <c r="N68" s="68">
        <v>67</v>
      </c>
      <c r="O68" s="68" t="str">
        <f t="shared" si="13"/>
        <v/>
      </c>
      <c r="P68" s="68" t="str">
        <f t="shared" si="11"/>
        <v>{ "id": 67, "cbl_value":"96", "oscar_display_text" : "BB", "top_record": false, "synonyms": [] },</v>
      </c>
      <c r="Q68" s="68" t="str">
        <f t="shared" si="12"/>
        <v>{ "id": 67, "cbl_value":"96", "oscar_display_text" : "BB", "top_record": false, "synonyms": [] },</v>
      </c>
      <c r="R68" s="68"/>
      <c r="S68" t="s">
        <v>200</v>
      </c>
      <c r="T68" t="str">
        <f t="shared" si="6"/>
        <v>UPDATE lov_value SET ACTIVE = 1 , ORDER_VALUE = 16, CBL_VALUE = '96' WHERE ID = 67;</v>
      </c>
    </row>
    <row r="69" spans="2:20" ht="16" hidden="1">
      <c r="B69" t="s">
        <v>1351</v>
      </c>
      <c r="C69" s="68">
        <v>4</v>
      </c>
      <c r="D69" s="68">
        <v>25</v>
      </c>
      <c r="E69" s="18" t="s">
        <v>507</v>
      </c>
      <c r="F69" s="145" t="s">
        <v>1441</v>
      </c>
      <c r="G69" s="148" t="str">
        <f t="shared" si="9"/>
        <v>103</v>
      </c>
      <c r="H69" s="148" t="str">
        <f t="shared" si="10"/>
        <v>BB-</v>
      </c>
      <c r="I69" s="148">
        <v>17</v>
      </c>
      <c r="J69" s="148" t="s">
        <v>200</v>
      </c>
      <c r="K69" s="148"/>
      <c r="L69" s="30"/>
      <c r="M69" s="143"/>
      <c r="N69" s="68">
        <v>68</v>
      </c>
      <c r="O69" s="68" t="str">
        <f t="shared" si="13"/>
        <v/>
      </c>
      <c r="P69" s="68" t="str">
        <f t="shared" si="11"/>
        <v>{ "id": 68, "cbl_value":"103", "oscar_display_text" : "BB-", "top_record": false, "synonyms": [] },</v>
      </c>
      <c r="Q69" s="68" t="str">
        <f t="shared" si="12"/>
        <v>{ "id": 68, "cbl_value":"103", "oscar_display_text" : "BB-", "top_record": false, "synonyms": [] },</v>
      </c>
      <c r="R69" s="68"/>
      <c r="S69" t="s">
        <v>200</v>
      </c>
      <c r="T69" t="str">
        <f t="shared" si="6"/>
        <v>UPDATE lov_value SET ACTIVE = 1 , ORDER_VALUE = 17, CBL_VALUE = '103' WHERE ID = 68;</v>
      </c>
    </row>
    <row r="70" spans="2:20" ht="16" hidden="1">
      <c r="C70" s="68">
        <v>4</v>
      </c>
      <c r="D70" s="68">
        <v>25</v>
      </c>
      <c r="E70" s="18" t="s">
        <v>507</v>
      </c>
      <c r="F70" s="145" t="s">
        <v>1442</v>
      </c>
      <c r="G70" s="148" t="str">
        <f t="shared" si="9"/>
        <v>107</v>
      </c>
      <c r="H70" s="148" t="str">
        <f t="shared" si="10"/>
        <v>B ST</v>
      </c>
      <c r="I70" s="148">
        <v>18</v>
      </c>
      <c r="J70" s="148" t="s">
        <v>200</v>
      </c>
      <c r="K70" s="148"/>
      <c r="L70" s="30"/>
      <c r="M70" s="143"/>
      <c r="N70" s="68">
        <v>69</v>
      </c>
      <c r="O70" s="68" t="str">
        <f t="shared" si="13"/>
        <v/>
      </c>
      <c r="P70" s="68" t="str">
        <f t="shared" si="11"/>
        <v>{ "id": 69, "cbl_value":"107", "oscar_display_text" : "B ST", "top_record": false, "synonyms": [] },</v>
      </c>
      <c r="Q70" s="68" t="str">
        <f t="shared" si="12"/>
        <v>{ "id": 69, "cbl_value":"107", "oscar_display_text" : "B ST", "top_record": false, "synonyms": [] },</v>
      </c>
      <c r="R70" s="68"/>
      <c r="S70" t="s">
        <v>200</v>
      </c>
      <c r="T70" t="str">
        <f t="shared" si="6"/>
        <v>UPDATE lov_value SET ACTIVE = 1 , ORDER_VALUE = 18, CBL_VALUE = '107' WHERE ID = 69;</v>
      </c>
    </row>
    <row r="71" spans="2:20" ht="16" hidden="1">
      <c r="C71" s="68">
        <v>4</v>
      </c>
      <c r="D71" s="68">
        <v>25</v>
      </c>
      <c r="E71" s="18" t="s">
        <v>507</v>
      </c>
      <c r="F71" s="145" t="s">
        <v>1443</v>
      </c>
      <c r="G71" s="148" t="str">
        <f t="shared" si="9"/>
        <v>118</v>
      </c>
      <c r="H71" s="148" t="str">
        <f t="shared" si="10"/>
        <v>B+</v>
      </c>
      <c r="I71" s="148">
        <v>19</v>
      </c>
      <c r="J71" s="148" t="s">
        <v>200</v>
      </c>
      <c r="K71" s="148"/>
      <c r="L71" s="30"/>
      <c r="M71" s="143"/>
      <c r="N71" s="68">
        <v>70</v>
      </c>
      <c r="O71" s="68" t="str">
        <f t="shared" si="13"/>
        <v/>
      </c>
      <c r="P71" s="68" t="str">
        <f t="shared" si="11"/>
        <v>{ "id": 70, "cbl_value":"118", "oscar_display_text" : "B+", "top_record": false, "synonyms": [] },</v>
      </c>
      <c r="Q71" s="68" t="str">
        <f t="shared" si="12"/>
        <v>{ "id": 70, "cbl_value":"118", "oscar_display_text" : "B+", "top_record": false, "synonyms": [] },</v>
      </c>
      <c r="R71" s="68"/>
      <c r="S71" t="s">
        <v>200</v>
      </c>
      <c r="T71" t="str">
        <f t="shared" si="6"/>
        <v>UPDATE lov_value SET ACTIVE = 1 , ORDER_VALUE = 19, CBL_VALUE = '118' WHERE ID = 70;</v>
      </c>
    </row>
    <row r="72" spans="2:20" ht="16" hidden="1">
      <c r="C72" s="68">
        <v>4</v>
      </c>
      <c r="D72" s="68">
        <v>25</v>
      </c>
      <c r="E72" s="18" t="s">
        <v>507</v>
      </c>
      <c r="F72" s="145" t="s">
        <v>1444</v>
      </c>
      <c r="G72" s="148" t="str">
        <f t="shared" si="9"/>
        <v>123</v>
      </c>
      <c r="H72" s="148" t="str">
        <f t="shared" si="10"/>
        <v>B</v>
      </c>
      <c r="I72" s="148">
        <v>20</v>
      </c>
      <c r="J72" s="148" t="s">
        <v>200</v>
      </c>
      <c r="K72" s="148"/>
      <c r="L72" s="30"/>
      <c r="M72" s="143"/>
      <c r="N72" s="68">
        <v>71</v>
      </c>
      <c r="O72" s="68" t="str">
        <f t="shared" si="13"/>
        <v/>
      </c>
      <c r="P72" s="68" t="str">
        <f t="shared" si="11"/>
        <v>{ "id": 71, "cbl_value":"123", "oscar_display_text" : "B", "top_record": false, "synonyms": [] },</v>
      </c>
      <c r="Q72" s="68" t="str">
        <f t="shared" si="12"/>
        <v>{ "id": 71, "cbl_value":"123", "oscar_display_text" : "B", "top_record": false, "synonyms": [] },</v>
      </c>
      <c r="R72" s="68"/>
      <c r="S72" t="s">
        <v>200</v>
      </c>
      <c r="T72" t="str">
        <f t="shared" si="6"/>
        <v>UPDATE lov_value SET ACTIVE = 1 , ORDER_VALUE = 20, CBL_VALUE = '123' WHERE ID = 71;</v>
      </c>
    </row>
    <row r="73" spans="2:20" ht="16" hidden="1">
      <c r="C73" s="68">
        <v>4</v>
      </c>
      <c r="D73" s="68">
        <v>25</v>
      </c>
      <c r="E73" s="18" t="s">
        <v>507</v>
      </c>
      <c r="F73" s="145" t="s">
        <v>1445</v>
      </c>
      <c r="G73" s="148" t="str">
        <f t="shared" si="9"/>
        <v>128</v>
      </c>
      <c r="H73" s="148" t="str">
        <f t="shared" si="10"/>
        <v>B-</v>
      </c>
      <c r="I73" s="148">
        <v>21</v>
      </c>
      <c r="J73" s="148" t="s">
        <v>200</v>
      </c>
      <c r="K73" s="148"/>
      <c r="L73" s="30"/>
      <c r="M73" s="143"/>
      <c r="N73" s="68">
        <v>72</v>
      </c>
      <c r="O73" s="68" t="str">
        <f t="shared" si="13"/>
        <v/>
      </c>
      <c r="P73" s="68" t="str">
        <f t="shared" si="11"/>
        <v>{ "id": 72, "cbl_value":"128", "oscar_display_text" : "B-", "top_record": false, "synonyms": [] },</v>
      </c>
      <c r="Q73" s="68" t="str">
        <f t="shared" si="12"/>
        <v>{ "id": 72, "cbl_value":"128", "oscar_display_text" : "B-", "top_record": false, "synonyms": [] },</v>
      </c>
      <c r="R73" s="68"/>
      <c r="S73" t="s">
        <v>200</v>
      </c>
      <c r="T73" t="str">
        <f t="shared" si="6"/>
        <v>UPDATE lov_value SET ACTIVE = 1 , ORDER_VALUE = 21, CBL_VALUE = '128' WHERE ID = 72;</v>
      </c>
    </row>
    <row r="74" spans="2:20" ht="16" hidden="1">
      <c r="C74" s="68">
        <v>4</v>
      </c>
      <c r="D74" s="68">
        <v>25</v>
      </c>
      <c r="E74" s="18" t="s">
        <v>507</v>
      </c>
      <c r="F74" s="145" t="s">
        <v>1446</v>
      </c>
      <c r="G74" s="148" t="str">
        <f t="shared" si="9"/>
        <v>140</v>
      </c>
      <c r="H74" s="148" t="str">
        <f t="shared" si="10"/>
        <v>CCC</v>
      </c>
      <c r="I74" s="148">
        <v>22</v>
      </c>
      <c r="J74" s="148" t="s">
        <v>200</v>
      </c>
      <c r="K74" s="148"/>
      <c r="L74" s="30"/>
      <c r="M74" s="143"/>
      <c r="N74" s="68">
        <v>73</v>
      </c>
      <c r="O74" s="68" t="str">
        <f t="shared" si="13"/>
        <v/>
      </c>
      <c r="P74" s="68" t="str">
        <f t="shared" si="11"/>
        <v>{ "id": 73, "cbl_value":"140", "oscar_display_text" : "CCC", "top_record": false, "synonyms": [] },</v>
      </c>
      <c r="Q74" s="68" t="str">
        <f t="shared" si="12"/>
        <v>{ "id": 73, "cbl_value":"140", "oscar_display_text" : "CCC", "top_record": false, "synonyms": [] },</v>
      </c>
      <c r="R74" s="68"/>
      <c r="S74" t="s">
        <v>200</v>
      </c>
      <c r="T74" t="str">
        <f t="shared" si="6"/>
        <v>UPDATE lov_value SET ACTIVE = 1 , ORDER_VALUE = 22, CBL_VALUE = '140' WHERE ID = 73;</v>
      </c>
    </row>
    <row r="75" spans="2:20" ht="16" hidden="1">
      <c r="C75" s="68">
        <v>4</v>
      </c>
      <c r="D75" s="68">
        <v>25</v>
      </c>
      <c r="E75" s="18" t="s">
        <v>507</v>
      </c>
      <c r="F75" s="145" t="s">
        <v>1447</v>
      </c>
      <c r="G75" s="148" t="str">
        <f t="shared" si="9"/>
        <v>152</v>
      </c>
      <c r="H75" s="148" t="str">
        <f t="shared" si="10"/>
        <v>CC</v>
      </c>
      <c r="I75" s="148">
        <v>23</v>
      </c>
      <c r="J75" s="148" t="s">
        <v>200</v>
      </c>
      <c r="K75" s="148"/>
      <c r="L75" s="30"/>
      <c r="M75" s="143"/>
      <c r="N75" s="68">
        <v>74</v>
      </c>
      <c r="O75" s="68" t="str">
        <f t="shared" si="13"/>
        <v/>
      </c>
      <c r="P75" s="68" t="str">
        <f t="shared" si="11"/>
        <v>{ "id": 74, "cbl_value":"152", "oscar_display_text" : "CC", "top_record": false, "synonyms": [] },</v>
      </c>
      <c r="Q75" s="68" t="str">
        <f t="shared" si="12"/>
        <v>{ "id": 74, "cbl_value":"152", "oscar_display_text" : "CC", "top_record": false, "synonyms": [] },</v>
      </c>
      <c r="R75" s="68"/>
      <c r="S75" t="s">
        <v>200</v>
      </c>
      <c r="T75" t="str">
        <f t="shared" si="6"/>
        <v>UPDATE lov_value SET ACTIVE = 1 , ORDER_VALUE = 23, CBL_VALUE = '152' WHERE ID = 74;</v>
      </c>
    </row>
    <row r="76" spans="2:20" ht="16" hidden="1">
      <c r="C76" s="68">
        <v>4</v>
      </c>
      <c r="D76" s="68">
        <v>25</v>
      </c>
      <c r="E76" s="18" t="s">
        <v>507</v>
      </c>
      <c r="F76" s="145" t="s">
        <v>1448</v>
      </c>
      <c r="G76" s="148" t="str">
        <f t="shared" si="9"/>
        <v>157</v>
      </c>
      <c r="H76" s="148" t="str">
        <f t="shared" si="10"/>
        <v>C</v>
      </c>
      <c r="I76" s="148">
        <v>24</v>
      </c>
      <c r="J76" s="148" t="s">
        <v>200</v>
      </c>
      <c r="K76" s="148"/>
      <c r="L76" s="30"/>
      <c r="M76" s="143"/>
      <c r="N76" s="68">
        <v>75</v>
      </c>
      <c r="O76" s="68" t="str">
        <f t="shared" si="13"/>
        <v/>
      </c>
      <c r="P76" s="68" t="str">
        <f t="shared" si="11"/>
        <v>{ "id": 75, "cbl_value":"157", "oscar_display_text" : "C", "top_record": false, "synonyms": [] },</v>
      </c>
      <c r="Q76" s="68" t="str">
        <f t="shared" si="12"/>
        <v>{ "id": 75, "cbl_value":"157", "oscar_display_text" : "C", "top_record": false, "synonyms": [] },</v>
      </c>
      <c r="R76" s="68"/>
      <c r="S76" t="s">
        <v>200</v>
      </c>
      <c r="T76" t="str">
        <f t="shared" si="6"/>
        <v>UPDATE lov_value SET ACTIVE = 1 , ORDER_VALUE = 24, CBL_VALUE = '157' WHERE ID = 75;</v>
      </c>
    </row>
    <row r="77" spans="2:20" ht="16" hidden="1">
      <c r="C77" s="68">
        <v>4</v>
      </c>
      <c r="D77" s="68">
        <v>25</v>
      </c>
      <c r="E77" s="18" t="s">
        <v>507</v>
      </c>
      <c r="F77" s="145" t="s">
        <v>1449</v>
      </c>
      <c r="G77" s="148" t="str">
        <f t="shared" si="9"/>
        <v>161</v>
      </c>
      <c r="H77" s="148" t="str">
        <f t="shared" si="10"/>
        <v>C ST</v>
      </c>
      <c r="I77" s="148">
        <v>25</v>
      </c>
      <c r="J77" s="148" t="s">
        <v>200</v>
      </c>
      <c r="K77" s="148"/>
      <c r="L77" s="30"/>
      <c r="M77" s="143"/>
      <c r="N77" s="68">
        <v>76</v>
      </c>
      <c r="O77" s="68" t="str">
        <f t="shared" si="13"/>
        <v/>
      </c>
      <c r="P77" s="68" t="str">
        <f t="shared" si="11"/>
        <v>{ "id": 76, "cbl_value":"161", "oscar_display_text" : "C ST", "top_record": false, "synonyms": [] },</v>
      </c>
      <c r="Q77" s="68" t="str">
        <f t="shared" si="12"/>
        <v>{ "id": 76, "cbl_value":"161", "oscar_display_text" : "C ST", "top_record": false, "synonyms": [] },</v>
      </c>
      <c r="R77" s="68"/>
      <c r="S77" t="s">
        <v>200</v>
      </c>
      <c r="T77" t="str">
        <f t="shared" si="6"/>
        <v>UPDATE lov_value SET ACTIVE = 1 , ORDER_VALUE = 25, CBL_VALUE = '161' WHERE ID = 76;</v>
      </c>
    </row>
    <row r="78" spans="2:20" ht="16" hidden="1">
      <c r="C78" s="68">
        <v>4</v>
      </c>
      <c r="D78" s="68">
        <v>25</v>
      </c>
      <c r="E78" s="18" t="s">
        <v>507</v>
      </c>
      <c r="F78" s="145" t="s">
        <v>1450</v>
      </c>
      <c r="G78" s="148" t="str">
        <f t="shared" si="9"/>
        <v>162</v>
      </c>
      <c r="H78" s="148" t="str">
        <f t="shared" si="10"/>
        <v>D</v>
      </c>
      <c r="I78" s="148">
        <v>26</v>
      </c>
      <c r="J78" s="148" t="s">
        <v>200</v>
      </c>
      <c r="K78" s="148"/>
      <c r="L78" s="30"/>
      <c r="M78" s="143"/>
      <c r="N78" s="68">
        <v>77</v>
      </c>
      <c r="O78" s="68" t="str">
        <f t="shared" si="13"/>
        <v/>
      </c>
      <c r="P78" s="68" t="str">
        <f t="shared" si="11"/>
        <v>{ "id": 77, "cbl_value":"162", "oscar_display_text" : "D", "top_record": false, "synonyms": [] },</v>
      </c>
      <c r="Q78" s="68" t="str">
        <f t="shared" si="12"/>
        <v>{ "id": 77, "cbl_value":"162", "oscar_display_text" : "D", "top_record": false, "synonyms": [] },</v>
      </c>
      <c r="R78" s="68"/>
      <c r="S78" t="s">
        <v>200</v>
      </c>
      <c r="T78" t="str">
        <f t="shared" si="6"/>
        <v>UPDATE lov_value SET ACTIVE = 1 , ORDER_VALUE = 26, CBL_VALUE = '162' WHERE ID = 77;</v>
      </c>
    </row>
    <row r="79" spans="2:20" ht="16" hidden="1">
      <c r="C79" s="68">
        <v>4</v>
      </c>
      <c r="D79" s="68">
        <v>25</v>
      </c>
      <c r="E79" s="18" t="s">
        <v>507</v>
      </c>
      <c r="F79" s="145" t="s">
        <v>1451</v>
      </c>
      <c r="G79" s="148" t="str">
        <f t="shared" si="9"/>
        <v>169</v>
      </c>
      <c r="H79" s="148" t="str">
        <f t="shared" si="10"/>
        <v>D ST</v>
      </c>
      <c r="I79" s="148">
        <v>27</v>
      </c>
      <c r="J79" s="148" t="s">
        <v>200</v>
      </c>
      <c r="K79" s="148"/>
      <c r="L79" s="30"/>
      <c r="M79" s="143"/>
      <c r="N79" s="68">
        <v>78</v>
      </c>
      <c r="O79" s="68" t="str">
        <f t="shared" si="13"/>
        <v/>
      </c>
      <c r="P79" s="68" t="str">
        <f t="shared" si="11"/>
        <v>{ "id": 78, "cbl_value":"169", "oscar_display_text" : "D ST", "top_record": false, "synonyms": [] },</v>
      </c>
      <c r="Q79" s="68" t="str">
        <f t="shared" si="12"/>
        <v>{ "id": 78, "cbl_value":"169", "oscar_display_text" : "D ST", "top_record": false, "synonyms": [] },</v>
      </c>
      <c r="R79" s="68"/>
      <c r="S79" t="s">
        <v>200</v>
      </c>
      <c r="T79" t="str">
        <f t="shared" si="6"/>
        <v>UPDATE lov_value SET ACTIVE = 1 , ORDER_VALUE = 27, CBL_VALUE = '169' WHERE ID = 78;</v>
      </c>
    </row>
    <row r="80" spans="2:20" ht="16" hidden="1">
      <c r="C80" s="68">
        <v>4</v>
      </c>
      <c r="D80" s="68">
        <v>25</v>
      </c>
      <c r="E80" s="18" t="s">
        <v>507</v>
      </c>
      <c r="F80" s="145" t="s">
        <v>1452</v>
      </c>
      <c r="G80" s="148" t="str">
        <f t="shared" si="9"/>
        <v>357</v>
      </c>
      <c r="H80" s="148" t="str">
        <f t="shared" si="10"/>
        <v>NR</v>
      </c>
      <c r="I80" s="148">
        <v>28</v>
      </c>
      <c r="J80" s="148" t="s">
        <v>200</v>
      </c>
      <c r="K80" s="148"/>
      <c r="L80" s="30"/>
      <c r="M80" s="143"/>
      <c r="N80" s="68">
        <v>79</v>
      </c>
      <c r="O80" s="68" t="str">
        <f t="shared" si="13"/>
        <v/>
      </c>
      <c r="P80" s="68" t="str">
        <f t="shared" si="11"/>
        <v>{ "id": 79, "cbl_value":"357", "oscar_display_text" : "NR", "top_record": false, "synonyms": [] },</v>
      </c>
      <c r="Q80" s="68" t="str">
        <f t="shared" si="12"/>
        <v>{ "id": 79, "cbl_value":"357", "oscar_display_text" : "NR", "top_record": false, "synonyms": [] },</v>
      </c>
      <c r="R80" s="68"/>
      <c r="S80" t="s">
        <v>200</v>
      </c>
      <c r="T80" t="str">
        <f t="shared" si="6"/>
        <v>UPDATE lov_value SET ACTIVE = 1 , ORDER_VALUE = 28, CBL_VALUE = '357' WHERE ID = 79;</v>
      </c>
    </row>
    <row r="81" spans="3:44" ht="16" hidden="1">
      <c r="C81" s="68">
        <v>4</v>
      </c>
      <c r="D81" s="68">
        <v>25</v>
      </c>
      <c r="E81" s="18" t="s">
        <v>507</v>
      </c>
      <c r="F81" s="145" t="s">
        <v>1453</v>
      </c>
      <c r="G81" s="148" t="str">
        <f t="shared" si="9"/>
        <v>449</v>
      </c>
      <c r="H81" s="148" t="str">
        <f t="shared" si="10"/>
        <v>NR ST</v>
      </c>
      <c r="I81" s="148">
        <v>29</v>
      </c>
      <c r="J81" s="148" t="s">
        <v>200</v>
      </c>
      <c r="K81" s="148"/>
      <c r="L81" s="30"/>
      <c r="M81" s="143"/>
      <c r="N81" s="68">
        <v>80</v>
      </c>
      <c r="O81" s="68" t="str">
        <f t="shared" si="13"/>
        <v/>
      </c>
      <c r="P81" s="68" t="str">
        <f t="shared" si="11"/>
        <v>{ "id": 80, "cbl_value":"449", "oscar_display_text" : "NR ST", "top_record": false, "synonyms": [] },</v>
      </c>
      <c r="Q81" s="68" t="str">
        <f t="shared" si="12"/>
        <v>{ "id": 80, "cbl_value":"449", "oscar_display_text" : "NR ST", "top_record": false, "synonyms": [] },</v>
      </c>
      <c r="R81" s="68"/>
      <c r="S81" t="s">
        <v>200</v>
      </c>
      <c r="T81" t="str">
        <f t="shared" si="6"/>
        <v>UPDATE lov_value SET ACTIVE = 1 , ORDER_VALUE = 29, CBL_VALUE = '449' WHERE ID = 80;</v>
      </c>
    </row>
    <row r="82" spans="3:44" ht="16" hidden="1">
      <c r="C82" s="68">
        <v>5</v>
      </c>
      <c r="D82" s="68">
        <v>29</v>
      </c>
      <c r="E82" s="18" t="s">
        <v>589</v>
      </c>
      <c r="F82" s="145" t="s">
        <v>1454</v>
      </c>
      <c r="G82" s="147" t="str">
        <f t="shared" ref="G82:G145" si="14">IF(ISNUMBER(FIND("(",F82)),LEFT(F82,FIND("(",F82)-1),LEFT(F82,FIND(":",F82)-2))</f>
        <v>AF</v>
      </c>
      <c r="H82" s="147" t="str">
        <f t="shared" ref="H82:H145" si="15">RIGHT(F82,LEN(F82)-FIND(":",F82)-6)</f>
        <v>Afghanistan</v>
      </c>
      <c r="I82" s="147">
        <v>1</v>
      </c>
      <c r="J82" s="148" t="s">
        <v>88</v>
      </c>
      <c r="K82" s="147"/>
      <c r="L82" s="68"/>
      <c r="M82" s="143"/>
      <c r="N82" s="68">
        <v>81</v>
      </c>
      <c r="O82" s="68" t="str">
        <f t="shared" si="13"/>
        <v>]},{ "id":5,"ext_id": 29, "name":"COUNTRY_TYPE","values":[</v>
      </c>
      <c r="P82" s="68" t="str">
        <f t="shared" si="11"/>
        <v>{ "id": 81, "cbl_value":"AF", "oscar_display_text" : "Afghanistan", "top_record": false, "synonyms": [] },</v>
      </c>
      <c r="Q82" s="68" t="str">
        <f t="shared" si="12"/>
        <v>]},{ "id":5,"ext_id": 29, "name":"COUNTRY_TYPE","values":[{ "id": 81, "cbl_value":"AF", "oscar_display_text" : "Afghanistan", "top_record": false, "synonyms": [] },</v>
      </c>
      <c r="R82" s="68"/>
      <c r="S82" t="s">
        <v>88</v>
      </c>
      <c r="T82" t="str">
        <f t="shared" ref="T82:T145" si="16">CONCATENATE("UPDATE lov_value SET ACTIVE = ", IF(J82="Y",1,0), " , ORDER_VALUE = ",IF(I82&gt;0,I82,0), " WHERE ID = ", N82,";")</f>
        <v>UPDATE lov_value SET ACTIVE = 0 , ORDER_VALUE = 1 WHERE ID = 81;</v>
      </c>
    </row>
    <row r="83" spans="3:44" ht="16" hidden="1">
      <c r="C83" s="68">
        <v>5</v>
      </c>
      <c r="D83" s="68">
        <v>29</v>
      </c>
      <c r="E83" s="18" t="s">
        <v>589</v>
      </c>
      <c r="F83" s="145" t="s">
        <v>1455</v>
      </c>
      <c r="G83" s="147" t="str">
        <f t="shared" si="14"/>
        <v>AX</v>
      </c>
      <c r="H83" s="147" t="str">
        <f t="shared" si="15"/>
        <v>Aland Is.</v>
      </c>
      <c r="I83" s="147">
        <v>2</v>
      </c>
      <c r="J83" s="148" t="s">
        <v>88</v>
      </c>
      <c r="K83" s="147"/>
      <c r="L83" s="68"/>
      <c r="M83" s="143"/>
      <c r="N83" s="68">
        <v>82</v>
      </c>
      <c r="O83" s="68" t="str">
        <f t="shared" si="13"/>
        <v/>
      </c>
      <c r="P83" s="68" t="str">
        <f t="shared" si="11"/>
        <v>{ "id": 82, "cbl_value":"AX", "oscar_display_text" : "Aland Is.", "top_record": false, "synonyms": [] },</v>
      </c>
      <c r="Q83" s="68" t="str">
        <f t="shared" si="12"/>
        <v>{ "id": 82, "cbl_value":"AX", "oscar_display_text" : "Aland Is.", "top_record": false, "synonyms": [] },</v>
      </c>
      <c r="R83" s="68"/>
      <c r="S83" t="s">
        <v>88</v>
      </c>
      <c r="T83" t="str">
        <f t="shared" si="16"/>
        <v>UPDATE lov_value SET ACTIVE = 0 , ORDER_VALUE = 2 WHERE ID = 82;</v>
      </c>
    </row>
    <row r="84" spans="3:44" ht="16" hidden="1">
      <c r="C84" s="68">
        <v>5</v>
      </c>
      <c r="D84" s="68">
        <v>29</v>
      </c>
      <c r="E84" s="18" t="s">
        <v>589</v>
      </c>
      <c r="F84" s="145" t="s">
        <v>1456</v>
      </c>
      <c r="G84" s="147" t="str">
        <f t="shared" si="14"/>
        <v>AL</v>
      </c>
      <c r="H84" s="147" t="str">
        <f t="shared" si="15"/>
        <v>Albania</v>
      </c>
      <c r="I84" s="147">
        <v>3</v>
      </c>
      <c r="J84" s="148" t="s">
        <v>88</v>
      </c>
      <c r="K84" s="147"/>
      <c r="L84" s="68"/>
      <c r="M84" s="143"/>
      <c r="N84" s="68">
        <v>83</v>
      </c>
      <c r="O84" s="68" t="str">
        <f t="shared" si="13"/>
        <v/>
      </c>
      <c r="P84" s="68" t="str">
        <f t="shared" si="11"/>
        <v>{ "id": 83, "cbl_value":"AL", "oscar_display_text" : "Albania", "top_record": false, "synonyms": [] },</v>
      </c>
      <c r="Q84" s="68" t="str">
        <f t="shared" si="12"/>
        <v>{ "id": 83, "cbl_value":"AL", "oscar_display_text" : "Albania", "top_record": false, "synonyms": [] },</v>
      </c>
      <c r="R84" s="68"/>
      <c r="S84" t="s">
        <v>88</v>
      </c>
      <c r="T84" t="str">
        <f t="shared" si="16"/>
        <v>UPDATE lov_value SET ACTIVE = 0 , ORDER_VALUE = 3 WHERE ID = 83;</v>
      </c>
    </row>
    <row r="85" spans="3:44" ht="16" hidden="1">
      <c r="C85" s="68">
        <v>5</v>
      </c>
      <c r="D85" s="68">
        <v>29</v>
      </c>
      <c r="E85" s="18" t="s">
        <v>589</v>
      </c>
      <c r="F85" s="145" t="s">
        <v>1457</v>
      </c>
      <c r="G85" s="147" t="str">
        <f t="shared" si="14"/>
        <v>DZ</v>
      </c>
      <c r="H85" s="147" t="str">
        <f t="shared" si="15"/>
        <v>Algeria</v>
      </c>
      <c r="I85" s="147">
        <v>4</v>
      </c>
      <c r="J85" s="148" t="s">
        <v>88</v>
      </c>
      <c r="K85" s="147"/>
      <c r="L85" s="68"/>
      <c r="M85" s="143"/>
      <c r="N85" s="68">
        <v>84</v>
      </c>
      <c r="O85" s="68" t="str">
        <f t="shared" si="13"/>
        <v/>
      </c>
      <c r="P85" s="68" t="str">
        <f t="shared" si="11"/>
        <v>{ "id": 84, "cbl_value":"DZ", "oscar_display_text" : "Algeria", "top_record": false, "synonyms": [] },</v>
      </c>
      <c r="Q85" s="68" t="str">
        <f t="shared" si="12"/>
        <v>{ "id": 84, "cbl_value":"DZ", "oscar_display_text" : "Algeria", "top_record": false, "synonyms": [] },</v>
      </c>
      <c r="R85" s="68"/>
      <c r="S85" t="s">
        <v>88</v>
      </c>
      <c r="T85" t="str">
        <f t="shared" si="16"/>
        <v>UPDATE lov_value SET ACTIVE = 0 , ORDER_VALUE = 4 WHERE ID = 84;</v>
      </c>
    </row>
    <row r="86" spans="3:44" ht="16" hidden="1">
      <c r="C86" s="68">
        <v>5</v>
      </c>
      <c r="D86" s="68">
        <v>29</v>
      </c>
      <c r="E86" s="18" t="s">
        <v>589</v>
      </c>
      <c r="F86" s="145" t="s">
        <v>1458</v>
      </c>
      <c r="G86" s="147" t="str">
        <f t="shared" si="14"/>
        <v>AS</v>
      </c>
      <c r="H86" s="147" t="str">
        <f t="shared" si="15"/>
        <v>American Samoa</v>
      </c>
      <c r="I86" s="147">
        <v>5</v>
      </c>
      <c r="J86" s="148" t="s">
        <v>88</v>
      </c>
      <c r="K86" s="147"/>
      <c r="L86" s="68"/>
      <c r="M86" s="143"/>
      <c r="N86" s="68">
        <v>85</v>
      </c>
      <c r="O86" s="68" t="str">
        <f t="shared" si="13"/>
        <v/>
      </c>
      <c r="P86" s="68" t="str">
        <f t="shared" si="11"/>
        <v>{ "id": 85, "cbl_value":"AS", "oscar_display_text" : "American Samoa", "top_record": false, "synonyms": [] },</v>
      </c>
      <c r="Q86" s="68" t="str">
        <f t="shared" si="12"/>
        <v>{ "id": 85, "cbl_value":"AS", "oscar_display_text" : "American Samoa", "top_record": false, "synonyms": [] },</v>
      </c>
      <c r="R86" s="68"/>
      <c r="S86" t="s">
        <v>88</v>
      </c>
      <c r="T86" t="str">
        <f t="shared" si="16"/>
        <v>UPDATE lov_value SET ACTIVE = 0 , ORDER_VALUE = 5 WHERE ID = 85;</v>
      </c>
    </row>
    <row r="87" spans="3:44" ht="16" hidden="1">
      <c r="C87" s="68">
        <v>5</v>
      </c>
      <c r="D87" s="68">
        <v>29</v>
      </c>
      <c r="E87" s="18" t="s">
        <v>589</v>
      </c>
      <c r="F87" s="145" t="s">
        <v>1459</v>
      </c>
      <c r="G87" s="147" t="str">
        <f t="shared" si="14"/>
        <v>AD</v>
      </c>
      <c r="H87" s="147" t="str">
        <f t="shared" si="15"/>
        <v>Andora</v>
      </c>
      <c r="I87" s="147">
        <v>6</v>
      </c>
      <c r="J87" s="148" t="s">
        <v>88</v>
      </c>
      <c r="K87" s="147"/>
      <c r="L87" s="68"/>
      <c r="M87" s="143"/>
      <c r="N87" s="68">
        <v>86</v>
      </c>
      <c r="O87" s="68" t="str">
        <f t="shared" si="13"/>
        <v/>
      </c>
      <c r="P87" s="68" t="str">
        <f t="shared" si="11"/>
        <v>{ "id": 86, "cbl_value":"AD", "oscar_display_text" : "Andora", "top_record": false, "synonyms": [] },</v>
      </c>
      <c r="Q87" s="68" t="str">
        <f t="shared" si="12"/>
        <v>{ "id": 86, "cbl_value":"AD", "oscar_display_text" : "Andora", "top_record": false, "synonyms": [] },</v>
      </c>
      <c r="R87" s="68"/>
      <c r="S87" t="s">
        <v>88</v>
      </c>
      <c r="T87" t="str">
        <f t="shared" si="16"/>
        <v>UPDATE lov_value SET ACTIVE = 0 , ORDER_VALUE = 6 WHERE ID = 86;</v>
      </c>
    </row>
    <row r="88" spans="3:44" ht="16" hidden="1">
      <c r="C88" s="68">
        <v>5</v>
      </c>
      <c r="D88" s="68">
        <v>29</v>
      </c>
      <c r="E88" s="18" t="s">
        <v>589</v>
      </c>
      <c r="F88" s="145" t="s">
        <v>1460</v>
      </c>
      <c r="G88" s="147" t="str">
        <f t="shared" si="14"/>
        <v>AO</v>
      </c>
      <c r="H88" s="147" t="str">
        <f t="shared" si="15"/>
        <v>Angola</v>
      </c>
      <c r="I88" s="147">
        <v>7</v>
      </c>
      <c r="J88" s="148" t="s">
        <v>88</v>
      </c>
      <c r="K88" s="147"/>
      <c r="L88" s="68"/>
      <c r="M88" s="143"/>
      <c r="N88" s="68">
        <v>87</v>
      </c>
      <c r="O88" s="68" t="str">
        <f t="shared" si="13"/>
        <v/>
      </c>
      <c r="P88" s="68" t="str">
        <f t="shared" si="11"/>
        <v>{ "id": 87, "cbl_value":"AO", "oscar_display_text" : "Angola", "top_record": false, "synonyms": [] },</v>
      </c>
      <c r="Q88" s="68" t="str">
        <f t="shared" si="12"/>
        <v>{ "id": 87, "cbl_value":"AO", "oscar_display_text" : "Angola", "top_record": false, "synonyms": [] },</v>
      </c>
      <c r="R88" s="68"/>
      <c r="S88" t="s">
        <v>88</v>
      </c>
      <c r="T88" t="str">
        <f t="shared" si="16"/>
        <v>UPDATE lov_value SET ACTIVE = 0 , ORDER_VALUE = 7 WHERE ID = 87;</v>
      </c>
    </row>
    <row r="89" spans="3:44" ht="16" hidden="1">
      <c r="C89" s="68">
        <v>5</v>
      </c>
      <c r="D89" s="68">
        <v>29</v>
      </c>
      <c r="E89" s="18" t="s">
        <v>589</v>
      </c>
      <c r="F89" s="145" t="s">
        <v>1461</v>
      </c>
      <c r="G89" s="147" t="str">
        <f t="shared" si="14"/>
        <v>AI</v>
      </c>
      <c r="H89" s="147" t="str">
        <f t="shared" si="15"/>
        <v>Anguilla</v>
      </c>
      <c r="I89" s="147">
        <v>8</v>
      </c>
      <c r="J89" s="148" t="s">
        <v>88</v>
      </c>
      <c r="K89" s="147"/>
      <c r="L89" s="68"/>
      <c r="M89" s="143"/>
      <c r="N89" s="68">
        <v>88</v>
      </c>
      <c r="O89" s="68" t="str">
        <f t="shared" si="13"/>
        <v/>
      </c>
      <c r="P89" s="68" t="str">
        <f t="shared" si="11"/>
        <v>{ "id": 88, "cbl_value":"AI", "oscar_display_text" : "Anguilla", "top_record": false, "synonyms": [] },</v>
      </c>
      <c r="Q89" s="68" t="str">
        <f t="shared" si="12"/>
        <v>{ "id": 88, "cbl_value":"AI", "oscar_display_text" : "Anguilla", "top_record": false, "synonyms": [] },</v>
      </c>
      <c r="R89" s="68"/>
      <c r="S89" t="s">
        <v>88</v>
      </c>
      <c r="T89" t="str">
        <f t="shared" si="16"/>
        <v>UPDATE lov_value SET ACTIVE = 0 , ORDER_VALUE = 8 WHERE ID = 88;</v>
      </c>
    </row>
    <row r="90" spans="3:44" ht="16" hidden="1">
      <c r="C90" s="68">
        <v>5</v>
      </c>
      <c r="D90" s="68">
        <v>29</v>
      </c>
      <c r="E90" s="18" t="s">
        <v>589</v>
      </c>
      <c r="F90" s="145" t="s">
        <v>1462</v>
      </c>
      <c r="G90" s="147" t="str">
        <f t="shared" si="14"/>
        <v>AQ</v>
      </c>
      <c r="H90" s="147" t="str">
        <f t="shared" si="15"/>
        <v>Antarctica</v>
      </c>
      <c r="I90" s="147">
        <v>9</v>
      </c>
      <c r="J90" s="148" t="s">
        <v>88</v>
      </c>
      <c r="K90" s="147"/>
      <c r="L90" s="68"/>
      <c r="M90" s="143"/>
      <c r="N90" s="68">
        <v>89</v>
      </c>
      <c r="O90" s="68" t="str">
        <f t="shared" si="13"/>
        <v/>
      </c>
      <c r="P90" s="68" t="str">
        <f t="shared" si="11"/>
        <v>{ "id": 89, "cbl_value":"AQ", "oscar_display_text" : "Antarctica", "top_record": false, "synonyms": [] },</v>
      </c>
      <c r="Q90" s="68" t="str">
        <f t="shared" si="12"/>
        <v>{ "id": 89, "cbl_value":"AQ", "oscar_display_text" : "Antarctica", "top_record": false, "synonyms": [] },</v>
      </c>
      <c r="R90" s="68"/>
      <c r="S90" t="s">
        <v>88</v>
      </c>
      <c r="T90" t="str">
        <f t="shared" si="16"/>
        <v>UPDATE lov_value SET ACTIVE = 0 , ORDER_VALUE = 9 WHERE ID = 89;</v>
      </c>
    </row>
    <row r="91" spans="3:44" ht="16" hidden="1">
      <c r="C91" s="68">
        <v>5</v>
      </c>
      <c r="D91" s="68">
        <v>29</v>
      </c>
      <c r="E91" s="18" t="s">
        <v>589</v>
      </c>
      <c r="F91" s="145" t="s">
        <v>1463</v>
      </c>
      <c r="G91" s="147" t="str">
        <f t="shared" si="14"/>
        <v>AG</v>
      </c>
      <c r="H91" s="147" t="str">
        <f t="shared" si="15"/>
        <v>Antigua and Barbuda</v>
      </c>
      <c r="I91" s="147">
        <v>10</v>
      </c>
      <c r="J91" s="148" t="s">
        <v>88</v>
      </c>
      <c r="K91" s="147"/>
      <c r="L91" s="68"/>
      <c r="M91" s="143"/>
      <c r="N91" s="68">
        <v>90</v>
      </c>
      <c r="O91" s="68" t="str">
        <f t="shared" si="13"/>
        <v/>
      </c>
      <c r="P91" s="68" t="str">
        <f t="shared" si="11"/>
        <v>{ "id": 90, "cbl_value":"AG", "oscar_display_text" : "Antigua and Barbuda", "top_record": false, "synonyms": [] },</v>
      </c>
      <c r="Q91" s="68" t="str">
        <f t="shared" si="12"/>
        <v>{ "id": 90, "cbl_value":"AG", "oscar_display_text" : "Antigua and Barbuda", "top_record": false, "synonyms": [] },</v>
      </c>
      <c r="R91" s="68"/>
      <c r="S91" t="s">
        <v>88</v>
      </c>
      <c r="T91" t="str">
        <f t="shared" si="16"/>
        <v>UPDATE lov_value SET ACTIVE = 0 , ORDER_VALUE = 10 WHERE ID = 90;</v>
      </c>
    </row>
    <row r="92" spans="3:44" ht="16" hidden="1">
      <c r="C92" s="68">
        <v>5</v>
      </c>
      <c r="D92" s="68">
        <v>29</v>
      </c>
      <c r="E92" s="18" t="s">
        <v>589</v>
      </c>
      <c r="F92" s="145" t="s">
        <v>1464</v>
      </c>
      <c r="G92" s="147" t="str">
        <f t="shared" si="14"/>
        <v>AR</v>
      </c>
      <c r="H92" s="147" t="str">
        <f t="shared" si="15"/>
        <v>Argentina</v>
      </c>
      <c r="I92" s="147">
        <v>1</v>
      </c>
      <c r="J92" s="148" t="s">
        <v>200</v>
      </c>
      <c r="K92" s="147"/>
      <c r="L92" s="30" t="s">
        <v>1465</v>
      </c>
      <c r="M92" s="143"/>
      <c r="N92" s="68">
        <v>91</v>
      </c>
      <c r="O92" s="68" t="str">
        <f t="shared" si="13"/>
        <v/>
      </c>
      <c r="P92" s="68" t="str">
        <f t="shared" si="11"/>
        <v>{ "id": 91, "cbl_value":"AR", "oscar_display_text" : "Argentina", "top_record": false, "synonyms": [] },</v>
      </c>
      <c r="Q92" s="68" t="str">
        <f t="shared" si="12"/>
        <v>{ "id": 91, "cbl_value":"AR", "oscar_display_text" : "Argentina", "top_record": false, "synonyms": [] },</v>
      </c>
      <c r="R92" s="68"/>
      <c r="S92" t="s">
        <v>88</v>
      </c>
      <c r="T92" t="str">
        <f t="shared" si="16"/>
        <v>UPDATE lov_value SET ACTIVE = 1 , ORDER_VALUE = 1 WHERE ID = 91;</v>
      </c>
      <c r="U92" t="str">
        <f t="shared" ref="U92:AF92" si="17">IF($L92&lt;&gt;"",
    IF(LEN($L92)-LEN(SUBSTITUTE($L92,";",""))&gt;=U$1,
        IF(U$1=1,
            MID($L92,1,FIND(";",$L92,1)-1),
            MID($L92,
                FIND("~",SUBSTITUTE($L92,";","~",U$1-1))+1,
                FIND("~",SUBSTITUTE($L92,";","~",U$1))-FIND("~",SUBSTITUTE($L92,";","~",U$1-1))-1
            )
        ),
        IF(AND(LEN($L92)-LEN(SUBSTITUTE($L92,";",""))=0,U$1=1),
            $L92,
            IF(LEN($L92)-LEN(SUBSTITUTE($L92,";",""))=U$1-1,
                RIGHT($L92,LEN($L92)-FIND("~",(SUBSTITUTE($L92,";","~",U$1-1)))),""))),"")</f>
        <v>AR</v>
      </c>
      <c r="V92" t="str">
        <f t="shared" si="17"/>
        <v>Buenos Aires</v>
      </c>
      <c r="W92" t="str">
        <f t="shared" si="17"/>
        <v/>
      </c>
      <c r="X92" t="str">
        <f t="shared" si="17"/>
        <v/>
      </c>
      <c r="Y92" t="str">
        <f t="shared" si="17"/>
        <v/>
      </c>
      <c r="Z92" t="str">
        <f t="shared" si="17"/>
        <v/>
      </c>
      <c r="AA92" t="str">
        <f t="shared" si="17"/>
        <v/>
      </c>
      <c r="AB92" t="str">
        <f t="shared" si="17"/>
        <v/>
      </c>
      <c r="AC92" t="str">
        <f t="shared" si="17"/>
        <v/>
      </c>
      <c r="AD92" t="str">
        <f t="shared" si="17"/>
        <v/>
      </c>
      <c r="AE92" t="str">
        <f t="shared" si="17"/>
        <v/>
      </c>
      <c r="AF92" t="str">
        <f t="shared" si="17"/>
        <v/>
      </c>
      <c r="AG92" t="str">
        <f t="shared" ref="AG92:AR92" si="18">IF(U92&lt;&gt;"",CONCATENATE("INSERT INTO oscar_db.synonym (SYNONYM, LOV_ID) VALUES('",U92,"' , ",$N92,");"),"")</f>
        <v>INSERT INTO oscar_db.synonym (SYNONYM, LOV_ID) VALUES('AR' , 91);</v>
      </c>
      <c r="AH92" t="str">
        <f t="shared" si="18"/>
        <v>INSERT INTO oscar_db.synonym (SYNONYM, LOV_ID) VALUES('Buenos Aires' , 91);</v>
      </c>
      <c r="AI92" t="str">
        <f t="shared" si="18"/>
        <v/>
      </c>
      <c r="AJ92" t="str">
        <f t="shared" si="18"/>
        <v/>
      </c>
      <c r="AK92" t="str">
        <f t="shared" si="18"/>
        <v/>
      </c>
      <c r="AL92" t="str">
        <f t="shared" si="18"/>
        <v/>
      </c>
      <c r="AM92" t="str">
        <f t="shared" si="18"/>
        <v/>
      </c>
      <c r="AN92" t="str">
        <f t="shared" si="18"/>
        <v/>
      </c>
      <c r="AO92" t="str">
        <f t="shared" si="18"/>
        <v/>
      </c>
      <c r="AP92" t="str">
        <f t="shared" si="18"/>
        <v/>
      </c>
      <c r="AQ92" t="str">
        <f t="shared" si="18"/>
        <v/>
      </c>
      <c r="AR92" t="str">
        <f t="shared" si="18"/>
        <v/>
      </c>
    </row>
    <row r="93" spans="3:44" ht="16" hidden="1">
      <c r="C93" s="68">
        <v>5</v>
      </c>
      <c r="D93" s="68">
        <v>29</v>
      </c>
      <c r="E93" s="18" t="s">
        <v>589</v>
      </c>
      <c r="F93" s="145" t="s">
        <v>1466</v>
      </c>
      <c r="G93" s="147" t="str">
        <f t="shared" si="14"/>
        <v>AM</v>
      </c>
      <c r="H93" s="147" t="str">
        <f t="shared" si="15"/>
        <v>Armenia</v>
      </c>
      <c r="I93" s="147">
        <v>12</v>
      </c>
      <c r="J93" s="148" t="s">
        <v>88</v>
      </c>
      <c r="K93" s="147"/>
      <c r="L93" s="68"/>
      <c r="M93" s="143"/>
      <c r="N93" s="68">
        <v>92</v>
      </c>
      <c r="O93" s="68" t="str">
        <f t="shared" si="13"/>
        <v/>
      </c>
      <c r="P93" s="68" t="str">
        <f t="shared" si="11"/>
        <v>{ "id": 92, "cbl_value":"AM", "oscar_display_text" : "Armenia", "top_record": false, "synonyms": [] },</v>
      </c>
      <c r="Q93" s="68" t="str">
        <f t="shared" si="12"/>
        <v>{ "id": 92, "cbl_value":"AM", "oscar_display_text" : "Armenia", "top_record": false, "synonyms": [] },</v>
      </c>
      <c r="R93" s="68"/>
      <c r="S93" t="s">
        <v>88</v>
      </c>
      <c r="T93" t="str">
        <f t="shared" si="16"/>
        <v>UPDATE lov_value SET ACTIVE = 0 , ORDER_VALUE = 12 WHERE ID = 92;</v>
      </c>
    </row>
    <row r="94" spans="3:44" ht="16" hidden="1">
      <c r="C94" s="68">
        <v>5</v>
      </c>
      <c r="D94" s="68">
        <v>29</v>
      </c>
      <c r="E94" s="18" t="s">
        <v>589</v>
      </c>
      <c r="F94" s="145" t="s">
        <v>1467</v>
      </c>
      <c r="G94" s="147" t="str">
        <f t="shared" si="14"/>
        <v>AW</v>
      </c>
      <c r="H94" s="147" t="str">
        <f t="shared" si="15"/>
        <v>Aruba</v>
      </c>
      <c r="I94" s="147">
        <v>13</v>
      </c>
      <c r="J94" s="148" t="s">
        <v>88</v>
      </c>
      <c r="K94" s="147"/>
      <c r="L94" s="68"/>
      <c r="M94" s="143"/>
      <c r="N94" s="68">
        <v>93</v>
      </c>
      <c r="O94" s="68" t="str">
        <f t="shared" si="13"/>
        <v/>
      </c>
      <c r="P94" s="68" t="str">
        <f t="shared" si="11"/>
        <v>{ "id": 93, "cbl_value":"AW", "oscar_display_text" : "Aruba", "top_record": false, "synonyms": [] },</v>
      </c>
      <c r="Q94" s="68" t="str">
        <f t="shared" si="12"/>
        <v>{ "id": 93, "cbl_value":"AW", "oscar_display_text" : "Aruba", "top_record": false, "synonyms": [] },</v>
      </c>
      <c r="R94" s="68"/>
      <c r="S94" t="s">
        <v>88</v>
      </c>
      <c r="T94" t="str">
        <f t="shared" si="16"/>
        <v>UPDATE lov_value SET ACTIVE = 0 , ORDER_VALUE = 13 WHERE ID = 93;</v>
      </c>
    </row>
    <row r="95" spans="3:44" ht="16" hidden="1">
      <c r="C95" s="68">
        <v>5</v>
      </c>
      <c r="D95" s="68">
        <v>29</v>
      </c>
      <c r="E95" s="18" t="s">
        <v>589</v>
      </c>
      <c r="F95" s="145" t="s">
        <v>1468</v>
      </c>
      <c r="G95" s="147" t="str">
        <f t="shared" si="14"/>
        <v>AU</v>
      </c>
      <c r="H95" s="147" t="str">
        <f t="shared" si="15"/>
        <v>Australia</v>
      </c>
      <c r="I95" s="147">
        <v>2</v>
      </c>
      <c r="J95" s="148" t="s">
        <v>200</v>
      </c>
      <c r="K95" s="147"/>
      <c r="L95" s="30" t="s">
        <v>1469</v>
      </c>
      <c r="M95" s="143"/>
      <c r="N95" s="68">
        <v>94</v>
      </c>
      <c r="O95" s="68" t="str">
        <f t="shared" si="13"/>
        <v/>
      </c>
      <c r="P95" s="68" t="str">
        <f t="shared" si="11"/>
        <v>{ "id": 94, "cbl_value":"AU", "oscar_display_text" : "Australia", "top_record": false, "synonyms": [] },</v>
      </c>
      <c r="Q95" s="68" t="str">
        <f t="shared" si="12"/>
        <v>{ "id": 94, "cbl_value":"AU", "oscar_display_text" : "Australia", "top_record": false, "synonyms": [] },</v>
      </c>
      <c r="R95" s="68"/>
      <c r="S95" t="s">
        <v>88</v>
      </c>
      <c r="T95" t="str">
        <f t="shared" si="16"/>
        <v>UPDATE lov_value SET ACTIVE = 1 , ORDER_VALUE = 2 WHERE ID = 94;</v>
      </c>
      <c r="U95" t="str">
        <f t="shared" ref="U95:AF96" si="19">IF($L95&lt;&gt;"",
    IF(LEN($L95)-LEN(SUBSTITUTE($L95,";",""))&gt;=U$1,
        IF(U$1=1,
            MID($L95,1,FIND(";",$L95,1)-1),
            MID($L95,
                FIND("~",SUBSTITUTE($L95,";","~",U$1-1))+1,
                FIND("~",SUBSTITUTE($L95,";","~",U$1))-FIND("~",SUBSTITUTE($L95,";","~",U$1-1))-1
            )
        ),
        IF(AND(LEN($L95)-LEN(SUBSTITUTE($L95,";",""))=0,U$1=1),
            $L95,
            IF(LEN($L95)-LEN(SUBSTITUTE($L95,";",""))=U$1-1,
                RIGHT($L95,LEN($L95)-FIND("~",(SUBSTITUTE($L95,";","~",U$1-1)))),""))),"")</f>
        <v>AU</v>
      </c>
      <c r="V95" t="str">
        <f t="shared" si="19"/>
        <v>Canberra</v>
      </c>
      <c r="W95" t="str">
        <f t="shared" si="19"/>
        <v/>
      </c>
      <c r="X95" t="str">
        <f t="shared" si="19"/>
        <v/>
      </c>
      <c r="Y95" t="str">
        <f t="shared" si="19"/>
        <v/>
      </c>
      <c r="Z95" t="str">
        <f t="shared" si="19"/>
        <v/>
      </c>
      <c r="AA95" t="str">
        <f t="shared" si="19"/>
        <v/>
      </c>
      <c r="AB95" t="str">
        <f t="shared" si="19"/>
        <v/>
      </c>
      <c r="AC95" t="str">
        <f t="shared" si="19"/>
        <v/>
      </c>
      <c r="AD95" t="str">
        <f t="shared" si="19"/>
        <v/>
      </c>
      <c r="AE95" t="str">
        <f t="shared" si="19"/>
        <v/>
      </c>
      <c r="AF95" t="str">
        <f t="shared" si="19"/>
        <v/>
      </c>
      <c r="AG95" t="str">
        <f t="shared" ref="AG95:AR96" si="20">IF(U95&lt;&gt;"",CONCATENATE("INSERT INTO oscar_db.synonym (SYNONYM, LOV_ID) VALUES('",U95,"' , ",$N95,");"),"")</f>
        <v>INSERT INTO oscar_db.synonym (SYNONYM, LOV_ID) VALUES('AU' , 94);</v>
      </c>
      <c r="AH95" t="str">
        <f t="shared" si="20"/>
        <v>INSERT INTO oscar_db.synonym (SYNONYM, LOV_ID) VALUES('Canberra' , 94);</v>
      </c>
      <c r="AI95" t="str">
        <f t="shared" si="20"/>
        <v/>
      </c>
      <c r="AJ95" t="str">
        <f t="shared" si="20"/>
        <v/>
      </c>
      <c r="AK95" t="str">
        <f t="shared" si="20"/>
        <v/>
      </c>
      <c r="AL95" t="str">
        <f t="shared" si="20"/>
        <v/>
      </c>
      <c r="AM95" t="str">
        <f t="shared" si="20"/>
        <v/>
      </c>
      <c r="AN95" t="str">
        <f t="shared" si="20"/>
        <v/>
      </c>
      <c r="AO95" t="str">
        <f t="shared" si="20"/>
        <v/>
      </c>
      <c r="AP95" t="str">
        <f t="shared" si="20"/>
        <v/>
      </c>
      <c r="AQ95" t="str">
        <f t="shared" si="20"/>
        <v/>
      </c>
      <c r="AR95" t="str">
        <f t="shared" si="20"/>
        <v/>
      </c>
    </row>
    <row r="96" spans="3:44" ht="16" hidden="1">
      <c r="C96" s="68">
        <v>5</v>
      </c>
      <c r="D96" s="68">
        <v>29</v>
      </c>
      <c r="E96" s="18" t="s">
        <v>589</v>
      </c>
      <c r="F96" s="145" t="s">
        <v>1470</v>
      </c>
      <c r="G96" s="147" t="str">
        <f t="shared" si="14"/>
        <v>AT</v>
      </c>
      <c r="H96" s="147" t="str">
        <f t="shared" si="15"/>
        <v>Austria</v>
      </c>
      <c r="I96" s="147">
        <v>3</v>
      </c>
      <c r="J96" s="148" t="s">
        <v>200</v>
      </c>
      <c r="K96" s="147"/>
      <c r="L96" s="30" t="s">
        <v>1471</v>
      </c>
      <c r="M96" s="143"/>
      <c r="N96" s="68">
        <v>95</v>
      </c>
      <c r="O96" s="68" t="str">
        <f t="shared" si="13"/>
        <v/>
      </c>
      <c r="P96" s="68" t="str">
        <f t="shared" si="11"/>
        <v>{ "id": 95, "cbl_value":"AT", "oscar_display_text" : "Austria", "top_record": false, "synonyms": [] },</v>
      </c>
      <c r="Q96" s="68" t="str">
        <f t="shared" si="12"/>
        <v>{ "id": 95, "cbl_value":"AT", "oscar_display_text" : "Austria", "top_record": false, "synonyms": [] },</v>
      </c>
      <c r="R96" s="68"/>
      <c r="S96" t="s">
        <v>88</v>
      </c>
      <c r="T96" t="str">
        <f t="shared" si="16"/>
        <v>UPDATE lov_value SET ACTIVE = 1 , ORDER_VALUE = 3 WHERE ID = 95;</v>
      </c>
      <c r="U96" t="str">
        <f t="shared" si="19"/>
        <v>Vienna</v>
      </c>
      <c r="V96" t="str">
        <f t="shared" si="19"/>
        <v xml:space="preserve"> AT</v>
      </c>
      <c r="W96" t="str">
        <f t="shared" si="19"/>
        <v xml:space="preserve"> Zurich</v>
      </c>
      <c r="X96" t="str">
        <f t="shared" si="19"/>
        <v/>
      </c>
      <c r="Y96" t="str">
        <f t="shared" si="19"/>
        <v/>
      </c>
      <c r="Z96" t="str">
        <f t="shared" si="19"/>
        <v/>
      </c>
      <c r="AA96" t="str">
        <f t="shared" si="19"/>
        <v/>
      </c>
      <c r="AB96" t="str">
        <f t="shared" si="19"/>
        <v/>
      </c>
      <c r="AC96" t="str">
        <f t="shared" si="19"/>
        <v/>
      </c>
      <c r="AD96" t="str">
        <f t="shared" si="19"/>
        <v/>
      </c>
      <c r="AE96" t="str">
        <f t="shared" si="19"/>
        <v/>
      </c>
      <c r="AF96" t="str">
        <f t="shared" si="19"/>
        <v/>
      </c>
      <c r="AG96" t="str">
        <f t="shared" si="20"/>
        <v>INSERT INTO oscar_db.synonym (SYNONYM, LOV_ID) VALUES('Vienna' , 95);</v>
      </c>
      <c r="AH96" t="str">
        <f t="shared" si="20"/>
        <v>INSERT INTO oscar_db.synonym (SYNONYM, LOV_ID) VALUES(' AT' , 95);</v>
      </c>
      <c r="AI96" t="str">
        <f t="shared" si="20"/>
        <v>INSERT INTO oscar_db.synonym (SYNONYM, LOV_ID) VALUES(' Zurich' , 95);</v>
      </c>
      <c r="AJ96" t="str">
        <f t="shared" si="20"/>
        <v/>
      </c>
      <c r="AK96" t="str">
        <f t="shared" si="20"/>
        <v/>
      </c>
      <c r="AL96" t="str">
        <f t="shared" si="20"/>
        <v/>
      </c>
      <c r="AM96" t="str">
        <f t="shared" si="20"/>
        <v/>
      </c>
      <c r="AN96" t="str">
        <f t="shared" si="20"/>
        <v/>
      </c>
      <c r="AO96" t="str">
        <f t="shared" si="20"/>
        <v/>
      </c>
      <c r="AP96" t="str">
        <f t="shared" si="20"/>
        <v/>
      </c>
      <c r="AQ96" t="str">
        <f t="shared" si="20"/>
        <v/>
      </c>
      <c r="AR96" t="str">
        <f t="shared" si="20"/>
        <v/>
      </c>
    </row>
    <row r="97" spans="3:44" ht="16" hidden="1">
      <c r="C97" s="68">
        <v>5</v>
      </c>
      <c r="D97" s="68">
        <v>29</v>
      </c>
      <c r="E97" s="18" t="s">
        <v>589</v>
      </c>
      <c r="F97" s="145" t="s">
        <v>1472</v>
      </c>
      <c r="G97" s="147" t="str">
        <f t="shared" si="14"/>
        <v>AZ</v>
      </c>
      <c r="H97" s="147" t="str">
        <f t="shared" si="15"/>
        <v>Azerbaijan</v>
      </c>
      <c r="I97" s="147">
        <v>16</v>
      </c>
      <c r="J97" s="148" t="s">
        <v>88</v>
      </c>
      <c r="K97" s="147"/>
      <c r="L97" s="68"/>
      <c r="M97" s="143"/>
      <c r="N97" s="68">
        <v>96</v>
      </c>
      <c r="O97" s="68" t="str">
        <f t="shared" si="13"/>
        <v/>
      </c>
      <c r="P97" s="68" t="str">
        <f t="shared" si="11"/>
        <v>{ "id": 96, "cbl_value":"AZ", "oscar_display_text" : "Azerbaijan", "top_record": false, "synonyms": [] },</v>
      </c>
      <c r="Q97" s="68" t="str">
        <f t="shared" si="12"/>
        <v>{ "id": 96, "cbl_value":"AZ", "oscar_display_text" : "Azerbaijan", "top_record": false, "synonyms": [] },</v>
      </c>
      <c r="R97" s="68"/>
      <c r="S97" t="s">
        <v>88</v>
      </c>
      <c r="T97" t="str">
        <f t="shared" si="16"/>
        <v>UPDATE lov_value SET ACTIVE = 0 , ORDER_VALUE = 16 WHERE ID = 96;</v>
      </c>
    </row>
    <row r="98" spans="3:44" ht="16" hidden="1">
      <c r="C98" s="68">
        <v>5</v>
      </c>
      <c r="D98" s="68">
        <v>29</v>
      </c>
      <c r="E98" s="18" t="s">
        <v>589</v>
      </c>
      <c r="F98" s="145" t="s">
        <v>1473</v>
      </c>
      <c r="G98" s="147" t="str">
        <f t="shared" si="14"/>
        <v>BS</v>
      </c>
      <c r="H98" s="147" t="str">
        <f t="shared" si="15"/>
        <v>Bahamas</v>
      </c>
      <c r="I98" s="147">
        <v>4</v>
      </c>
      <c r="J98" s="148" t="s">
        <v>200</v>
      </c>
      <c r="K98" s="147"/>
      <c r="L98" s="30" t="s">
        <v>1474</v>
      </c>
      <c r="M98" s="143"/>
      <c r="N98" s="68">
        <v>97</v>
      </c>
      <c r="O98" s="68" t="str">
        <f t="shared" si="13"/>
        <v/>
      </c>
      <c r="P98" s="68" t="str">
        <f t="shared" si="11"/>
        <v>{ "id": 97, "cbl_value":"BS", "oscar_display_text" : "Bahamas", "top_record": false, "synonyms": [] },</v>
      </c>
      <c r="Q98" s="68" t="str">
        <f t="shared" si="12"/>
        <v>{ "id": 97, "cbl_value":"BS", "oscar_display_text" : "Bahamas", "top_record": false, "synonyms": [] },</v>
      </c>
      <c r="R98" s="68"/>
      <c r="S98" t="s">
        <v>88</v>
      </c>
      <c r="T98" t="str">
        <f t="shared" si="16"/>
        <v>UPDATE lov_value SET ACTIVE = 1 , ORDER_VALUE = 4 WHERE ID = 97;</v>
      </c>
      <c r="U98" t="str">
        <f t="shared" ref="U98:AF98" si="21">IF($L98&lt;&gt;"",
    IF(LEN($L98)-LEN(SUBSTITUTE($L98,";",""))&gt;=U$1,
        IF(U$1=1,
            MID($L98,1,FIND(";",$L98,1)-1),
            MID($L98,
                FIND("~",SUBSTITUTE($L98,";","~",U$1-1))+1,
                FIND("~",SUBSTITUTE($L98,";","~",U$1))-FIND("~",SUBSTITUTE($L98,";","~",U$1-1))-1
            )
        ),
        IF(AND(LEN($L98)-LEN(SUBSTITUTE($L98,";",""))=0,U$1=1),
            $L98,
            IF(LEN($L98)-LEN(SUBSTITUTE($L98,";",""))=U$1-1,
                RIGHT($L98,LEN($L98)-FIND("~",(SUBSTITUTE($L98,";","~",U$1-1)))),""))),"")</f>
        <v>BS</v>
      </c>
      <c r="V98" t="str">
        <f t="shared" si="21"/>
        <v>Nassau</v>
      </c>
      <c r="W98" t="str">
        <f t="shared" si="21"/>
        <v/>
      </c>
      <c r="X98" t="str">
        <f t="shared" si="21"/>
        <v/>
      </c>
      <c r="Y98" t="str">
        <f t="shared" si="21"/>
        <v/>
      </c>
      <c r="Z98" t="str">
        <f t="shared" si="21"/>
        <v/>
      </c>
      <c r="AA98" t="str">
        <f t="shared" si="21"/>
        <v/>
      </c>
      <c r="AB98" t="str">
        <f t="shared" si="21"/>
        <v/>
      </c>
      <c r="AC98" t="str">
        <f t="shared" si="21"/>
        <v/>
      </c>
      <c r="AD98" t="str">
        <f t="shared" si="21"/>
        <v/>
      </c>
      <c r="AE98" t="str">
        <f t="shared" si="21"/>
        <v/>
      </c>
      <c r="AF98" t="str">
        <f t="shared" si="21"/>
        <v/>
      </c>
      <c r="AG98" t="str">
        <f t="shared" ref="AG98:AR98" si="22">IF(U98&lt;&gt;"",CONCATENATE("INSERT INTO oscar_db.synonym (SYNONYM, LOV_ID) VALUES('",U98,"' , ",$N98,");"),"")</f>
        <v>INSERT INTO oscar_db.synonym (SYNONYM, LOV_ID) VALUES('BS' , 97);</v>
      </c>
      <c r="AH98" t="str">
        <f t="shared" si="22"/>
        <v>INSERT INTO oscar_db.synonym (SYNONYM, LOV_ID) VALUES('Nassau' , 97);</v>
      </c>
      <c r="AI98" t="str">
        <f t="shared" si="22"/>
        <v/>
      </c>
      <c r="AJ98" t="str">
        <f t="shared" si="22"/>
        <v/>
      </c>
      <c r="AK98" t="str">
        <f t="shared" si="22"/>
        <v/>
      </c>
      <c r="AL98" t="str">
        <f t="shared" si="22"/>
        <v/>
      </c>
      <c r="AM98" t="str">
        <f t="shared" si="22"/>
        <v/>
      </c>
      <c r="AN98" t="str">
        <f t="shared" si="22"/>
        <v/>
      </c>
      <c r="AO98" t="str">
        <f t="shared" si="22"/>
        <v/>
      </c>
      <c r="AP98" t="str">
        <f t="shared" si="22"/>
        <v/>
      </c>
      <c r="AQ98" t="str">
        <f t="shared" si="22"/>
        <v/>
      </c>
      <c r="AR98" t="str">
        <f t="shared" si="22"/>
        <v/>
      </c>
    </row>
    <row r="99" spans="3:44" ht="16" hidden="1">
      <c r="C99" s="68">
        <v>5</v>
      </c>
      <c r="D99" s="68">
        <v>29</v>
      </c>
      <c r="E99" s="18" t="s">
        <v>589</v>
      </c>
      <c r="F99" s="145" t="s">
        <v>1475</v>
      </c>
      <c r="G99" s="147" t="str">
        <f t="shared" si="14"/>
        <v>BH</v>
      </c>
      <c r="H99" s="147" t="str">
        <f t="shared" si="15"/>
        <v>Bahrain</v>
      </c>
      <c r="I99" s="147">
        <v>18</v>
      </c>
      <c r="J99" s="148" t="s">
        <v>88</v>
      </c>
      <c r="K99" s="147"/>
      <c r="L99" s="68"/>
      <c r="M99" s="143"/>
      <c r="N99" s="68">
        <v>98</v>
      </c>
      <c r="O99" s="68" t="str">
        <f t="shared" si="13"/>
        <v/>
      </c>
      <c r="P99" s="68" t="str">
        <f t="shared" si="11"/>
        <v>{ "id": 98, "cbl_value":"BH", "oscar_display_text" : "Bahrain", "top_record": false, "synonyms": [] },</v>
      </c>
      <c r="Q99" s="68" t="str">
        <f t="shared" si="12"/>
        <v>{ "id": 98, "cbl_value":"BH", "oscar_display_text" : "Bahrain", "top_record": false, "synonyms": [] },</v>
      </c>
      <c r="R99" s="68"/>
      <c r="S99" t="s">
        <v>88</v>
      </c>
      <c r="T99" t="str">
        <f t="shared" si="16"/>
        <v>UPDATE lov_value SET ACTIVE = 0 , ORDER_VALUE = 18 WHERE ID = 98;</v>
      </c>
    </row>
    <row r="100" spans="3:44" ht="16" hidden="1">
      <c r="C100" s="68">
        <v>5</v>
      </c>
      <c r="D100" s="68">
        <v>29</v>
      </c>
      <c r="E100" s="18" t="s">
        <v>589</v>
      </c>
      <c r="F100" s="145" t="s">
        <v>1476</v>
      </c>
      <c r="G100" s="147" t="str">
        <f t="shared" si="14"/>
        <v>BD</v>
      </c>
      <c r="H100" s="147" t="str">
        <f t="shared" si="15"/>
        <v>Bangladesh</v>
      </c>
      <c r="I100" s="147">
        <v>19</v>
      </c>
      <c r="J100" s="148" t="s">
        <v>88</v>
      </c>
      <c r="K100" s="147"/>
      <c r="L100" s="68"/>
      <c r="M100" s="143"/>
      <c r="N100" s="68">
        <v>99</v>
      </c>
      <c r="O100" s="68" t="str">
        <f t="shared" si="13"/>
        <v/>
      </c>
      <c r="P100" s="68" t="str">
        <f t="shared" si="11"/>
        <v>{ "id": 99, "cbl_value":"BD", "oscar_display_text" : "Bangladesh", "top_record": false, "synonyms": [] },</v>
      </c>
      <c r="Q100" s="68" t="str">
        <f t="shared" si="12"/>
        <v>{ "id": 99, "cbl_value":"BD", "oscar_display_text" : "Bangladesh", "top_record": false, "synonyms": [] },</v>
      </c>
      <c r="R100" s="68"/>
      <c r="S100" t="s">
        <v>88</v>
      </c>
      <c r="T100" t="str">
        <f t="shared" si="16"/>
        <v>UPDATE lov_value SET ACTIVE = 0 , ORDER_VALUE = 19 WHERE ID = 99;</v>
      </c>
    </row>
    <row r="101" spans="3:44" ht="16" hidden="1">
      <c r="C101" s="68">
        <v>5</v>
      </c>
      <c r="D101" s="68">
        <v>29</v>
      </c>
      <c r="E101" s="18" t="s">
        <v>589</v>
      </c>
      <c r="F101" s="145" t="s">
        <v>1477</v>
      </c>
      <c r="G101" s="147" t="str">
        <f t="shared" si="14"/>
        <v>BB</v>
      </c>
      <c r="H101" s="147" t="str">
        <f t="shared" si="15"/>
        <v>Barbados</v>
      </c>
      <c r="I101" s="147">
        <v>5</v>
      </c>
      <c r="J101" s="148" t="s">
        <v>200</v>
      </c>
      <c r="K101" s="147"/>
      <c r="L101" s="30" t="s">
        <v>1478</v>
      </c>
      <c r="M101" s="143"/>
      <c r="N101" s="68">
        <v>100</v>
      </c>
      <c r="O101" s="68" t="str">
        <f t="shared" si="13"/>
        <v/>
      </c>
      <c r="P101" s="68" t="str">
        <f t="shared" si="11"/>
        <v>{ "id": 100, "cbl_value":"BB", "oscar_display_text" : "Barbados", "top_record": false, "synonyms": [] },</v>
      </c>
      <c r="Q101" s="68" t="str">
        <f t="shared" si="12"/>
        <v>{ "id": 100, "cbl_value":"BB", "oscar_display_text" : "Barbados", "top_record": false, "synonyms": [] },</v>
      </c>
      <c r="R101" s="68"/>
      <c r="S101" t="s">
        <v>88</v>
      </c>
      <c r="T101" t="str">
        <f t="shared" si="16"/>
        <v>UPDATE lov_value SET ACTIVE = 1 , ORDER_VALUE = 5 WHERE ID = 100;</v>
      </c>
      <c r="U101" t="str">
        <f t="shared" ref="U101:AF101" si="23">IF($L101&lt;&gt;"",
    IF(LEN($L101)-LEN(SUBSTITUTE($L101,";",""))&gt;=U$1,
        IF(U$1=1,
            MID($L101,1,FIND(";",$L101,1)-1),
            MID($L101,
                FIND("~",SUBSTITUTE($L101,";","~",U$1-1))+1,
                FIND("~",SUBSTITUTE($L101,";","~",U$1))-FIND("~",SUBSTITUTE($L101,";","~",U$1-1))-1
            )
        ),
        IF(AND(LEN($L101)-LEN(SUBSTITUTE($L101,";",""))=0,U$1=1),
            $L101,
            IF(LEN($L101)-LEN(SUBSTITUTE($L101,";",""))=U$1-1,
                RIGHT($L101,LEN($L101)-FIND("~",(SUBSTITUTE($L101,";","~",U$1-1)))),""))),"")</f>
        <v>BB</v>
      </c>
      <c r="V101" t="str">
        <f t="shared" si="23"/>
        <v>Bridgetown</v>
      </c>
      <c r="W101" t="str">
        <f t="shared" si="23"/>
        <v/>
      </c>
      <c r="X101" t="str">
        <f t="shared" si="23"/>
        <v/>
      </c>
      <c r="Y101" t="str">
        <f t="shared" si="23"/>
        <v/>
      </c>
      <c r="Z101" t="str">
        <f t="shared" si="23"/>
        <v/>
      </c>
      <c r="AA101" t="str">
        <f t="shared" si="23"/>
        <v/>
      </c>
      <c r="AB101" t="str">
        <f t="shared" si="23"/>
        <v/>
      </c>
      <c r="AC101" t="str">
        <f t="shared" si="23"/>
        <v/>
      </c>
      <c r="AD101" t="str">
        <f t="shared" si="23"/>
        <v/>
      </c>
      <c r="AE101" t="str">
        <f t="shared" si="23"/>
        <v/>
      </c>
      <c r="AF101" t="str">
        <f t="shared" si="23"/>
        <v/>
      </c>
      <c r="AG101" t="str">
        <f t="shared" ref="AG101:AR101" si="24">IF(U101&lt;&gt;"",CONCATENATE("INSERT INTO oscar_db.synonym (SYNONYM, LOV_ID) VALUES('",U101,"' , ",$N101,");"),"")</f>
        <v>INSERT INTO oscar_db.synonym (SYNONYM, LOV_ID) VALUES('BB' , 100);</v>
      </c>
      <c r="AH101" t="str">
        <f t="shared" si="24"/>
        <v>INSERT INTO oscar_db.synonym (SYNONYM, LOV_ID) VALUES('Bridgetown' , 100);</v>
      </c>
      <c r="AI101" t="str">
        <f t="shared" si="24"/>
        <v/>
      </c>
      <c r="AJ101" t="str">
        <f t="shared" si="24"/>
        <v/>
      </c>
      <c r="AK101" t="str">
        <f t="shared" si="24"/>
        <v/>
      </c>
      <c r="AL101" t="str">
        <f t="shared" si="24"/>
        <v/>
      </c>
      <c r="AM101" t="str">
        <f t="shared" si="24"/>
        <v/>
      </c>
      <c r="AN101" t="str">
        <f t="shared" si="24"/>
        <v/>
      </c>
      <c r="AO101" t="str">
        <f t="shared" si="24"/>
        <v/>
      </c>
      <c r="AP101" t="str">
        <f t="shared" si="24"/>
        <v/>
      </c>
      <c r="AQ101" t="str">
        <f t="shared" si="24"/>
        <v/>
      </c>
      <c r="AR101" t="str">
        <f t="shared" si="24"/>
        <v/>
      </c>
    </row>
    <row r="102" spans="3:44" ht="16" hidden="1">
      <c r="C102" s="68">
        <v>5</v>
      </c>
      <c r="D102" s="68">
        <v>29</v>
      </c>
      <c r="E102" s="18" t="s">
        <v>589</v>
      </c>
      <c r="F102" s="145" t="s">
        <v>1479</v>
      </c>
      <c r="G102" s="147" t="str">
        <f t="shared" si="14"/>
        <v>BY</v>
      </c>
      <c r="H102" s="147" t="str">
        <f t="shared" si="15"/>
        <v>Belarus</v>
      </c>
      <c r="I102" s="147">
        <v>21</v>
      </c>
      <c r="J102" s="148" t="s">
        <v>88</v>
      </c>
      <c r="K102" s="147"/>
      <c r="L102" s="68"/>
      <c r="M102" s="143"/>
      <c r="N102" s="68">
        <v>101</v>
      </c>
      <c r="O102" s="68" t="str">
        <f t="shared" si="13"/>
        <v/>
      </c>
      <c r="P102" s="68" t="str">
        <f t="shared" si="11"/>
        <v>{ "id": 101, "cbl_value":"BY", "oscar_display_text" : "Belarus", "top_record": false, "synonyms": [] },</v>
      </c>
      <c r="Q102" s="68" t="str">
        <f t="shared" si="12"/>
        <v>{ "id": 101, "cbl_value":"BY", "oscar_display_text" : "Belarus", "top_record": false, "synonyms": [] },</v>
      </c>
      <c r="R102" s="68"/>
      <c r="S102" t="s">
        <v>88</v>
      </c>
      <c r="T102" t="str">
        <f t="shared" si="16"/>
        <v>UPDATE lov_value SET ACTIVE = 0 , ORDER_VALUE = 21 WHERE ID = 101;</v>
      </c>
    </row>
    <row r="103" spans="3:44" ht="16" hidden="1">
      <c r="C103" s="68">
        <v>5</v>
      </c>
      <c r="D103" s="68">
        <v>29</v>
      </c>
      <c r="E103" s="18" t="s">
        <v>589</v>
      </c>
      <c r="F103" s="145" t="s">
        <v>1480</v>
      </c>
      <c r="G103" s="147" t="str">
        <f t="shared" si="14"/>
        <v>BE</v>
      </c>
      <c r="H103" s="147" t="str">
        <f t="shared" si="15"/>
        <v>Belgium</v>
      </c>
      <c r="I103" s="147">
        <v>6</v>
      </c>
      <c r="J103" s="148" t="s">
        <v>200</v>
      </c>
      <c r="K103" s="147"/>
      <c r="L103" s="30" t="s">
        <v>1481</v>
      </c>
      <c r="M103" s="143"/>
      <c r="N103" s="68">
        <v>102</v>
      </c>
      <c r="O103" s="68" t="str">
        <f t="shared" si="13"/>
        <v/>
      </c>
      <c r="P103" s="68" t="str">
        <f t="shared" si="11"/>
        <v>{ "id": 102, "cbl_value":"BE", "oscar_display_text" : "Belgium", "top_record": false, "synonyms": [] },</v>
      </c>
      <c r="Q103" s="68" t="str">
        <f t="shared" si="12"/>
        <v>{ "id": 102, "cbl_value":"BE", "oscar_display_text" : "Belgium", "top_record": false, "synonyms": [] },</v>
      </c>
      <c r="R103" s="68"/>
      <c r="S103" t="s">
        <v>88</v>
      </c>
      <c r="T103" t="str">
        <f t="shared" si="16"/>
        <v>UPDATE lov_value SET ACTIVE = 1 , ORDER_VALUE = 6 WHERE ID = 102;</v>
      </c>
      <c r="U103" t="str">
        <f t="shared" ref="U103:AF103" si="25">IF($L103&lt;&gt;"",
    IF(LEN($L103)-LEN(SUBSTITUTE($L103,";",""))&gt;=U$1,
        IF(U$1=1,
            MID($L103,1,FIND(";",$L103,1)-1),
            MID($L103,
                FIND("~",SUBSTITUTE($L103,";","~",U$1-1))+1,
                FIND("~",SUBSTITUTE($L103,";","~",U$1))-FIND("~",SUBSTITUTE($L103,";","~",U$1-1))-1
            )
        ),
        IF(AND(LEN($L103)-LEN(SUBSTITUTE($L103,";",""))=0,U$1=1),
            $L103,
            IF(LEN($L103)-LEN(SUBSTITUTE($L103,";",""))=U$1-1,
                RIGHT($L103,LEN($L103)-FIND("~",(SUBSTITUTE($L103,";","~",U$1-1)))),""))),"")</f>
        <v>BE</v>
      </c>
      <c r="V103" t="str">
        <f t="shared" si="25"/>
        <v>Brussels</v>
      </c>
      <c r="W103" t="str">
        <f t="shared" si="25"/>
        <v>BEL</v>
      </c>
      <c r="X103" t="str">
        <f t="shared" si="25"/>
        <v/>
      </c>
      <c r="Y103" t="str">
        <f t="shared" si="25"/>
        <v/>
      </c>
      <c r="Z103" t="str">
        <f t="shared" si="25"/>
        <v/>
      </c>
      <c r="AA103" t="str">
        <f t="shared" si="25"/>
        <v/>
      </c>
      <c r="AB103" t="str">
        <f t="shared" si="25"/>
        <v/>
      </c>
      <c r="AC103" t="str">
        <f t="shared" si="25"/>
        <v/>
      </c>
      <c r="AD103" t="str">
        <f t="shared" si="25"/>
        <v/>
      </c>
      <c r="AE103" t="str">
        <f t="shared" si="25"/>
        <v/>
      </c>
      <c r="AF103" t="str">
        <f t="shared" si="25"/>
        <v/>
      </c>
      <c r="AG103" t="str">
        <f t="shared" ref="AG103:AR103" si="26">IF(U103&lt;&gt;"",CONCATENATE("INSERT INTO oscar_db.synonym (SYNONYM, LOV_ID) VALUES('",U103,"' , ",$N103,");"),"")</f>
        <v>INSERT INTO oscar_db.synonym (SYNONYM, LOV_ID) VALUES('BE' , 102);</v>
      </c>
      <c r="AH103" t="str">
        <f t="shared" si="26"/>
        <v>INSERT INTO oscar_db.synonym (SYNONYM, LOV_ID) VALUES('Brussels' , 102);</v>
      </c>
      <c r="AI103" t="str">
        <f t="shared" si="26"/>
        <v>INSERT INTO oscar_db.synonym (SYNONYM, LOV_ID) VALUES('BEL' , 102);</v>
      </c>
      <c r="AJ103" t="str">
        <f t="shared" si="26"/>
        <v/>
      </c>
      <c r="AK103" t="str">
        <f t="shared" si="26"/>
        <v/>
      </c>
      <c r="AL103" t="str">
        <f t="shared" si="26"/>
        <v/>
      </c>
      <c r="AM103" t="str">
        <f t="shared" si="26"/>
        <v/>
      </c>
      <c r="AN103" t="str">
        <f t="shared" si="26"/>
        <v/>
      </c>
      <c r="AO103" t="str">
        <f t="shared" si="26"/>
        <v/>
      </c>
      <c r="AP103" t="str">
        <f t="shared" si="26"/>
        <v/>
      </c>
      <c r="AQ103" t="str">
        <f t="shared" si="26"/>
        <v/>
      </c>
      <c r="AR103" t="str">
        <f t="shared" si="26"/>
        <v/>
      </c>
    </row>
    <row r="104" spans="3:44" ht="16" hidden="1">
      <c r="C104" s="68">
        <v>5</v>
      </c>
      <c r="D104" s="68">
        <v>29</v>
      </c>
      <c r="E104" s="18" t="s">
        <v>589</v>
      </c>
      <c r="F104" s="145" t="s">
        <v>1482</v>
      </c>
      <c r="G104" s="147" t="str">
        <f t="shared" si="14"/>
        <v>BZ</v>
      </c>
      <c r="H104" s="147" t="str">
        <f t="shared" si="15"/>
        <v>Belize</v>
      </c>
      <c r="I104" s="147">
        <v>23</v>
      </c>
      <c r="J104" s="148" t="s">
        <v>88</v>
      </c>
      <c r="K104" s="147"/>
      <c r="L104" s="68"/>
      <c r="M104" s="143"/>
      <c r="N104" s="68">
        <v>103</v>
      </c>
      <c r="O104" s="68" t="str">
        <f t="shared" si="13"/>
        <v/>
      </c>
      <c r="P104" s="68" t="str">
        <f t="shared" si="11"/>
        <v>{ "id": 103, "cbl_value":"BZ", "oscar_display_text" : "Belize", "top_record": false, "synonyms": [] },</v>
      </c>
      <c r="Q104" s="68" t="str">
        <f t="shared" si="12"/>
        <v>{ "id": 103, "cbl_value":"BZ", "oscar_display_text" : "Belize", "top_record": false, "synonyms": [] },</v>
      </c>
      <c r="R104" s="68"/>
      <c r="S104" t="s">
        <v>88</v>
      </c>
      <c r="T104" t="str">
        <f t="shared" si="16"/>
        <v>UPDATE lov_value SET ACTIVE = 0 , ORDER_VALUE = 23 WHERE ID = 103;</v>
      </c>
    </row>
    <row r="105" spans="3:44" ht="16" hidden="1">
      <c r="C105" s="68">
        <v>5</v>
      </c>
      <c r="D105" s="68">
        <v>29</v>
      </c>
      <c r="E105" s="18" t="s">
        <v>589</v>
      </c>
      <c r="F105" s="145" t="s">
        <v>1483</v>
      </c>
      <c r="G105" s="147" t="str">
        <f t="shared" si="14"/>
        <v>BJ</v>
      </c>
      <c r="H105" s="147" t="str">
        <f t="shared" si="15"/>
        <v>Benin</v>
      </c>
      <c r="I105" s="147">
        <v>24</v>
      </c>
      <c r="J105" s="148" t="s">
        <v>88</v>
      </c>
      <c r="K105" s="147"/>
      <c r="L105" s="68"/>
      <c r="M105" s="143"/>
      <c r="N105" s="68">
        <v>104</v>
      </c>
      <c r="O105" s="68" t="str">
        <f t="shared" si="13"/>
        <v/>
      </c>
      <c r="P105" s="68" t="str">
        <f t="shared" si="11"/>
        <v>{ "id": 104, "cbl_value":"BJ", "oscar_display_text" : "Benin", "top_record": false, "synonyms": [] },</v>
      </c>
      <c r="Q105" s="68" t="str">
        <f t="shared" si="12"/>
        <v>{ "id": 104, "cbl_value":"BJ", "oscar_display_text" : "Benin", "top_record": false, "synonyms": [] },</v>
      </c>
      <c r="R105" s="68"/>
      <c r="S105" t="s">
        <v>88</v>
      </c>
      <c r="T105" t="str">
        <f t="shared" si="16"/>
        <v>UPDATE lov_value SET ACTIVE = 0 , ORDER_VALUE = 24 WHERE ID = 104;</v>
      </c>
    </row>
    <row r="106" spans="3:44" ht="16" hidden="1">
      <c r="C106" s="68">
        <v>5</v>
      </c>
      <c r="D106" s="68">
        <v>29</v>
      </c>
      <c r="E106" s="18" t="s">
        <v>589</v>
      </c>
      <c r="F106" s="145" t="s">
        <v>1484</v>
      </c>
      <c r="G106" s="147" t="str">
        <f t="shared" si="14"/>
        <v>BM</v>
      </c>
      <c r="H106" s="147" t="str">
        <f t="shared" si="15"/>
        <v>Bermuda</v>
      </c>
      <c r="I106" s="147">
        <v>7</v>
      </c>
      <c r="J106" s="148" t="s">
        <v>200</v>
      </c>
      <c r="K106" s="147"/>
      <c r="L106" s="30" t="s">
        <v>1485</v>
      </c>
      <c r="M106" s="143"/>
      <c r="N106" s="68">
        <v>105</v>
      </c>
      <c r="O106" s="68" t="str">
        <f t="shared" si="13"/>
        <v/>
      </c>
      <c r="P106" s="68" t="str">
        <f t="shared" si="11"/>
        <v>{ "id": 105, "cbl_value":"BM", "oscar_display_text" : "Bermuda", "top_record": false, "synonyms": [] },</v>
      </c>
      <c r="Q106" s="68" t="str">
        <f t="shared" si="12"/>
        <v>{ "id": 105, "cbl_value":"BM", "oscar_display_text" : "Bermuda", "top_record": false, "synonyms": [] },</v>
      </c>
      <c r="R106" s="68"/>
      <c r="S106" t="s">
        <v>88</v>
      </c>
      <c r="T106" t="str">
        <f t="shared" si="16"/>
        <v>UPDATE lov_value SET ACTIVE = 1 , ORDER_VALUE = 7 WHERE ID = 105;</v>
      </c>
      <c r="U106" t="str">
        <f t="shared" ref="U106:AF106" si="27">IF($L106&lt;&gt;"",
    IF(LEN($L106)-LEN(SUBSTITUTE($L106,";",""))&gt;=U$1,
        IF(U$1=1,
            MID($L106,1,FIND(";",$L106,1)-1),
            MID($L106,
                FIND("~",SUBSTITUTE($L106,";","~",U$1-1))+1,
                FIND("~",SUBSTITUTE($L106,";","~",U$1))-FIND("~",SUBSTITUTE($L106,";","~",U$1-1))-1
            )
        ),
        IF(AND(LEN($L106)-LEN(SUBSTITUTE($L106,";",""))=0,U$1=1),
            $L106,
            IF(LEN($L106)-LEN(SUBSTITUTE($L106,";",""))=U$1-1,
                RIGHT($L106,LEN($L106)-FIND("~",(SUBSTITUTE($L106,";","~",U$1-1)))),""))),"")</f>
        <v>BM</v>
      </c>
      <c r="V106" t="str">
        <f t="shared" si="27"/>
        <v/>
      </c>
      <c r="W106" t="str">
        <f t="shared" si="27"/>
        <v/>
      </c>
      <c r="X106" t="str">
        <f t="shared" si="27"/>
        <v/>
      </c>
      <c r="Y106" t="str">
        <f t="shared" si="27"/>
        <v/>
      </c>
      <c r="Z106" t="str">
        <f t="shared" si="27"/>
        <v/>
      </c>
      <c r="AA106" t="str">
        <f t="shared" si="27"/>
        <v/>
      </c>
      <c r="AB106" t="str">
        <f t="shared" si="27"/>
        <v/>
      </c>
      <c r="AC106" t="str">
        <f t="shared" si="27"/>
        <v/>
      </c>
      <c r="AD106" t="str">
        <f t="shared" si="27"/>
        <v/>
      </c>
      <c r="AE106" t="str">
        <f t="shared" si="27"/>
        <v/>
      </c>
      <c r="AF106" t="str">
        <f t="shared" si="27"/>
        <v/>
      </c>
      <c r="AG106" t="str">
        <f t="shared" ref="AG106:AR106" si="28">IF(U106&lt;&gt;"",CONCATENATE("INSERT INTO oscar_db.synonym (SYNONYM, LOV_ID) VALUES('",U106,"' , ",$N106,");"),"")</f>
        <v>INSERT INTO oscar_db.synonym (SYNONYM, LOV_ID) VALUES('BM' , 105);</v>
      </c>
      <c r="AH106" t="str">
        <f t="shared" si="28"/>
        <v/>
      </c>
      <c r="AI106" t="str">
        <f t="shared" si="28"/>
        <v/>
      </c>
      <c r="AJ106" t="str">
        <f t="shared" si="28"/>
        <v/>
      </c>
      <c r="AK106" t="str">
        <f t="shared" si="28"/>
        <v/>
      </c>
      <c r="AL106" t="str">
        <f t="shared" si="28"/>
        <v/>
      </c>
      <c r="AM106" t="str">
        <f t="shared" si="28"/>
        <v/>
      </c>
      <c r="AN106" t="str">
        <f t="shared" si="28"/>
        <v/>
      </c>
      <c r="AO106" t="str">
        <f t="shared" si="28"/>
        <v/>
      </c>
      <c r="AP106" t="str">
        <f t="shared" si="28"/>
        <v/>
      </c>
      <c r="AQ106" t="str">
        <f t="shared" si="28"/>
        <v/>
      </c>
      <c r="AR106" t="str">
        <f t="shared" si="28"/>
        <v/>
      </c>
    </row>
    <row r="107" spans="3:44" ht="16" hidden="1">
      <c r="C107" s="68">
        <v>5</v>
      </c>
      <c r="D107" s="68">
        <v>29</v>
      </c>
      <c r="E107" s="18" t="s">
        <v>589</v>
      </c>
      <c r="F107" s="145" t="s">
        <v>1486</v>
      </c>
      <c r="G107" s="147" t="str">
        <f t="shared" si="14"/>
        <v>BT</v>
      </c>
      <c r="H107" s="147" t="str">
        <f t="shared" si="15"/>
        <v>Bhutan</v>
      </c>
      <c r="I107" s="147">
        <v>26</v>
      </c>
      <c r="J107" s="148" t="s">
        <v>88</v>
      </c>
      <c r="K107" s="147"/>
      <c r="L107" s="68"/>
      <c r="M107" s="143"/>
      <c r="N107" s="68">
        <v>106</v>
      </c>
      <c r="O107" s="68" t="str">
        <f t="shared" si="13"/>
        <v/>
      </c>
      <c r="P107" s="68" t="str">
        <f t="shared" si="11"/>
        <v>{ "id": 106, "cbl_value":"BT", "oscar_display_text" : "Bhutan", "top_record": false, "synonyms": [] },</v>
      </c>
      <c r="Q107" s="68" t="str">
        <f t="shared" si="12"/>
        <v>{ "id": 106, "cbl_value":"BT", "oscar_display_text" : "Bhutan", "top_record": false, "synonyms": [] },</v>
      </c>
      <c r="R107" s="68"/>
      <c r="S107" t="s">
        <v>88</v>
      </c>
      <c r="T107" t="str">
        <f t="shared" si="16"/>
        <v>UPDATE lov_value SET ACTIVE = 0 , ORDER_VALUE = 26 WHERE ID = 106;</v>
      </c>
    </row>
    <row r="108" spans="3:44" ht="16" hidden="1">
      <c r="C108" s="68">
        <v>5</v>
      </c>
      <c r="D108" s="68">
        <v>29</v>
      </c>
      <c r="E108" s="18" t="s">
        <v>589</v>
      </c>
      <c r="F108" s="145" t="s">
        <v>1487</v>
      </c>
      <c r="G108" s="147" t="str">
        <f t="shared" si="14"/>
        <v>BO</v>
      </c>
      <c r="H108" s="147" t="str">
        <f t="shared" si="15"/>
        <v>Bolivia</v>
      </c>
      <c r="I108" s="147">
        <v>27</v>
      </c>
      <c r="J108" s="148" t="s">
        <v>88</v>
      </c>
      <c r="K108" s="147"/>
      <c r="L108" s="68"/>
      <c r="M108" s="143"/>
      <c r="N108" s="68">
        <v>107</v>
      </c>
      <c r="O108" s="68" t="str">
        <f t="shared" si="13"/>
        <v/>
      </c>
      <c r="P108" s="68" t="str">
        <f t="shared" si="11"/>
        <v>{ "id": 107, "cbl_value":"BO", "oscar_display_text" : "Bolivia", "top_record": false, "synonyms": [] },</v>
      </c>
      <c r="Q108" s="68" t="str">
        <f t="shared" si="12"/>
        <v>{ "id": 107, "cbl_value":"BO", "oscar_display_text" : "Bolivia", "top_record": false, "synonyms": [] },</v>
      </c>
      <c r="R108" s="68"/>
      <c r="S108" t="s">
        <v>88</v>
      </c>
      <c r="T108" t="str">
        <f t="shared" si="16"/>
        <v>UPDATE lov_value SET ACTIVE = 0 , ORDER_VALUE = 27 WHERE ID = 107;</v>
      </c>
    </row>
    <row r="109" spans="3:44" ht="16" hidden="1">
      <c r="C109" s="68">
        <v>5</v>
      </c>
      <c r="D109" s="68">
        <v>29</v>
      </c>
      <c r="E109" s="18" t="s">
        <v>589</v>
      </c>
      <c r="F109" s="145" t="s">
        <v>1488</v>
      </c>
      <c r="G109" s="147" t="str">
        <f t="shared" si="14"/>
        <v>BQ</v>
      </c>
      <c r="H109" s="147" t="str">
        <f t="shared" si="15"/>
        <v>Bonaire NL</v>
      </c>
      <c r="I109" s="147">
        <v>28</v>
      </c>
      <c r="J109" s="148" t="s">
        <v>88</v>
      </c>
      <c r="K109" s="147"/>
      <c r="L109" s="68"/>
      <c r="M109" s="143"/>
      <c r="N109" s="68">
        <v>108</v>
      </c>
      <c r="O109" s="68" t="str">
        <f t="shared" si="13"/>
        <v/>
      </c>
      <c r="P109" s="68" t="str">
        <f t="shared" si="11"/>
        <v>{ "id": 108, "cbl_value":"BQ", "oscar_display_text" : "Bonaire NL", "top_record": false, "synonyms": [] },</v>
      </c>
      <c r="Q109" s="68" t="str">
        <f t="shared" si="12"/>
        <v>{ "id": 108, "cbl_value":"BQ", "oscar_display_text" : "Bonaire NL", "top_record": false, "synonyms": [] },</v>
      </c>
      <c r="R109" s="68"/>
      <c r="S109" t="s">
        <v>88</v>
      </c>
      <c r="T109" t="str">
        <f t="shared" si="16"/>
        <v>UPDATE lov_value SET ACTIVE = 0 , ORDER_VALUE = 28 WHERE ID = 108;</v>
      </c>
    </row>
    <row r="110" spans="3:44" ht="16" hidden="1">
      <c r="C110" s="68">
        <v>5</v>
      </c>
      <c r="D110" s="68">
        <v>29</v>
      </c>
      <c r="E110" s="18" t="s">
        <v>589</v>
      </c>
      <c r="F110" s="145" t="s">
        <v>1489</v>
      </c>
      <c r="G110" s="147" t="str">
        <f t="shared" si="14"/>
        <v>BA</v>
      </c>
      <c r="H110" s="147" t="str">
        <f t="shared" si="15"/>
        <v>Bosnia-Herzegovina</v>
      </c>
      <c r="I110" s="147">
        <v>29</v>
      </c>
      <c r="J110" s="148" t="s">
        <v>88</v>
      </c>
      <c r="K110" s="147"/>
      <c r="L110" s="68"/>
      <c r="M110" s="143"/>
      <c r="N110" s="68">
        <v>109</v>
      </c>
      <c r="O110" s="68" t="str">
        <f t="shared" si="13"/>
        <v/>
      </c>
      <c r="P110" s="68" t="str">
        <f t="shared" si="11"/>
        <v>{ "id": 109, "cbl_value":"BA", "oscar_display_text" : "Bosnia-Herzegovina", "top_record": false, "synonyms": [] },</v>
      </c>
      <c r="Q110" s="68" t="str">
        <f t="shared" si="12"/>
        <v>{ "id": 109, "cbl_value":"BA", "oscar_display_text" : "Bosnia-Herzegovina", "top_record": false, "synonyms": [] },</v>
      </c>
      <c r="R110" s="68"/>
      <c r="S110" t="s">
        <v>88</v>
      </c>
      <c r="T110" t="str">
        <f t="shared" si="16"/>
        <v>UPDATE lov_value SET ACTIVE = 0 , ORDER_VALUE = 29 WHERE ID = 109;</v>
      </c>
    </row>
    <row r="111" spans="3:44" ht="16" hidden="1">
      <c r="C111" s="68">
        <v>5</v>
      </c>
      <c r="D111" s="68">
        <v>29</v>
      </c>
      <c r="E111" s="18" t="s">
        <v>589</v>
      </c>
      <c r="F111" s="145" t="s">
        <v>1490</v>
      </c>
      <c r="G111" s="147" t="str">
        <f t="shared" si="14"/>
        <v>BW</v>
      </c>
      <c r="H111" s="147" t="str">
        <f t="shared" si="15"/>
        <v>Botswana</v>
      </c>
      <c r="I111" s="147">
        <v>30</v>
      </c>
      <c r="J111" s="148" t="s">
        <v>88</v>
      </c>
      <c r="K111" s="147"/>
      <c r="L111" s="68"/>
      <c r="M111" s="143"/>
      <c r="N111" s="68">
        <v>110</v>
      </c>
      <c r="O111" s="68" t="str">
        <f t="shared" si="13"/>
        <v/>
      </c>
      <c r="P111" s="68" t="str">
        <f t="shared" si="11"/>
        <v>{ "id": 110, "cbl_value":"BW", "oscar_display_text" : "Botswana", "top_record": false, "synonyms": [] },</v>
      </c>
      <c r="Q111" s="68" t="str">
        <f t="shared" si="12"/>
        <v>{ "id": 110, "cbl_value":"BW", "oscar_display_text" : "Botswana", "top_record": false, "synonyms": [] },</v>
      </c>
      <c r="R111" s="68"/>
      <c r="S111" t="s">
        <v>88</v>
      </c>
      <c r="T111" t="str">
        <f t="shared" si="16"/>
        <v>UPDATE lov_value SET ACTIVE = 0 , ORDER_VALUE = 30 WHERE ID = 110;</v>
      </c>
    </row>
    <row r="112" spans="3:44" ht="16" hidden="1">
      <c r="C112" s="68">
        <v>5</v>
      </c>
      <c r="D112" s="68">
        <v>29</v>
      </c>
      <c r="E112" s="18" t="s">
        <v>589</v>
      </c>
      <c r="F112" s="145" t="s">
        <v>1491</v>
      </c>
      <c r="G112" s="147" t="str">
        <f t="shared" si="14"/>
        <v>BV</v>
      </c>
      <c r="H112" s="147" t="str">
        <f t="shared" si="15"/>
        <v>Bouvet Is.</v>
      </c>
      <c r="I112" s="147">
        <v>31</v>
      </c>
      <c r="J112" s="148" t="s">
        <v>88</v>
      </c>
      <c r="K112" s="147"/>
      <c r="L112" s="68"/>
      <c r="M112" s="143"/>
      <c r="N112" s="68">
        <v>111</v>
      </c>
      <c r="O112" s="68" t="str">
        <f t="shared" si="13"/>
        <v/>
      </c>
      <c r="P112" s="68" t="str">
        <f t="shared" si="11"/>
        <v>{ "id": 111, "cbl_value":"BV", "oscar_display_text" : "Bouvet Is.", "top_record": false, "synonyms": [] },</v>
      </c>
      <c r="Q112" s="68" t="str">
        <f t="shared" si="12"/>
        <v>{ "id": 111, "cbl_value":"BV", "oscar_display_text" : "Bouvet Is.", "top_record": false, "synonyms": [] },</v>
      </c>
      <c r="R112" s="68"/>
      <c r="S112" t="s">
        <v>88</v>
      </c>
      <c r="T112" t="str">
        <f t="shared" si="16"/>
        <v>UPDATE lov_value SET ACTIVE = 0 , ORDER_VALUE = 31 WHERE ID = 111;</v>
      </c>
    </row>
    <row r="113" spans="3:44" ht="16" hidden="1">
      <c r="C113" s="68">
        <v>5</v>
      </c>
      <c r="D113" s="68">
        <v>29</v>
      </c>
      <c r="E113" s="18" t="s">
        <v>589</v>
      </c>
      <c r="F113" s="145" t="s">
        <v>1492</v>
      </c>
      <c r="G113" s="147" t="str">
        <f t="shared" si="14"/>
        <v>BR</v>
      </c>
      <c r="H113" s="147" t="str">
        <f t="shared" si="15"/>
        <v>Brazil</v>
      </c>
      <c r="I113" s="147">
        <v>8</v>
      </c>
      <c r="J113" s="148" t="s">
        <v>200</v>
      </c>
      <c r="K113" s="147"/>
      <c r="L113" s="30" t="s">
        <v>1493</v>
      </c>
      <c r="M113" s="143"/>
      <c r="N113" s="68">
        <v>112</v>
      </c>
      <c r="O113" s="68" t="str">
        <f t="shared" si="13"/>
        <v/>
      </c>
      <c r="P113" s="68" t="str">
        <f t="shared" si="11"/>
        <v>{ "id": 112, "cbl_value":"BR", "oscar_display_text" : "Brazil", "top_record": false, "synonyms": [] },</v>
      </c>
      <c r="Q113" s="68" t="str">
        <f t="shared" si="12"/>
        <v>{ "id": 112, "cbl_value":"BR", "oscar_display_text" : "Brazil", "top_record": false, "synonyms": [] },</v>
      </c>
      <c r="R113" s="68"/>
      <c r="S113" t="s">
        <v>88</v>
      </c>
      <c r="T113" t="str">
        <f t="shared" si="16"/>
        <v>UPDATE lov_value SET ACTIVE = 1 , ORDER_VALUE = 8 WHERE ID = 112;</v>
      </c>
      <c r="U113" t="str">
        <f t="shared" ref="U113:AF113" si="29">IF($L113&lt;&gt;"",
    IF(LEN($L113)-LEN(SUBSTITUTE($L113,";",""))&gt;=U$1,
        IF(U$1=1,
            MID($L113,1,FIND(";",$L113,1)-1),
            MID($L113,
                FIND("~",SUBSTITUTE($L113,";","~",U$1-1))+1,
                FIND("~",SUBSTITUTE($L113,";","~",U$1))-FIND("~",SUBSTITUTE($L113,";","~",U$1-1))-1
            )
        ),
        IF(AND(LEN($L113)-LEN(SUBSTITUTE($L113,";",""))=0,U$1=1),
            $L113,
            IF(LEN($L113)-LEN(SUBSTITUTE($L113,";",""))=U$1-1,
                RIGHT($L113,LEN($L113)-FIND("~",(SUBSTITUTE($L113,";","~",U$1-1)))),""))),"")</f>
        <v>BR</v>
      </c>
      <c r="V113" t="str">
        <f t="shared" si="29"/>
        <v>Brasilia</v>
      </c>
      <c r="W113" t="str">
        <f t="shared" si="29"/>
        <v/>
      </c>
      <c r="X113" t="str">
        <f t="shared" si="29"/>
        <v/>
      </c>
      <c r="Y113" t="str">
        <f t="shared" si="29"/>
        <v/>
      </c>
      <c r="Z113" t="str">
        <f t="shared" si="29"/>
        <v/>
      </c>
      <c r="AA113" t="str">
        <f t="shared" si="29"/>
        <v/>
      </c>
      <c r="AB113" t="str">
        <f t="shared" si="29"/>
        <v/>
      </c>
      <c r="AC113" t="str">
        <f t="shared" si="29"/>
        <v/>
      </c>
      <c r="AD113" t="str">
        <f t="shared" si="29"/>
        <v/>
      </c>
      <c r="AE113" t="str">
        <f t="shared" si="29"/>
        <v/>
      </c>
      <c r="AF113" t="str">
        <f t="shared" si="29"/>
        <v/>
      </c>
      <c r="AG113" t="str">
        <f t="shared" ref="AG113:AR113" si="30">IF(U113&lt;&gt;"",CONCATENATE("INSERT INTO oscar_db.synonym (SYNONYM, LOV_ID) VALUES('",U113,"' , ",$N113,");"),"")</f>
        <v>INSERT INTO oscar_db.synonym (SYNONYM, LOV_ID) VALUES('BR' , 112);</v>
      </c>
      <c r="AH113" t="str">
        <f t="shared" si="30"/>
        <v>INSERT INTO oscar_db.synonym (SYNONYM, LOV_ID) VALUES('Brasilia' , 112);</v>
      </c>
      <c r="AI113" t="str">
        <f t="shared" si="30"/>
        <v/>
      </c>
      <c r="AJ113" t="str">
        <f t="shared" si="30"/>
        <v/>
      </c>
      <c r="AK113" t="str">
        <f t="shared" si="30"/>
        <v/>
      </c>
      <c r="AL113" t="str">
        <f t="shared" si="30"/>
        <v/>
      </c>
      <c r="AM113" t="str">
        <f t="shared" si="30"/>
        <v/>
      </c>
      <c r="AN113" t="str">
        <f t="shared" si="30"/>
        <v/>
      </c>
      <c r="AO113" t="str">
        <f t="shared" si="30"/>
        <v/>
      </c>
      <c r="AP113" t="str">
        <f t="shared" si="30"/>
        <v/>
      </c>
      <c r="AQ113" t="str">
        <f t="shared" si="30"/>
        <v/>
      </c>
      <c r="AR113" t="str">
        <f t="shared" si="30"/>
        <v/>
      </c>
    </row>
    <row r="114" spans="3:44" ht="16" hidden="1">
      <c r="C114" s="68">
        <v>5</v>
      </c>
      <c r="D114" s="68">
        <v>29</v>
      </c>
      <c r="E114" s="18" t="s">
        <v>589</v>
      </c>
      <c r="F114" s="145" t="s">
        <v>1494</v>
      </c>
      <c r="G114" s="147" t="str">
        <f t="shared" si="14"/>
        <v>IO</v>
      </c>
      <c r="H114" s="147" t="str">
        <f t="shared" si="15"/>
        <v>British Ind. Ocean</v>
      </c>
      <c r="I114" s="147">
        <v>33</v>
      </c>
      <c r="J114" s="148" t="s">
        <v>88</v>
      </c>
      <c r="K114" s="147"/>
      <c r="L114" s="68"/>
      <c r="M114" s="143"/>
      <c r="N114" s="68">
        <v>113</v>
      </c>
      <c r="O114" s="68" t="str">
        <f t="shared" si="13"/>
        <v/>
      </c>
      <c r="P114" s="68" t="str">
        <f t="shared" si="11"/>
        <v>{ "id": 113, "cbl_value":"IO", "oscar_display_text" : "British Ind. Ocean", "top_record": false, "synonyms": [] },</v>
      </c>
      <c r="Q114" s="68" t="str">
        <f t="shared" si="12"/>
        <v>{ "id": 113, "cbl_value":"IO", "oscar_display_text" : "British Ind. Ocean", "top_record": false, "synonyms": [] },</v>
      </c>
      <c r="R114" s="68"/>
      <c r="S114" t="s">
        <v>88</v>
      </c>
      <c r="T114" t="str">
        <f t="shared" si="16"/>
        <v>UPDATE lov_value SET ACTIVE = 0 , ORDER_VALUE = 33 WHERE ID = 113;</v>
      </c>
    </row>
    <row r="115" spans="3:44" ht="16" hidden="1">
      <c r="C115" s="68">
        <v>5</v>
      </c>
      <c r="D115" s="68">
        <v>29</v>
      </c>
      <c r="E115" s="18" t="s">
        <v>589</v>
      </c>
      <c r="F115" s="145" t="s">
        <v>1495</v>
      </c>
      <c r="G115" s="147" t="str">
        <f t="shared" si="14"/>
        <v>VG</v>
      </c>
      <c r="H115" s="147" t="str">
        <f t="shared" si="15"/>
        <v>British Virgin Is.</v>
      </c>
      <c r="I115" s="147">
        <v>9</v>
      </c>
      <c r="J115" s="148" t="s">
        <v>200</v>
      </c>
      <c r="K115" s="147"/>
      <c r="L115" s="30" t="s">
        <v>1496</v>
      </c>
      <c r="M115" s="143"/>
      <c r="N115" s="68">
        <v>114</v>
      </c>
      <c r="O115" s="68" t="str">
        <f t="shared" si="13"/>
        <v/>
      </c>
      <c r="P115" s="68" t="str">
        <f t="shared" si="11"/>
        <v>{ "id": 114, "cbl_value":"VG", "oscar_display_text" : "British Virgin Is.", "top_record": false, "synonyms": [] },</v>
      </c>
      <c r="Q115" s="68" t="str">
        <f t="shared" si="12"/>
        <v>{ "id": 114, "cbl_value":"VG", "oscar_display_text" : "British Virgin Is.", "top_record": false, "synonyms": [] },</v>
      </c>
      <c r="R115" s="68"/>
      <c r="S115" t="s">
        <v>88</v>
      </c>
      <c r="T115" t="str">
        <f t="shared" si="16"/>
        <v>UPDATE lov_value SET ACTIVE = 1 , ORDER_VALUE = 9 WHERE ID = 114;</v>
      </c>
      <c r="U115" t="str">
        <f t="shared" ref="U115:AF115" si="31">IF($L115&lt;&gt;"",
    IF(LEN($L115)-LEN(SUBSTITUTE($L115,";",""))&gt;=U$1,
        IF(U$1=1,
            MID($L115,1,FIND(";",$L115,1)-1),
            MID($L115,
                FIND("~",SUBSTITUTE($L115,";","~",U$1-1))+1,
                FIND("~",SUBSTITUTE($L115,";","~",U$1))-FIND("~",SUBSTITUTE($L115,";","~",U$1-1))-1
            )
        ),
        IF(AND(LEN($L115)-LEN(SUBSTITUTE($L115,";",""))=0,U$1=1),
            $L115,
            IF(LEN($L115)-LEN(SUBSTITUTE($L115,";",""))=U$1-1,
                RIGHT($L115,LEN($L115)-FIND("~",(SUBSTITUTE($L115,";","~",U$1-1)))),""))),"")</f>
        <v>VG</v>
      </c>
      <c r="V115" t="str">
        <f t="shared" si="31"/>
        <v>British Virgin Islands</v>
      </c>
      <c r="W115" t="str">
        <f t="shared" si="31"/>
        <v/>
      </c>
      <c r="X115" t="str">
        <f t="shared" si="31"/>
        <v/>
      </c>
      <c r="Y115" t="str">
        <f t="shared" si="31"/>
        <v/>
      </c>
      <c r="Z115" t="str">
        <f t="shared" si="31"/>
        <v/>
      </c>
      <c r="AA115" t="str">
        <f t="shared" si="31"/>
        <v/>
      </c>
      <c r="AB115" t="str">
        <f t="shared" si="31"/>
        <v/>
      </c>
      <c r="AC115" t="str">
        <f t="shared" si="31"/>
        <v/>
      </c>
      <c r="AD115" t="str">
        <f t="shared" si="31"/>
        <v/>
      </c>
      <c r="AE115" t="str">
        <f t="shared" si="31"/>
        <v/>
      </c>
      <c r="AF115" t="str">
        <f t="shared" si="31"/>
        <v/>
      </c>
      <c r="AG115" t="str">
        <f t="shared" ref="AG115:AR115" si="32">IF(U115&lt;&gt;"",CONCATENATE("INSERT INTO oscar_db.synonym (SYNONYM, LOV_ID) VALUES('",U115,"' , ",$N115,");"),"")</f>
        <v>INSERT INTO oscar_db.synonym (SYNONYM, LOV_ID) VALUES('VG' , 114);</v>
      </c>
      <c r="AH115" t="str">
        <f t="shared" si="32"/>
        <v>INSERT INTO oscar_db.synonym (SYNONYM, LOV_ID) VALUES('British Virgin Islands' , 114);</v>
      </c>
      <c r="AI115" t="str">
        <f t="shared" si="32"/>
        <v/>
      </c>
      <c r="AJ115" t="str">
        <f t="shared" si="32"/>
        <v/>
      </c>
      <c r="AK115" t="str">
        <f t="shared" si="32"/>
        <v/>
      </c>
      <c r="AL115" t="str">
        <f t="shared" si="32"/>
        <v/>
      </c>
      <c r="AM115" t="str">
        <f t="shared" si="32"/>
        <v/>
      </c>
      <c r="AN115" t="str">
        <f t="shared" si="32"/>
        <v/>
      </c>
      <c r="AO115" t="str">
        <f t="shared" si="32"/>
        <v/>
      </c>
      <c r="AP115" t="str">
        <f t="shared" si="32"/>
        <v/>
      </c>
      <c r="AQ115" t="str">
        <f t="shared" si="32"/>
        <v/>
      </c>
      <c r="AR115" t="str">
        <f t="shared" si="32"/>
        <v/>
      </c>
    </row>
    <row r="116" spans="3:44" ht="16" hidden="1">
      <c r="C116" s="68">
        <v>5</v>
      </c>
      <c r="D116" s="68">
        <v>29</v>
      </c>
      <c r="E116" s="18" t="s">
        <v>589</v>
      </c>
      <c r="F116" s="145" t="s">
        <v>1497</v>
      </c>
      <c r="G116" s="147" t="str">
        <f t="shared" si="14"/>
        <v>BN</v>
      </c>
      <c r="H116" s="147" t="str">
        <f t="shared" si="15"/>
        <v>Brunei Darussalam</v>
      </c>
      <c r="I116" s="147">
        <v>35</v>
      </c>
      <c r="J116" s="148" t="s">
        <v>88</v>
      </c>
      <c r="K116" s="147"/>
      <c r="L116" s="68"/>
      <c r="M116" s="143"/>
      <c r="N116" s="68">
        <v>115</v>
      </c>
      <c r="O116" s="68" t="str">
        <f t="shared" si="13"/>
        <v/>
      </c>
      <c r="P116" s="68" t="str">
        <f t="shared" si="11"/>
        <v>{ "id": 115, "cbl_value":"BN", "oscar_display_text" : "Brunei Darussalam", "top_record": false, "synonyms": [] },</v>
      </c>
      <c r="Q116" s="68" t="str">
        <f t="shared" si="12"/>
        <v>{ "id": 115, "cbl_value":"BN", "oscar_display_text" : "Brunei Darussalam", "top_record": false, "synonyms": [] },</v>
      </c>
      <c r="R116" s="68"/>
      <c r="S116" t="s">
        <v>88</v>
      </c>
      <c r="T116" t="str">
        <f t="shared" si="16"/>
        <v>UPDATE lov_value SET ACTIVE = 0 , ORDER_VALUE = 35 WHERE ID = 115;</v>
      </c>
    </row>
    <row r="117" spans="3:44" ht="16" hidden="1">
      <c r="C117" s="68">
        <v>5</v>
      </c>
      <c r="D117" s="68">
        <v>29</v>
      </c>
      <c r="E117" s="18" t="s">
        <v>589</v>
      </c>
      <c r="F117" s="145" t="s">
        <v>1498</v>
      </c>
      <c r="G117" s="147" t="str">
        <f t="shared" si="14"/>
        <v>BG</v>
      </c>
      <c r="H117" s="147" t="str">
        <f t="shared" si="15"/>
        <v>Bulgaria</v>
      </c>
      <c r="I117" s="147">
        <v>10</v>
      </c>
      <c r="J117" s="148" t="s">
        <v>200</v>
      </c>
      <c r="K117" s="147"/>
      <c r="L117" s="30" t="s">
        <v>1499</v>
      </c>
      <c r="M117" s="143"/>
      <c r="N117" s="68">
        <v>116</v>
      </c>
      <c r="O117" s="68" t="str">
        <f t="shared" si="13"/>
        <v/>
      </c>
      <c r="P117" s="68" t="str">
        <f t="shared" si="11"/>
        <v>{ "id": 116, "cbl_value":"BG", "oscar_display_text" : "Bulgaria", "top_record": false, "synonyms": [] },</v>
      </c>
      <c r="Q117" s="68" t="str">
        <f t="shared" si="12"/>
        <v>{ "id": 116, "cbl_value":"BG", "oscar_display_text" : "Bulgaria", "top_record": false, "synonyms": [] },</v>
      </c>
      <c r="R117" s="68"/>
      <c r="S117" t="s">
        <v>88</v>
      </c>
      <c r="T117" t="str">
        <f t="shared" si="16"/>
        <v>UPDATE lov_value SET ACTIVE = 1 , ORDER_VALUE = 10 WHERE ID = 116;</v>
      </c>
      <c r="U117" t="str">
        <f t="shared" ref="U117:AF117" si="33">IF($L117&lt;&gt;"",
    IF(LEN($L117)-LEN(SUBSTITUTE($L117,";",""))&gt;=U$1,
        IF(U$1=1,
            MID($L117,1,FIND(";",$L117,1)-1),
            MID($L117,
                FIND("~",SUBSTITUTE($L117,";","~",U$1-1))+1,
                FIND("~",SUBSTITUTE($L117,";","~",U$1))-FIND("~",SUBSTITUTE($L117,";","~",U$1-1))-1
            )
        ),
        IF(AND(LEN($L117)-LEN(SUBSTITUTE($L117,";",""))=0,U$1=1),
            $L117,
            IF(LEN($L117)-LEN(SUBSTITUTE($L117,";",""))=U$1-1,
                RIGHT($L117,LEN($L117)-FIND("~",(SUBSTITUTE($L117,";","~",U$1-1)))),""))),"")</f>
        <v>BG</v>
      </c>
      <c r="V117" t="str">
        <f t="shared" si="33"/>
        <v>Sofia</v>
      </c>
      <c r="W117" t="str">
        <f t="shared" si="33"/>
        <v/>
      </c>
      <c r="X117" t="str">
        <f t="shared" si="33"/>
        <v/>
      </c>
      <c r="Y117" t="str">
        <f t="shared" si="33"/>
        <v/>
      </c>
      <c r="Z117" t="str">
        <f t="shared" si="33"/>
        <v/>
      </c>
      <c r="AA117" t="str">
        <f t="shared" si="33"/>
        <v/>
      </c>
      <c r="AB117" t="str">
        <f t="shared" si="33"/>
        <v/>
      </c>
      <c r="AC117" t="str">
        <f t="shared" si="33"/>
        <v/>
      </c>
      <c r="AD117" t="str">
        <f t="shared" si="33"/>
        <v/>
      </c>
      <c r="AE117" t="str">
        <f t="shared" si="33"/>
        <v/>
      </c>
      <c r="AF117" t="str">
        <f t="shared" si="33"/>
        <v/>
      </c>
      <c r="AG117" t="str">
        <f t="shared" ref="AG117:AR117" si="34">IF(U117&lt;&gt;"",CONCATENATE("INSERT INTO oscar_db.synonym (SYNONYM, LOV_ID) VALUES('",U117,"' , ",$N117,");"),"")</f>
        <v>INSERT INTO oscar_db.synonym (SYNONYM, LOV_ID) VALUES('BG' , 116);</v>
      </c>
      <c r="AH117" t="str">
        <f t="shared" si="34"/>
        <v>INSERT INTO oscar_db.synonym (SYNONYM, LOV_ID) VALUES('Sofia' , 116);</v>
      </c>
      <c r="AI117" t="str">
        <f t="shared" si="34"/>
        <v/>
      </c>
      <c r="AJ117" t="str">
        <f t="shared" si="34"/>
        <v/>
      </c>
      <c r="AK117" t="str">
        <f t="shared" si="34"/>
        <v/>
      </c>
      <c r="AL117" t="str">
        <f t="shared" si="34"/>
        <v/>
      </c>
      <c r="AM117" t="str">
        <f t="shared" si="34"/>
        <v/>
      </c>
      <c r="AN117" t="str">
        <f t="shared" si="34"/>
        <v/>
      </c>
      <c r="AO117" t="str">
        <f t="shared" si="34"/>
        <v/>
      </c>
      <c r="AP117" t="str">
        <f t="shared" si="34"/>
        <v/>
      </c>
      <c r="AQ117" t="str">
        <f t="shared" si="34"/>
        <v/>
      </c>
      <c r="AR117" t="str">
        <f t="shared" si="34"/>
        <v/>
      </c>
    </row>
    <row r="118" spans="3:44" ht="16" hidden="1">
      <c r="C118" s="68">
        <v>5</v>
      </c>
      <c r="D118" s="68">
        <v>29</v>
      </c>
      <c r="E118" s="18" t="s">
        <v>589</v>
      </c>
      <c r="F118" s="145" t="s">
        <v>1500</v>
      </c>
      <c r="G118" s="147" t="str">
        <f t="shared" si="14"/>
        <v>BF</v>
      </c>
      <c r="H118" s="147" t="str">
        <f t="shared" si="15"/>
        <v>Burkina Faso</v>
      </c>
      <c r="I118" s="147">
        <v>37</v>
      </c>
      <c r="J118" s="148" t="s">
        <v>88</v>
      </c>
      <c r="K118" s="147"/>
      <c r="L118" s="68"/>
      <c r="M118" s="143"/>
      <c r="N118" s="68">
        <v>117</v>
      </c>
      <c r="O118" s="68" t="str">
        <f t="shared" si="13"/>
        <v/>
      </c>
      <c r="P118" s="68" t="str">
        <f t="shared" si="11"/>
        <v>{ "id": 117, "cbl_value":"BF", "oscar_display_text" : "Burkina Faso", "top_record": false, "synonyms": [] },</v>
      </c>
      <c r="Q118" s="68" t="str">
        <f t="shared" si="12"/>
        <v>{ "id": 117, "cbl_value":"BF", "oscar_display_text" : "Burkina Faso", "top_record": false, "synonyms": [] },</v>
      </c>
      <c r="R118" s="68"/>
      <c r="S118" t="s">
        <v>88</v>
      </c>
      <c r="T118" t="str">
        <f t="shared" si="16"/>
        <v>UPDATE lov_value SET ACTIVE = 0 , ORDER_VALUE = 37 WHERE ID = 117;</v>
      </c>
    </row>
    <row r="119" spans="3:44" ht="16" hidden="1">
      <c r="C119" s="68">
        <v>5</v>
      </c>
      <c r="D119" s="68">
        <v>29</v>
      </c>
      <c r="E119" s="18" t="s">
        <v>589</v>
      </c>
      <c r="F119" s="145" t="s">
        <v>1501</v>
      </c>
      <c r="G119" s="147" t="str">
        <f t="shared" si="14"/>
        <v>BI</v>
      </c>
      <c r="H119" s="147" t="str">
        <f t="shared" si="15"/>
        <v>Burundi</v>
      </c>
      <c r="I119" s="147">
        <v>38</v>
      </c>
      <c r="J119" s="148" t="s">
        <v>88</v>
      </c>
      <c r="K119" s="147"/>
      <c r="L119" s="68"/>
      <c r="M119" s="143"/>
      <c r="N119" s="68">
        <v>118</v>
      </c>
      <c r="O119" s="68" t="str">
        <f t="shared" si="13"/>
        <v/>
      </c>
      <c r="P119" s="68" t="str">
        <f t="shared" si="11"/>
        <v>{ "id": 118, "cbl_value":"BI", "oscar_display_text" : "Burundi", "top_record": false, "synonyms": [] },</v>
      </c>
      <c r="Q119" s="68" t="str">
        <f t="shared" si="12"/>
        <v>{ "id": 118, "cbl_value":"BI", "oscar_display_text" : "Burundi", "top_record": false, "synonyms": [] },</v>
      </c>
      <c r="R119" s="68"/>
      <c r="S119" t="s">
        <v>88</v>
      </c>
      <c r="T119" t="str">
        <f t="shared" si="16"/>
        <v>UPDATE lov_value SET ACTIVE = 0 , ORDER_VALUE = 38 WHERE ID = 118;</v>
      </c>
    </row>
    <row r="120" spans="3:44" ht="16" hidden="1">
      <c r="C120" s="68">
        <v>5</v>
      </c>
      <c r="D120" s="68">
        <v>29</v>
      </c>
      <c r="E120" s="18" t="s">
        <v>589</v>
      </c>
      <c r="F120" s="145" t="s">
        <v>1502</v>
      </c>
      <c r="G120" s="147" t="str">
        <f t="shared" si="14"/>
        <v>GG</v>
      </c>
      <c r="H120" s="147" t="str">
        <f t="shared" si="15"/>
        <v>C. I. Guernsey</v>
      </c>
      <c r="I120" s="147">
        <v>39</v>
      </c>
      <c r="J120" s="148" t="s">
        <v>200</v>
      </c>
      <c r="K120" s="147"/>
      <c r="L120" s="30" t="s">
        <v>1503</v>
      </c>
      <c r="M120" s="143"/>
      <c r="N120" s="68">
        <v>119</v>
      </c>
      <c r="O120" s="68" t="str">
        <f t="shared" si="13"/>
        <v/>
      </c>
      <c r="P120" s="68" t="str">
        <f t="shared" si="11"/>
        <v>{ "id": 119, "cbl_value":"GG", "oscar_display_text" : "C. I. Guernsey", "top_record": false, "synonyms": [] },</v>
      </c>
      <c r="Q120" s="68" t="str">
        <f t="shared" si="12"/>
        <v>{ "id": 119, "cbl_value":"GG", "oscar_display_text" : "C. I. Guernsey", "top_record": false, "synonyms": [] },</v>
      </c>
      <c r="R120" s="68"/>
      <c r="S120" t="s">
        <v>88</v>
      </c>
      <c r="T120" t="str">
        <f t="shared" si="16"/>
        <v>UPDATE lov_value SET ACTIVE = 1 , ORDER_VALUE = 39 WHERE ID = 119;</v>
      </c>
      <c r="U120" t="str">
        <f t="shared" ref="U120:AF120" si="35">IF($L120&lt;&gt;"",
    IF(LEN($L120)-LEN(SUBSTITUTE($L120,";",""))&gt;=U$1,
        IF(U$1=1,
            MID($L120,1,FIND(";",$L120,1)-1),
            MID($L120,
                FIND("~",SUBSTITUTE($L120,";","~",U$1-1))+1,
                FIND("~",SUBSTITUTE($L120,";","~",U$1))-FIND("~",SUBSTITUTE($L120,";","~",U$1-1))-1
            )
        ),
        IF(AND(LEN($L120)-LEN(SUBSTITUTE($L120,";",""))=0,U$1=1),
            $L120,
            IF(LEN($L120)-LEN(SUBSTITUTE($L120,";",""))=U$1-1,
                RIGHT($L120,LEN($L120)-FIND("~",(SUBSTITUTE($L120,";","~",U$1-1)))),""))),"")</f>
        <v>GG</v>
      </c>
      <c r="V120" t="str">
        <f t="shared" si="35"/>
        <v>Guernsey</v>
      </c>
      <c r="W120" t="str">
        <f t="shared" si="35"/>
        <v/>
      </c>
      <c r="X120" t="str">
        <f t="shared" si="35"/>
        <v/>
      </c>
      <c r="Y120" t="str">
        <f t="shared" si="35"/>
        <v/>
      </c>
      <c r="Z120" t="str">
        <f t="shared" si="35"/>
        <v/>
      </c>
      <c r="AA120" t="str">
        <f t="shared" si="35"/>
        <v/>
      </c>
      <c r="AB120" t="str">
        <f t="shared" si="35"/>
        <v/>
      </c>
      <c r="AC120" t="str">
        <f t="shared" si="35"/>
        <v/>
      </c>
      <c r="AD120" t="str">
        <f t="shared" si="35"/>
        <v/>
      </c>
      <c r="AE120" t="str">
        <f t="shared" si="35"/>
        <v/>
      </c>
      <c r="AF120" t="str">
        <f t="shared" si="35"/>
        <v/>
      </c>
      <c r="AG120" t="str">
        <f t="shared" ref="AG120:AR120" si="36">IF(U120&lt;&gt;"",CONCATENATE("INSERT INTO oscar_db.synonym (SYNONYM, LOV_ID) VALUES('",U120,"' , ",$N120,");"),"")</f>
        <v>INSERT INTO oscar_db.synonym (SYNONYM, LOV_ID) VALUES('GG' , 119);</v>
      </c>
      <c r="AH120" t="str">
        <f t="shared" si="36"/>
        <v>INSERT INTO oscar_db.synonym (SYNONYM, LOV_ID) VALUES('Guernsey' , 119);</v>
      </c>
      <c r="AI120" t="str">
        <f t="shared" si="36"/>
        <v/>
      </c>
      <c r="AJ120" t="str">
        <f t="shared" si="36"/>
        <v/>
      </c>
      <c r="AK120" t="str">
        <f t="shared" si="36"/>
        <v/>
      </c>
      <c r="AL120" t="str">
        <f t="shared" si="36"/>
        <v/>
      </c>
      <c r="AM120" t="str">
        <f t="shared" si="36"/>
        <v/>
      </c>
      <c r="AN120" t="str">
        <f t="shared" si="36"/>
        <v/>
      </c>
      <c r="AO120" t="str">
        <f t="shared" si="36"/>
        <v/>
      </c>
      <c r="AP120" t="str">
        <f t="shared" si="36"/>
        <v/>
      </c>
      <c r="AQ120" t="str">
        <f t="shared" si="36"/>
        <v/>
      </c>
      <c r="AR120" t="str">
        <f t="shared" si="36"/>
        <v/>
      </c>
    </row>
    <row r="121" spans="3:44" ht="16" hidden="1">
      <c r="C121" s="68">
        <v>5</v>
      </c>
      <c r="D121" s="68">
        <v>29</v>
      </c>
      <c r="E121" s="18" t="s">
        <v>589</v>
      </c>
      <c r="F121" s="145" t="s">
        <v>1504</v>
      </c>
      <c r="G121" s="147" t="str">
        <f t="shared" si="14"/>
        <v>KH</v>
      </c>
      <c r="H121" s="147" t="str">
        <f t="shared" si="15"/>
        <v>Cambodia</v>
      </c>
      <c r="I121" s="147">
        <v>40</v>
      </c>
      <c r="J121" s="148" t="s">
        <v>88</v>
      </c>
      <c r="K121" s="147"/>
      <c r="L121" s="68"/>
      <c r="M121" s="143"/>
      <c r="N121" s="68">
        <v>120</v>
      </c>
      <c r="O121" s="68" t="str">
        <f t="shared" si="13"/>
        <v/>
      </c>
      <c r="P121" s="68" t="str">
        <f t="shared" si="11"/>
        <v>{ "id": 120, "cbl_value":"KH", "oscar_display_text" : "Cambodia", "top_record": false, "synonyms": [] },</v>
      </c>
      <c r="Q121" s="68" t="str">
        <f t="shared" si="12"/>
        <v>{ "id": 120, "cbl_value":"KH", "oscar_display_text" : "Cambodia", "top_record": false, "synonyms": [] },</v>
      </c>
      <c r="R121" s="68"/>
      <c r="S121" t="s">
        <v>88</v>
      </c>
      <c r="T121" t="str">
        <f t="shared" si="16"/>
        <v>UPDATE lov_value SET ACTIVE = 0 , ORDER_VALUE = 40 WHERE ID = 120;</v>
      </c>
    </row>
    <row r="122" spans="3:44" ht="16" hidden="1">
      <c r="C122" s="68">
        <v>5</v>
      </c>
      <c r="D122" s="68">
        <v>29</v>
      </c>
      <c r="E122" s="18" t="s">
        <v>589</v>
      </c>
      <c r="F122" s="145" t="s">
        <v>1505</v>
      </c>
      <c r="G122" s="147" t="str">
        <f t="shared" si="14"/>
        <v>CM</v>
      </c>
      <c r="H122" s="147" t="str">
        <f t="shared" si="15"/>
        <v>Cameroon</v>
      </c>
      <c r="I122" s="147">
        <v>41</v>
      </c>
      <c r="J122" s="148" t="s">
        <v>88</v>
      </c>
      <c r="K122" s="147"/>
      <c r="L122" s="68"/>
      <c r="M122" s="143"/>
      <c r="N122" s="68">
        <v>121</v>
      </c>
      <c r="O122" s="68" t="str">
        <f t="shared" si="13"/>
        <v/>
      </c>
      <c r="P122" s="68" t="str">
        <f t="shared" si="11"/>
        <v>{ "id": 121, "cbl_value":"CM", "oscar_display_text" : "Cameroon", "top_record": false, "synonyms": [] },</v>
      </c>
      <c r="Q122" s="68" t="str">
        <f t="shared" si="12"/>
        <v>{ "id": 121, "cbl_value":"CM", "oscar_display_text" : "Cameroon", "top_record": false, "synonyms": [] },</v>
      </c>
      <c r="R122" s="68"/>
      <c r="S122" t="s">
        <v>88</v>
      </c>
      <c r="T122" t="str">
        <f t="shared" si="16"/>
        <v>UPDATE lov_value SET ACTIVE = 0 , ORDER_VALUE = 41 WHERE ID = 121;</v>
      </c>
    </row>
    <row r="123" spans="3:44" ht="16" hidden="1">
      <c r="C123" s="68">
        <v>5</v>
      </c>
      <c r="D123" s="68">
        <v>29</v>
      </c>
      <c r="E123" s="18" t="s">
        <v>589</v>
      </c>
      <c r="F123" s="145" t="s">
        <v>1506</v>
      </c>
      <c r="G123" s="147" t="str">
        <f t="shared" si="14"/>
        <v>CA</v>
      </c>
      <c r="H123" s="147" t="str">
        <f t="shared" si="15"/>
        <v>Canada</v>
      </c>
      <c r="I123" s="147">
        <v>11</v>
      </c>
      <c r="J123" s="148" t="s">
        <v>200</v>
      </c>
      <c r="K123" s="147"/>
      <c r="L123" s="30" t="s">
        <v>1507</v>
      </c>
      <c r="M123" s="143"/>
      <c r="N123" s="68">
        <v>122</v>
      </c>
      <c r="O123" s="68" t="str">
        <f t="shared" si="13"/>
        <v/>
      </c>
      <c r="P123" s="68" t="str">
        <f t="shared" si="11"/>
        <v>{ "id": 122, "cbl_value":"CA", "oscar_display_text" : "Canada", "top_record": false, "synonyms": [] },</v>
      </c>
      <c r="Q123" s="68" t="str">
        <f t="shared" si="12"/>
        <v>{ "id": 122, "cbl_value":"CA", "oscar_display_text" : "Canada", "top_record": false, "synonyms": [] },</v>
      </c>
      <c r="R123" s="68"/>
      <c r="S123" t="s">
        <v>88</v>
      </c>
      <c r="T123" t="str">
        <f t="shared" si="16"/>
        <v>UPDATE lov_value SET ACTIVE = 1 , ORDER_VALUE = 11 WHERE ID = 122;</v>
      </c>
      <c r="U123" t="str">
        <f t="shared" ref="U123:AF123" si="37">IF($L123&lt;&gt;"",
    IF(LEN($L123)-LEN(SUBSTITUTE($L123,";",""))&gt;=U$1,
        IF(U$1=1,
            MID($L123,1,FIND(";",$L123,1)-1),
            MID($L123,
                FIND("~",SUBSTITUTE($L123,";","~",U$1-1))+1,
                FIND("~",SUBSTITUTE($L123,";","~",U$1))-FIND("~",SUBSTITUTE($L123,";","~",U$1-1))-1
            )
        ),
        IF(AND(LEN($L123)-LEN(SUBSTITUTE($L123,";",""))=0,U$1=1),
            $L123,
            IF(LEN($L123)-LEN(SUBSTITUTE($L123,";",""))=U$1-1,
                RIGHT($L123,LEN($L123)-FIND("~",(SUBSTITUTE($L123,";","~",U$1-1)))),""))),"")</f>
        <v>CA</v>
      </c>
      <c r="V123" t="str">
        <f t="shared" si="37"/>
        <v>Ottawa</v>
      </c>
      <c r="W123" t="str">
        <f t="shared" si="37"/>
        <v/>
      </c>
      <c r="X123" t="str">
        <f t="shared" si="37"/>
        <v/>
      </c>
      <c r="Y123" t="str">
        <f t="shared" si="37"/>
        <v/>
      </c>
      <c r="Z123" t="str">
        <f t="shared" si="37"/>
        <v/>
      </c>
      <c r="AA123" t="str">
        <f t="shared" si="37"/>
        <v/>
      </c>
      <c r="AB123" t="str">
        <f t="shared" si="37"/>
        <v/>
      </c>
      <c r="AC123" t="str">
        <f t="shared" si="37"/>
        <v/>
      </c>
      <c r="AD123" t="str">
        <f t="shared" si="37"/>
        <v/>
      </c>
      <c r="AE123" t="str">
        <f t="shared" si="37"/>
        <v/>
      </c>
      <c r="AF123" t="str">
        <f t="shared" si="37"/>
        <v/>
      </c>
      <c r="AG123" t="str">
        <f t="shared" ref="AG123:AR123" si="38">IF(U123&lt;&gt;"",CONCATENATE("INSERT INTO oscar_db.synonym (SYNONYM, LOV_ID) VALUES('",U123,"' , ",$N123,");"),"")</f>
        <v>INSERT INTO oscar_db.synonym (SYNONYM, LOV_ID) VALUES('CA' , 122);</v>
      </c>
      <c r="AH123" t="str">
        <f t="shared" si="38"/>
        <v>INSERT INTO oscar_db.synonym (SYNONYM, LOV_ID) VALUES('Ottawa' , 122);</v>
      </c>
      <c r="AI123" t="str">
        <f t="shared" si="38"/>
        <v/>
      </c>
      <c r="AJ123" t="str">
        <f t="shared" si="38"/>
        <v/>
      </c>
      <c r="AK123" t="str">
        <f t="shared" si="38"/>
        <v/>
      </c>
      <c r="AL123" t="str">
        <f t="shared" si="38"/>
        <v/>
      </c>
      <c r="AM123" t="str">
        <f t="shared" si="38"/>
        <v/>
      </c>
      <c r="AN123" t="str">
        <f t="shared" si="38"/>
        <v/>
      </c>
      <c r="AO123" t="str">
        <f t="shared" si="38"/>
        <v/>
      </c>
      <c r="AP123" t="str">
        <f t="shared" si="38"/>
        <v/>
      </c>
      <c r="AQ123" t="str">
        <f t="shared" si="38"/>
        <v/>
      </c>
      <c r="AR123" t="str">
        <f t="shared" si="38"/>
        <v/>
      </c>
    </row>
    <row r="124" spans="3:44" ht="16" hidden="1">
      <c r="C124" s="68">
        <v>5</v>
      </c>
      <c r="D124" s="68">
        <v>29</v>
      </c>
      <c r="E124" s="18" t="s">
        <v>589</v>
      </c>
      <c r="F124" s="145" t="s">
        <v>1508</v>
      </c>
      <c r="G124" s="147" t="str">
        <f t="shared" si="14"/>
        <v>CV</v>
      </c>
      <c r="H124" s="147" t="str">
        <f t="shared" si="15"/>
        <v>Cape Verde</v>
      </c>
      <c r="I124" s="147">
        <v>43</v>
      </c>
      <c r="J124" s="148" t="s">
        <v>88</v>
      </c>
      <c r="K124" s="147"/>
      <c r="L124" s="68"/>
      <c r="M124" s="143"/>
      <c r="N124" s="68">
        <v>123</v>
      </c>
      <c r="O124" s="68" t="str">
        <f t="shared" si="13"/>
        <v/>
      </c>
      <c r="P124" s="68" t="str">
        <f t="shared" si="11"/>
        <v>{ "id": 123, "cbl_value":"CV", "oscar_display_text" : "Cape Verde", "top_record": false, "synonyms": [] },</v>
      </c>
      <c r="Q124" s="68" t="str">
        <f t="shared" si="12"/>
        <v>{ "id": 123, "cbl_value":"CV", "oscar_display_text" : "Cape Verde", "top_record": false, "synonyms": [] },</v>
      </c>
      <c r="R124" s="68"/>
      <c r="S124" t="s">
        <v>88</v>
      </c>
      <c r="T124" t="str">
        <f t="shared" si="16"/>
        <v>UPDATE lov_value SET ACTIVE = 0 , ORDER_VALUE = 43 WHERE ID = 123;</v>
      </c>
    </row>
    <row r="125" spans="3:44" ht="16" hidden="1">
      <c r="C125" s="68">
        <v>5</v>
      </c>
      <c r="D125" s="68">
        <v>29</v>
      </c>
      <c r="E125" s="18" t="s">
        <v>589</v>
      </c>
      <c r="F125" s="145" t="s">
        <v>1509</v>
      </c>
      <c r="G125" s="147" t="str">
        <f t="shared" si="14"/>
        <v>KY</v>
      </c>
      <c r="H125" s="147" t="str">
        <f t="shared" si="15"/>
        <v>Cayman Is.</v>
      </c>
      <c r="I125" s="147">
        <v>12</v>
      </c>
      <c r="J125" s="148" t="s">
        <v>200</v>
      </c>
      <c r="K125" s="147"/>
      <c r="L125" s="30" t="s">
        <v>1510</v>
      </c>
      <c r="M125" s="143"/>
      <c r="N125" s="68">
        <v>124</v>
      </c>
      <c r="O125" s="68" t="str">
        <f t="shared" si="13"/>
        <v/>
      </c>
      <c r="P125" s="68" t="str">
        <f t="shared" si="11"/>
        <v>{ "id": 124, "cbl_value":"KY", "oscar_display_text" : "Cayman Is.", "top_record": false, "synonyms": [] },</v>
      </c>
      <c r="Q125" s="68" t="str">
        <f t="shared" si="12"/>
        <v>{ "id": 124, "cbl_value":"KY", "oscar_display_text" : "Cayman Is.", "top_record": false, "synonyms": [] },</v>
      </c>
      <c r="R125" s="68"/>
      <c r="S125" t="s">
        <v>88</v>
      </c>
      <c r="T125" t="str">
        <f t="shared" si="16"/>
        <v>UPDATE lov_value SET ACTIVE = 1 , ORDER_VALUE = 12 WHERE ID = 124;</v>
      </c>
      <c r="U125" t="str">
        <f t="shared" ref="U125:AF125" si="39">IF($L125&lt;&gt;"",
    IF(LEN($L125)-LEN(SUBSTITUTE($L125,";",""))&gt;=U$1,
        IF(U$1=1,
            MID($L125,1,FIND(";",$L125,1)-1),
            MID($L125,
                FIND("~",SUBSTITUTE($L125,";","~",U$1-1))+1,
                FIND("~",SUBSTITUTE($L125,";","~",U$1))-FIND("~",SUBSTITUTE($L125,";","~",U$1-1))-1
            )
        ),
        IF(AND(LEN($L125)-LEN(SUBSTITUTE($L125,";",""))=0,U$1=1),
            $L125,
            IF(LEN($L125)-LEN(SUBSTITUTE($L125,";",""))=U$1-1,
                RIGHT($L125,LEN($L125)-FIND("~",(SUBSTITUTE($L125,";","~",U$1-1)))),""))),"")</f>
        <v>KY</v>
      </c>
      <c r="V125" t="str">
        <f t="shared" si="39"/>
        <v>Cayman</v>
      </c>
      <c r="W125" t="str">
        <f t="shared" si="39"/>
        <v>Cayman Islands</v>
      </c>
      <c r="X125" t="str">
        <f t="shared" si="39"/>
        <v/>
      </c>
      <c r="Y125" t="str">
        <f t="shared" si="39"/>
        <v/>
      </c>
      <c r="Z125" t="str">
        <f t="shared" si="39"/>
        <v/>
      </c>
      <c r="AA125" t="str">
        <f t="shared" si="39"/>
        <v/>
      </c>
      <c r="AB125" t="str">
        <f t="shared" si="39"/>
        <v/>
      </c>
      <c r="AC125" t="str">
        <f t="shared" si="39"/>
        <v/>
      </c>
      <c r="AD125" t="str">
        <f t="shared" si="39"/>
        <v/>
      </c>
      <c r="AE125" t="str">
        <f t="shared" si="39"/>
        <v/>
      </c>
      <c r="AF125" t="str">
        <f t="shared" si="39"/>
        <v/>
      </c>
      <c r="AG125" t="str">
        <f t="shared" ref="AG125:AR125" si="40">IF(U125&lt;&gt;"",CONCATENATE("INSERT INTO oscar_db.synonym (SYNONYM, LOV_ID) VALUES('",U125,"' , ",$N125,");"),"")</f>
        <v>INSERT INTO oscar_db.synonym (SYNONYM, LOV_ID) VALUES('KY' , 124);</v>
      </c>
      <c r="AH125" t="str">
        <f t="shared" si="40"/>
        <v>INSERT INTO oscar_db.synonym (SYNONYM, LOV_ID) VALUES('Cayman' , 124);</v>
      </c>
      <c r="AI125" t="str">
        <f t="shared" si="40"/>
        <v>INSERT INTO oscar_db.synonym (SYNONYM, LOV_ID) VALUES('Cayman Islands' , 124);</v>
      </c>
      <c r="AJ125" t="str">
        <f t="shared" si="40"/>
        <v/>
      </c>
      <c r="AK125" t="str">
        <f t="shared" si="40"/>
        <v/>
      </c>
      <c r="AL125" t="str">
        <f t="shared" si="40"/>
        <v/>
      </c>
      <c r="AM125" t="str">
        <f t="shared" si="40"/>
        <v/>
      </c>
      <c r="AN125" t="str">
        <f t="shared" si="40"/>
        <v/>
      </c>
      <c r="AO125" t="str">
        <f t="shared" si="40"/>
        <v/>
      </c>
      <c r="AP125" t="str">
        <f t="shared" si="40"/>
        <v/>
      </c>
      <c r="AQ125" t="str">
        <f t="shared" si="40"/>
        <v/>
      </c>
      <c r="AR125" t="str">
        <f t="shared" si="40"/>
        <v/>
      </c>
    </row>
    <row r="126" spans="3:44" ht="16" hidden="1">
      <c r="C126" s="68">
        <v>5</v>
      </c>
      <c r="D126" s="68">
        <v>29</v>
      </c>
      <c r="E126" s="18" t="s">
        <v>589</v>
      </c>
      <c r="F126" s="145" t="s">
        <v>1511</v>
      </c>
      <c r="G126" s="147" t="str">
        <f t="shared" si="14"/>
        <v>CF</v>
      </c>
      <c r="H126" s="147" t="str">
        <f t="shared" si="15"/>
        <v>Central Africa Rep.</v>
      </c>
      <c r="I126" s="147">
        <v>45</v>
      </c>
      <c r="J126" s="148" t="s">
        <v>88</v>
      </c>
      <c r="K126" s="147"/>
      <c r="L126" s="68"/>
      <c r="M126" s="143"/>
      <c r="N126" s="68">
        <v>125</v>
      </c>
      <c r="O126" s="68" t="str">
        <f t="shared" si="13"/>
        <v/>
      </c>
      <c r="P126" s="68" t="str">
        <f t="shared" si="11"/>
        <v>{ "id": 125, "cbl_value":"CF", "oscar_display_text" : "Central Africa Rep.", "top_record": false, "synonyms": [] },</v>
      </c>
      <c r="Q126" s="68" t="str">
        <f t="shared" si="12"/>
        <v>{ "id": 125, "cbl_value":"CF", "oscar_display_text" : "Central Africa Rep.", "top_record": false, "synonyms": [] },</v>
      </c>
      <c r="R126" s="68"/>
      <c r="S126" t="s">
        <v>88</v>
      </c>
      <c r="T126" t="str">
        <f t="shared" si="16"/>
        <v>UPDATE lov_value SET ACTIVE = 0 , ORDER_VALUE = 45 WHERE ID = 125;</v>
      </c>
    </row>
    <row r="127" spans="3:44" ht="16" hidden="1">
      <c r="C127" s="68">
        <v>5</v>
      </c>
      <c r="D127" s="68">
        <v>29</v>
      </c>
      <c r="E127" s="18" t="s">
        <v>589</v>
      </c>
      <c r="F127" s="145" t="s">
        <v>1512</v>
      </c>
      <c r="G127" s="147" t="str">
        <f t="shared" si="14"/>
        <v>TD</v>
      </c>
      <c r="H127" s="147" t="str">
        <f t="shared" si="15"/>
        <v>Chad</v>
      </c>
      <c r="I127" s="147">
        <v>46</v>
      </c>
      <c r="J127" s="148" t="s">
        <v>88</v>
      </c>
      <c r="K127" s="147"/>
      <c r="L127" s="68"/>
      <c r="M127" s="143"/>
      <c r="N127" s="68">
        <v>126</v>
      </c>
      <c r="O127" s="68" t="str">
        <f t="shared" si="13"/>
        <v/>
      </c>
      <c r="P127" s="68" t="str">
        <f t="shared" si="11"/>
        <v>{ "id": 126, "cbl_value":"TD", "oscar_display_text" : "Chad", "top_record": false, "synonyms": [] },</v>
      </c>
      <c r="Q127" s="68" t="str">
        <f t="shared" si="12"/>
        <v>{ "id": 126, "cbl_value":"TD", "oscar_display_text" : "Chad", "top_record": false, "synonyms": [] },</v>
      </c>
      <c r="R127" s="68"/>
      <c r="S127" t="s">
        <v>88</v>
      </c>
      <c r="T127" t="str">
        <f t="shared" si="16"/>
        <v>UPDATE lov_value SET ACTIVE = 0 , ORDER_VALUE = 46 WHERE ID = 126;</v>
      </c>
    </row>
    <row r="128" spans="3:44" ht="16" hidden="1">
      <c r="C128" s="68">
        <v>5</v>
      </c>
      <c r="D128" s="68">
        <v>29</v>
      </c>
      <c r="E128" s="18" t="s">
        <v>589</v>
      </c>
      <c r="F128" s="145" t="s">
        <v>1513</v>
      </c>
      <c r="G128" s="147" t="str">
        <f t="shared" si="14"/>
        <v>CL</v>
      </c>
      <c r="H128" s="147" t="str">
        <f t="shared" si="15"/>
        <v>Chile</v>
      </c>
      <c r="I128" s="147">
        <v>13</v>
      </c>
      <c r="J128" s="148" t="s">
        <v>200</v>
      </c>
      <c r="K128" s="147"/>
      <c r="L128" s="30" t="s">
        <v>1514</v>
      </c>
      <c r="M128" s="143"/>
      <c r="N128" s="68">
        <v>127</v>
      </c>
      <c r="O128" s="68" t="str">
        <f t="shared" si="13"/>
        <v/>
      </c>
      <c r="P128" s="68" t="str">
        <f t="shared" si="11"/>
        <v>{ "id": 127, "cbl_value":"CL", "oscar_display_text" : "Chile", "top_record": false, "synonyms": [] },</v>
      </c>
      <c r="Q128" s="68" t="str">
        <f t="shared" si="12"/>
        <v>{ "id": 127, "cbl_value":"CL", "oscar_display_text" : "Chile", "top_record": false, "synonyms": [] },</v>
      </c>
      <c r="R128" s="68"/>
      <c r="S128" t="s">
        <v>88</v>
      </c>
      <c r="T128" t="str">
        <f t="shared" si="16"/>
        <v>UPDATE lov_value SET ACTIVE = 1 , ORDER_VALUE = 13 WHERE ID = 127;</v>
      </c>
      <c r="U128" t="str">
        <f t="shared" ref="U128:AF129" si="41">IF($L128&lt;&gt;"",
    IF(LEN($L128)-LEN(SUBSTITUTE($L128,";",""))&gt;=U$1,
        IF(U$1=1,
            MID($L128,1,FIND(";",$L128,1)-1),
            MID($L128,
                FIND("~",SUBSTITUTE($L128,";","~",U$1-1))+1,
                FIND("~",SUBSTITUTE($L128,";","~",U$1))-FIND("~",SUBSTITUTE($L128,";","~",U$1-1))-1
            )
        ),
        IF(AND(LEN($L128)-LEN(SUBSTITUTE($L128,";",""))=0,U$1=1),
            $L128,
            IF(LEN($L128)-LEN(SUBSTITUTE($L128,";",""))=U$1-1,
                RIGHT($L128,LEN($L128)-FIND("~",(SUBSTITUTE($L128,";","~",U$1-1)))),""))),"")</f>
        <v>CL</v>
      </c>
      <c r="V128" t="str">
        <f t="shared" si="41"/>
        <v>Santiago</v>
      </c>
      <c r="W128" t="str">
        <f t="shared" si="41"/>
        <v/>
      </c>
      <c r="X128" t="str">
        <f t="shared" si="41"/>
        <v/>
      </c>
      <c r="Y128" t="str">
        <f t="shared" si="41"/>
        <v/>
      </c>
      <c r="Z128" t="str">
        <f t="shared" si="41"/>
        <v/>
      </c>
      <c r="AA128" t="str">
        <f t="shared" si="41"/>
        <v/>
      </c>
      <c r="AB128" t="str">
        <f t="shared" si="41"/>
        <v/>
      </c>
      <c r="AC128" t="str">
        <f t="shared" si="41"/>
        <v/>
      </c>
      <c r="AD128" t="str">
        <f t="shared" si="41"/>
        <v/>
      </c>
      <c r="AE128" t="str">
        <f t="shared" si="41"/>
        <v/>
      </c>
      <c r="AF128" t="str">
        <f t="shared" si="41"/>
        <v/>
      </c>
      <c r="AG128" t="str">
        <f t="shared" ref="AG128:AR129" si="42">IF(U128&lt;&gt;"",CONCATENATE("INSERT INTO oscar_db.synonym (SYNONYM, LOV_ID) VALUES('",U128,"' , ",$N128,");"),"")</f>
        <v>INSERT INTO oscar_db.synonym (SYNONYM, LOV_ID) VALUES('CL' , 127);</v>
      </c>
      <c r="AH128" t="str">
        <f t="shared" si="42"/>
        <v>INSERT INTO oscar_db.synonym (SYNONYM, LOV_ID) VALUES('Santiago' , 127);</v>
      </c>
      <c r="AI128" t="str">
        <f t="shared" si="42"/>
        <v/>
      </c>
      <c r="AJ128" t="str">
        <f t="shared" si="42"/>
        <v/>
      </c>
      <c r="AK128" t="str">
        <f t="shared" si="42"/>
        <v/>
      </c>
      <c r="AL128" t="str">
        <f t="shared" si="42"/>
        <v/>
      </c>
      <c r="AM128" t="str">
        <f t="shared" si="42"/>
        <v/>
      </c>
      <c r="AN128" t="str">
        <f t="shared" si="42"/>
        <v/>
      </c>
      <c r="AO128" t="str">
        <f t="shared" si="42"/>
        <v/>
      </c>
      <c r="AP128" t="str">
        <f t="shared" si="42"/>
        <v/>
      </c>
      <c r="AQ128" t="str">
        <f t="shared" si="42"/>
        <v/>
      </c>
      <c r="AR128" t="str">
        <f t="shared" si="42"/>
        <v/>
      </c>
    </row>
    <row r="129" spans="3:44" ht="16" hidden="1">
      <c r="C129" s="68">
        <v>5</v>
      </c>
      <c r="D129" s="68">
        <v>29</v>
      </c>
      <c r="E129" s="18" t="s">
        <v>589</v>
      </c>
      <c r="F129" s="145" t="s">
        <v>1515</v>
      </c>
      <c r="G129" s="147" t="str">
        <f t="shared" si="14"/>
        <v>CN</v>
      </c>
      <c r="H129" s="147" t="str">
        <f t="shared" si="15"/>
        <v>China</v>
      </c>
      <c r="I129" s="147">
        <v>14</v>
      </c>
      <c r="J129" s="148" t="s">
        <v>200</v>
      </c>
      <c r="K129" s="147"/>
      <c r="L129" s="30" t="s">
        <v>1516</v>
      </c>
      <c r="M129" s="143"/>
      <c r="N129" s="68">
        <v>128</v>
      </c>
      <c r="O129" s="68" t="str">
        <f t="shared" si="13"/>
        <v/>
      </c>
      <c r="P129" s="68" t="str">
        <f t="shared" si="11"/>
        <v>{ "id": 128, "cbl_value":"CN", "oscar_display_text" : "China", "top_record": false, "synonyms": [] },</v>
      </c>
      <c r="Q129" s="68" t="str">
        <f t="shared" si="12"/>
        <v>{ "id": 128, "cbl_value":"CN", "oscar_display_text" : "China", "top_record": false, "synonyms": [] },</v>
      </c>
      <c r="R129" s="68"/>
      <c r="S129" t="s">
        <v>88</v>
      </c>
      <c r="T129" t="str">
        <f t="shared" si="16"/>
        <v>UPDATE lov_value SET ACTIVE = 1 , ORDER_VALUE = 14 WHERE ID = 128;</v>
      </c>
      <c r="U129" t="str">
        <f t="shared" si="41"/>
        <v>CN</v>
      </c>
      <c r="V129" t="str">
        <f t="shared" si="41"/>
        <v>Peking</v>
      </c>
      <c r="W129" t="str">
        <f t="shared" si="41"/>
        <v>PRC</v>
      </c>
      <c r="X129" t="str">
        <f t="shared" si="41"/>
        <v/>
      </c>
      <c r="Y129" t="str">
        <f t="shared" si="41"/>
        <v/>
      </c>
      <c r="Z129" t="str">
        <f t="shared" si="41"/>
        <v/>
      </c>
      <c r="AA129" t="str">
        <f t="shared" si="41"/>
        <v/>
      </c>
      <c r="AB129" t="str">
        <f t="shared" si="41"/>
        <v/>
      </c>
      <c r="AC129" t="str">
        <f t="shared" si="41"/>
        <v/>
      </c>
      <c r="AD129" t="str">
        <f t="shared" si="41"/>
        <v/>
      </c>
      <c r="AE129" t="str">
        <f t="shared" si="41"/>
        <v/>
      </c>
      <c r="AF129" t="str">
        <f t="shared" si="41"/>
        <v/>
      </c>
      <c r="AG129" t="str">
        <f t="shared" si="42"/>
        <v>INSERT INTO oscar_db.synonym (SYNONYM, LOV_ID) VALUES('CN' , 128);</v>
      </c>
      <c r="AH129" t="str">
        <f t="shared" si="42"/>
        <v>INSERT INTO oscar_db.synonym (SYNONYM, LOV_ID) VALUES('Peking' , 128);</v>
      </c>
      <c r="AI129" t="str">
        <f t="shared" si="42"/>
        <v>INSERT INTO oscar_db.synonym (SYNONYM, LOV_ID) VALUES('PRC' , 128);</v>
      </c>
      <c r="AJ129" t="str">
        <f t="shared" si="42"/>
        <v/>
      </c>
      <c r="AK129" t="str">
        <f t="shared" si="42"/>
        <v/>
      </c>
      <c r="AL129" t="str">
        <f t="shared" si="42"/>
        <v/>
      </c>
      <c r="AM129" t="str">
        <f t="shared" si="42"/>
        <v/>
      </c>
      <c r="AN129" t="str">
        <f t="shared" si="42"/>
        <v/>
      </c>
      <c r="AO129" t="str">
        <f t="shared" si="42"/>
        <v/>
      </c>
      <c r="AP129" t="str">
        <f t="shared" si="42"/>
        <v/>
      </c>
      <c r="AQ129" t="str">
        <f t="shared" si="42"/>
        <v/>
      </c>
      <c r="AR129" t="str">
        <f t="shared" si="42"/>
        <v/>
      </c>
    </row>
    <row r="130" spans="3:44" ht="16" hidden="1">
      <c r="C130" s="68">
        <v>5</v>
      </c>
      <c r="D130" s="68">
        <v>29</v>
      </c>
      <c r="E130" s="18" t="s">
        <v>589</v>
      </c>
      <c r="F130" s="145" t="s">
        <v>1517</v>
      </c>
      <c r="G130" s="147" t="str">
        <f t="shared" si="14"/>
        <v>CX</v>
      </c>
      <c r="H130" s="147" t="str">
        <f t="shared" si="15"/>
        <v>Christmas Is.</v>
      </c>
      <c r="I130" s="147">
        <v>49</v>
      </c>
      <c r="J130" s="148" t="s">
        <v>88</v>
      </c>
      <c r="K130" s="147"/>
      <c r="L130" s="68"/>
      <c r="M130" s="143"/>
      <c r="N130" s="68">
        <v>129</v>
      </c>
      <c r="O130" s="68" t="str">
        <f t="shared" si="13"/>
        <v/>
      </c>
      <c r="P130" s="68" t="str">
        <f t="shared" ref="P130:P193" si="43">CONCATENATE("{ ""id"": ",N130,", ""cbl_value"":""",G130,""", ""oscar_display_text"" : """,H130,""", ""top_record"": ", IF(K130=TRUE,"true","false"), ", ""synonyms"": []"," },")</f>
        <v>{ "id": 129, "cbl_value":"CX", "oscar_display_text" : "Christmas Is.", "top_record": false, "synonyms": [] },</v>
      </c>
      <c r="Q130" s="68" t="str">
        <f t="shared" ref="Q130:Q193" si="44">CONCATENATE(O130,P130)</f>
        <v>{ "id": 129, "cbl_value":"CX", "oscar_display_text" : "Christmas Is.", "top_record": false, "synonyms": [] },</v>
      </c>
      <c r="R130" s="68"/>
      <c r="S130" t="s">
        <v>88</v>
      </c>
      <c r="T130" t="str">
        <f t="shared" si="16"/>
        <v>UPDATE lov_value SET ACTIVE = 0 , ORDER_VALUE = 49 WHERE ID = 129;</v>
      </c>
    </row>
    <row r="131" spans="3:44" ht="16" hidden="1">
      <c r="C131" s="68">
        <v>5</v>
      </c>
      <c r="D131" s="68">
        <v>29</v>
      </c>
      <c r="E131" s="18" t="s">
        <v>589</v>
      </c>
      <c r="F131" s="145" t="s">
        <v>1518</v>
      </c>
      <c r="G131" s="147" t="str">
        <f t="shared" si="14"/>
        <v>CC</v>
      </c>
      <c r="H131" s="147" t="str">
        <f t="shared" si="15"/>
        <v>Cocos Is.</v>
      </c>
      <c r="I131" s="147">
        <v>50</v>
      </c>
      <c r="J131" s="148" t="s">
        <v>88</v>
      </c>
      <c r="K131" s="147"/>
      <c r="L131" s="68"/>
      <c r="M131" s="143"/>
      <c r="N131" s="68">
        <v>130</v>
      </c>
      <c r="O131" s="68" t="str">
        <f t="shared" ref="O131:O194" si="45">IF(E131 &lt;&gt; E130, CONCATENATE("]},{ ""id"":",C131,",""ext_id"": ",D131,", ""name"":""",E131,""",""values"":["),"")</f>
        <v/>
      </c>
      <c r="P131" s="68" t="str">
        <f t="shared" si="43"/>
        <v>{ "id": 130, "cbl_value":"CC", "oscar_display_text" : "Cocos Is.", "top_record": false, "synonyms": [] },</v>
      </c>
      <c r="Q131" s="68" t="str">
        <f t="shared" si="44"/>
        <v>{ "id": 130, "cbl_value":"CC", "oscar_display_text" : "Cocos Is.", "top_record": false, "synonyms": [] },</v>
      </c>
      <c r="R131" s="68"/>
      <c r="S131" t="s">
        <v>88</v>
      </c>
      <c r="T131" t="str">
        <f t="shared" si="16"/>
        <v>UPDATE lov_value SET ACTIVE = 0 , ORDER_VALUE = 50 WHERE ID = 130;</v>
      </c>
    </row>
    <row r="132" spans="3:44" ht="16" hidden="1">
      <c r="C132" s="68">
        <v>5</v>
      </c>
      <c r="D132" s="68">
        <v>29</v>
      </c>
      <c r="E132" s="18" t="s">
        <v>589</v>
      </c>
      <c r="F132" s="145" t="s">
        <v>1519</v>
      </c>
      <c r="G132" s="147" t="str">
        <f t="shared" si="14"/>
        <v>CO</v>
      </c>
      <c r="H132" s="147" t="str">
        <f t="shared" si="15"/>
        <v>Colombia</v>
      </c>
      <c r="I132" s="147">
        <v>51</v>
      </c>
      <c r="J132" s="148" t="s">
        <v>88</v>
      </c>
      <c r="K132" s="147"/>
      <c r="L132" s="68"/>
      <c r="M132" s="143"/>
      <c r="N132" s="68">
        <v>131</v>
      </c>
      <c r="O132" s="68" t="str">
        <f t="shared" si="45"/>
        <v/>
      </c>
      <c r="P132" s="68" t="str">
        <f t="shared" si="43"/>
        <v>{ "id": 131, "cbl_value":"CO", "oscar_display_text" : "Colombia", "top_record": false, "synonyms": [] },</v>
      </c>
      <c r="Q132" s="68" t="str">
        <f t="shared" si="44"/>
        <v>{ "id": 131, "cbl_value":"CO", "oscar_display_text" : "Colombia", "top_record": false, "synonyms": [] },</v>
      </c>
      <c r="R132" s="68"/>
      <c r="S132" t="s">
        <v>88</v>
      </c>
      <c r="T132" t="str">
        <f t="shared" si="16"/>
        <v>UPDATE lov_value SET ACTIVE = 0 , ORDER_VALUE = 51 WHERE ID = 131;</v>
      </c>
    </row>
    <row r="133" spans="3:44" ht="16" hidden="1">
      <c r="C133" s="68">
        <v>5</v>
      </c>
      <c r="D133" s="68">
        <v>29</v>
      </c>
      <c r="E133" s="18" t="s">
        <v>589</v>
      </c>
      <c r="F133" s="145" t="s">
        <v>1520</v>
      </c>
      <c r="G133" s="147" t="str">
        <f t="shared" si="14"/>
        <v>KM</v>
      </c>
      <c r="H133" s="147" t="str">
        <f t="shared" si="15"/>
        <v>Comoros</v>
      </c>
      <c r="I133" s="147">
        <v>52</v>
      </c>
      <c r="J133" s="148" t="s">
        <v>88</v>
      </c>
      <c r="K133" s="147"/>
      <c r="L133" s="68"/>
      <c r="M133" s="143"/>
      <c r="N133" s="68">
        <v>132</v>
      </c>
      <c r="O133" s="68" t="str">
        <f t="shared" si="45"/>
        <v/>
      </c>
      <c r="P133" s="68" t="str">
        <f t="shared" si="43"/>
        <v>{ "id": 132, "cbl_value":"KM", "oscar_display_text" : "Comoros", "top_record": false, "synonyms": [] },</v>
      </c>
      <c r="Q133" s="68" t="str">
        <f t="shared" si="44"/>
        <v>{ "id": 132, "cbl_value":"KM", "oscar_display_text" : "Comoros", "top_record": false, "synonyms": [] },</v>
      </c>
      <c r="R133" s="68"/>
      <c r="S133" t="s">
        <v>88</v>
      </c>
      <c r="T133" t="str">
        <f t="shared" si="16"/>
        <v>UPDATE lov_value SET ACTIVE = 0 , ORDER_VALUE = 52 WHERE ID = 132;</v>
      </c>
    </row>
    <row r="134" spans="3:44" ht="16" hidden="1">
      <c r="C134" s="68">
        <v>5</v>
      </c>
      <c r="D134" s="68">
        <v>29</v>
      </c>
      <c r="E134" s="18" t="s">
        <v>589</v>
      </c>
      <c r="F134" s="145" t="s">
        <v>1521</v>
      </c>
      <c r="G134" s="147" t="str">
        <f t="shared" si="14"/>
        <v>CG</v>
      </c>
      <c r="H134" s="147" t="str">
        <f t="shared" si="15"/>
        <v>Congo</v>
      </c>
      <c r="I134" s="147">
        <v>53</v>
      </c>
      <c r="J134" s="148" t="s">
        <v>88</v>
      </c>
      <c r="K134" s="147"/>
      <c r="L134" s="68"/>
      <c r="M134" s="143"/>
      <c r="N134" s="68">
        <v>133</v>
      </c>
      <c r="O134" s="68" t="str">
        <f t="shared" si="45"/>
        <v/>
      </c>
      <c r="P134" s="68" t="str">
        <f t="shared" si="43"/>
        <v>{ "id": 133, "cbl_value":"CG", "oscar_display_text" : "Congo", "top_record": false, "synonyms": [] },</v>
      </c>
      <c r="Q134" s="68" t="str">
        <f t="shared" si="44"/>
        <v>{ "id": 133, "cbl_value":"CG", "oscar_display_text" : "Congo", "top_record": false, "synonyms": [] },</v>
      </c>
      <c r="R134" s="68"/>
      <c r="S134" t="s">
        <v>88</v>
      </c>
      <c r="T134" t="str">
        <f t="shared" si="16"/>
        <v>UPDATE lov_value SET ACTIVE = 0 , ORDER_VALUE = 53 WHERE ID = 133;</v>
      </c>
    </row>
    <row r="135" spans="3:44" ht="16" hidden="1">
      <c r="C135" s="68">
        <v>5</v>
      </c>
      <c r="D135" s="68">
        <v>29</v>
      </c>
      <c r="E135" s="18" t="s">
        <v>589</v>
      </c>
      <c r="F135" s="145" t="s">
        <v>1522</v>
      </c>
      <c r="G135" s="147" t="str">
        <f t="shared" si="14"/>
        <v>CK</v>
      </c>
      <c r="H135" s="147" t="str">
        <f t="shared" si="15"/>
        <v>Cook Is.</v>
      </c>
      <c r="I135" s="147">
        <v>54</v>
      </c>
      <c r="J135" s="148" t="s">
        <v>88</v>
      </c>
      <c r="K135" s="147"/>
      <c r="L135" s="68"/>
      <c r="M135" s="143"/>
      <c r="N135" s="68">
        <v>134</v>
      </c>
      <c r="O135" s="68" t="str">
        <f t="shared" si="45"/>
        <v/>
      </c>
      <c r="P135" s="68" t="str">
        <f t="shared" si="43"/>
        <v>{ "id": 134, "cbl_value":"CK", "oscar_display_text" : "Cook Is.", "top_record": false, "synonyms": [] },</v>
      </c>
      <c r="Q135" s="68" t="str">
        <f t="shared" si="44"/>
        <v>{ "id": 134, "cbl_value":"CK", "oscar_display_text" : "Cook Is.", "top_record": false, "synonyms": [] },</v>
      </c>
      <c r="R135" s="68"/>
      <c r="S135" t="s">
        <v>88</v>
      </c>
      <c r="T135" t="str">
        <f t="shared" si="16"/>
        <v>UPDATE lov_value SET ACTIVE = 0 , ORDER_VALUE = 54 WHERE ID = 134;</v>
      </c>
    </row>
    <row r="136" spans="3:44" ht="16" hidden="1">
      <c r="C136" s="68">
        <v>5</v>
      </c>
      <c r="D136" s="68">
        <v>29</v>
      </c>
      <c r="E136" s="18" t="s">
        <v>589</v>
      </c>
      <c r="F136" s="145" t="s">
        <v>1523</v>
      </c>
      <c r="G136" s="147" t="str">
        <f t="shared" si="14"/>
        <v>CR</v>
      </c>
      <c r="H136" s="147" t="str">
        <f t="shared" si="15"/>
        <v>Costa Rica</v>
      </c>
      <c r="I136" s="147">
        <v>55</v>
      </c>
      <c r="J136" s="148" t="s">
        <v>88</v>
      </c>
      <c r="K136" s="147"/>
      <c r="L136" s="68"/>
      <c r="M136" s="143"/>
      <c r="N136" s="68">
        <v>135</v>
      </c>
      <c r="O136" s="68" t="str">
        <f t="shared" si="45"/>
        <v/>
      </c>
      <c r="P136" s="68" t="str">
        <f t="shared" si="43"/>
        <v>{ "id": 135, "cbl_value":"CR", "oscar_display_text" : "Costa Rica", "top_record": false, "synonyms": [] },</v>
      </c>
      <c r="Q136" s="68" t="str">
        <f t="shared" si="44"/>
        <v>{ "id": 135, "cbl_value":"CR", "oscar_display_text" : "Costa Rica", "top_record": false, "synonyms": [] },</v>
      </c>
      <c r="R136" s="68"/>
      <c r="S136" t="s">
        <v>88</v>
      </c>
      <c r="T136" t="str">
        <f t="shared" si="16"/>
        <v>UPDATE lov_value SET ACTIVE = 0 , ORDER_VALUE = 55 WHERE ID = 135;</v>
      </c>
    </row>
    <row r="137" spans="3:44" ht="16" hidden="1">
      <c r="C137" s="68">
        <v>5</v>
      </c>
      <c r="D137" s="68">
        <v>29</v>
      </c>
      <c r="E137" s="18" t="s">
        <v>589</v>
      </c>
      <c r="F137" s="145" t="s">
        <v>1524</v>
      </c>
      <c r="G137" s="147" t="str">
        <f t="shared" si="14"/>
        <v>CI</v>
      </c>
      <c r="H137" s="147" t="str">
        <f t="shared" si="15"/>
        <v>Cote D Ivoire</v>
      </c>
      <c r="I137" s="147">
        <v>56</v>
      </c>
      <c r="J137" s="148" t="s">
        <v>88</v>
      </c>
      <c r="K137" s="147"/>
      <c r="L137" s="68"/>
      <c r="M137" s="143"/>
      <c r="N137" s="68">
        <v>136</v>
      </c>
      <c r="O137" s="68" t="str">
        <f t="shared" si="45"/>
        <v/>
      </c>
      <c r="P137" s="68" t="str">
        <f t="shared" si="43"/>
        <v>{ "id": 136, "cbl_value":"CI", "oscar_display_text" : "Cote D Ivoire", "top_record": false, "synonyms": [] },</v>
      </c>
      <c r="Q137" s="68" t="str">
        <f t="shared" si="44"/>
        <v>{ "id": 136, "cbl_value":"CI", "oscar_display_text" : "Cote D Ivoire", "top_record": false, "synonyms": [] },</v>
      </c>
      <c r="R137" s="68"/>
      <c r="S137" t="s">
        <v>88</v>
      </c>
      <c r="T137" t="str">
        <f t="shared" si="16"/>
        <v>UPDATE lov_value SET ACTIVE = 0 , ORDER_VALUE = 56 WHERE ID = 136;</v>
      </c>
    </row>
    <row r="138" spans="3:44" ht="16" hidden="1">
      <c r="C138" s="68">
        <v>5</v>
      </c>
      <c r="D138" s="68">
        <v>29</v>
      </c>
      <c r="E138" s="18" t="s">
        <v>589</v>
      </c>
      <c r="F138" s="145" t="s">
        <v>1525</v>
      </c>
      <c r="G138" s="147" t="str">
        <f t="shared" si="14"/>
        <v>HR</v>
      </c>
      <c r="H138" s="147" t="str">
        <f t="shared" si="15"/>
        <v>Croatia</v>
      </c>
      <c r="I138" s="147">
        <v>15</v>
      </c>
      <c r="J138" s="148" t="s">
        <v>200</v>
      </c>
      <c r="K138" s="147"/>
      <c r="L138" s="30" t="s">
        <v>1526</v>
      </c>
      <c r="M138" s="143"/>
      <c r="N138" s="68">
        <v>137</v>
      </c>
      <c r="O138" s="68" t="str">
        <f t="shared" si="45"/>
        <v/>
      </c>
      <c r="P138" s="68" t="str">
        <f t="shared" si="43"/>
        <v>{ "id": 137, "cbl_value":"HR", "oscar_display_text" : "Croatia", "top_record": false, "synonyms": [] },</v>
      </c>
      <c r="Q138" s="68" t="str">
        <f t="shared" si="44"/>
        <v>{ "id": 137, "cbl_value":"HR", "oscar_display_text" : "Croatia", "top_record": false, "synonyms": [] },</v>
      </c>
      <c r="R138" s="68"/>
      <c r="S138" t="s">
        <v>88</v>
      </c>
      <c r="T138" t="str">
        <f t="shared" si="16"/>
        <v>UPDATE lov_value SET ACTIVE = 1 , ORDER_VALUE = 15 WHERE ID = 137;</v>
      </c>
      <c r="U138" t="str">
        <f t="shared" ref="U138:AF138" si="46">IF($L138&lt;&gt;"",
    IF(LEN($L138)-LEN(SUBSTITUTE($L138,";",""))&gt;=U$1,
        IF(U$1=1,
            MID($L138,1,FIND(";",$L138,1)-1),
            MID($L138,
                FIND("~",SUBSTITUTE($L138,";","~",U$1-1))+1,
                FIND("~",SUBSTITUTE($L138,";","~",U$1))-FIND("~",SUBSTITUTE($L138,";","~",U$1-1))-1
            )
        ),
        IF(AND(LEN($L138)-LEN(SUBSTITUTE($L138,";",""))=0,U$1=1),
            $L138,
            IF(LEN($L138)-LEN(SUBSTITUTE($L138,";",""))=U$1-1,
                RIGHT($L138,LEN($L138)-FIND("~",(SUBSTITUTE($L138,";","~",U$1-1)))),""))),"")</f>
        <v>HR</v>
      </c>
      <c r="V138" t="str">
        <f t="shared" si="46"/>
        <v>Zagreb</v>
      </c>
      <c r="W138" t="str">
        <f t="shared" si="46"/>
        <v/>
      </c>
      <c r="X138" t="str">
        <f t="shared" si="46"/>
        <v/>
      </c>
      <c r="Y138" t="str">
        <f t="shared" si="46"/>
        <v/>
      </c>
      <c r="Z138" t="str">
        <f t="shared" si="46"/>
        <v/>
      </c>
      <c r="AA138" t="str">
        <f t="shared" si="46"/>
        <v/>
      </c>
      <c r="AB138" t="str">
        <f t="shared" si="46"/>
        <v/>
      </c>
      <c r="AC138" t="str">
        <f t="shared" si="46"/>
        <v/>
      </c>
      <c r="AD138" t="str">
        <f t="shared" si="46"/>
        <v/>
      </c>
      <c r="AE138" t="str">
        <f t="shared" si="46"/>
        <v/>
      </c>
      <c r="AF138" t="str">
        <f t="shared" si="46"/>
        <v/>
      </c>
      <c r="AG138" t="str">
        <f t="shared" ref="AG138:AR138" si="47">IF(U138&lt;&gt;"",CONCATENATE("INSERT INTO oscar_db.synonym (SYNONYM, LOV_ID) VALUES('",U138,"' , ",$N138,");"),"")</f>
        <v>INSERT INTO oscar_db.synonym (SYNONYM, LOV_ID) VALUES('HR' , 137);</v>
      </c>
      <c r="AH138" t="str">
        <f t="shared" si="47"/>
        <v>INSERT INTO oscar_db.synonym (SYNONYM, LOV_ID) VALUES('Zagreb' , 137);</v>
      </c>
      <c r="AI138" t="str">
        <f t="shared" si="47"/>
        <v/>
      </c>
      <c r="AJ138" t="str">
        <f t="shared" si="47"/>
        <v/>
      </c>
      <c r="AK138" t="str">
        <f t="shared" si="47"/>
        <v/>
      </c>
      <c r="AL138" t="str">
        <f t="shared" si="47"/>
        <v/>
      </c>
      <c r="AM138" t="str">
        <f t="shared" si="47"/>
        <v/>
      </c>
      <c r="AN138" t="str">
        <f t="shared" si="47"/>
        <v/>
      </c>
      <c r="AO138" t="str">
        <f t="shared" si="47"/>
        <v/>
      </c>
      <c r="AP138" t="str">
        <f t="shared" si="47"/>
        <v/>
      </c>
      <c r="AQ138" t="str">
        <f t="shared" si="47"/>
        <v/>
      </c>
      <c r="AR138" t="str">
        <f t="shared" si="47"/>
        <v/>
      </c>
    </row>
    <row r="139" spans="3:44" ht="16" hidden="1">
      <c r="C139" s="68">
        <v>5</v>
      </c>
      <c r="D139" s="68">
        <v>29</v>
      </c>
      <c r="E139" s="18" t="s">
        <v>589</v>
      </c>
      <c r="F139" s="145" t="s">
        <v>1527</v>
      </c>
      <c r="G139" s="147" t="str">
        <f t="shared" si="14"/>
        <v>CU</v>
      </c>
      <c r="H139" s="147" t="str">
        <f t="shared" si="15"/>
        <v>Cuba</v>
      </c>
      <c r="I139" s="147">
        <v>58</v>
      </c>
      <c r="J139" s="148" t="s">
        <v>88</v>
      </c>
      <c r="K139" s="147"/>
      <c r="L139" s="68"/>
      <c r="M139" s="143"/>
      <c r="N139" s="68">
        <v>138</v>
      </c>
      <c r="O139" s="68" t="str">
        <f t="shared" si="45"/>
        <v/>
      </c>
      <c r="P139" s="68" t="str">
        <f t="shared" si="43"/>
        <v>{ "id": 138, "cbl_value":"CU", "oscar_display_text" : "Cuba", "top_record": false, "synonyms": [] },</v>
      </c>
      <c r="Q139" s="68" t="str">
        <f t="shared" si="44"/>
        <v>{ "id": 138, "cbl_value":"CU", "oscar_display_text" : "Cuba", "top_record": false, "synonyms": [] },</v>
      </c>
      <c r="R139" s="68"/>
      <c r="S139" t="s">
        <v>88</v>
      </c>
      <c r="T139" t="str">
        <f t="shared" si="16"/>
        <v>UPDATE lov_value SET ACTIVE = 0 , ORDER_VALUE = 58 WHERE ID = 138;</v>
      </c>
    </row>
    <row r="140" spans="3:44" ht="16" hidden="1">
      <c r="C140" s="68">
        <v>5</v>
      </c>
      <c r="D140" s="68">
        <v>29</v>
      </c>
      <c r="E140" s="18" t="s">
        <v>589</v>
      </c>
      <c r="F140" s="145" t="s">
        <v>1528</v>
      </c>
      <c r="G140" s="147" t="str">
        <f t="shared" si="14"/>
        <v>CW</v>
      </c>
      <c r="H140" s="147" t="str">
        <f t="shared" si="15"/>
        <v>Curacao</v>
      </c>
      <c r="I140" s="147">
        <v>59</v>
      </c>
      <c r="J140" s="148" t="s">
        <v>88</v>
      </c>
      <c r="K140" s="147"/>
      <c r="L140" s="68"/>
      <c r="M140" s="143"/>
      <c r="N140" s="68">
        <v>139</v>
      </c>
      <c r="O140" s="68" t="str">
        <f t="shared" si="45"/>
        <v/>
      </c>
      <c r="P140" s="68" t="str">
        <f t="shared" si="43"/>
        <v>{ "id": 139, "cbl_value":"CW", "oscar_display_text" : "Curacao", "top_record": false, "synonyms": [] },</v>
      </c>
      <c r="Q140" s="68" t="str">
        <f t="shared" si="44"/>
        <v>{ "id": 139, "cbl_value":"CW", "oscar_display_text" : "Curacao", "top_record": false, "synonyms": [] },</v>
      </c>
      <c r="R140" s="68"/>
      <c r="S140" t="s">
        <v>88</v>
      </c>
      <c r="T140" t="str">
        <f t="shared" si="16"/>
        <v>UPDATE lov_value SET ACTIVE = 0 , ORDER_VALUE = 59 WHERE ID = 139;</v>
      </c>
    </row>
    <row r="141" spans="3:44" ht="16" hidden="1">
      <c r="C141" s="68">
        <v>5</v>
      </c>
      <c r="D141" s="68">
        <v>29</v>
      </c>
      <c r="E141" s="18" t="s">
        <v>589</v>
      </c>
      <c r="F141" s="145" t="s">
        <v>1529</v>
      </c>
      <c r="G141" s="147" t="str">
        <f t="shared" si="14"/>
        <v>CY</v>
      </c>
      <c r="H141" s="147" t="str">
        <f t="shared" si="15"/>
        <v>Cyprus</v>
      </c>
      <c r="I141" s="147">
        <v>16</v>
      </c>
      <c r="J141" s="148" t="s">
        <v>200</v>
      </c>
      <c r="K141" s="147"/>
      <c r="L141" s="30" t="s">
        <v>1530</v>
      </c>
      <c r="M141" s="143"/>
      <c r="N141" s="68">
        <v>140</v>
      </c>
      <c r="O141" s="68" t="str">
        <f t="shared" si="45"/>
        <v/>
      </c>
      <c r="P141" s="68" t="str">
        <f t="shared" si="43"/>
        <v>{ "id": 140, "cbl_value":"CY", "oscar_display_text" : "Cyprus", "top_record": false, "synonyms": [] },</v>
      </c>
      <c r="Q141" s="68" t="str">
        <f t="shared" si="44"/>
        <v>{ "id": 140, "cbl_value":"CY", "oscar_display_text" : "Cyprus", "top_record": false, "synonyms": [] },</v>
      </c>
      <c r="R141" s="68"/>
      <c r="S141" t="s">
        <v>88</v>
      </c>
      <c r="T141" t="str">
        <f t="shared" si="16"/>
        <v>UPDATE lov_value SET ACTIVE = 1 , ORDER_VALUE = 16 WHERE ID = 140;</v>
      </c>
      <c r="U141" t="str">
        <f t="shared" ref="U141:AF142" si="48">IF($L141&lt;&gt;"",
    IF(LEN($L141)-LEN(SUBSTITUTE($L141,";",""))&gt;=U$1,
        IF(U$1=1,
            MID($L141,1,FIND(";",$L141,1)-1),
            MID($L141,
                FIND("~",SUBSTITUTE($L141,";","~",U$1-1))+1,
                FIND("~",SUBSTITUTE($L141,";","~",U$1))-FIND("~",SUBSTITUTE($L141,";","~",U$1-1))-1
            )
        ),
        IF(AND(LEN($L141)-LEN(SUBSTITUTE($L141,";",""))=0,U$1=1),
            $L141,
            IF(LEN($L141)-LEN(SUBSTITUTE($L141,";",""))=U$1-1,
                RIGHT($L141,LEN($L141)-FIND("~",(SUBSTITUTE($L141,";","~",U$1-1)))),""))),"")</f>
        <v>CY</v>
      </c>
      <c r="V141" t="str">
        <f t="shared" si="48"/>
        <v>Nicosia</v>
      </c>
      <c r="W141" t="str">
        <f t="shared" si="48"/>
        <v/>
      </c>
      <c r="X141" t="str">
        <f t="shared" si="48"/>
        <v/>
      </c>
      <c r="Y141" t="str">
        <f t="shared" si="48"/>
        <v/>
      </c>
      <c r="Z141" t="str">
        <f t="shared" si="48"/>
        <v/>
      </c>
      <c r="AA141" t="str">
        <f t="shared" si="48"/>
        <v/>
      </c>
      <c r="AB141" t="str">
        <f t="shared" si="48"/>
        <v/>
      </c>
      <c r="AC141" t="str">
        <f t="shared" si="48"/>
        <v/>
      </c>
      <c r="AD141" t="str">
        <f t="shared" si="48"/>
        <v/>
      </c>
      <c r="AE141" t="str">
        <f t="shared" si="48"/>
        <v/>
      </c>
      <c r="AF141" t="str">
        <f t="shared" si="48"/>
        <v/>
      </c>
      <c r="AG141" t="str">
        <f t="shared" ref="AG141:AR142" si="49">IF(U141&lt;&gt;"",CONCATENATE("INSERT INTO oscar_db.synonym (SYNONYM, LOV_ID) VALUES('",U141,"' , ",$N141,");"),"")</f>
        <v>INSERT INTO oscar_db.synonym (SYNONYM, LOV_ID) VALUES('CY' , 140);</v>
      </c>
      <c r="AH141" t="str">
        <f t="shared" si="49"/>
        <v>INSERT INTO oscar_db.synonym (SYNONYM, LOV_ID) VALUES('Nicosia' , 140);</v>
      </c>
      <c r="AI141" t="str">
        <f t="shared" si="49"/>
        <v/>
      </c>
      <c r="AJ141" t="str">
        <f t="shared" si="49"/>
        <v/>
      </c>
      <c r="AK141" t="str">
        <f t="shared" si="49"/>
        <v/>
      </c>
      <c r="AL141" t="str">
        <f t="shared" si="49"/>
        <v/>
      </c>
      <c r="AM141" t="str">
        <f t="shared" si="49"/>
        <v/>
      </c>
      <c r="AN141" t="str">
        <f t="shared" si="49"/>
        <v/>
      </c>
      <c r="AO141" t="str">
        <f t="shared" si="49"/>
        <v/>
      </c>
      <c r="AP141" t="str">
        <f t="shared" si="49"/>
        <v/>
      </c>
      <c r="AQ141" t="str">
        <f t="shared" si="49"/>
        <v/>
      </c>
      <c r="AR141" t="str">
        <f t="shared" si="49"/>
        <v/>
      </c>
    </row>
    <row r="142" spans="3:44" ht="16" hidden="1">
      <c r="C142" s="68">
        <v>5</v>
      </c>
      <c r="D142" s="68">
        <v>29</v>
      </c>
      <c r="E142" s="18" t="s">
        <v>589</v>
      </c>
      <c r="F142" s="145" t="s">
        <v>1531</v>
      </c>
      <c r="G142" s="147" t="str">
        <f t="shared" si="14"/>
        <v>CZ</v>
      </c>
      <c r="H142" s="147" t="str">
        <f t="shared" si="15"/>
        <v>Czech Rep.</v>
      </c>
      <c r="I142" s="147">
        <v>17</v>
      </c>
      <c r="J142" s="148" t="s">
        <v>200</v>
      </c>
      <c r="K142" s="147"/>
      <c r="L142" s="30" t="s">
        <v>1532</v>
      </c>
      <c r="M142" s="143"/>
      <c r="N142" s="68">
        <v>141</v>
      </c>
      <c r="O142" s="68" t="str">
        <f t="shared" si="45"/>
        <v/>
      </c>
      <c r="P142" s="68" t="str">
        <f t="shared" si="43"/>
        <v>{ "id": 141, "cbl_value":"CZ", "oscar_display_text" : "Czech Rep.", "top_record": false, "synonyms": [] },</v>
      </c>
      <c r="Q142" s="68" t="str">
        <f t="shared" si="44"/>
        <v>{ "id": 141, "cbl_value":"CZ", "oscar_display_text" : "Czech Rep.", "top_record": false, "synonyms": [] },</v>
      </c>
      <c r="R142" s="68"/>
      <c r="S142" t="s">
        <v>88</v>
      </c>
      <c r="T142" t="str">
        <f t="shared" si="16"/>
        <v>UPDATE lov_value SET ACTIVE = 1 , ORDER_VALUE = 17 WHERE ID = 141;</v>
      </c>
      <c r="U142" t="str">
        <f t="shared" si="48"/>
        <v>CZ</v>
      </c>
      <c r="V142" t="str">
        <f t="shared" si="48"/>
        <v>Prague</v>
      </c>
      <c r="W142" t="str">
        <f t="shared" si="48"/>
        <v/>
      </c>
      <c r="X142" t="str">
        <f t="shared" si="48"/>
        <v/>
      </c>
      <c r="Y142" t="str">
        <f t="shared" si="48"/>
        <v/>
      </c>
      <c r="Z142" t="str">
        <f t="shared" si="48"/>
        <v/>
      </c>
      <c r="AA142" t="str">
        <f t="shared" si="48"/>
        <v/>
      </c>
      <c r="AB142" t="str">
        <f t="shared" si="48"/>
        <v/>
      </c>
      <c r="AC142" t="str">
        <f t="shared" si="48"/>
        <v/>
      </c>
      <c r="AD142" t="str">
        <f t="shared" si="48"/>
        <v/>
      </c>
      <c r="AE142" t="str">
        <f t="shared" si="48"/>
        <v/>
      </c>
      <c r="AF142" t="str">
        <f t="shared" si="48"/>
        <v/>
      </c>
      <c r="AG142" t="str">
        <f t="shared" si="49"/>
        <v>INSERT INTO oscar_db.synonym (SYNONYM, LOV_ID) VALUES('CZ' , 141);</v>
      </c>
      <c r="AH142" t="str">
        <f t="shared" si="49"/>
        <v>INSERT INTO oscar_db.synonym (SYNONYM, LOV_ID) VALUES('Prague' , 141);</v>
      </c>
      <c r="AI142" t="str">
        <f t="shared" si="49"/>
        <v/>
      </c>
      <c r="AJ142" t="str">
        <f t="shared" si="49"/>
        <v/>
      </c>
      <c r="AK142" t="str">
        <f t="shared" si="49"/>
        <v/>
      </c>
      <c r="AL142" t="str">
        <f t="shared" si="49"/>
        <v/>
      </c>
      <c r="AM142" t="str">
        <f t="shared" si="49"/>
        <v/>
      </c>
      <c r="AN142" t="str">
        <f t="shared" si="49"/>
        <v/>
      </c>
      <c r="AO142" t="str">
        <f t="shared" si="49"/>
        <v/>
      </c>
      <c r="AP142" t="str">
        <f t="shared" si="49"/>
        <v/>
      </c>
      <c r="AQ142" t="str">
        <f t="shared" si="49"/>
        <v/>
      </c>
      <c r="AR142" t="str">
        <f t="shared" si="49"/>
        <v/>
      </c>
    </row>
    <row r="143" spans="3:44" ht="16" hidden="1">
      <c r="C143" s="68">
        <v>5</v>
      </c>
      <c r="D143" s="68">
        <v>29</v>
      </c>
      <c r="E143" s="18" t="s">
        <v>589</v>
      </c>
      <c r="F143" s="145" t="s">
        <v>1533</v>
      </c>
      <c r="G143" s="147" t="str">
        <f t="shared" si="14"/>
        <v>CD</v>
      </c>
      <c r="H143" s="147" t="str">
        <f t="shared" si="15"/>
        <v>Dem. Rep of Congo</v>
      </c>
      <c r="I143" s="147">
        <v>62</v>
      </c>
      <c r="J143" s="148" t="s">
        <v>88</v>
      </c>
      <c r="K143" s="147"/>
      <c r="L143" s="68"/>
      <c r="M143" s="143"/>
      <c r="N143" s="68">
        <v>142</v>
      </c>
      <c r="O143" s="68" t="str">
        <f t="shared" si="45"/>
        <v/>
      </c>
      <c r="P143" s="68" t="str">
        <f t="shared" si="43"/>
        <v>{ "id": 142, "cbl_value":"CD", "oscar_display_text" : "Dem. Rep of Congo", "top_record": false, "synonyms": [] },</v>
      </c>
      <c r="Q143" s="68" t="str">
        <f t="shared" si="44"/>
        <v>{ "id": 142, "cbl_value":"CD", "oscar_display_text" : "Dem. Rep of Congo", "top_record": false, "synonyms": [] },</v>
      </c>
      <c r="R143" s="68"/>
      <c r="S143" t="s">
        <v>88</v>
      </c>
      <c r="T143" t="str">
        <f t="shared" si="16"/>
        <v>UPDATE lov_value SET ACTIVE = 0 , ORDER_VALUE = 62 WHERE ID = 142;</v>
      </c>
    </row>
    <row r="144" spans="3:44" ht="16" hidden="1">
      <c r="C144" s="68">
        <v>5</v>
      </c>
      <c r="D144" s="68">
        <v>29</v>
      </c>
      <c r="E144" s="18" t="s">
        <v>589</v>
      </c>
      <c r="F144" s="145" t="s">
        <v>1534</v>
      </c>
      <c r="G144" s="147" t="str">
        <f t="shared" si="14"/>
        <v>KP</v>
      </c>
      <c r="H144" s="147" t="str">
        <f t="shared" si="15"/>
        <v>Democ. Rep. of Korea</v>
      </c>
      <c r="I144" s="147">
        <v>63</v>
      </c>
      <c r="J144" s="148" t="s">
        <v>88</v>
      </c>
      <c r="K144" s="147"/>
      <c r="L144" s="68"/>
      <c r="M144" s="143"/>
      <c r="N144" s="68">
        <v>143</v>
      </c>
      <c r="O144" s="68" t="str">
        <f t="shared" si="45"/>
        <v/>
      </c>
      <c r="P144" s="68" t="str">
        <f t="shared" si="43"/>
        <v>{ "id": 143, "cbl_value":"KP", "oscar_display_text" : "Democ. Rep. of Korea", "top_record": false, "synonyms": [] },</v>
      </c>
      <c r="Q144" s="68" t="str">
        <f t="shared" si="44"/>
        <v>{ "id": 143, "cbl_value":"KP", "oscar_display_text" : "Democ. Rep. of Korea", "top_record": false, "synonyms": [] },</v>
      </c>
      <c r="R144" s="68"/>
      <c r="S144" t="s">
        <v>88</v>
      </c>
      <c r="T144" t="str">
        <f t="shared" si="16"/>
        <v>UPDATE lov_value SET ACTIVE = 0 , ORDER_VALUE = 63 WHERE ID = 143;</v>
      </c>
    </row>
    <row r="145" spans="3:44" ht="16" hidden="1">
      <c r="C145" s="68">
        <v>5</v>
      </c>
      <c r="D145" s="68">
        <v>29</v>
      </c>
      <c r="E145" s="18" t="s">
        <v>589</v>
      </c>
      <c r="F145" s="145" t="s">
        <v>1535</v>
      </c>
      <c r="G145" s="147" t="str">
        <f t="shared" si="14"/>
        <v>YD</v>
      </c>
      <c r="H145" s="147" t="str">
        <f t="shared" si="15"/>
        <v>Democratic Yemen</v>
      </c>
      <c r="I145" s="147">
        <v>64</v>
      </c>
      <c r="J145" s="148" t="s">
        <v>88</v>
      </c>
      <c r="K145" s="147"/>
      <c r="L145" s="68"/>
      <c r="M145" s="143"/>
      <c r="N145" s="68">
        <v>144</v>
      </c>
      <c r="O145" s="68" t="str">
        <f t="shared" si="45"/>
        <v/>
      </c>
      <c r="P145" s="68" t="str">
        <f t="shared" si="43"/>
        <v>{ "id": 144, "cbl_value":"YD", "oscar_display_text" : "Democratic Yemen", "top_record": false, "synonyms": [] },</v>
      </c>
      <c r="Q145" s="68" t="str">
        <f t="shared" si="44"/>
        <v>{ "id": 144, "cbl_value":"YD", "oscar_display_text" : "Democratic Yemen", "top_record": false, "synonyms": [] },</v>
      </c>
      <c r="R145" s="68"/>
      <c r="S145" t="s">
        <v>88</v>
      </c>
      <c r="T145" t="str">
        <f t="shared" si="16"/>
        <v>UPDATE lov_value SET ACTIVE = 0 , ORDER_VALUE = 64 WHERE ID = 144;</v>
      </c>
    </row>
    <row r="146" spans="3:44" ht="16" hidden="1">
      <c r="C146" s="68">
        <v>5</v>
      </c>
      <c r="D146" s="68">
        <v>29</v>
      </c>
      <c r="E146" s="18" t="s">
        <v>589</v>
      </c>
      <c r="F146" s="145" t="s">
        <v>1536</v>
      </c>
      <c r="G146" s="147" t="str">
        <f t="shared" ref="G146:G209" si="50">IF(ISNUMBER(FIND("(",F146)),LEFT(F146,FIND("(",F146)-1),LEFT(F146,FIND(":",F146)-2))</f>
        <v>DK</v>
      </c>
      <c r="H146" s="147" t="str">
        <f t="shared" ref="H146:H209" si="51">RIGHT(F146,LEN(F146)-FIND(":",F146)-6)</f>
        <v>Denmark</v>
      </c>
      <c r="I146" s="147">
        <v>18</v>
      </c>
      <c r="J146" s="148" t="s">
        <v>200</v>
      </c>
      <c r="K146" s="147"/>
      <c r="L146" s="30" t="s">
        <v>1537</v>
      </c>
      <c r="M146" s="143"/>
      <c r="N146" s="68">
        <v>145</v>
      </c>
      <c r="O146" s="68" t="str">
        <f t="shared" si="45"/>
        <v/>
      </c>
      <c r="P146" s="68" t="str">
        <f t="shared" si="43"/>
        <v>{ "id": 145, "cbl_value":"DK", "oscar_display_text" : "Denmark", "top_record": false, "synonyms": [] },</v>
      </c>
      <c r="Q146" s="68" t="str">
        <f t="shared" si="44"/>
        <v>{ "id": 145, "cbl_value":"DK", "oscar_display_text" : "Denmark", "top_record": false, "synonyms": [] },</v>
      </c>
      <c r="R146" s="68"/>
      <c r="S146" t="s">
        <v>88</v>
      </c>
      <c r="T146" t="str">
        <f t="shared" ref="T146:T209" si="52">CONCATENATE("UPDATE lov_value SET ACTIVE = ", IF(J146="Y",1,0), " , ORDER_VALUE = ",IF(I146&gt;0,I146,0), " WHERE ID = ", N146,";")</f>
        <v>UPDATE lov_value SET ACTIVE = 1 , ORDER_VALUE = 18 WHERE ID = 145;</v>
      </c>
      <c r="U146" t="str">
        <f t="shared" ref="U146:AF146" si="53">IF($L146&lt;&gt;"",
    IF(LEN($L146)-LEN(SUBSTITUTE($L146,";",""))&gt;=U$1,
        IF(U$1=1,
            MID($L146,1,FIND(";",$L146,1)-1),
            MID($L146,
                FIND("~",SUBSTITUTE($L146,";","~",U$1-1))+1,
                FIND("~",SUBSTITUTE($L146,";","~",U$1))-FIND("~",SUBSTITUTE($L146,";","~",U$1-1))-1
            )
        ),
        IF(AND(LEN($L146)-LEN(SUBSTITUTE($L146,";",""))=0,U$1=1),
            $L146,
            IF(LEN($L146)-LEN(SUBSTITUTE($L146,";",""))=U$1-1,
                RIGHT($L146,LEN($L146)-FIND("~",(SUBSTITUTE($L146,";","~",U$1-1)))),""))),"")</f>
        <v>DK</v>
      </c>
      <c r="V146" t="str">
        <f t="shared" si="53"/>
        <v>Copenhagen</v>
      </c>
      <c r="W146" t="str">
        <f t="shared" si="53"/>
        <v/>
      </c>
      <c r="X146" t="str">
        <f t="shared" si="53"/>
        <v/>
      </c>
      <c r="Y146" t="str">
        <f t="shared" si="53"/>
        <v/>
      </c>
      <c r="Z146" t="str">
        <f t="shared" si="53"/>
        <v/>
      </c>
      <c r="AA146" t="str">
        <f t="shared" si="53"/>
        <v/>
      </c>
      <c r="AB146" t="str">
        <f t="shared" si="53"/>
        <v/>
      </c>
      <c r="AC146" t="str">
        <f t="shared" si="53"/>
        <v/>
      </c>
      <c r="AD146" t="str">
        <f t="shared" si="53"/>
        <v/>
      </c>
      <c r="AE146" t="str">
        <f t="shared" si="53"/>
        <v/>
      </c>
      <c r="AF146" t="str">
        <f t="shared" si="53"/>
        <v/>
      </c>
      <c r="AG146" t="str">
        <f t="shared" ref="AG146:AR146" si="54">IF(U146&lt;&gt;"",CONCATENATE("INSERT INTO oscar_db.synonym (SYNONYM, LOV_ID) VALUES('",U146,"' , ",$N146,");"),"")</f>
        <v>INSERT INTO oscar_db.synonym (SYNONYM, LOV_ID) VALUES('DK' , 145);</v>
      </c>
      <c r="AH146" t="str">
        <f t="shared" si="54"/>
        <v>INSERT INTO oscar_db.synonym (SYNONYM, LOV_ID) VALUES('Copenhagen' , 145);</v>
      </c>
      <c r="AI146" t="str">
        <f t="shared" si="54"/>
        <v/>
      </c>
      <c r="AJ146" t="str">
        <f t="shared" si="54"/>
        <v/>
      </c>
      <c r="AK146" t="str">
        <f t="shared" si="54"/>
        <v/>
      </c>
      <c r="AL146" t="str">
        <f t="shared" si="54"/>
        <v/>
      </c>
      <c r="AM146" t="str">
        <f t="shared" si="54"/>
        <v/>
      </c>
      <c r="AN146" t="str">
        <f t="shared" si="54"/>
        <v/>
      </c>
      <c r="AO146" t="str">
        <f t="shared" si="54"/>
        <v/>
      </c>
      <c r="AP146" t="str">
        <f t="shared" si="54"/>
        <v/>
      </c>
      <c r="AQ146" t="str">
        <f t="shared" si="54"/>
        <v/>
      </c>
      <c r="AR146" t="str">
        <f t="shared" si="54"/>
        <v/>
      </c>
    </row>
    <row r="147" spans="3:44" ht="16" hidden="1">
      <c r="C147" s="68">
        <v>5</v>
      </c>
      <c r="D147" s="68">
        <v>29</v>
      </c>
      <c r="E147" s="18" t="s">
        <v>589</v>
      </c>
      <c r="F147" s="145" t="s">
        <v>1538</v>
      </c>
      <c r="G147" s="147" t="str">
        <f t="shared" si="50"/>
        <v>DJ</v>
      </c>
      <c r="H147" s="147" t="str">
        <f t="shared" si="51"/>
        <v>Djibouti</v>
      </c>
      <c r="I147" s="147">
        <v>66</v>
      </c>
      <c r="J147" s="148" t="s">
        <v>88</v>
      </c>
      <c r="K147" s="147"/>
      <c r="L147" s="68"/>
      <c r="M147" s="143"/>
      <c r="N147" s="68">
        <v>146</v>
      </c>
      <c r="O147" s="68" t="str">
        <f t="shared" si="45"/>
        <v/>
      </c>
      <c r="P147" s="68" t="str">
        <f t="shared" si="43"/>
        <v>{ "id": 146, "cbl_value":"DJ", "oscar_display_text" : "Djibouti", "top_record": false, "synonyms": [] },</v>
      </c>
      <c r="Q147" s="68" t="str">
        <f t="shared" si="44"/>
        <v>{ "id": 146, "cbl_value":"DJ", "oscar_display_text" : "Djibouti", "top_record": false, "synonyms": [] },</v>
      </c>
      <c r="R147" s="68"/>
      <c r="S147" t="s">
        <v>88</v>
      </c>
      <c r="T147" t="str">
        <f t="shared" si="52"/>
        <v>UPDATE lov_value SET ACTIVE = 0 , ORDER_VALUE = 66 WHERE ID = 146;</v>
      </c>
    </row>
    <row r="148" spans="3:44" ht="16" hidden="1">
      <c r="C148" s="68">
        <v>5</v>
      </c>
      <c r="D148" s="68">
        <v>29</v>
      </c>
      <c r="E148" s="18" t="s">
        <v>589</v>
      </c>
      <c r="F148" s="145" t="s">
        <v>1539</v>
      </c>
      <c r="G148" s="147" t="str">
        <f t="shared" si="50"/>
        <v>DM</v>
      </c>
      <c r="H148" s="147" t="str">
        <f t="shared" si="51"/>
        <v>Dominica</v>
      </c>
      <c r="I148" s="147">
        <v>67</v>
      </c>
      <c r="J148" s="148" t="s">
        <v>88</v>
      </c>
      <c r="K148" s="147"/>
      <c r="L148" s="68"/>
      <c r="M148" s="143"/>
      <c r="N148" s="68">
        <v>147</v>
      </c>
      <c r="O148" s="68" t="str">
        <f t="shared" si="45"/>
        <v/>
      </c>
      <c r="P148" s="68" t="str">
        <f t="shared" si="43"/>
        <v>{ "id": 147, "cbl_value":"DM", "oscar_display_text" : "Dominica", "top_record": false, "synonyms": [] },</v>
      </c>
      <c r="Q148" s="68" t="str">
        <f t="shared" si="44"/>
        <v>{ "id": 147, "cbl_value":"DM", "oscar_display_text" : "Dominica", "top_record": false, "synonyms": [] },</v>
      </c>
      <c r="R148" s="68"/>
      <c r="S148" t="s">
        <v>88</v>
      </c>
      <c r="T148" t="str">
        <f t="shared" si="52"/>
        <v>UPDATE lov_value SET ACTIVE = 0 , ORDER_VALUE = 67 WHERE ID = 147;</v>
      </c>
    </row>
    <row r="149" spans="3:44" ht="16" hidden="1">
      <c r="C149" s="68">
        <v>5</v>
      </c>
      <c r="D149" s="68">
        <v>29</v>
      </c>
      <c r="E149" s="18" t="s">
        <v>589</v>
      </c>
      <c r="F149" s="145" t="s">
        <v>1540</v>
      </c>
      <c r="G149" s="147" t="str">
        <f t="shared" si="50"/>
        <v>DO</v>
      </c>
      <c r="H149" s="147" t="str">
        <f t="shared" si="51"/>
        <v>Dominican Rep.</v>
      </c>
      <c r="I149" s="147">
        <v>68</v>
      </c>
      <c r="J149" s="148" t="s">
        <v>88</v>
      </c>
      <c r="K149" s="147"/>
      <c r="L149" s="68"/>
      <c r="M149" s="143"/>
      <c r="N149" s="68">
        <v>148</v>
      </c>
      <c r="O149" s="68" t="str">
        <f t="shared" si="45"/>
        <v/>
      </c>
      <c r="P149" s="68" t="str">
        <f t="shared" si="43"/>
        <v>{ "id": 148, "cbl_value":"DO", "oscar_display_text" : "Dominican Rep.", "top_record": false, "synonyms": [] },</v>
      </c>
      <c r="Q149" s="68" t="str">
        <f t="shared" si="44"/>
        <v>{ "id": 148, "cbl_value":"DO", "oscar_display_text" : "Dominican Rep.", "top_record": false, "synonyms": [] },</v>
      </c>
      <c r="R149" s="68"/>
      <c r="S149" t="s">
        <v>88</v>
      </c>
      <c r="T149" t="str">
        <f t="shared" si="52"/>
        <v>UPDATE lov_value SET ACTIVE = 0 , ORDER_VALUE = 68 WHERE ID = 148;</v>
      </c>
    </row>
    <row r="150" spans="3:44" ht="16" hidden="1">
      <c r="C150" s="68">
        <v>5</v>
      </c>
      <c r="D150" s="68">
        <v>29</v>
      </c>
      <c r="E150" s="18" t="s">
        <v>589</v>
      </c>
      <c r="F150" s="145" t="s">
        <v>1541</v>
      </c>
      <c r="G150" s="147" t="str">
        <f t="shared" si="50"/>
        <v>TP</v>
      </c>
      <c r="H150" s="147" t="str">
        <f t="shared" si="51"/>
        <v>East Timor</v>
      </c>
      <c r="I150" s="147">
        <v>69</v>
      </c>
      <c r="J150" s="148" t="s">
        <v>88</v>
      </c>
      <c r="K150" s="147"/>
      <c r="L150" s="68"/>
      <c r="M150" s="143"/>
      <c r="N150" s="68">
        <v>149</v>
      </c>
      <c r="O150" s="68" t="str">
        <f t="shared" si="45"/>
        <v/>
      </c>
      <c r="P150" s="68" t="str">
        <f t="shared" si="43"/>
        <v>{ "id": 149, "cbl_value":"TP", "oscar_display_text" : "East Timor", "top_record": false, "synonyms": [] },</v>
      </c>
      <c r="Q150" s="68" t="str">
        <f t="shared" si="44"/>
        <v>{ "id": 149, "cbl_value":"TP", "oscar_display_text" : "East Timor", "top_record": false, "synonyms": [] },</v>
      </c>
      <c r="R150" s="68"/>
      <c r="S150" t="s">
        <v>88</v>
      </c>
      <c r="T150" t="str">
        <f t="shared" si="52"/>
        <v>UPDATE lov_value SET ACTIVE = 0 , ORDER_VALUE = 69 WHERE ID = 149;</v>
      </c>
    </row>
    <row r="151" spans="3:44" ht="16" hidden="1">
      <c r="C151" s="68">
        <v>5</v>
      </c>
      <c r="D151" s="68">
        <v>29</v>
      </c>
      <c r="E151" s="18" t="s">
        <v>589</v>
      </c>
      <c r="F151" s="145" t="s">
        <v>1542</v>
      </c>
      <c r="G151" s="147" t="str">
        <f t="shared" si="50"/>
        <v>XA</v>
      </c>
      <c r="H151" s="147" t="str">
        <f t="shared" si="51"/>
        <v>ECB Frankfurt</v>
      </c>
      <c r="I151" s="147">
        <v>70</v>
      </c>
      <c r="J151" s="148" t="s">
        <v>88</v>
      </c>
      <c r="K151" s="147"/>
      <c r="L151" s="68"/>
      <c r="M151" s="143"/>
      <c r="N151" s="68">
        <v>150</v>
      </c>
      <c r="O151" s="68" t="str">
        <f t="shared" si="45"/>
        <v/>
      </c>
      <c r="P151" s="68" t="str">
        <f t="shared" si="43"/>
        <v>{ "id": 150, "cbl_value":"XA", "oscar_display_text" : "ECB Frankfurt", "top_record": false, "synonyms": [] },</v>
      </c>
      <c r="Q151" s="68" t="str">
        <f t="shared" si="44"/>
        <v>{ "id": 150, "cbl_value":"XA", "oscar_display_text" : "ECB Frankfurt", "top_record": false, "synonyms": [] },</v>
      </c>
      <c r="R151" s="68"/>
      <c r="S151" t="s">
        <v>88</v>
      </c>
      <c r="T151" t="str">
        <f t="shared" si="52"/>
        <v>UPDATE lov_value SET ACTIVE = 0 , ORDER_VALUE = 70 WHERE ID = 150;</v>
      </c>
    </row>
    <row r="152" spans="3:44" ht="16" hidden="1">
      <c r="C152" s="68">
        <v>5</v>
      </c>
      <c r="D152" s="68">
        <v>29</v>
      </c>
      <c r="E152" s="18" t="s">
        <v>589</v>
      </c>
      <c r="F152" s="145" t="s">
        <v>1543</v>
      </c>
      <c r="G152" s="147" t="str">
        <f t="shared" si="50"/>
        <v>EC</v>
      </c>
      <c r="H152" s="147" t="str">
        <f t="shared" si="51"/>
        <v>Ecuador</v>
      </c>
      <c r="I152" s="147">
        <v>71</v>
      </c>
      <c r="J152" s="148" t="s">
        <v>88</v>
      </c>
      <c r="K152" s="147"/>
      <c r="L152" s="68"/>
      <c r="M152" s="143"/>
      <c r="N152" s="68">
        <v>151</v>
      </c>
      <c r="O152" s="68" t="str">
        <f t="shared" si="45"/>
        <v/>
      </c>
      <c r="P152" s="68" t="str">
        <f t="shared" si="43"/>
        <v>{ "id": 151, "cbl_value":"EC", "oscar_display_text" : "Ecuador", "top_record": false, "synonyms": [] },</v>
      </c>
      <c r="Q152" s="68" t="str">
        <f t="shared" si="44"/>
        <v>{ "id": 151, "cbl_value":"EC", "oscar_display_text" : "Ecuador", "top_record": false, "synonyms": [] },</v>
      </c>
      <c r="R152" s="68"/>
      <c r="S152" t="s">
        <v>88</v>
      </c>
      <c r="T152" t="str">
        <f t="shared" si="52"/>
        <v>UPDATE lov_value SET ACTIVE = 0 , ORDER_VALUE = 71 WHERE ID = 151;</v>
      </c>
    </row>
    <row r="153" spans="3:44" ht="16" hidden="1">
      <c r="C153" s="68">
        <v>5</v>
      </c>
      <c r="D153" s="68">
        <v>29</v>
      </c>
      <c r="E153" s="18" t="s">
        <v>589</v>
      </c>
      <c r="F153" s="145" t="s">
        <v>1544</v>
      </c>
      <c r="G153" s="147" t="str">
        <f t="shared" si="50"/>
        <v>EG</v>
      </c>
      <c r="H153" s="147" t="str">
        <f t="shared" si="51"/>
        <v>Egypt</v>
      </c>
      <c r="I153" s="147">
        <v>72</v>
      </c>
      <c r="J153" s="148" t="s">
        <v>88</v>
      </c>
      <c r="K153" s="147"/>
      <c r="L153" s="68"/>
      <c r="M153" s="143"/>
      <c r="N153" s="68">
        <v>152</v>
      </c>
      <c r="O153" s="68" t="str">
        <f t="shared" si="45"/>
        <v/>
      </c>
      <c r="P153" s="68" t="str">
        <f t="shared" si="43"/>
        <v>{ "id": 152, "cbl_value":"EG", "oscar_display_text" : "Egypt", "top_record": false, "synonyms": [] },</v>
      </c>
      <c r="Q153" s="68" t="str">
        <f t="shared" si="44"/>
        <v>{ "id": 152, "cbl_value":"EG", "oscar_display_text" : "Egypt", "top_record": false, "synonyms": [] },</v>
      </c>
      <c r="R153" s="68"/>
      <c r="S153" t="s">
        <v>88</v>
      </c>
      <c r="T153" t="str">
        <f t="shared" si="52"/>
        <v>UPDATE lov_value SET ACTIVE = 0 , ORDER_VALUE = 72 WHERE ID = 152;</v>
      </c>
    </row>
    <row r="154" spans="3:44" ht="16" hidden="1">
      <c r="C154" s="68">
        <v>5</v>
      </c>
      <c r="D154" s="68">
        <v>29</v>
      </c>
      <c r="E154" s="18" t="s">
        <v>589</v>
      </c>
      <c r="F154" s="145" t="s">
        <v>1545</v>
      </c>
      <c r="G154" s="147" t="str">
        <f t="shared" si="50"/>
        <v>SV</v>
      </c>
      <c r="H154" s="147" t="str">
        <f t="shared" si="51"/>
        <v>El Salvador</v>
      </c>
      <c r="I154" s="147">
        <v>73</v>
      </c>
      <c r="J154" s="148" t="s">
        <v>88</v>
      </c>
      <c r="K154" s="147"/>
      <c r="L154" s="68"/>
      <c r="M154" s="143"/>
      <c r="N154" s="68">
        <v>153</v>
      </c>
      <c r="O154" s="68" t="str">
        <f t="shared" si="45"/>
        <v/>
      </c>
      <c r="P154" s="68" t="str">
        <f t="shared" si="43"/>
        <v>{ "id": 153, "cbl_value":"SV", "oscar_display_text" : "El Salvador", "top_record": false, "synonyms": [] },</v>
      </c>
      <c r="Q154" s="68" t="str">
        <f t="shared" si="44"/>
        <v>{ "id": 153, "cbl_value":"SV", "oscar_display_text" : "El Salvador", "top_record": false, "synonyms": [] },</v>
      </c>
      <c r="R154" s="68"/>
      <c r="S154" t="s">
        <v>88</v>
      </c>
      <c r="T154" t="str">
        <f t="shared" si="52"/>
        <v>UPDATE lov_value SET ACTIVE = 0 , ORDER_VALUE = 73 WHERE ID = 153;</v>
      </c>
    </row>
    <row r="155" spans="3:44" ht="16" hidden="1">
      <c r="C155" s="68">
        <v>5</v>
      </c>
      <c r="D155" s="68">
        <v>29</v>
      </c>
      <c r="E155" s="18" t="s">
        <v>589</v>
      </c>
      <c r="F155" s="145" t="s">
        <v>1546</v>
      </c>
      <c r="G155" s="147" t="str">
        <f t="shared" si="50"/>
        <v>GQ</v>
      </c>
      <c r="H155" s="147" t="str">
        <f t="shared" si="51"/>
        <v>Equatorial Guinea</v>
      </c>
      <c r="I155" s="147">
        <v>74</v>
      </c>
      <c r="J155" s="148" t="s">
        <v>88</v>
      </c>
      <c r="K155" s="147"/>
      <c r="L155" s="68"/>
      <c r="M155" s="143"/>
      <c r="N155" s="68">
        <v>154</v>
      </c>
      <c r="O155" s="68" t="str">
        <f t="shared" si="45"/>
        <v/>
      </c>
      <c r="P155" s="68" t="str">
        <f t="shared" si="43"/>
        <v>{ "id": 154, "cbl_value":"GQ", "oscar_display_text" : "Equatorial Guinea", "top_record": false, "synonyms": [] },</v>
      </c>
      <c r="Q155" s="68" t="str">
        <f t="shared" si="44"/>
        <v>{ "id": 154, "cbl_value":"GQ", "oscar_display_text" : "Equatorial Guinea", "top_record": false, "synonyms": [] },</v>
      </c>
      <c r="R155" s="68"/>
      <c r="S155" t="s">
        <v>88</v>
      </c>
      <c r="T155" t="str">
        <f t="shared" si="52"/>
        <v>UPDATE lov_value SET ACTIVE = 0 , ORDER_VALUE = 74 WHERE ID = 154;</v>
      </c>
    </row>
    <row r="156" spans="3:44" ht="16" hidden="1">
      <c r="C156" s="68">
        <v>5</v>
      </c>
      <c r="D156" s="68">
        <v>29</v>
      </c>
      <c r="E156" s="18" t="s">
        <v>589</v>
      </c>
      <c r="F156" s="145" t="s">
        <v>1547</v>
      </c>
      <c r="G156" s="147" t="str">
        <f t="shared" si="50"/>
        <v>ER</v>
      </c>
      <c r="H156" s="147" t="str">
        <f t="shared" si="51"/>
        <v>Eritrea</v>
      </c>
      <c r="I156" s="147">
        <v>75</v>
      </c>
      <c r="J156" s="148" t="s">
        <v>88</v>
      </c>
      <c r="K156" s="147"/>
      <c r="L156" s="68"/>
      <c r="M156" s="143"/>
      <c r="N156" s="68">
        <v>155</v>
      </c>
      <c r="O156" s="68" t="str">
        <f t="shared" si="45"/>
        <v/>
      </c>
      <c r="P156" s="68" t="str">
        <f t="shared" si="43"/>
        <v>{ "id": 155, "cbl_value":"ER", "oscar_display_text" : "Eritrea", "top_record": false, "synonyms": [] },</v>
      </c>
      <c r="Q156" s="68" t="str">
        <f t="shared" si="44"/>
        <v>{ "id": 155, "cbl_value":"ER", "oscar_display_text" : "Eritrea", "top_record": false, "synonyms": [] },</v>
      </c>
      <c r="R156" s="68"/>
      <c r="S156" t="s">
        <v>88</v>
      </c>
      <c r="T156" t="str">
        <f t="shared" si="52"/>
        <v>UPDATE lov_value SET ACTIVE = 0 , ORDER_VALUE = 75 WHERE ID = 155;</v>
      </c>
    </row>
    <row r="157" spans="3:44" ht="16" hidden="1">
      <c r="C157" s="68">
        <v>5</v>
      </c>
      <c r="D157" s="68">
        <v>29</v>
      </c>
      <c r="E157" s="18" t="s">
        <v>589</v>
      </c>
      <c r="F157" s="145" t="s">
        <v>1548</v>
      </c>
      <c r="G157" s="147" t="str">
        <f t="shared" si="50"/>
        <v>EE</v>
      </c>
      <c r="H157" s="147" t="str">
        <f t="shared" si="51"/>
        <v>Estonia</v>
      </c>
      <c r="I157" s="147">
        <v>19</v>
      </c>
      <c r="J157" s="148" t="s">
        <v>200</v>
      </c>
      <c r="K157" s="147"/>
      <c r="L157" s="30" t="s">
        <v>1549</v>
      </c>
      <c r="M157" s="143"/>
      <c r="N157" s="68">
        <v>156</v>
      </c>
      <c r="O157" s="68" t="str">
        <f t="shared" si="45"/>
        <v/>
      </c>
      <c r="P157" s="68" t="str">
        <f t="shared" si="43"/>
        <v>{ "id": 156, "cbl_value":"EE", "oscar_display_text" : "Estonia", "top_record": false, "synonyms": [] },</v>
      </c>
      <c r="Q157" s="68" t="str">
        <f t="shared" si="44"/>
        <v>{ "id": 156, "cbl_value":"EE", "oscar_display_text" : "Estonia", "top_record": false, "synonyms": [] },</v>
      </c>
      <c r="R157" s="68"/>
      <c r="S157" t="s">
        <v>88</v>
      </c>
      <c r="T157" t="str">
        <f t="shared" si="52"/>
        <v>UPDATE lov_value SET ACTIVE = 1 , ORDER_VALUE = 19 WHERE ID = 156;</v>
      </c>
      <c r="U157" t="str">
        <f t="shared" ref="U157:AF157" si="55">IF($L157&lt;&gt;"",
    IF(LEN($L157)-LEN(SUBSTITUTE($L157,";",""))&gt;=U$1,
        IF(U$1=1,
            MID($L157,1,FIND(";",$L157,1)-1),
            MID($L157,
                FIND("~",SUBSTITUTE($L157,";","~",U$1-1))+1,
                FIND("~",SUBSTITUTE($L157,";","~",U$1))-FIND("~",SUBSTITUTE($L157,";","~",U$1-1))-1
            )
        ),
        IF(AND(LEN($L157)-LEN(SUBSTITUTE($L157,";",""))=0,U$1=1),
            $L157,
            IF(LEN($L157)-LEN(SUBSTITUTE($L157,";",""))=U$1-1,
                RIGHT($L157,LEN($L157)-FIND("~",(SUBSTITUTE($L157,";","~",U$1-1)))),""))),"")</f>
        <v>EE</v>
      </c>
      <c r="V157" t="str">
        <f t="shared" si="55"/>
        <v>Tallinn</v>
      </c>
      <c r="W157" t="str">
        <f t="shared" si="55"/>
        <v/>
      </c>
      <c r="X157" t="str">
        <f t="shared" si="55"/>
        <v/>
      </c>
      <c r="Y157" t="str">
        <f t="shared" si="55"/>
        <v/>
      </c>
      <c r="Z157" t="str">
        <f t="shared" si="55"/>
        <v/>
      </c>
      <c r="AA157" t="str">
        <f t="shared" si="55"/>
        <v/>
      </c>
      <c r="AB157" t="str">
        <f t="shared" si="55"/>
        <v/>
      </c>
      <c r="AC157" t="str">
        <f t="shared" si="55"/>
        <v/>
      </c>
      <c r="AD157" t="str">
        <f t="shared" si="55"/>
        <v/>
      </c>
      <c r="AE157" t="str">
        <f t="shared" si="55"/>
        <v/>
      </c>
      <c r="AF157" t="str">
        <f t="shared" si="55"/>
        <v/>
      </c>
      <c r="AG157" t="str">
        <f t="shared" ref="AG157:AR157" si="56">IF(U157&lt;&gt;"",CONCATENATE("INSERT INTO oscar_db.synonym (SYNONYM, LOV_ID) VALUES('",U157,"' , ",$N157,");"),"")</f>
        <v>INSERT INTO oscar_db.synonym (SYNONYM, LOV_ID) VALUES('EE' , 156);</v>
      </c>
      <c r="AH157" t="str">
        <f t="shared" si="56"/>
        <v>INSERT INTO oscar_db.synonym (SYNONYM, LOV_ID) VALUES('Tallinn' , 156);</v>
      </c>
      <c r="AI157" t="str">
        <f t="shared" si="56"/>
        <v/>
      </c>
      <c r="AJ157" t="str">
        <f t="shared" si="56"/>
        <v/>
      </c>
      <c r="AK157" t="str">
        <f t="shared" si="56"/>
        <v/>
      </c>
      <c r="AL157" t="str">
        <f t="shared" si="56"/>
        <v/>
      </c>
      <c r="AM157" t="str">
        <f t="shared" si="56"/>
        <v/>
      </c>
      <c r="AN157" t="str">
        <f t="shared" si="56"/>
        <v/>
      </c>
      <c r="AO157" t="str">
        <f t="shared" si="56"/>
        <v/>
      </c>
      <c r="AP157" t="str">
        <f t="shared" si="56"/>
        <v/>
      </c>
      <c r="AQ157" t="str">
        <f t="shared" si="56"/>
        <v/>
      </c>
      <c r="AR157" t="str">
        <f t="shared" si="56"/>
        <v/>
      </c>
    </row>
    <row r="158" spans="3:44" ht="16" hidden="1">
      <c r="C158" s="68">
        <v>5</v>
      </c>
      <c r="D158" s="68">
        <v>29</v>
      </c>
      <c r="E158" s="18" t="s">
        <v>589</v>
      </c>
      <c r="F158" s="145" t="s">
        <v>1550</v>
      </c>
      <c r="G158" s="147" t="str">
        <f t="shared" si="50"/>
        <v>ET</v>
      </c>
      <c r="H158" s="147" t="str">
        <f t="shared" si="51"/>
        <v>Ethiopia</v>
      </c>
      <c r="I158" s="147">
        <v>77</v>
      </c>
      <c r="J158" s="148" t="s">
        <v>88</v>
      </c>
      <c r="K158" s="147"/>
      <c r="L158" s="68"/>
      <c r="M158" s="143"/>
      <c r="N158" s="68">
        <v>157</v>
      </c>
      <c r="O158" s="68" t="str">
        <f t="shared" si="45"/>
        <v/>
      </c>
      <c r="P158" s="68" t="str">
        <f t="shared" si="43"/>
        <v>{ "id": 157, "cbl_value":"ET", "oscar_display_text" : "Ethiopia", "top_record": false, "synonyms": [] },</v>
      </c>
      <c r="Q158" s="68" t="str">
        <f t="shared" si="44"/>
        <v>{ "id": 157, "cbl_value":"ET", "oscar_display_text" : "Ethiopia", "top_record": false, "synonyms": [] },</v>
      </c>
      <c r="R158" s="68"/>
      <c r="S158" t="s">
        <v>88</v>
      </c>
      <c r="T158" t="str">
        <f t="shared" si="52"/>
        <v>UPDATE lov_value SET ACTIVE = 0 , ORDER_VALUE = 77 WHERE ID = 157;</v>
      </c>
    </row>
    <row r="159" spans="3:44" ht="16" hidden="1">
      <c r="C159" s="68">
        <v>5</v>
      </c>
      <c r="D159" s="68">
        <v>29</v>
      </c>
      <c r="E159" s="18" t="s">
        <v>589</v>
      </c>
      <c r="F159" s="145" t="s">
        <v>1551</v>
      </c>
      <c r="G159" s="147" t="str">
        <f t="shared" si="50"/>
        <v>XS</v>
      </c>
      <c r="H159" s="147" t="str">
        <f t="shared" si="51"/>
        <v>Euromarket</v>
      </c>
      <c r="I159" s="147">
        <v>78</v>
      </c>
      <c r="J159" s="148" t="s">
        <v>88</v>
      </c>
      <c r="K159" s="147"/>
      <c r="L159" s="68"/>
      <c r="M159" s="143"/>
      <c r="N159" s="68">
        <v>158</v>
      </c>
      <c r="O159" s="68" t="str">
        <f t="shared" si="45"/>
        <v/>
      </c>
      <c r="P159" s="68" t="str">
        <f t="shared" si="43"/>
        <v>{ "id": 158, "cbl_value":"XS", "oscar_display_text" : "Euromarket", "top_record": false, "synonyms": [] },</v>
      </c>
      <c r="Q159" s="68" t="str">
        <f t="shared" si="44"/>
        <v>{ "id": 158, "cbl_value":"XS", "oscar_display_text" : "Euromarket", "top_record": false, "synonyms": [] },</v>
      </c>
      <c r="R159" s="68"/>
      <c r="S159" t="s">
        <v>88</v>
      </c>
      <c r="T159" t="str">
        <f t="shared" si="52"/>
        <v>UPDATE lov_value SET ACTIVE = 0 , ORDER_VALUE = 78 WHERE ID = 158;</v>
      </c>
    </row>
    <row r="160" spans="3:44" ht="16" hidden="1">
      <c r="C160" s="68">
        <v>5</v>
      </c>
      <c r="D160" s="68">
        <v>29</v>
      </c>
      <c r="E160" s="18" t="s">
        <v>589</v>
      </c>
      <c r="F160" s="145" t="s">
        <v>1552</v>
      </c>
      <c r="G160" s="147" t="str">
        <f t="shared" si="50"/>
        <v>XE</v>
      </c>
      <c r="H160" s="147" t="str">
        <f t="shared" si="51"/>
        <v>Europe</v>
      </c>
      <c r="I160" s="147">
        <v>79</v>
      </c>
      <c r="J160" s="148" t="s">
        <v>88</v>
      </c>
      <c r="K160" s="147"/>
      <c r="L160" s="68"/>
      <c r="M160" s="143"/>
      <c r="N160" s="68">
        <v>159</v>
      </c>
      <c r="O160" s="68" t="str">
        <f t="shared" si="45"/>
        <v/>
      </c>
      <c r="P160" s="68" t="str">
        <f t="shared" si="43"/>
        <v>{ "id": 159, "cbl_value":"XE", "oscar_display_text" : "Europe", "top_record": false, "synonyms": [] },</v>
      </c>
      <c r="Q160" s="68" t="str">
        <f t="shared" si="44"/>
        <v>{ "id": 159, "cbl_value":"XE", "oscar_display_text" : "Europe", "top_record": false, "synonyms": [] },</v>
      </c>
      <c r="R160" s="68"/>
      <c r="S160" t="s">
        <v>88</v>
      </c>
      <c r="T160" t="str">
        <f t="shared" si="52"/>
        <v>UPDATE lov_value SET ACTIVE = 0 , ORDER_VALUE = 79 WHERE ID = 159;</v>
      </c>
    </row>
    <row r="161" spans="3:44" ht="16" hidden="1">
      <c r="C161" s="68">
        <v>5</v>
      </c>
      <c r="D161" s="68">
        <v>29</v>
      </c>
      <c r="E161" s="18" t="s">
        <v>589</v>
      </c>
      <c r="F161" s="145" t="s">
        <v>1553</v>
      </c>
      <c r="G161" s="147" t="str">
        <f t="shared" si="50"/>
        <v>XI</v>
      </c>
      <c r="H161" s="147" t="str">
        <f t="shared" si="51"/>
        <v>European Stability Mech</v>
      </c>
      <c r="I161" s="147">
        <v>80</v>
      </c>
      <c r="J161" s="148" t="s">
        <v>88</v>
      </c>
      <c r="K161" s="147"/>
      <c r="L161" s="68"/>
      <c r="M161" s="143"/>
      <c r="N161" s="68">
        <v>160</v>
      </c>
      <c r="O161" s="68" t="str">
        <f t="shared" si="45"/>
        <v/>
      </c>
      <c r="P161" s="68" t="str">
        <f t="shared" si="43"/>
        <v>{ "id": 160, "cbl_value":"XI", "oscar_display_text" : "European Stability Mech", "top_record": false, "synonyms": [] },</v>
      </c>
      <c r="Q161" s="68" t="str">
        <f t="shared" si="44"/>
        <v>{ "id": 160, "cbl_value":"XI", "oscar_display_text" : "European Stability Mech", "top_record": false, "synonyms": [] },</v>
      </c>
      <c r="R161" s="68"/>
      <c r="S161" t="s">
        <v>88</v>
      </c>
      <c r="T161" t="str">
        <f t="shared" si="52"/>
        <v>UPDATE lov_value SET ACTIVE = 0 , ORDER_VALUE = 80 WHERE ID = 160;</v>
      </c>
    </row>
    <row r="162" spans="3:44" ht="16" hidden="1">
      <c r="C162" s="68">
        <v>5</v>
      </c>
      <c r="D162" s="68">
        <v>29</v>
      </c>
      <c r="E162" s="18" t="s">
        <v>589</v>
      </c>
      <c r="F162" s="145" t="s">
        <v>1554</v>
      </c>
      <c r="G162" s="147" t="str">
        <f t="shared" si="50"/>
        <v>EU</v>
      </c>
      <c r="H162" s="147" t="str">
        <f t="shared" si="51"/>
        <v>European Union</v>
      </c>
      <c r="I162" s="147">
        <v>81</v>
      </c>
      <c r="J162" s="148" t="s">
        <v>88</v>
      </c>
      <c r="K162" s="147" t="b">
        <v>1</v>
      </c>
      <c r="L162" s="68"/>
      <c r="M162" s="143"/>
      <c r="N162" s="68">
        <v>161</v>
      </c>
      <c r="O162" s="68" t="str">
        <f t="shared" si="45"/>
        <v/>
      </c>
      <c r="P162" s="68" t="str">
        <f t="shared" si="43"/>
        <v>{ "id": 161, "cbl_value":"EU", "oscar_display_text" : "European Union", "top_record": true, "synonyms": [] },</v>
      </c>
      <c r="Q162" s="68" t="str">
        <f t="shared" si="44"/>
        <v>{ "id": 161, "cbl_value":"EU", "oscar_display_text" : "European Union", "top_record": true, "synonyms": [] },</v>
      </c>
      <c r="R162" s="68"/>
      <c r="S162" t="s">
        <v>88</v>
      </c>
      <c r="T162" t="str">
        <f t="shared" si="52"/>
        <v>UPDATE lov_value SET ACTIVE = 0 , ORDER_VALUE = 81 WHERE ID = 161;</v>
      </c>
    </row>
    <row r="163" spans="3:44" ht="16" hidden="1">
      <c r="C163" s="68">
        <v>5</v>
      </c>
      <c r="D163" s="68">
        <v>29</v>
      </c>
      <c r="E163" s="18" t="s">
        <v>589</v>
      </c>
      <c r="F163" s="145" t="s">
        <v>1555</v>
      </c>
      <c r="G163" s="147" t="str">
        <f t="shared" si="50"/>
        <v>FO</v>
      </c>
      <c r="H163" s="147" t="str">
        <f t="shared" si="51"/>
        <v>Faeroe Is.</v>
      </c>
      <c r="I163" s="147">
        <v>82</v>
      </c>
      <c r="J163" s="148" t="s">
        <v>88</v>
      </c>
      <c r="K163" s="147"/>
      <c r="L163" s="68"/>
      <c r="M163" s="143"/>
      <c r="N163" s="68">
        <v>162</v>
      </c>
      <c r="O163" s="68" t="str">
        <f t="shared" si="45"/>
        <v/>
      </c>
      <c r="P163" s="68" t="str">
        <f t="shared" si="43"/>
        <v>{ "id": 162, "cbl_value":"FO", "oscar_display_text" : "Faeroe Is.", "top_record": false, "synonyms": [] },</v>
      </c>
      <c r="Q163" s="68" t="str">
        <f t="shared" si="44"/>
        <v>{ "id": 162, "cbl_value":"FO", "oscar_display_text" : "Faeroe Is.", "top_record": false, "synonyms": [] },</v>
      </c>
      <c r="R163" s="68"/>
      <c r="S163" t="s">
        <v>88</v>
      </c>
      <c r="T163" t="str">
        <f t="shared" si="52"/>
        <v>UPDATE lov_value SET ACTIVE = 0 , ORDER_VALUE = 82 WHERE ID = 162;</v>
      </c>
    </row>
    <row r="164" spans="3:44" ht="16" hidden="1">
      <c r="C164" s="68">
        <v>5</v>
      </c>
      <c r="D164" s="68">
        <v>29</v>
      </c>
      <c r="E164" s="18" t="s">
        <v>589</v>
      </c>
      <c r="F164" s="145" t="s">
        <v>1556</v>
      </c>
      <c r="G164" s="147" t="str">
        <f t="shared" si="50"/>
        <v>FK</v>
      </c>
      <c r="H164" s="147" t="str">
        <f t="shared" si="51"/>
        <v>Falkland Is.</v>
      </c>
      <c r="I164" s="147">
        <v>83</v>
      </c>
      <c r="J164" s="148" t="s">
        <v>88</v>
      </c>
      <c r="K164" s="147"/>
      <c r="L164" s="68"/>
      <c r="M164" s="143"/>
      <c r="N164" s="68">
        <v>163</v>
      </c>
      <c r="O164" s="68" t="str">
        <f t="shared" si="45"/>
        <v/>
      </c>
      <c r="P164" s="68" t="str">
        <f t="shared" si="43"/>
        <v>{ "id": 163, "cbl_value":"FK", "oscar_display_text" : "Falkland Is.", "top_record": false, "synonyms": [] },</v>
      </c>
      <c r="Q164" s="68" t="str">
        <f t="shared" si="44"/>
        <v>{ "id": 163, "cbl_value":"FK", "oscar_display_text" : "Falkland Is.", "top_record": false, "synonyms": [] },</v>
      </c>
      <c r="R164" s="68"/>
      <c r="S164" t="s">
        <v>88</v>
      </c>
      <c r="T164" t="str">
        <f t="shared" si="52"/>
        <v>UPDATE lov_value SET ACTIVE = 0 , ORDER_VALUE = 83 WHERE ID = 163;</v>
      </c>
    </row>
    <row r="165" spans="3:44" ht="16" hidden="1">
      <c r="C165" s="68">
        <v>5</v>
      </c>
      <c r="D165" s="68">
        <v>29</v>
      </c>
      <c r="E165" s="18" t="s">
        <v>589</v>
      </c>
      <c r="F165" s="145" t="s">
        <v>1557</v>
      </c>
      <c r="G165" s="147" t="str">
        <f t="shared" si="50"/>
        <v>FJ</v>
      </c>
      <c r="H165" s="147" t="str">
        <f t="shared" si="51"/>
        <v>Fiji</v>
      </c>
      <c r="I165" s="147">
        <v>84</v>
      </c>
      <c r="J165" s="148" t="s">
        <v>88</v>
      </c>
      <c r="K165" s="147"/>
      <c r="L165" s="68"/>
      <c r="M165" s="143"/>
      <c r="N165" s="68">
        <v>164</v>
      </c>
      <c r="O165" s="68" t="str">
        <f t="shared" si="45"/>
        <v/>
      </c>
      <c r="P165" s="68" t="str">
        <f t="shared" si="43"/>
        <v>{ "id": 164, "cbl_value":"FJ", "oscar_display_text" : "Fiji", "top_record": false, "synonyms": [] },</v>
      </c>
      <c r="Q165" s="68" t="str">
        <f t="shared" si="44"/>
        <v>{ "id": 164, "cbl_value":"FJ", "oscar_display_text" : "Fiji", "top_record": false, "synonyms": [] },</v>
      </c>
      <c r="R165" s="68"/>
      <c r="S165" t="s">
        <v>88</v>
      </c>
      <c r="T165" t="str">
        <f t="shared" si="52"/>
        <v>UPDATE lov_value SET ACTIVE = 0 , ORDER_VALUE = 84 WHERE ID = 164;</v>
      </c>
    </row>
    <row r="166" spans="3:44" ht="16" hidden="1">
      <c r="C166" s="68">
        <v>5</v>
      </c>
      <c r="D166" s="68">
        <v>29</v>
      </c>
      <c r="E166" s="18" t="s">
        <v>589</v>
      </c>
      <c r="F166" s="145" t="s">
        <v>1558</v>
      </c>
      <c r="G166" s="147" t="str">
        <f t="shared" si="50"/>
        <v>FI</v>
      </c>
      <c r="H166" s="147" t="str">
        <f t="shared" si="51"/>
        <v>Finland</v>
      </c>
      <c r="I166" s="147">
        <v>20</v>
      </c>
      <c r="J166" s="148" t="s">
        <v>200</v>
      </c>
      <c r="K166" s="147"/>
      <c r="L166" s="30" t="s">
        <v>1559</v>
      </c>
      <c r="M166" s="143"/>
      <c r="N166" s="68">
        <v>165</v>
      </c>
      <c r="O166" s="68" t="str">
        <f t="shared" si="45"/>
        <v/>
      </c>
      <c r="P166" s="68" t="str">
        <f t="shared" si="43"/>
        <v>{ "id": 165, "cbl_value":"FI", "oscar_display_text" : "Finland", "top_record": false, "synonyms": [] },</v>
      </c>
      <c r="Q166" s="68" t="str">
        <f t="shared" si="44"/>
        <v>{ "id": 165, "cbl_value":"FI", "oscar_display_text" : "Finland", "top_record": false, "synonyms": [] },</v>
      </c>
      <c r="R166" s="68"/>
      <c r="S166" t="s">
        <v>88</v>
      </c>
      <c r="T166" t="str">
        <f t="shared" si="52"/>
        <v>UPDATE lov_value SET ACTIVE = 1 , ORDER_VALUE = 20 WHERE ID = 165;</v>
      </c>
      <c r="U166" t="str">
        <f t="shared" ref="U166:AF167" si="57">IF($L166&lt;&gt;"",
    IF(LEN($L166)-LEN(SUBSTITUTE($L166,";",""))&gt;=U$1,
        IF(U$1=1,
            MID($L166,1,FIND(";",$L166,1)-1),
            MID($L166,
                FIND("~",SUBSTITUTE($L166,";","~",U$1-1))+1,
                FIND("~",SUBSTITUTE($L166,";","~",U$1))-FIND("~",SUBSTITUTE($L166,";","~",U$1-1))-1
            )
        ),
        IF(AND(LEN($L166)-LEN(SUBSTITUTE($L166,";",""))=0,U$1=1),
            $L166,
            IF(LEN($L166)-LEN(SUBSTITUTE($L166,";",""))=U$1-1,
                RIGHT($L166,LEN($L166)-FIND("~",(SUBSTITUTE($L166,";","~",U$1-1)))),""))),"")</f>
        <v>FI</v>
      </c>
      <c r="V166" t="str">
        <f t="shared" si="57"/>
        <v>Helsinki</v>
      </c>
      <c r="W166" t="str">
        <f t="shared" si="57"/>
        <v/>
      </c>
      <c r="X166" t="str">
        <f t="shared" si="57"/>
        <v/>
      </c>
      <c r="Y166" t="str">
        <f t="shared" si="57"/>
        <v/>
      </c>
      <c r="Z166" t="str">
        <f t="shared" si="57"/>
        <v/>
      </c>
      <c r="AA166" t="str">
        <f t="shared" si="57"/>
        <v/>
      </c>
      <c r="AB166" t="str">
        <f t="shared" si="57"/>
        <v/>
      </c>
      <c r="AC166" t="str">
        <f t="shared" si="57"/>
        <v/>
      </c>
      <c r="AD166" t="str">
        <f t="shared" si="57"/>
        <v/>
      </c>
      <c r="AE166" t="str">
        <f t="shared" si="57"/>
        <v/>
      </c>
      <c r="AF166" t="str">
        <f t="shared" si="57"/>
        <v/>
      </c>
      <c r="AG166" t="str">
        <f t="shared" ref="AG166:AR167" si="58">IF(U166&lt;&gt;"",CONCATENATE("INSERT INTO oscar_db.synonym (SYNONYM, LOV_ID) VALUES('",U166,"' , ",$N166,");"),"")</f>
        <v>INSERT INTO oscar_db.synonym (SYNONYM, LOV_ID) VALUES('FI' , 165);</v>
      </c>
      <c r="AH166" t="str">
        <f t="shared" si="58"/>
        <v>INSERT INTO oscar_db.synonym (SYNONYM, LOV_ID) VALUES('Helsinki' , 165);</v>
      </c>
      <c r="AI166" t="str">
        <f t="shared" si="58"/>
        <v/>
      </c>
      <c r="AJ166" t="str">
        <f t="shared" si="58"/>
        <v/>
      </c>
      <c r="AK166" t="str">
        <f t="shared" si="58"/>
        <v/>
      </c>
      <c r="AL166" t="str">
        <f t="shared" si="58"/>
        <v/>
      </c>
      <c r="AM166" t="str">
        <f t="shared" si="58"/>
        <v/>
      </c>
      <c r="AN166" t="str">
        <f t="shared" si="58"/>
        <v/>
      </c>
      <c r="AO166" t="str">
        <f t="shared" si="58"/>
        <v/>
      </c>
      <c r="AP166" t="str">
        <f t="shared" si="58"/>
        <v/>
      </c>
      <c r="AQ166" t="str">
        <f t="shared" si="58"/>
        <v/>
      </c>
      <c r="AR166" t="str">
        <f t="shared" si="58"/>
        <v/>
      </c>
    </row>
    <row r="167" spans="3:44" ht="16" hidden="1">
      <c r="C167" s="68">
        <v>5</v>
      </c>
      <c r="D167" s="68">
        <v>29</v>
      </c>
      <c r="E167" s="18" t="s">
        <v>589</v>
      </c>
      <c r="F167" s="145" t="s">
        <v>1560</v>
      </c>
      <c r="G167" s="147" t="str">
        <f t="shared" si="50"/>
        <v>FR</v>
      </c>
      <c r="H167" s="147" t="str">
        <f t="shared" si="51"/>
        <v>France</v>
      </c>
      <c r="I167" s="147">
        <v>21</v>
      </c>
      <c r="J167" s="148" t="s">
        <v>200</v>
      </c>
      <c r="K167" s="147"/>
      <c r="L167" s="30" t="s">
        <v>1561</v>
      </c>
      <c r="M167" s="143"/>
      <c r="N167" s="68">
        <v>166</v>
      </c>
      <c r="O167" s="68" t="str">
        <f t="shared" si="45"/>
        <v/>
      </c>
      <c r="P167" s="68" t="str">
        <f t="shared" si="43"/>
        <v>{ "id": 166, "cbl_value":"FR", "oscar_display_text" : "France", "top_record": false, "synonyms": [] },</v>
      </c>
      <c r="Q167" s="68" t="str">
        <f t="shared" si="44"/>
        <v>{ "id": 166, "cbl_value":"FR", "oscar_display_text" : "France", "top_record": false, "synonyms": [] },</v>
      </c>
      <c r="R167" s="68"/>
      <c r="S167" t="s">
        <v>88</v>
      </c>
      <c r="T167" t="str">
        <f t="shared" si="52"/>
        <v>UPDATE lov_value SET ACTIVE = 1 , ORDER_VALUE = 21 WHERE ID = 166;</v>
      </c>
      <c r="U167" t="str">
        <f t="shared" si="57"/>
        <v>FR</v>
      </c>
      <c r="V167" t="str">
        <f t="shared" si="57"/>
        <v>Paris</v>
      </c>
      <c r="W167" t="str">
        <f t="shared" si="57"/>
        <v/>
      </c>
      <c r="X167" t="str">
        <f t="shared" si="57"/>
        <v/>
      </c>
      <c r="Y167" t="str">
        <f t="shared" si="57"/>
        <v/>
      </c>
      <c r="Z167" t="str">
        <f t="shared" si="57"/>
        <v/>
      </c>
      <c r="AA167" t="str">
        <f t="shared" si="57"/>
        <v/>
      </c>
      <c r="AB167" t="str">
        <f t="shared" si="57"/>
        <v/>
      </c>
      <c r="AC167" t="str">
        <f t="shared" si="57"/>
        <v/>
      </c>
      <c r="AD167" t="str">
        <f t="shared" si="57"/>
        <v/>
      </c>
      <c r="AE167" t="str">
        <f t="shared" si="57"/>
        <v/>
      </c>
      <c r="AF167" t="str">
        <f t="shared" si="57"/>
        <v/>
      </c>
      <c r="AG167" t="str">
        <f t="shared" si="58"/>
        <v>INSERT INTO oscar_db.synonym (SYNONYM, LOV_ID) VALUES('FR' , 166);</v>
      </c>
      <c r="AH167" t="str">
        <f t="shared" si="58"/>
        <v>INSERT INTO oscar_db.synonym (SYNONYM, LOV_ID) VALUES('Paris' , 166);</v>
      </c>
      <c r="AI167" t="str">
        <f t="shared" si="58"/>
        <v/>
      </c>
      <c r="AJ167" t="str">
        <f t="shared" si="58"/>
        <v/>
      </c>
      <c r="AK167" t="str">
        <f t="shared" si="58"/>
        <v/>
      </c>
      <c r="AL167" t="str">
        <f t="shared" si="58"/>
        <v/>
      </c>
      <c r="AM167" t="str">
        <f t="shared" si="58"/>
        <v/>
      </c>
      <c r="AN167" t="str">
        <f t="shared" si="58"/>
        <v/>
      </c>
      <c r="AO167" t="str">
        <f t="shared" si="58"/>
        <v/>
      </c>
      <c r="AP167" t="str">
        <f t="shared" si="58"/>
        <v/>
      </c>
      <c r="AQ167" t="str">
        <f t="shared" si="58"/>
        <v/>
      </c>
      <c r="AR167" t="str">
        <f t="shared" si="58"/>
        <v/>
      </c>
    </row>
    <row r="168" spans="3:44" ht="16" hidden="1">
      <c r="C168" s="68">
        <v>5</v>
      </c>
      <c r="D168" s="68">
        <v>29</v>
      </c>
      <c r="E168" s="18" t="s">
        <v>589</v>
      </c>
      <c r="F168" s="145" t="s">
        <v>1562</v>
      </c>
      <c r="G168" s="147" t="str">
        <f t="shared" si="50"/>
        <v>GF</v>
      </c>
      <c r="H168" s="147" t="str">
        <f t="shared" si="51"/>
        <v>French Guiana</v>
      </c>
      <c r="I168" s="147">
        <v>87</v>
      </c>
      <c r="J168" s="148" t="s">
        <v>88</v>
      </c>
      <c r="K168" s="147"/>
      <c r="L168" s="68"/>
      <c r="M168" s="143"/>
      <c r="N168" s="68">
        <v>167</v>
      </c>
      <c r="O168" s="68" t="str">
        <f t="shared" si="45"/>
        <v/>
      </c>
      <c r="P168" s="68" t="str">
        <f t="shared" si="43"/>
        <v>{ "id": 167, "cbl_value":"GF", "oscar_display_text" : "French Guiana", "top_record": false, "synonyms": [] },</v>
      </c>
      <c r="Q168" s="68" t="str">
        <f t="shared" si="44"/>
        <v>{ "id": 167, "cbl_value":"GF", "oscar_display_text" : "French Guiana", "top_record": false, "synonyms": [] },</v>
      </c>
      <c r="R168" s="68"/>
      <c r="S168" t="s">
        <v>88</v>
      </c>
      <c r="T168" t="str">
        <f t="shared" si="52"/>
        <v>UPDATE lov_value SET ACTIVE = 0 , ORDER_VALUE = 87 WHERE ID = 167;</v>
      </c>
    </row>
    <row r="169" spans="3:44" ht="16" hidden="1">
      <c r="C169" s="68">
        <v>5</v>
      </c>
      <c r="D169" s="68">
        <v>29</v>
      </c>
      <c r="E169" s="18" t="s">
        <v>589</v>
      </c>
      <c r="F169" s="145" t="s">
        <v>1563</v>
      </c>
      <c r="G169" s="147" t="str">
        <f t="shared" si="50"/>
        <v>PF</v>
      </c>
      <c r="H169" s="147" t="str">
        <f t="shared" si="51"/>
        <v>French Polynesia</v>
      </c>
      <c r="I169" s="147">
        <v>88</v>
      </c>
      <c r="J169" s="148" t="s">
        <v>88</v>
      </c>
      <c r="K169" s="147"/>
      <c r="L169" s="68"/>
      <c r="M169" s="143"/>
      <c r="N169" s="68">
        <v>168</v>
      </c>
      <c r="O169" s="68" t="str">
        <f t="shared" si="45"/>
        <v/>
      </c>
      <c r="P169" s="68" t="str">
        <f t="shared" si="43"/>
        <v>{ "id": 168, "cbl_value":"PF", "oscar_display_text" : "French Polynesia", "top_record": false, "synonyms": [] },</v>
      </c>
      <c r="Q169" s="68" t="str">
        <f t="shared" si="44"/>
        <v>{ "id": 168, "cbl_value":"PF", "oscar_display_text" : "French Polynesia", "top_record": false, "synonyms": [] },</v>
      </c>
      <c r="R169" s="68"/>
      <c r="S169" t="s">
        <v>88</v>
      </c>
      <c r="T169" t="str">
        <f t="shared" si="52"/>
        <v>UPDATE lov_value SET ACTIVE = 0 , ORDER_VALUE = 88 WHERE ID = 168;</v>
      </c>
    </row>
    <row r="170" spans="3:44" ht="16" hidden="1">
      <c r="C170" s="68">
        <v>5</v>
      </c>
      <c r="D170" s="68">
        <v>29</v>
      </c>
      <c r="E170" s="18" t="s">
        <v>589</v>
      </c>
      <c r="F170" s="145" t="s">
        <v>1564</v>
      </c>
      <c r="G170" s="147" t="str">
        <f t="shared" si="50"/>
        <v>TF</v>
      </c>
      <c r="H170" s="147" t="str">
        <f t="shared" si="51"/>
        <v>French Southern Terr.</v>
      </c>
      <c r="I170" s="147">
        <v>89</v>
      </c>
      <c r="J170" s="148" t="s">
        <v>88</v>
      </c>
      <c r="K170" s="147"/>
      <c r="L170" s="68"/>
      <c r="M170" s="143"/>
      <c r="N170" s="68">
        <v>169</v>
      </c>
      <c r="O170" s="68" t="str">
        <f t="shared" si="45"/>
        <v/>
      </c>
      <c r="P170" s="68" t="str">
        <f t="shared" si="43"/>
        <v>{ "id": 169, "cbl_value":"TF", "oscar_display_text" : "French Southern Terr.", "top_record": false, "synonyms": [] },</v>
      </c>
      <c r="Q170" s="68" t="str">
        <f t="shared" si="44"/>
        <v>{ "id": 169, "cbl_value":"TF", "oscar_display_text" : "French Southern Terr.", "top_record": false, "synonyms": [] },</v>
      </c>
      <c r="R170" s="68"/>
      <c r="S170" t="s">
        <v>88</v>
      </c>
      <c r="T170" t="str">
        <f t="shared" si="52"/>
        <v>UPDATE lov_value SET ACTIVE = 0 , ORDER_VALUE = 89 WHERE ID = 169;</v>
      </c>
    </row>
    <row r="171" spans="3:44" ht="16" hidden="1">
      <c r="C171" s="68">
        <v>5</v>
      </c>
      <c r="D171" s="68">
        <v>29</v>
      </c>
      <c r="E171" s="18" t="s">
        <v>589</v>
      </c>
      <c r="F171" s="145" t="s">
        <v>1565</v>
      </c>
      <c r="G171" s="147" t="str">
        <f t="shared" si="50"/>
        <v>GA</v>
      </c>
      <c r="H171" s="147" t="str">
        <f t="shared" si="51"/>
        <v>Gabon</v>
      </c>
      <c r="I171" s="147">
        <v>90</v>
      </c>
      <c r="J171" s="148" t="s">
        <v>88</v>
      </c>
      <c r="K171" s="147"/>
      <c r="L171" s="68"/>
      <c r="M171" s="143"/>
      <c r="N171" s="68">
        <v>170</v>
      </c>
      <c r="O171" s="68" t="str">
        <f t="shared" si="45"/>
        <v/>
      </c>
      <c r="P171" s="68" t="str">
        <f t="shared" si="43"/>
        <v>{ "id": 170, "cbl_value":"GA", "oscar_display_text" : "Gabon", "top_record": false, "synonyms": [] },</v>
      </c>
      <c r="Q171" s="68" t="str">
        <f t="shared" si="44"/>
        <v>{ "id": 170, "cbl_value":"GA", "oscar_display_text" : "Gabon", "top_record": false, "synonyms": [] },</v>
      </c>
      <c r="R171" s="68"/>
      <c r="S171" t="s">
        <v>88</v>
      </c>
      <c r="T171" t="str">
        <f t="shared" si="52"/>
        <v>UPDATE lov_value SET ACTIVE = 0 , ORDER_VALUE = 90 WHERE ID = 170;</v>
      </c>
    </row>
    <row r="172" spans="3:44" ht="16" hidden="1">
      <c r="C172" s="68">
        <v>5</v>
      </c>
      <c r="D172" s="68">
        <v>29</v>
      </c>
      <c r="E172" s="18" t="s">
        <v>589</v>
      </c>
      <c r="F172" s="145" t="s">
        <v>1566</v>
      </c>
      <c r="G172" s="147" t="str">
        <f t="shared" si="50"/>
        <v>GM</v>
      </c>
      <c r="H172" s="147" t="str">
        <f t="shared" si="51"/>
        <v>Gambia</v>
      </c>
      <c r="I172" s="147">
        <v>91</v>
      </c>
      <c r="J172" s="148" t="s">
        <v>88</v>
      </c>
      <c r="K172" s="147"/>
      <c r="L172" s="68"/>
      <c r="M172" s="143"/>
      <c r="N172" s="68">
        <v>171</v>
      </c>
      <c r="O172" s="68" t="str">
        <f t="shared" si="45"/>
        <v/>
      </c>
      <c r="P172" s="68" t="str">
        <f t="shared" si="43"/>
        <v>{ "id": 171, "cbl_value":"GM", "oscar_display_text" : "Gambia", "top_record": false, "synonyms": [] },</v>
      </c>
      <c r="Q172" s="68" t="str">
        <f t="shared" si="44"/>
        <v>{ "id": 171, "cbl_value":"GM", "oscar_display_text" : "Gambia", "top_record": false, "synonyms": [] },</v>
      </c>
      <c r="R172" s="68"/>
      <c r="S172" t="s">
        <v>88</v>
      </c>
      <c r="T172" t="str">
        <f t="shared" si="52"/>
        <v>UPDATE lov_value SET ACTIVE = 0 , ORDER_VALUE = 91 WHERE ID = 171;</v>
      </c>
    </row>
    <row r="173" spans="3:44" ht="16" hidden="1">
      <c r="C173" s="68">
        <v>5</v>
      </c>
      <c r="D173" s="68">
        <v>29</v>
      </c>
      <c r="E173" s="18" t="s">
        <v>589</v>
      </c>
      <c r="F173" s="145" t="s">
        <v>1567</v>
      </c>
      <c r="G173" s="147" t="str">
        <f t="shared" si="50"/>
        <v>GE</v>
      </c>
      <c r="H173" s="147" t="str">
        <f t="shared" si="51"/>
        <v>Georgia</v>
      </c>
      <c r="I173" s="147">
        <v>92</v>
      </c>
      <c r="J173" s="148" t="s">
        <v>88</v>
      </c>
      <c r="K173" s="147"/>
      <c r="L173" s="68"/>
      <c r="M173" s="143"/>
      <c r="N173" s="68">
        <v>172</v>
      </c>
      <c r="O173" s="68" t="str">
        <f t="shared" si="45"/>
        <v/>
      </c>
      <c r="P173" s="68" t="str">
        <f t="shared" si="43"/>
        <v>{ "id": 172, "cbl_value":"GE", "oscar_display_text" : "Georgia", "top_record": false, "synonyms": [] },</v>
      </c>
      <c r="Q173" s="68" t="str">
        <f t="shared" si="44"/>
        <v>{ "id": 172, "cbl_value":"GE", "oscar_display_text" : "Georgia", "top_record": false, "synonyms": [] },</v>
      </c>
      <c r="R173" s="68"/>
      <c r="S173" t="s">
        <v>88</v>
      </c>
      <c r="T173" t="str">
        <f t="shared" si="52"/>
        <v>UPDATE lov_value SET ACTIVE = 0 , ORDER_VALUE = 92 WHERE ID = 172;</v>
      </c>
    </row>
    <row r="174" spans="3:44" ht="16" hidden="1">
      <c r="C174" s="68">
        <v>5</v>
      </c>
      <c r="D174" s="68">
        <v>29</v>
      </c>
      <c r="E174" s="18" t="s">
        <v>589</v>
      </c>
      <c r="F174" s="145" t="s">
        <v>1568</v>
      </c>
      <c r="G174" s="147" t="str">
        <f t="shared" si="50"/>
        <v>GS</v>
      </c>
      <c r="H174" s="147" t="str">
        <f t="shared" si="51"/>
        <v>Georgia Sandwich Is.</v>
      </c>
      <c r="I174" s="147">
        <v>93</v>
      </c>
      <c r="J174" s="148" t="s">
        <v>88</v>
      </c>
      <c r="K174" s="147"/>
      <c r="L174" s="68"/>
      <c r="M174" s="143"/>
      <c r="N174" s="68">
        <v>173</v>
      </c>
      <c r="O174" s="68" t="str">
        <f t="shared" si="45"/>
        <v/>
      </c>
      <c r="P174" s="68" t="str">
        <f t="shared" si="43"/>
        <v>{ "id": 173, "cbl_value":"GS", "oscar_display_text" : "Georgia Sandwich Is.", "top_record": false, "synonyms": [] },</v>
      </c>
      <c r="Q174" s="68" t="str">
        <f t="shared" si="44"/>
        <v>{ "id": 173, "cbl_value":"GS", "oscar_display_text" : "Georgia Sandwich Is.", "top_record": false, "synonyms": [] },</v>
      </c>
      <c r="R174" s="68"/>
      <c r="S174" t="s">
        <v>88</v>
      </c>
      <c r="T174" t="str">
        <f t="shared" si="52"/>
        <v>UPDATE lov_value SET ACTIVE = 0 , ORDER_VALUE = 93 WHERE ID = 173;</v>
      </c>
    </row>
    <row r="175" spans="3:44" ht="16" hidden="1">
      <c r="C175" s="68">
        <v>5</v>
      </c>
      <c r="D175" s="68">
        <v>29</v>
      </c>
      <c r="E175" s="18" t="s">
        <v>589</v>
      </c>
      <c r="F175" s="145" t="s">
        <v>1569</v>
      </c>
      <c r="G175" s="147" t="str">
        <f t="shared" si="50"/>
        <v>DE</v>
      </c>
      <c r="H175" s="147" t="str">
        <f t="shared" si="51"/>
        <v>Germany</v>
      </c>
      <c r="I175" s="147">
        <v>22</v>
      </c>
      <c r="J175" s="148" t="s">
        <v>200</v>
      </c>
      <c r="K175" s="147"/>
      <c r="L175" s="30" t="s">
        <v>1570</v>
      </c>
      <c r="M175" s="143"/>
      <c r="N175" s="68">
        <v>174</v>
      </c>
      <c r="O175" s="68" t="str">
        <f t="shared" si="45"/>
        <v/>
      </c>
      <c r="P175" s="68" t="str">
        <f t="shared" si="43"/>
        <v>{ "id": 174, "cbl_value":"DE", "oscar_display_text" : "Germany", "top_record": false, "synonyms": [] },</v>
      </c>
      <c r="Q175" s="68" t="str">
        <f t="shared" si="44"/>
        <v>{ "id": 174, "cbl_value":"DE", "oscar_display_text" : "Germany", "top_record": false, "synonyms": [] },</v>
      </c>
      <c r="R175" s="68"/>
      <c r="S175" t="s">
        <v>88</v>
      </c>
      <c r="T175" t="str">
        <f t="shared" si="52"/>
        <v>UPDATE lov_value SET ACTIVE = 1 , ORDER_VALUE = 22 WHERE ID = 174;</v>
      </c>
      <c r="U175" t="str">
        <f t="shared" ref="U175:AF175" si="59">IF($L175&lt;&gt;"",
    IF(LEN($L175)-LEN(SUBSTITUTE($L175,";",""))&gt;=U$1,
        IF(U$1=1,
            MID($L175,1,FIND(";",$L175,1)-1),
            MID($L175,
                FIND("~",SUBSTITUTE($L175,";","~",U$1-1))+1,
                FIND("~",SUBSTITUTE($L175,";","~",U$1))-FIND("~",SUBSTITUTE($L175,";","~",U$1-1))-1
            )
        ),
        IF(AND(LEN($L175)-LEN(SUBSTITUTE($L175,";",""))=0,U$1=1),
            $L175,
            IF(LEN($L175)-LEN(SUBSTITUTE($L175,";",""))=U$1-1,
                RIGHT($L175,LEN($L175)-FIND("~",(SUBSTITUTE($L175,";","~",U$1-1)))),""))),"")</f>
        <v>DE</v>
      </c>
      <c r="V175" t="str">
        <f t="shared" si="59"/>
        <v>Berlin</v>
      </c>
      <c r="W175" t="str">
        <f t="shared" si="59"/>
        <v>Bonn</v>
      </c>
      <c r="X175" t="str">
        <f t="shared" si="59"/>
        <v>Munich</v>
      </c>
      <c r="Y175" t="str">
        <f t="shared" si="59"/>
        <v/>
      </c>
      <c r="Z175" t="str">
        <f t="shared" si="59"/>
        <v/>
      </c>
      <c r="AA175" t="str">
        <f t="shared" si="59"/>
        <v/>
      </c>
      <c r="AB175" t="str">
        <f t="shared" si="59"/>
        <v/>
      </c>
      <c r="AC175" t="str">
        <f t="shared" si="59"/>
        <v/>
      </c>
      <c r="AD175" t="str">
        <f t="shared" si="59"/>
        <v/>
      </c>
      <c r="AE175" t="str">
        <f t="shared" si="59"/>
        <v/>
      </c>
      <c r="AF175" t="str">
        <f t="shared" si="59"/>
        <v/>
      </c>
      <c r="AG175" t="str">
        <f t="shared" ref="AG175:AR175" si="60">IF(U175&lt;&gt;"",CONCATENATE("INSERT INTO oscar_db.synonym (SYNONYM, LOV_ID) VALUES('",U175,"' , ",$N175,");"),"")</f>
        <v>INSERT INTO oscar_db.synonym (SYNONYM, LOV_ID) VALUES('DE' , 174);</v>
      </c>
      <c r="AH175" t="str">
        <f t="shared" si="60"/>
        <v>INSERT INTO oscar_db.synonym (SYNONYM, LOV_ID) VALUES('Berlin' , 174);</v>
      </c>
      <c r="AI175" t="str">
        <f t="shared" si="60"/>
        <v>INSERT INTO oscar_db.synonym (SYNONYM, LOV_ID) VALUES('Bonn' , 174);</v>
      </c>
      <c r="AJ175" t="str">
        <f t="shared" si="60"/>
        <v>INSERT INTO oscar_db.synonym (SYNONYM, LOV_ID) VALUES('Munich' , 174);</v>
      </c>
      <c r="AK175" t="str">
        <f t="shared" si="60"/>
        <v/>
      </c>
      <c r="AL175" t="str">
        <f t="shared" si="60"/>
        <v/>
      </c>
      <c r="AM175" t="str">
        <f t="shared" si="60"/>
        <v/>
      </c>
      <c r="AN175" t="str">
        <f t="shared" si="60"/>
        <v/>
      </c>
      <c r="AO175" t="str">
        <f t="shared" si="60"/>
        <v/>
      </c>
      <c r="AP175" t="str">
        <f t="shared" si="60"/>
        <v/>
      </c>
      <c r="AQ175" t="str">
        <f t="shared" si="60"/>
        <v/>
      </c>
      <c r="AR175" t="str">
        <f t="shared" si="60"/>
        <v/>
      </c>
    </row>
    <row r="176" spans="3:44" ht="16" hidden="1">
      <c r="C176" s="68">
        <v>5</v>
      </c>
      <c r="D176" s="68">
        <v>29</v>
      </c>
      <c r="E176" s="18" t="s">
        <v>589</v>
      </c>
      <c r="F176" s="145" t="s">
        <v>1571</v>
      </c>
      <c r="G176" s="147" t="str">
        <f t="shared" si="50"/>
        <v>GH</v>
      </c>
      <c r="H176" s="147" t="str">
        <f t="shared" si="51"/>
        <v>Ghana</v>
      </c>
      <c r="I176" s="147">
        <v>95</v>
      </c>
      <c r="J176" s="148" t="s">
        <v>88</v>
      </c>
      <c r="K176" s="147"/>
      <c r="L176" s="68"/>
      <c r="M176" s="143"/>
      <c r="N176" s="68">
        <v>175</v>
      </c>
      <c r="O176" s="68" t="str">
        <f t="shared" si="45"/>
        <v/>
      </c>
      <c r="P176" s="68" t="str">
        <f t="shared" si="43"/>
        <v>{ "id": 175, "cbl_value":"GH", "oscar_display_text" : "Ghana", "top_record": false, "synonyms": [] },</v>
      </c>
      <c r="Q176" s="68" t="str">
        <f t="shared" si="44"/>
        <v>{ "id": 175, "cbl_value":"GH", "oscar_display_text" : "Ghana", "top_record": false, "synonyms": [] },</v>
      </c>
      <c r="R176" s="68"/>
      <c r="S176" t="s">
        <v>88</v>
      </c>
      <c r="T176" t="str">
        <f t="shared" si="52"/>
        <v>UPDATE lov_value SET ACTIVE = 0 , ORDER_VALUE = 95 WHERE ID = 175;</v>
      </c>
    </row>
    <row r="177" spans="3:44" ht="16" hidden="1">
      <c r="C177" s="68">
        <v>5</v>
      </c>
      <c r="D177" s="68">
        <v>29</v>
      </c>
      <c r="E177" s="18" t="s">
        <v>589</v>
      </c>
      <c r="F177" s="145" t="s">
        <v>1572</v>
      </c>
      <c r="G177" s="147" t="str">
        <f t="shared" si="50"/>
        <v>GI</v>
      </c>
      <c r="H177" s="147" t="str">
        <f t="shared" si="51"/>
        <v>Gibraltar</v>
      </c>
      <c r="I177" s="147">
        <v>96</v>
      </c>
      <c r="J177" s="148" t="s">
        <v>88</v>
      </c>
      <c r="K177" s="147"/>
      <c r="L177" s="68"/>
      <c r="M177" s="143"/>
      <c r="N177" s="68">
        <v>176</v>
      </c>
      <c r="O177" s="68" t="str">
        <f t="shared" si="45"/>
        <v/>
      </c>
      <c r="P177" s="68" t="str">
        <f t="shared" si="43"/>
        <v>{ "id": 176, "cbl_value":"GI", "oscar_display_text" : "Gibraltar", "top_record": false, "synonyms": [] },</v>
      </c>
      <c r="Q177" s="68" t="str">
        <f t="shared" si="44"/>
        <v>{ "id": 176, "cbl_value":"GI", "oscar_display_text" : "Gibraltar", "top_record": false, "synonyms": [] },</v>
      </c>
      <c r="R177" s="68"/>
      <c r="S177" t="s">
        <v>88</v>
      </c>
      <c r="T177" t="str">
        <f t="shared" si="52"/>
        <v>UPDATE lov_value SET ACTIVE = 0 , ORDER_VALUE = 96 WHERE ID = 176;</v>
      </c>
    </row>
    <row r="178" spans="3:44" ht="16" hidden="1">
      <c r="C178" s="68">
        <v>5</v>
      </c>
      <c r="D178" s="68">
        <v>29</v>
      </c>
      <c r="E178" s="18" t="s">
        <v>589</v>
      </c>
      <c r="F178" s="145" t="s">
        <v>1573</v>
      </c>
      <c r="G178" s="147" t="str">
        <f t="shared" si="50"/>
        <v>VV</v>
      </c>
      <c r="H178" s="147" t="str">
        <f t="shared" si="51"/>
        <v>Grandbigard</v>
      </c>
      <c r="I178" s="147">
        <v>97</v>
      </c>
      <c r="J178" s="148" t="s">
        <v>88</v>
      </c>
      <c r="K178" s="147"/>
      <c r="L178" s="68"/>
      <c r="M178" s="143"/>
      <c r="N178" s="68">
        <v>177</v>
      </c>
      <c r="O178" s="68" t="str">
        <f t="shared" si="45"/>
        <v/>
      </c>
      <c r="P178" s="68" t="str">
        <f t="shared" si="43"/>
        <v>{ "id": 177, "cbl_value":"VV", "oscar_display_text" : "Grandbigard", "top_record": false, "synonyms": [] },</v>
      </c>
      <c r="Q178" s="68" t="str">
        <f t="shared" si="44"/>
        <v>{ "id": 177, "cbl_value":"VV", "oscar_display_text" : "Grandbigard", "top_record": false, "synonyms": [] },</v>
      </c>
      <c r="R178" s="68"/>
      <c r="S178" t="s">
        <v>88</v>
      </c>
      <c r="T178" t="str">
        <f t="shared" si="52"/>
        <v>UPDATE lov_value SET ACTIVE = 0 , ORDER_VALUE = 97 WHERE ID = 177;</v>
      </c>
    </row>
    <row r="179" spans="3:44" ht="16" hidden="1">
      <c r="C179" s="68">
        <v>5</v>
      </c>
      <c r="D179" s="68">
        <v>29</v>
      </c>
      <c r="E179" s="18" t="s">
        <v>589</v>
      </c>
      <c r="F179" s="145" t="s">
        <v>1574</v>
      </c>
      <c r="G179" s="147" t="str">
        <f t="shared" si="50"/>
        <v>GR</v>
      </c>
      <c r="H179" s="147" t="str">
        <f t="shared" si="51"/>
        <v>Greece</v>
      </c>
      <c r="I179" s="147">
        <v>23</v>
      </c>
      <c r="J179" s="148" t="s">
        <v>200</v>
      </c>
      <c r="K179" s="147"/>
      <c r="L179" s="30" t="s">
        <v>1575</v>
      </c>
      <c r="M179" s="143"/>
      <c r="N179" s="68">
        <v>178</v>
      </c>
      <c r="O179" s="68" t="str">
        <f t="shared" si="45"/>
        <v/>
      </c>
      <c r="P179" s="68" t="str">
        <f t="shared" si="43"/>
        <v>{ "id": 178, "cbl_value":"GR", "oscar_display_text" : "Greece", "top_record": false, "synonyms": [] },</v>
      </c>
      <c r="Q179" s="68" t="str">
        <f t="shared" si="44"/>
        <v>{ "id": 178, "cbl_value":"GR", "oscar_display_text" : "Greece", "top_record": false, "synonyms": [] },</v>
      </c>
      <c r="R179" s="68"/>
      <c r="S179" t="s">
        <v>88</v>
      </c>
      <c r="T179" t="str">
        <f t="shared" si="52"/>
        <v>UPDATE lov_value SET ACTIVE = 1 , ORDER_VALUE = 23 WHERE ID = 178;</v>
      </c>
      <c r="U179" t="str">
        <f t="shared" ref="U179:AF179" si="61">IF($L179&lt;&gt;"",
    IF(LEN($L179)-LEN(SUBSTITUTE($L179,";",""))&gt;=U$1,
        IF(U$1=1,
            MID($L179,1,FIND(";",$L179,1)-1),
            MID($L179,
                FIND("~",SUBSTITUTE($L179,";","~",U$1-1))+1,
                FIND("~",SUBSTITUTE($L179,";","~",U$1))-FIND("~",SUBSTITUTE($L179,";","~",U$1-1))-1
            )
        ),
        IF(AND(LEN($L179)-LEN(SUBSTITUTE($L179,";",""))=0,U$1=1),
            $L179,
            IF(LEN($L179)-LEN(SUBSTITUTE($L179,";",""))=U$1-1,
                RIGHT($L179,LEN($L179)-FIND("~",(SUBSTITUTE($L179,";","~",U$1-1)))),""))),"")</f>
        <v>GR</v>
      </c>
      <c r="V179" t="str">
        <f t="shared" si="61"/>
        <v>Athens</v>
      </c>
      <c r="W179" t="str">
        <f t="shared" si="61"/>
        <v/>
      </c>
      <c r="X179" t="str">
        <f t="shared" si="61"/>
        <v/>
      </c>
      <c r="Y179" t="str">
        <f t="shared" si="61"/>
        <v/>
      </c>
      <c r="Z179" t="str">
        <f t="shared" si="61"/>
        <v/>
      </c>
      <c r="AA179" t="str">
        <f t="shared" si="61"/>
        <v/>
      </c>
      <c r="AB179" t="str">
        <f t="shared" si="61"/>
        <v/>
      </c>
      <c r="AC179" t="str">
        <f t="shared" si="61"/>
        <v/>
      </c>
      <c r="AD179" t="str">
        <f t="shared" si="61"/>
        <v/>
      </c>
      <c r="AE179" t="str">
        <f t="shared" si="61"/>
        <v/>
      </c>
      <c r="AF179" t="str">
        <f t="shared" si="61"/>
        <v/>
      </c>
      <c r="AG179" t="str">
        <f t="shared" ref="AG179:AR179" si="62">IF(U179&lt;&gt;"",CONCATENATE("INSERT INTO oscar_db.synonym (SYNONYM, LOV_ID) VALUES('",U179,"' , ",$N179,");"),"")</f>
        <v>INSERT INTO oscar_db.synonym (SYNONYM, LOV_ID) VALUES('GR' , 178);</v>
      </c>
      <c r="AH179" t="str">
        <f t="shared" si="62"/>
        <v>INSERT INTO oscar_db.synonym (SYNONYM, LOV_ID) VALUES('Athens' , 178);</v>
      </c>
      <c r="AI179" t="str">
        <f t="shared" si="62"/>
        <v/>
      </c>
      <c r="AJ179" t="str">
        <f t="shared" si="62"/>
        <v/>
      </c>
      <c r="AK179" t="str">
        <f t="shared" si="62"/>
        <v/>
      </c>
      <c r="AL179" t="str">
        <f t="shared" si="62"/>
        <v/>
      </c>
      <c r="AM179" t="str">
        <f t="shared" si="62"/>
        <v/>
      </c>
      <c r="AN179" t="str">
        <f t="shared" si="62"/>
        <v/>
      </c>
      <c r="AO179" t="str">
        <f t="shared" si="62"/>
        <v/>
      </c>
      <c r="AP179" t="str">
        <f t="shared" si="62"/>
        <v/>
      </c>
      <c r="AQ179" t="str">
        <f t="shared" si="62"/>
        <v/>
      </c>
      <c r="AR179" t="str">
        <f t="shared" si="62"/>
        <v/>
      </c>
    </row>
    <row r="180" spans="3:44" ht="16" hidden="1">
      <c r="C180" s="68">
        <v>5</v>
      </c>
      <c r="D180" s="68">
        <v>29</v>
      </c>
      <c r="E180" s="18" t="s">
        <v>589</v>
      </c>
      <c r="F180" s="145" t="s">
        <v>1576</v>
      </c>
      <c r="G180" s="147" t="str">
        <f t="shared" si="50"/>
        <v>GL</v>
      </c>
      <c r="H180" s="147" t="str">
        <f t="shared" si="51"/>
        <v>Greenland</v>
      </c>
      <c r="I180" s="147">
        <v>99</v>
      </c>
      <c r="J180" s="148" t="s">
        <v>88</v>
      </c>
      <c r="K180" s="147"/>
      <c r="L180" s="68"/>
      <c r="M180" s="143"/>
      <c r="N180" s="68">
        <v>179</v>
      </c>
      <c r="O180" s="68" t="str">
        <f t="shared" si="45"/>
        <v/>
      </c>
      <c r="P180" s="68" t="str">
        <f t="shared" si="43"/>
        <v>{ "id": 179, "cbl_value":"GL", "oscar_display_text" : "Greenland", "top_record": false, "synonyms": [] },</v>
      </c>
      <c r="Q180" s="68" t="str">
        <f t="shared" si="44"/>
        <v>{ "id": 179, "cbl_value":"GL", "oscar_display_text" : "Greenland", "top_record": false, "synonyms": [] },</v>
      </c>
      <c r="R180" s="68"/>
      <c r="S180" t="s">
        <v>88</v>
      </c>
      <c r="T180" t="str">
        <f t="shared" si="52"/>
        <v>UPDATE lov_value SET ACTIVE = 0 , ORDER_VALUE = 99 WHERE ID = 179;</v>
      </c>
    </row>
    <row r="181" spans="3:44" ht="16" hidden="1">
      <c r="C181" s="68">
        <v>5</v>
      </c>
      <c r="D181" s="68">
        <v>29</v>
      </c>
      <c r="E181" s="18" t="s">
        <v>589</v>
      </c>
      <c r="F181" s="145" t="s">
        <v>1577</v>
      </c>
      <c r="G181" s="147" t="str">
        <f t="shared" si="50"/>
        <v>GD</v>
      </c>
      <c r="H181" s="147" t="str">
        <f t="shared" si="51"/>
        <v>Grenada</v>
      </c>
      <c r="I181" s="147">
        <v>100</v>
      </c>
      <c r="J181" s="148" t="s">
        <v>88</v>
      </c>
      <c r="K181" s="147"/>
      <c r="L181" s="68"/>
      <c r="M181" s="143"/>
      <c r="N181" s="68">
        <v>180</v>
      </c>
      <c r="O181" s="68" t="str">
        <f t="shared" si="45"/>
        <v/>
      </c>
      <c r="P181" s="68" t="str">
        <f t="shared" si="43"/>
        <v>{ "id": 180, "cbl_value":"GD", "oscar_display_text" : "Grenada", "top_record": false, "synonyms": [] },</v>
      </c>
      <c r="Q181" s="68" t="str">
        <f t="shared" si="44"/>
        <v>{ "id": 180, "cbl_value":"GD", "oscar_display_text" : "Grenada", "top_record": false, "synonyms": [] },</v>
      </c>
      <c r="R181" s="68"/>
      <c r="S181" t="s">
        <v>88</v>
      </c>
      <c r="T181" t="str">
        <f t="shared" si="52"/>
        <v>UPDATE lov_value SET ACTIVE = 0 , ORDER_VALUE = 100 WHERE ID = 180;</v>
      </c>
    </row>
    <row r="182" spans="3:44" ht="16" hidden="1">
      <c r="C182" s="68">
        <v>5</v>
      </c>
      <c r="D182" s="68">
        <v>29</v>
      </c>
      <c r="E182" s="18" t="s">
        <v>589</v>
      </c>
      <c r="F182" s="145" t="s">
        <v>1578</v>
      </c>
      <c r="G182" s="147" t="str">
        <f t="shared" si="50"/>
        <v>GP</v>
      </c>
      <c r="H182" s="147" t="str">
        <f t="shared" si="51"/>
        <v>Guadeloupe</v>
      </c>
      <c r="I182" s="147">
        <v>101</v>
      </c>
      <c r="J182" s="148" t="s">
        <v>88</v>
      </c>
      <c r="K182" s="147"/>
      <c r="L182" s="68"/>
      <c r="M182" s="143"/>
      <c r="N182" s="68">
        <v>181</v>
      </c>
      <c r="O182" s="68" t="str">
        <f t="shared" si="45"/>
        <v/>
      </c>
      <c r="P182" s="68" t="str">
        <f t="shared" si="43"/>
        <v>{ "id": 181, "cbl_value":"GP", "oscar_display_text" : "Guadeloupe", "top_record": false, "synonyms": [] },</v>
      </c>
      <c r="Q182" s="68" t="str">
        <f t="shared" si="44"/>
        <v>{ "id": 181, "cbl_value":"GP", "oscar_display_text" : "Guadeloupe", "top_record": false, "synonyms": [] },</v>
      </c>
      <c r="R182" s="68"/>
      <c r="S182" t="s">
        <v>88</v>
      </c>
      <c r="T182" t="str">
        <f t="shared" si="52"/>
        <v>UPDATE lov_value SET ACTIVE = 0 , ORDER_VALUE = 101 WHERE ID = 181;</v>
      </c>
    </row>
    <row r="183" spans="3:44" ht="16" hidden="1">
      <c r="C183" s="68">
        <v>5</v>
      </c>
      <c r="D183" s="68">
        <v>29</v>
      </c>
      <c r="E183" s="18" t="s">
        <v>589</v>
      </c>
      <c r="F183" s="145" t="s">
        <v>1579</v>
      </c>
      <c r="G183" s="147" t="str">
        <f t="shared" si="50"/>
        <v>GU</v>
      </c>
      <c r="H183" s="147" t="str">
        <f t="shared" si="51"/>
        <v>Guam</v>
      </c>
      <c r="I183" s="147">
        <v>102</v>
      </c>
      <c r="J183" s="148" t="s">
        <v>88</v>
      </c>
      <c r="K183" s="147"/>
      <c r="L183" s="68"/>
      <c r="M183" s="143"/>
      <c r="N183" s="68">
        <v>182</v>
      </c>
      <c r="O183" s="68" t="str">
        <f t="shared" si="45"/>
        <v/>
      </c>
      <c r="P183" s="68" t="str">
        <f t="shared" si="43"/>
        <v>{ "id": 182, "cbl_value":"GU", "oscar_display_text" : "Guam", "top_record": false, "synonyms": [] },</v>
      </c>
      <c r="Q183" s="68" t="str">
        <f t="shared" si="44"/>
        <v>{ "id": 182, "cbl_value":"GU", "oscar_display_text" : "Guam", "top_record": false, "synonyms": [] },</v>
      </c>
      <c r="R183" s="68"/>
      <c r="S183" t="s">
        <v>88</v>
      </c>
      <c r="T183" t="str">
        <f t="shared" si="52"/>
        <v>UPDATE lov_value SET ACTIVE = 0 , ORDER_VALUE = 102 WHERE ID = 182;</v>
      </c>
    </row>
    <row r="184" spans="3:44" ht="16" hidden="1">
      <c r="C184" s="68">
        <v>5</v>
      </c>
      <c r="D184" s="68">
        <v>29</v>
      </c>
      <c r="E184" s="18" t="s">
        <v>589</v>
      </c>
      <c r="F184" s="145" t="s">
        <v>1580</v>
      </c>
      <c r="G184" s="147" t="str">
        <f t="shared" si="50"/>
        <v>GT</v>
      </c>
      <c r="H184" s="147" t="str">
        <f t="shared" si="51"/>
        <v>Guatemala</v>
      </c>
      <c r="I184" s="147">
        <v>103</v>
      </c>
      <c r="J184" s="148" t="s">
        <v>88</v>
      </c>
      <c r="K184" s="147"/>
      <c r="L184" s="68"/>
      <c r="M184" s="143"/>
      <c r="N184" s="68">
        <v>183</v>
      </c>
      <c r="O184" s="68" t="str">
        <f t="shared" si="45"/>
        <v/>
      </c>
      <c r="P184" s="68" t="str">
        <f t="shared" si="43"/>
        <v>{ "id": 183, "cbl_value":"GT", "oscar_display_text" : "Guatemala", "top_record": false, "synonyms": [] },</v>
      </c>
      <c r="Q184" s="68" t="str">
        <f t="shared" si="44"/>
        <v>{ "id": 183, "cbl_value":"GT", "oscar_display_text" : "Guatemala", "top_record": false, "synonyms": [] },</v>
      </c>
      <c r="R184" s="68"/>
      <c r="S184" t="s">
        <v>88</v>
      </c>
      <c r="T184" t="str">
        <f t="shared" si="52"/>
        <v>UPDATE lov_value SET ACTIVE = 0 , ORDER_VALUE = 103 WHERE ID = 183;</v>
      </c>
    </row>
    <row r="185" spans="3:44" ht="16" hidden="1">
      <c r="C185" s="68">
        <v>5</v>
      </c>
      <c r="D185" s="68">
        <v>29</v>
      </c>
      <c r="E185" s="18" t="s">
        <v>589</v>
      </c>
      <c r="F185" s="145" t="s">
        <v>1581</v>
      </c>
      <c r="G185" s="147" t="str">
        <f t="shared" si="50"/>
        <v>GN</v>
      </c>
      <c r="H185" s="147" t="str">
        <f t="shared" si="51"/>
        <v>Guinea</v>
      </c>
      <c r="I185" s="147">
        <v>104</v>
      </c>
      <c r="J185" s="148" t="s">
        <v>88</v>
      </c>
      <c r="K185" s="147"/>
      <c r="L185" s="68"/>
      <c r="M185" s="143"/>
      <c r="N185" s="68">
        <v>184</v>
      </c>
      <c r="O185" s="68" t="str">
        <f t="shared" si="45"/>
        <v/>
      </c>
      <c r="P185" s="68" t="str">
        <f t="shared" si="43"/>
        <v>{ "id": 184, "cbl_value":"GN", "oscar_display_text" : "Guinea", "top_record": false, "synonyms": [] },</v>
      </c>
      <c r="Q185" s="68" t="str">
        <f t="shared" si="44"/>
        <v>{ "id": 184, "cbl_value":"GN", "oscar_display_text" : "Guinea", "top_record": false, "synonyms": [] },</v>
      </c>
      <c r="R185" s="68"/>
      <c r="S185" t="s">
        <v>88</v>
      </c>
      <c r="T185" t="str">
        <f t="shared" si="52"/>
        <v>UPDATE lov_value SET ACTIVE = 0 , ORDER_VALUE = 104 WHERE ID = 184;</v>
      </c>
    </row>
    <row r="186" spans="3:44" ht="16" hidden="1">
      <c r="C186" s="68">
        <v>5</v>
      </c>
      <c r="D186" s="68">
        <v>29</v>
      </c>
      <c r="E186" s="18" t="s">
        <v>589</v>
      </c>
      <c r="F186" s="145" t="s">
        <v>1582</v>
      </c>
      <c r="G186" s="147" t="str">
        <f t="shared" si="50"/>
        <v>GW</v>
      </c>
      <c r="H186" s="147" t="str">
        <f t="shared" si="51"/>
        <v>Guinea-Bissau</v>
      </c>
      <c r="I186" s="147">
        <v>105</v>
      </c>
      <c r="J186" s="148" t="s">
        <v>88</v>
      </c>
      <c r="K186" s="147"/>
      <c r="L186" s="68"/>
      <c r="M186" s="143"/>
      <c r="N186" s="68">
        <v>185</v>
      </c>
      <c r="O186" s="68" t="str">
        <f t="shared" si="45"/>
        <v/>
      </c>
      <c r="P186" s="68" t="str">
        <f t="shared" si="43"/>
        <v>{ "id": 185, "cbl_value":"GW", "oscar_display_text" : "Guinea-Bissau", "top_record": false, "synonyms": [] },</v>
      </c>
      <c r="Q186" s="68" t="str">
        <f t="shared" si="44"/>
        <v>{ "id": 185, "cbl_value":"GW", "oscar_display_text" : "Guinea-Bissau", "top_record": false, "synonyms": [] },</v>
      </c>
      <c r="R186" s="68"/>
      <c r="S186" t="s">
        <v>88</v>
      </c>
      <c r="T186" t="str">
        <f t="shared" si="52"/>
        <v>UPDATE lov_value SET ACTIVE = 0 , ORDER_VALUE = 105 WHERE ID = 185;</v>
      </c>
    </row>
    <row r="187" spans="3:44" ht="16" hidden="1">
      <c r="C187" s="68">
        <v>5</v>
      </c>
      <c r="D187" s="68">
        <v>29</v>
      </c>
      <c r="E187" s="18" t="s">
        <v>589</v>
      </c>
      <c r="F187" s="145" t="s">
        <v>1583</v>
      </c>
      <c r="G187" s="147" t="str">
        <f t="shared" si="50"/>
        <v>GY</v>
      </c>
      <c r="H187" s="147" t="str">
        <f t="shared" si="51"/>
        <v>Guyana</v>
      </c>
      <c r="I187" s="147">
        <v>106</v>
      </c>
      <c r="J187" s="148" t="s">
        <v>88</v>
      </c>
      <c r="K187" s="147"/>
      <c r="L187" s="68"/>
      <c r="M187" s="143"/>
      <c r="N187" s="68">
        <v>186</v>
      </c>
      <c r="O187" s="68" t="str">
        <f t="shared" si="45"/>
        <v/>
      </c>
      <c r="P187" s="68" t="str">
        <f t="shared" si="43"/>
        <v>{ "id": 186, "cbl_value":"GY", "oscar_display_text" : "Guyana", "top_record": false, "synonyms": [] },</v>
      </c>
      <c r="Q187" s="68" t="str">
        <f t="shared" si="44"/>
        <v>{ "id": 186, "cbl_value":"GY", "oscar_display_text" : "Guyana", "top_record": false, "synonyms": [] },</v>
      </c>
      <c r="R187" s="68"/>
      <c r="S187" t="s">
        <v>88</v>
      </c>
      <c r="T187" t="str">
        <f t="shared" si="52"/>
        <v>UPDATE lov_value SET ACTIVE = 0 , ORDER_VALUE = 106 WHERE ID = 186;</v>
      </c>
    </row>
    <row r="188" spans="3:44" ht="16" hidden="1">
      <c r="C188" s="68">
        <v>5</v>
      </c>
      <c r="D188" s="68">
        <v>29</v>
      </c>
      <c r="E188" s="18" t="s">
        <v>589</v>
      </c>
      <c r="F188" s="145" t="s">
        <v>1584</v>
      </c>
      <c r="G188" s="147" t="str">
        <f t="shared" si="50"/>
        <v>HT</v>
      </c>
      <c r="H188" s="147" t="str">
        <f t="shared" si="51"/>
        <v>Haiti</v>
      </c>
      <c r="I188" s="147">
        <v>107</v>
      </c>
      <c r="J188" s="148" t="s">
        <v>88</v>
      </c>
      <c r="K188" s="147"/>
      <c r="L188" s="68"/>
      <c r="M188" s="143"/>
      <c r="N188" s="68">
        <v>187</v>
      </c>
      <c r="O188" s="68" t="str">
        <f t="shared" si="45"/>
        <v/>
      </c>
      <c r="P188" s="68" t="str">
        <f t="shared" si="43"/>
        <v>{ "id": 187, "cbl_value":"HT", "oscar_display_text" : "Haiti", "top_record": false, "synonyms": [] },</v>
      </c>
      <c r="Q188" s="68" t="str">
        <f t="shared" si="44"/>
        <v>{ "id": 187, "cbl_value":"HT", "oscar_display_text" : "Haiti", "top_record": false, "synonyms": [] },</v>
      </c>
      <c r="R188" s="68"/>
      <c r="S188" t="s">
        <v>88</v>
      </c>
      <c r="T188" t="str">
        <f t="shared" si="52"/>
        <v>UPDATE lov_value SET ACTIVE = 0 , ORDER_VALUE = 107 WHERE ID = 187;</v>
      </c>
    </row>
    <row r="189" spans="3:44" ht="16" hidden="1">
      <c r="C189" s="68">
        <v>5</v>
      </c>
      <c r="D189" s="68">
        <v>29</v>
      </c>
      <c r="E189" s="18" t="s">
        <v>589</v>
      </c>
      <c r="F189" s="145" t="s">
        <v>1585</v>
      </c>
      <c r="G189" s="147" t="str">
        <f t="shared" si="50"/>
        <v>HM</v>
      </c>
      <c r="H189" s="147" t="str">
        <f t="shared" si="51"/>
        <v>Heard + McDonald Is.</v>
      </c>
      <c r="I189" s="147">
        <v>108</v>
      </c>
      <c r="J189" s="148" t="s">
        <v>88</v>
      </c>
      <c r="K189" s="147"/>
      <c r="L189" s="68"/>
      <c r="M189" s="143"/>
      <c r="N189" s="68">
        <v>188</v>
      </c>
      <c r="O189" s="68" t="str">
        <f t="shared" si="45"/>
        <v/>
      </c>
      <c r="P189" s="68" t="str">
        <f t="shared" si="43"/>
        <v>{ "id": 188, "cbl_value":"HM", "oscar_display_text" : "Heard + McDonald Is.", "top_record": false, "synonyms": [] },</v>
      </c>
      <c r="Q189" s="68" t="str">
        <f t="shared" si="44"/>
        <v>{ "id": 188, "cbl_value":"HM", "oscar_display_text" : "Heard + McDonald Is.", "top_record": false, "synonyms": [] },</v>
      </c>
      <c r="R189" s="68"/>
      <c r="S189" t="s">
        <v>88</v>
      </c>
      <c r="T189" t="str">
        <f t="shared" si="52"/>
        <v>UPDATE lov_value SET ACTIVE = 0 , ORDER_VALUE = 108 WHERE ID = 188;</v>
      </c>
    </row>
    <row r="190" spans="3:44" ht="16" hidden="1">
      <c r="C190" s="68">
        <v>5</v>
      </c>
      <c r="D190" s="68">
        <v>29</v>
      </c>
      <c r="E190" s="18" t="s">
        <v>589</v>
      </c>
      <c r="F190" s="145" t="s">
        <v>1586</v>
      </c>
      <c r="G190" s="147" t="str">
        <f t="shared" si="50"/>
        <v>HN</v>
      </c>
      <c r="H190" s="147" t="str">
        <f t="shared" si="51"/>
        <v>Honduras</v>
      </c>
      <c r="I190" s="147">
        <v>109</v>
      </c>
      <c r="J190" s="148" t="s">
        <v>88</v>
      </c>
      <c r="K190" s="147"/>
      <c r="L190" s="68"/>
      <c r="M190" s="143"/>
      <c r="N190" s="68">
        <v>189</v>
      </c>
      <c r="O190" s="68" t="str">
        <f t="shared" si="45"/>
        <v/>
      </c>
      <c r="P190" s="68" t="str">
        <f t="shared" si="43"/>
        <v>{ "id": 189, "cbl_value":"HN", "oscar_display_text" : "Honduras", "top_record": false, "synonyms": [] },</v>
      </c>
      <c r="Q190" s="68" t="str">
        <f t="shared" si="44"/>
        <v>{ "id": 189, "cbl_value":"HN", "oscar_display_text" : "Honduras", "top_record": false, "synonyms": [] },</v>
      </c>
      <c r="R190" s="68"/>
      <c r="S190" t="s">
        <v>88</v>
      </c>
      <c r="T190" t="str">
        <f t="shared" si="52"/>
        <v>UPDATE lov_value SET ACTIVE = 0 , ORDER_VALUE = 109 WHERE ID = 189;</v>
      </c>
    </row>
    <row r="191" spans="3:44" ht="16" hidden="1">
      <c r="C191" s="68">
        <v>5</v>
      </c>
      <c r="D191" s="68">
        <v>29</v>
      </c>
      <c r="E191" s="18" t="s">
        <v>589</v>
      </c>
      <c r="F191" s="145" t="s">
        <v>1587</v>
      </c>
      <c r="G191" s="147" t="str">
        <f t="shared" si="50"/>
        <v>HK</v>
      </c>
      <c r="H191" s="147" t="str">
        <f t="shared" si="51"/>
        <v>Hong Kong</v>
      </c>
      <c r="I191" s="147">
        <v>24</v>
      </c>
      <c r="J191" s="148" t="s">
        <v>200</v>
      </c>
      <c r="K191" s="147"/>
      <c r="L191" s="30" t="s">
        <v>1588</v>
      </c>
      <c r="M191" s="143"/>
      <c r="N191" s="68">
        <v>190</v>
      </c>
      <c r="O191" s="68" t="str">
        <f t="shared" si="45"/>
        <v/>
      </c>
      <c r="P191" s="68" t="str">
        <f t="shared" si="43"/>
        <v>{ "id": 190, "cbl_value":"HK", "oscar_display_text" : "Hong Kong", "top_record": false, "synonyms": [] },</v>
      </c>
      <c r="Q191" s="68" t="str">
        <f t="shared" si="44"/>
        <v>{ "id": 190, "cbl_value":"HK", "oscar_display_text" : "Hong Kong", "top_record": false, "synonyms": [] },</v>
      </c>
      <c r="R191" s="68"/>
      <c r="S191" t="s">
        <v>88</v>
      </c>
      <c r="T191" t="str">
        <f t="shared" si="52"/>
        <v>UPDATE lov_value SET ACTIVE = 1 , ORDER_VALUE = 24 WHERE ID = 190;</v>
      </c>
      <c r="U191" t="str">
        <f t="shared" ref="U191:AF195" si="63">IF($L191&lt;&gt;"",
    IF(LEN($L191)-LEN(SUBSTITUTE($L191,";",""))&gt;=U$1,
        IF(U$1=1,
            MID($L191,1,FIND(";",$L191,1)-1),
            MID($L191,
                FIND("~",SUBSTITUTE($L191,";","~",U$1-1))+1,
                FIND("~",SUBSTITUTE($L191,";","~",U$1))-FIND("~",SUBSTITUTE($L191,";","~",U$1-1))-1
            )
        ),
        IF(AND(LEN($L191)-LEN(SUBSTITUTE($L191,";",""))=0,U$1=1),
            $L191,
            IF(LEN($L191)-LEN(SUBSTITUTE($L191,";",""))=U$1-1,
                RIGHT($L191,LEN($L191)-FIND("~",(SUBSTITUTE($L191,";","~",U$1-1)))),""))),"")</f>
        <v>HK</v>
      </c>
      <c r="V191" t="str">
        <f t="shared" si="63"/>
        <v>Central</v>
      </c>
      <c r="W191" t="str">
        <f t="shared" si="63"/>
        <v/>
      </c>
      <c r="X191" t="str">
        <f t="shared" si="63"/>
        <v/>
      </c>
      <c r="Y191" t="str">
        <f t="shared" si="63"/>
        <v/>
      </c>
      <c r="Z191" t="str">
        <f t="shared" si="63"/>
        <v/>
      </c>
      <c r="AA191" t="str">
        <f t="shared" si="63"/>
        <v/>
      </c>
      <c r="AB191" t="str">
        <f t="shared" si="63"/>
        <v/>
      </c>
      <c r="AC191" t="str">
        <f t="shared" si="63"/>
        <v/>
      </c>
      <c r="AD191" t="str">
        <f t="shared" si="63"/>
        <v/>
      </c>
      <c r="AE191" t="str">
        <f t="shared" si="63"/>
        <v/>
      </c>
      <c r="AF191" t="str">
        <f t="shared" si="63"/>
        <v/>
      </c>
      <c r="AG191" t="str">
        <f t="shared" ref="AG191:AR195" si="64">IF(U191&lt;&gt;"",CONCATENATE("INSERT INTO oscar_db.synonym (SYNONYM, LOV_ID) VALUES('",U191,"' , ",$N191,");"),"")</f>
        <v>INSERT INTO oscar_db.synonym (SYNONYM, LOV_ID) VALUES('HK' , 190);</v>
      </c>
      <c r="AH191" t="str">
        <f t="shared" si="64"/>
        <v>INSERT INTO oscar_db.synonym (SYNONYM, LOV_ID) VALUES('Central' , 190);</v>
      </c>
      <c r="AI191" t="str">
        <f t="shared" si="64"/>
        <v/>
      </c>
      <c r="AJ191" t="str">
        <f t="shared" si="64"/>
        <v/>
      </c>
      <c r="AK191" t="str">
        <f t="shared" si="64"/>
        <v/>
      </c>
      <c r="AL191" t="str">
        <f t="shared" si="64"/>
        <v/>
      </c>
      <c r="AM191" t="str">
        <f t="shared" si="64"/>
        <v/>
      </c>
      <c r="AN191" t="str">
        <f t="shared" si="64"/>
        <v/>
      </c>
      <c r="AO191" t="str">
        <f t="shared" si="64"/>
        <v/>
      </c>
      <c r="AP191" t="str">
        <f t="shared" si="64"/>
        <v/>
      </c>
      <c r="AQ191" t="str">
        <f t="shared" si="64"/>
        <v/>
      </c>
      <c r="AR191" t="str">
        <f t="shared" si="64"/>
        <v/>
      </c>
    </row>
    <row r="192" spans="3:44" ht="16" hidden="1">
      <c r="C192" s="68">
        <v>5</v>
      </c>
      <c r="D192" s="68">
        <v>29</v>
      </c>
      <c r="E192" s="18" t="s">
        <v>589</v>
      </c>
      <c r="F192" s="145" t="s">
        <v>1589</v>
      </c>
      <c r="G192" s="147" t="str">
        <f t="shared" si="50"/>
        <v>HU</v>
      </c>
      <c r="H192" s="147" t="str">
        <f t="shared" si="51"/>
        <v>Hungary</v>
      </c>
      <c r="I192" s="147">
        <v>25</v>
      </c>
      <c r="J192" s="148" t="s">
        <v>200</v>
      </c>
      <c r="K192" s="147"/>
      <c r="L192" s="30" t="s">
        <v>1590</v>
      </c>
      <c r="M192" s="143"/>
      <c r="N192" s="68">
        <v>191</v>
      </c>
      <c r="O192" s="68" t="str">
        <f t="shared" si="45"/>
        <v/>
      </c>
      <c r="P192" s="68" t="str">
        <f t="shared" si="43"/>
        <v>{ "id": 191, "cbl_value":"HU", "oscar_display_text" : "Hungary", "top_record": false, "synonyms": [] },</v>
      </c>
      <c r="Q192" s="68" t="str">
        <f t="shared" si="44"/>
        <v>{ "id": 191, "cbl_value":"HU", "oscar_display_text" : "Hungary", "top_record": false, "synonyms": [] },</v>
      </c>
      <c r="R192" s="68"/>
      <c r="S192" t="s">
        <v>88</v>
      </c>
      <c r="T192" t="str">
        <f t="shared" si="52"/>
        <v>UPDATE lov_value SET ACTIVE = 1 , ORDER_VALUE = 25 WHERE ID = 191;</v>
      </c>
      <c r="U192" t="str">
        <f t="shared" si="63"/>
        <v>HU</v>
      </c>
      <c r="V192" t="str">
        <f t="shared" si="63"/>
        <v>Budapest</v>
      </c>
      <c r="W192" t="str">
        <f t="shared" si="63"/>
        <v/>
      </c>
      <c r="X192" t="str">
        <f t="shared" si="63"/>
        <v/>
      </c>
      <c r="Y192" t="str">
        <f t="shared" si="63"/>
        <v/>
      </c>
      <c r="Z192" t="str">
        <f t="shared" si="63"/>
        <v/>
      </c>
      <c r="AA192" t="str">
        <f t="shared" si="63"/>
        <v/>
      </c>
      <c r="AB192" t="str">
        <f t="shared" si="63"/>
        <v/>
      </c>
      <c r="AC192" t="str">
        <f t="shared" si="63"/>
        <v/>
      </c>
      <c r="AD192" t="str">
        <f t="shared" si="63"/>
        <v/>
      </c>
      <c r="AE192" t="str">
        <f t="shared" si="63"/>
        <v/>
      </c>
      <c r="AF192" t="str">
        <f t="shared" si="63"/>
        <v/>
      </c>
      <c r="AG192" t="str">
        <f t="shared" si="64"/>
        <v>INSERT INTO oscar_db.synonym (SYNONYM, LOV_ID) VALUES('HU' , 191);</v>
      </c>
      <c r="AH192" t="str">
        <f t="shared" si="64"/>
        <v>INSERT INTO oscar_db.synonym (SYNONYM, LOV_ID) VALUES('Budapest' , 191);</v>
      </c>
      <c r="AI192" t="str">
        <f t="shared" si="64"/>
        <v/>
      </c>
      <c r="AJ192" t="str">
        <f t="shared" si="64"/>
        <v/>
      </c>
      <c r="AK192" t="str">
        <f t="shared" si="64"/>
        <v/>
      </c>
      <c r="AL192" t="str">
        <f t="shared" si="64"/>
        <v/>
      </c>
      <c r="AM192" t="str">
        <f t="shared" si="64"/>
        <v/>
      </c>
      <c r="AN192" t="str">
        <f t="shared" si="64"/>
        <v/>
      </c>
      <c r="AO192" t="str">
        <f t="shared" si="64"/>
        <v/>
      </c>
      <c r="AP192" t="str">
        <f t="shared" si="64"/>
        <v/>
      </c>
      <c r="AQ192" t="str">
        <f t="shared" si="64"/>
        <v/>
      </c>
      <c r="AR192" t="str">
        <f t="shared" si="64"/>
        <v/>
      </c>
    </row>
    <row r="193" spans="3:44" ht="16" hidden="1">
      <c r="C193" s="68">
        <v>5</v>
      </c>
      <c r="D193" s="68">
        <v>29</v>
      </c>
      <c r="E193" s="18" t="s">
        <v>589</v>
      </c>
      <c r="F193" s="145" t="s">
        <v>1591</v>
      </c>
      <c r="G193" s="147" t="str">
        <f t="shared" si="50"/>
        <v>IS</v>
      </c>
      <c r="H193" s="147" t="str">
        <f t="shared" si="51"/>
        <v>Iceland</v>
      </c>
      <c r="I193" s="147">
        <v>26</v>
      </c>
      <c r="J193" s="148" t="s">
        <v>200</v>
      </c>
      <c r="K193" s="147"/>
      <c r="L193" s="30" t="s">
        <v>1592</v>
      </c>
      <c r="M193" s="143"/>
      <c r="N193" s="68">
        <v>192</v>
      </c>
      <c r="O193" s="68" t="str">
        <f t="shared" si="45"/>
        <v/>
      </c>
      <c r="P193" s="68" t="str">
        <f t="shared" si="43"/>
        <v>{ "id": 192, "cbl_value":"IS", "oscar_display_text" : "Iceland", "top_record": false, "synonyms": [] },</v>
      </c>
      <c r="Q193" s="68" t="str">
        <f t="shared" si="44"/>
        <v>{ "id": 192, "cbl_value":"IS", "oscar_display_text" : "Iceland", "top_record": false, "synonyms": [] },</v>
      </c>
      <c r="R193" s="68"/>
      <c r="S193" t="s">
        <v>88</v>
      </c>
      <c r="T193" t="str">
        <f t="shared" si="52"/>
        <v>UPDATE lov_value SET ACTIVE = 1 , ORDER_VALUE = 26 WHERE ID = 192;</v>
      </c>
      <c r="U193" t="str">
        <f t="shared" si="63"/>
        <v>IS</v>
      </c>
      <c r="V193" t="str">
        <f t="shared" si="63"/>
        <v>Reykjavik</v>
      </c>
      <c r="W193" t="str">
        <f t="shared" si="63"/>
        <v/>
      </c>
      <c r="X193" t="str">
        <f t="shared" si="63"/>
        <v/>
      </c>
      <c r="Y193" t="str">
        <f t="shared" si="63"/>
        <v/>
      </c>
      <c r="Z193" t="str">
        <f t="shared" si="63"/>
        <v/>
      </c>
      <c r="AA193" t="str">
        <f t="shared" si="63"/>
        <v/>
      </c>
      <c r="AB193" t="str">
        <f t="shared" si="63"/>
        <v/>
      </c>
      <c r="AC193" t="str">
        <f t="shared" si="63"/>
        <v/>
      </c>
      <c r="AD193" t="str">
        <f t="shared" si="63"/>
        <v/>
      </c>
      <c r="AE193" t="str">
        <f t="shared" si="63"/>
        <v/>
      </c>
      <c r="AF193" t="str">
        <f t="shared" si="63"/>
        <v/>
      </c>
      <c r="AG193" t="str">
        <f t="shared" si="64"/>
        <v>INSERT INTO oscar_db.synonym (SYNONYM, LOV_ID) VALUES('IS' , 192);</v>
      </c>
      <c r="AH193" t="str">
        <f t="shared" si="64"/>
        <v>INSERT INTO oscar_db.synonym (SYNONYM, LOV_ID) VALUES('Reykjavik' , 192);</v>
      </c>
      <c r="AI193" t="str">
        <f t="shared" si="64"/>
        <v/>
      </c>
      <c r="AJ193" t="str">
        <f t="shared" si="64"/>
        <v/>
      </c>
      <c r="AK193" t="str">
        <f t="shared" si="64"/>
        <v/>
      </c>
      <c r="AL193" t="str">
        <f t="shared" si="64"/>
        <v/>
      </c>
      <c r="AM193" t="str">
        <f t="shared" si="64"/>
        <v/>
      </c>
      <c r="AN193" t="str">
        <f t="shared" si="64"/>
        <v/>
      </c>
      <c r="AO193" t="str">
        <f t="shared" si="64"/>
        <v/>
      </c>
      <c r="AP193" t="str">
        <f t="shared" si="64"/>
        <v/>
      </c>
      <c r="AQ193" t="str">
        <f t="shared" si="64"/>
        <v/>
      </c>
      <c r="AR193" t="str">
        <f t="shared" si="64"/>
        <v/>
      </c>
    </row>
    <row r="194" spans="3:44" ht="16" hidden="1">
      <c r="C194" s="68">
        <v>5</v>
      </c>
      <c r="D194" s="68">
        <v>29</v>
      </c>
      <c r="E194" s="18" t="s">
        <v>589</v>
      </c>
      <c r="F194" s="145" t="s">
        <v>1593</v>
      </c>
      <c r="G194" s="147" t="str">
        <f t="shared" si="50"/>
        <v>IN</v>
      </c>
      <c r="H194" s="147" t="str">
        <f t="shared" si="51"/>
        <v>India</v>
      </c>
      <c r="I194" s="147">
        <v>27</v>
      </c>
      <c r="J194" s="148" t="s">
        <v>200</v>
      </c>
      <c r="K194" s="147"/>
      <c r="L194" s="30" t="s">
        <v>1594</v>
      </c>
      <c r="M194" s="143"/>
      <c r="N194" s="68">
        <v>193</v>
      </c>
      <c r="O194" s="68" t="str">
        <f t="shared" si="45"/>
        <v/>
      </c>
      <c r="P194" s="68" t="str">
        <f t="shared" ref="P194:P257" si="65">CONCATENATE("{ ""id"": ",N194,", ""cbl_value"":""",G194,""", ""oscar_display_text"" : """,H194,""", ""top_record"": ", IF(K194=TRUE,"true","false"), ", ""synonyms"": []"," },")</f>
        <v>{ "id": 193, "cbl_value":"IN", "oscar_display_text" : "India", "top_record": false, "synonyms": [] },</v>
      </c>
      <c r="Q194" s="68" t="str">
        <f t="shared" ref="Q194:Q257" si="66">CONCATENATE(O194,P194)</f>
        <v>{ "id": 193, "cbl_value":"IN", "oscar_display_text" : "India", "top_record": false, "synonyms": [] },</v>
      </c>
      <c r="R194" s="68"/>
      <c r="S194" t="s">
        <v>88</v>
      </c>
      <c r="T194" t="str">
        <f t="shared" si="52"/>
        <v>UPDATE lov_value SET ACTIVE = 1 , ORDER_VALUE = 27 WHERE ID = 193;</v>
      </c>
      <c r="U194" t="str">
        <f t="shared" si="63"/>
        <v>IN</v>
      </c>
      <c r="V194" t="str">
        <f t="shared" si="63"/>
        <v>New Delhi</v>
      </c>
      <c r="W194" t="str">
        <f t="shared" si="63"/>
        <v/>
      </c>
      <c r="X194" t="str">
        <f t="shared" si="63"/>
        <v/>
      </c>
      <c r="Y194" t="str">
        <f t="shared" si="63"/>
        <v/>
      </c>
      <c r="Z194" t="str">
        <f t="shared" si="63"/>
        <v/>
      </c>
      <c r="AA194" t="str">
        <f t="shared" si="63"/>
        <v/>
      </c>
      <c r="AB194" t="str">
        <f t="shared" si="63"/>
        <v/>
      </c>
      <c r="AC194" t="str">
        <f t="shared" si="63"/>
        <v/>
      </c>
      <c r="AD194" t="str">
        <f t="shared" si="63"/>
        <v/>
      </c>
      <c r="AE194" t="str">
        <f t="shared" si="63"/>
        <v/>
      </c>
      <c r="AF194" t="str">
        <f t="shared" si="63"/>
        <v/>
      </c>
      <c r="AG194" t="str">
        <f t="shared" si="64"/>
        <v>INSERT INTO oscar_db.synonym (SYNONYM, LOV_ID) VALUES('IN' , 193);</v>
      </c>
      <c r="AH194" t="str">
        <f t="shared" si="64"/>
        <v>INSERT INTO oscar_db.synonym (SYNONYM, LOV_ID) VALUES('New Delhi' , 193);</v>
      </c>
      <c r="AI194" t="str">
        <f t="shared" si="64"/>
        <v/>
      </c>
      <c r="AJ194" t="str">
        <f t="shared" si="64"/>
        <v/>
      </c>
      <c r="AK194" t="str">
        <f t="shared" si="64"/>
        <v/>
      </c>
      <c r="AL194" t="str">
        <f t="shared" si="64"/>
        <v/>
      </c>
      <c r="AM194" t="str">
        <f t="shared" si="64"/>
        <v/>
      </c>
      <c r="AN194" t="str">
        <f t="shared" si="64"/>
        <v/>
      </c>
      <c r="AO194" t="str">
        <f t="shared" si="64"/>
        <v/>
      </c>
      <c r="AP194" t="str">
        <f t="shared" si="64"/>
        <v/>
      </c>
      <c r="AQ194" t="str">
        <f t="shared" si="64"/>
        <v/>
      </c>
      <c r="AR194" t="str">
        <f t="shared" si="64"/>
        <v/>
      </c>
    </row>
    <row r="195" spans="3:44" ht="16" hidden="1">
      <c r="C195" s="68">
        <v>5</v>
      </c>
      <c r="D195" s="68">
        <v>29</v>
      </c>
      <c r="E195" s="18" t="s">
        <v>589</v>
      </c>
      <c r="F195" s="145" t="s">
        <v>1595</v>
      </c>
      <c r="G195" s="147" t="str">
        <f t="shared" si="50"/>
        <v>ID</v>
      </c>
      <c r="H195" s="147" t="str">
        <f t="shared" si="51"/>
        <v>Indonesia</v>
      </c>
      <c r="I195" s="147">
        <v>28</v>
      </c>
      <c r="J195" s="148" t="s">
        <v>200</v>
      </c>
      <c r="K195" s="147"/>
      <c r="L195" s="30" t="s">
        <v>1596</v>
      </c>
      <c r="M195" s="143"/>
      <c r="N195" s="68">
        <v>194</v>
      </c>
      <c r="O195" s="68" t="str">
        <f t="shared" ref="O195:O258" si="67">IF(E195 &lt;&gt; E194, CONCATENATE("]},{ ""id"":",C195,",""ext_id"": ",D195,", ""name"":""",E195,""",""values"":["),"")</f>
        <v/>
      </c>
      <c r="P195" s="68" t="str">
        <f t="shared" si="65"/>
        <v>{ "id": 194, "cbl_value":"ID", "oscar_display_text" : "Indonesia", "top_record": false, "synonyms": [] },</v>
      </c>
      <c r="Q195" s="68" t="str">
        <f t="shared" si="66"/>
        <v>{ "id": 194, "cbl_value":"ID", "oscar_display_text" : "Indonesia", "top_record": false, "synonyms": [] },</v>
      </c>
      <c r="R195" s="68"/>
      <c r="S195" t="s">
        <v>88</v>
      </c>
      <c r="T195" t="str">
        <f t="shared" si="52"/>
        <v>UPDATE lov_value SET ACTIVE = 1 , ORDER_VALUE = 28 WHERE ID = 194;</v>
      </c>
      <c r="U195" t="str">
        <f t="shared" si="63"/>
        <v>ID</v>
      </c>
      <c r="V195" t="str">
        <f t="shared" si="63"/>
        <v>Jakarta</v>
      </c>
      <c r="W195" t="str">
        <f t="shared" si="63"/>
        <v/>
      </c>
      <c r="X195" t="str">
        <f t="shared" si="63"/>
        <v/>
      </c>
      <c r="Y195" t="str">
        <f t="shared" si="63"/>
        <v/>
      </c>
      <c r="Z195" t="str">
        <f t="shared" si="63"/>
        <v/>
      </c>
      <c r="AA195" t="str">
        <f t="shared" si="63"/>
        <v/>
      </c>
      <c r="AB195" t="str">
        <f t="shared" si="63"/>
        <v/>
      </c>
      <c r="AC195" t="str">
        <f t="shared" si="63"/>
        <v/>
      </c>
      <c r="AD195" t="str">
        <f t="shared" si="63"/>
        <v/>
      </c>
      <c r="AE195" t="str">
        <f t="shared" si="63"/>
        <v/>
      </c>
      <c r="AF195" t="str">
        <f t="shared" si="63"/>
        <v/>
      </c>
      <c r="AG195" t="str">
        <f t="shared" si="64"/>
        <v>INSERT INTO oscar_db.synonym (SYNONYM, LOV_ID) VALUES('ID' , 194);</v>
      </c>
      <c r="AH195" t="str">
        <f t="shared" si="64"/>
        <v>INSERT INTO oscar_db.synonym (SYNONYM, LOV_ID) VALUES('Jakarta' , 194);</v>
      </c>
      <c r="AI195" t="str">
        <f t="shared" si="64"/>
        <v/>
      </c>
      <c r="AJ195" t="str">
        <f t="shared" si="64"/>
        <v/>
      </c>
      <c r="AK195" t="str">
        <f t="shared" si="64"/>
        <v/>
      </c>
      <c r="AL195" t="str">
        <f t="shared" si="64"/>
        <v/>
      </c>
      <c r="AM195" t="str">
        <f t="shared" si="64"/>
        <v/>
      </c>
      <c r="AN195" t="str">
        <f t="shared" si="64"/>
        <v/>
      </c>
      <c r="AO195" t="str">
        <f t="shared" si="64"/>
        <v/>
      </c>
      <c r="AP195" t="str">
        <f t="shared" si="64"/>
        <v/>
      </c>
      <c r="AQ195" t="str">
        <f t="shared" si="64"/>
        <v/>
      </c>
      <c r="AR195" t="str">
        <f t="shared" si="64"/>
        <v/>
      </c>
    </row>
    <row r="196" spans="3:44" ht="16" hidden="1">
      <c r="C196" s="68">
        <v>5</v>
      </c>
      <c r="D196" s="68">
        <v>29</v>
      </c>
      <c r="E196" s="18" t="s">
        <v>589</v>
      </c>
      <c r="F196" s="145" t="s">
        <v>1597</v>
      </c>
      <c r="G196" s="147" t="str">
        <f t="shared" si="50"/>
        <v>XD</v>
      </c>
      <c r="H196" s="147" t="str">
        <f t="shared" si="51"/>
        <v>Inst. Europ.</v>
      </c>
      <c r="I196" s="147">
        <v>115</v>
      </c>
      <c r="J196" s="148" t="s">
        <v>88</v>
      </c>
      <c r="K196" s="147"/>
      <c r="L196" s="68"/>
      <c r="M196" s="143"/>
      <c r="N196" s="68">
        <v>195</v>
      </c>
      <c r="O196" s="68" t="str">
        <f t="shared" si="67"/>
        <v/>
      </c>
      <c r="P196" s="68" t="str">
        <f t="shared" si="65"/>
        <v>{ "id": 195, "cbl_value":"XD", "oscar_display_text" : "Inst. Europ.", "top_record": false, "synonyms": [] },</v>
      </c>
      <c r="Q196" s="68" t="str">
        <f t="shared" si="66"/>
        <v>{ "id": 195, "cbl_value":"XD", "oscar_display_text" : "Inst. Europ.", "top_record": false, "synonyms": [] },</v>
      </c>
      <c r="R196" s="68"/>
      <c r="S196" t="s">
        <v>88</v>
      </c>
      <c r="T196" t="str">
        <f t="shared" si="52"/>
        <v>UPDATE lov_value SET ACTIVE = 0 , ORDER_VALUE = 115 WHERE ID = 195;</v>
      </c>
    </row>
    <row r="197" spans="3:44" ht="16" hidden="1">
      <c r="C197" s="68">
        <v>5</v>
      </c>
      <c r="D197" s="68">
        <v>29</v>
      </c>
      <c r="E197" s="18" t="s">
        <v>589</v>
      </c>
      <c r="F197" s="145" t="s">
        <v>1598</v>
      </c>
      <c r="G197" s="147" t="str">
        <f t="shared" si="50"/>
        <v>XG</v>
      </c>
      <c r="H197" s="147" t="str">
        <f t="shared" si="51"/>
        <v>Inst. Europ. out Lux</v>
      </c>
      <c r="I197" s="147">
        <v>116</v>
      </c>
      <c r="J197" s="148" t="s">
        <v>88</v>
      </c>
      <c r="K197" s="147"/>
      <c r="L197" s="68"/>
      <c r="M197" s="143"/>
      <c r="N197" s="68">
        <v>196</v>
      </c>
      <c r="O197" s="68" t="str">
        <f t="shared" si="67"/>
        <v/>
      </c>
      <c r="P197" s="68" t="str">
        <f t="shared" si="65"/>
        <v>{ "id": 196, "cbl_value":"XG", "oscar_display_text" : "Inst. Europ. out Lux", "top_record": false, "synonyms": [] },</v>
      </c>
      <c r="Q197" s="68" t="str">
        <f t="shared" si="66"/>
        <v>{ "id": 196, "cbl_value":"XG", "oscar_display_text" : "Inst. Europ. out Lux", "top_record": false, "synonyms": [] },</v>
      </c>
      <c r="R197" s="68"/>
      <c r="S197" t="s">
        <v>88</v>
      </c>
      <c r="T197" t="str">
        <f t="shared" si="52"/>
        <v>UPDATE lov_value SET ACTIVE = 0 , ORDER_VALUE = 116 WHERE ID = 196;</v>
      </c>
    </row>
    <row r="198" spans="3:44" ht="16" hidden="1">
      <c r="C198" s="68">
        <v>5</v>
      </c>
      <c r="D198" s="68">
        <v>29</v>
      </c>
      <c r="E198" s="18" t="s">
        <v>589</v>
      </c>
      <c r="F198" s="145" t="s">
        <v>1599</v>
      </c>
      <c r="G198" s="147" t="str">
        <f t="shared" si="50"/>
        <v>IR</v>
      </c>
      <c r="H198" s="147" t="str">
        <f t="shared" si="51"/>
        <v>Iran</v>
      </c>
      <c r="I198" s="147">
        <v>117</v>
      </c>
      <c r="J198" s="148" t="s">
        <v>88</v>
      </c>
      <c r="K198" s="147"/>
      <c r="L198" s="68"/>
      <c r="M198" s="143"/>
      <c r="N198" s="68">
        <v>197</v>
      </c>
      <c r="O198" s="68" t="str">
        <f t="shared" si="67"/>
        <v/>
      </c>
      <c r="P198" s="68" t="str">
        <f t="shared" si="65"/>
        <v>{ "id": 197, "cbl_value":"IR", "oscar_display_text" : "Iran", "top_record": false, "synonyms": [] },</v>
      </c>
      <c r="Q198" s="68" t="str">
        <f t="shared" si="66"/>
        <v>{ "id": 197, "cbl_value":"IR", "oscar_display_text" : "Iran", "top_record": false, "synonyms": [] },</v>
      </c>
      <c r="R198" s="68"/>
      <c r="S198" t="s">
        <v>88</v>
      </c>
      <c r="T198" t="str">
        <f t="shared" si="52"/>
        <v>UPDATE lov_value SET ACTIVE = 0 , ORDER_VALUE = 117 WHERE ID = 197;</v>
      </c>
    </row>
    <row r="199" spans="3:44" ht="16" hidden="1">
      <c r="C199" s="68">
        <v>5</v>
      </c>
      <c r="D199" s="68">
        <v>29</v>
      </c>
      <c r="E199" s="18" t="s">
        <v>589</v>
      </c>
      <c r="F199" s="145" t="s">
        <v>1600</v>
      </c>
      <c r="G199" s="147" t="str">
        <f t="shared" si="50"/>
        <v>IQ</v>
      </c>
      <c r="H199" s="147" t="str">
        <f t="shared" si="51"/>
        <v>Iraq</v>
      </c>
      <c r="I199" s="147">
        <v>118</v>
      </c>
      <c r="J199" s="148" t="s">
        <v>88</v>
      </c>
      <c r="K199" s="147"/>
      <c r="L199" s="68"/>
      <c r="M199" s="143"/>
      <c r="N199" s="68">
        <v>198</v>
      </c>
      <c r="O199" s="68" t="str">
        <f t="shared" si="67"/>
        <v/>
      </c>
      <c r="P199" s="68" t="str">
        <f t="shared" si="65"/>
        <v>{ "id": 198, "cbl_value":"IQ", "oscar_display_text" : "Iraq", "top_record": false, "synonyms": [] },</v>
      </c>
      <c r="Q199" s="68" t="str">
        <f t="shared" si="66"/>
        <v>{ "id": 198, "cbl_value":"IQ", "oscar_display_text" : "Iraq", "top_record": false, "synonyms": [] },</v>
      </c>
      <c r="R199" s="68"/>
      <c r="S199" t="s">
        <v>88</v>
      </c>
      <c r="T199" t="str">
        <f t="shared" si="52"/>
        <v>UPDATE lov_value SET ACTIVE = 0 , ORDER_VALUE = 118 WHERE ID = 198;</v>
      </c>
    </row>
    <row r="200" spans="3:44" ht="16" hidden="1">
      <c r="C200" s="68">
        <v>5</v>
      </c>
      <c r="D200" s="68">
        <v>29</v>
      </c>
      <c r="E200" s="18" t="s">
        <v>589</v>
      </c>
      <c r="F200" s="145" t="s">
        <v>1601</v>
      </c>
      <c r="G200" s="147" t="str">
        <f t="shared" si="50"/>
        <v>IE</v>
      </c>
      <c r="H200" s="147" t="str">
        <f t="shared" si="51"/>
        <v>Ireland</v>
      </c>
      <c r="I200" s="147">
        <v>29</v>
      </c>
      <c r="J200" s="148" t="s">
        <v>200</v>
      </c>
      <c r="K200" s="147"/>
      <c r="L200" s="30" t="s">
        <v>1602</v>
      </c>
      <c r="M200" s="143"/>
      <c r="N200" s="68">
        <v>199</v>
      </c>
      <c r="O200" s="68" t="str">
        <f t="shared" si="67"/>
        <v/>
      </c>
      <c r="P200" s="68" t="str">
        <f t="shared" si="65"/>
        <v>{ "id": 199, "cbl_value":"IE", "oscar_display_text" : "Ireland", "top_record": false, "synonyms": [] },</v>
      </c>
      <c r="Q200" s="68" t="str">
        <f t="shared" si="66"/>
        <v>{ "id": 199, "cbl_value":"IE", "oscar_display_text" : "Ireland", "top_record": false, "synonyms": [] },</v>
      </c>
      <c r="R200" s="68"/>
      <c r="S200" t="s">
        <v>88</v>
      </c>
      <c r="T200" t="str">
        <f t="shared" si="52"/>
        <v>UPDATE lov_value SET ACTIVE = 1 , ORDER_VALUE = 29 WHERE ID = 199;</v>
      </c>
      <c r="U200" t="str">
        <f t="shared" ref="U200:AF200" si="68">IF($L200&lt;&gt;"",
    IF(LEN($L200)-LEN(SUBSTITUTE($L200,";",""))&gt;=U$1,
        IF(U$1=1,
            MID($L200,1,FIND(";",$L200,1)-1),
            MID($L200,
                FIND("~",SUBSTITUTE($L200,";","~",U$1-1))+1,
                FIND("~",SUBSTITUTE($L200,";","~",U$1))-FIND("~",SUBSTITUTE($L200,";","~",U$1-1))-1
            )
        ),
        IF(AND(LEN($L200)-LEN(SUBSTITUTE($L200,";",""))=0,U$1=1),
            $L200,
            IF(LEN($L200)-LEN(SUBSTITUTE($L200,";",""))=U$1-1,
                RIGHT($L200,LEN($L200)-FIND("~",(SUBSTITUTE($L200,";","~",U$1-1)))),""))),"")</f>
        <v>IE</v>
      </c>
      <c r="V200" t="str">
        <f t="shared" si="68"/>
        <v>Dublin</v>
      </c>
      <c r="W200" t="str">
        <f t="shared" si="68"/>
        <v/>
      </c>
      <c r="X200" t="str">
        <f t="shared" si="68"/>
        <v/>
      </c>
      <c r="Y200" t="str">
        <f t="shared" si="68"/>
        <v/>
      </c>
      <c r="Z200" t="str">
        <f t="shared" si="68"/>
        <v/>
      </c>
      <c r="AA200" t="str">
        <f t="shared" si="68"/>
        <v/>
      </c>
      <c r="AB200" t="str">
        <f t="shared" si="68"/>
        <v/>
      </c>
      <c r="AC200" t="str">
        <f t="shared" si="68"/>
        <v/>
      </c>
      <c r="AD200" t="str">
        <f t="shared" si="68"/>
        <v/>
      </c>
      <c r="AE200" t="str">
        <f t="shared" si="68"/>
        <v/>
      </c>
      <c r="AF200" t="str">
        <f t="shared" si="68"/>
        <v/>
      </c>
      <c r="AG200" t="str">
        <f t="shared" ref="AG200:AR200" si="69">IF(U200&lt;&gt;"",CONCATENATE("INSERT INTO oscar_db.synonym (SYNONYM, LOV_ID) VALUES('",U200,"' , ",$N200,");"),"")</f>
        <v>INSERT INTO oscar_db.synonym (SYNONYM, LOV_ID) VALUES('IE' , 199);</v>
      </c>
      <c r="AH200" t="str">
        <f t="shared" si="69"/>
        <v>INSERT INTO oscar_db.synonym (SYNONYM, LOV_ID) VALUES('Dublin' , 199);</v>
      </c>
      <c r="AI200" t="str">
        <f t="shared" si="69"/>
        <v/>
      </c>
      <c r="AJ200" t="str">
        <f t="shared" si="69"/>
        <v/>
      </c>
      <c r="AK200" t="str">
        <f t="shared" si="69"/>
        <v/>
      </c>
      <c r="AL200" t="str">
        <f t="shared" si="69"/>
        <v/>
      </c>
      <c r="AM200" t="str">
        <f t="shared" si="69"/>
        <v/>
      </c>
      <c r="AN200" t="str">
        <f t="shared" si="69"/>
        <v/>
      </c>
      <c r="AO200" t="str">
        <f t="shared" si="69"/>
        <v/>
      </c>
      <c r="AP200" t="str">
        <f t="shared" si="69"/>
        <v/>
      </c>
      <c r="AQ200" t="str">
        <f t="shared" si="69"/>
        <v/>
      </c>
      <c r="AR200" t="str">
        <f t="shared" si="69"/>
        <v/>
      </c>
    </row>
    <row r="201" spans="3:44" ht="16" hidden="1">
      <c r="C201" s="68">
        <v>5</v>
      </c>
      <c r="D201" s="68">
        <v>29</v>
      </c>
      <c r="E201" s="18" t="s">
        <v>589</v>
      </c>
      <c r="F201" s="145" t="s">
        <v>1603</v>
      </c>
      <c r="G201" s="147" t="str">
        <f t="shared" si="50"/>
        <v>IM</v>
      </c>
      <c r="H201" s="147" t="str">
        <f t="shared" si="51"/>
        <v>Isle Of Man</v>
      </c>
      <c r="I201" s="147">
        <v>120</v>
      </c>
      <c r="J201" s="148" t="s">
        <v>88</v>
      </c>
      <c r="K201" s="147"/>
      <c r="L201" s="68"/>
      <c r="M201" s="143"/>
      <c r="N201" s="68">
        <v>200</v>
      </c>
      <c r="O201" s="68" t="str">
        <f t="shared" si="67"/>
        <v/>
      </c>
      <c r="P201" s="68" t="str">
        <f t="shared" si="65"/>
        <v>{ "id": 200, "cbl_value":"IM", "oscar_display_text" : "Isle Of Man", "top_record": false, "synonyms": [] },</v>
      </c>
      <c r="Q201" s="68" t="str">
        <f t="shared" si="66"/>
        <v>{ "id": 200, "cbl_value":"IM", "oscar_display_text" : "Isle Of Man", "top_record": false, "synonyms": [] },</v>
      </c>
      <c r="R201" s="68"/>
      <c r="S201" t="s">
        <v>88</v>
      </c>
      <c r="T201" t="str">
        <f t="shared" si="52"/>
        <v>UPDATE lov_value SET ACTIVE = 0 , ORDER_VALUE = 120 WHERE ID = 200;</v>
      </c>
    </row>
    <row r="202" spans="3:44" ht="16" hidden="1">
      <c r="C202" s="68">
        <v>5</v>
      </c>
      <c r="D202" s="68">
        <v>29</v>
      </c>
      <c r="E202" s="18" t="s">
        <v>589</v>
      </c>
      <c r="F202" s="145" t="s">
        <v>1604</v>
      </c>
      <c r="G202" s="147" t="str">
        <f t="shared" si="50"/>
        <v>IL</v>
      </c>
      <c r="H202" s="147" t="str">
        <f t="shared" si="51"/>
        <v>Israel</v>
      </c>
      <c r="I202" s="147">
        <v>30</v>
      </c>
      <c r="J202" s="148" t="s">
        <v>200</v>
      </c>
      <c r="K202" s="147"/>
      <c r="L202" s="30" t="s">
        <v>1605</v>
      </c>
      <c r="M202" s="143"/>
      <c r="N202" s="68">
        <v>201</v>
      </c>
      <c r="O202" s="68" t="str">
        <f t="shared" si="67"/>
        <v/>
      </c>
      <c r="P202" s="68" t="str">
        <f t="shared" si="65"/>
        <v>{ "id": 201, "cbl_value":"IL", "oscar_display_text" : "Israel", "top_record": false, "synonyms": [] },</v>
      </c>
      <c r="Q202" s="68" t="str">
        <f t="shared" si="66"/>
        <v>{ "id": 201, "cbl_value":"IL", "oscar_display_text" : "Israel", "top_record": false, "synonyms": [] },</v>
      </c>
      <c r="R202" s="68"/>
      <c r="S202" t="s">
        <v>88</v>
      </c>
      <c r="T202" t="str">
        <f t="shared" si="52"/>
        <v>UPDATE lov_value SET ACTIVE = 1 , ORDER_VALUE = 30 WHERE ID = 201;</v>
      </c>
      <c r="U202" t="str">
        <f t="shared" ref="U202:AF203" si="70">IF($L202&lt;&gt;"",
    IF(LEN($L202)-LEN(SUBSTITUTE($L202,";",""))&gt;=U$1,
        IF(U$1=1,
            MID($L202,1,FIND(";",$L202,1)-1),
            MID($L202,
                FIND("~",SUBSTITUTE($L202,";","~",U$1-1))+1,
                FIND("~",SUBSTITUTE($L202,";","~",U$1))-FIND("~",SUBSTITUTE($L202,";","~",U$1-1))-1
            )
        ),
        IF(AND(LEN($L202)-LEN(SUBSTITUTE($L202,";",""))=0,U$1=1),
            $L202,
            IF(LEN($L202)-LEN(SUBSTITUTE($L202,";",""))=U$1-1,
                RIGHT($L202,LEN($L202)-FIND("~",(SUBSTITUTE($L202,";","~",U$1-1)))),""))),"")</f>
        <v>IL</v>
      </c>
      <c r="V202" t="str">
        <f t="shared" si="70"/>
        <v>Jerusalem</v>
      </c>
      <c r="W202" t="str">
        <f t="shared" si="70"/>
        <v>Tel Aviv</v>
      </c>
      <c r="X202" t="str">
        <f t="shared" si="70"/>
        <v/>
      </c>
      <c r="Y202" t="str">
        <f t="shared" si="70"/>
        <v/>
      </c>
      <c r="Z202" t="str">
        <f t="shared" si="70"/>
        <v/>
      </c>
      <c r="AA202" t="str">
        <f t="shared" si="70"/>
        <v/>
      </c>
      <c r="AB202" t="str">
        <f t="shared" si="70"/>
        <v/>
      </c>
      <c r="AC202" t="str">
        <f t="shared" si="70"/>
        <v/>
      </c>
      <c r="AD202" t="str">
        <f t="shared" si="70"/>
        <v/>
      </c>
      <c r="AE202" t="str">
        <f t="shared" si="70"/>
        <v/>
      </c>
      <c r="AF202" t="str">
        <f t="shared" si="70"/>
        <v/>
      </c>
      <c r="AG202" t="str">
        <f t="shared" ref="AG202:AR203" si="71">IF(U202&lt;&gt;"",CONCATENATE("INSERT INTO oscar_db.synonym (SYNONYM, LOV_ID) VALUES('",U202,"' , ",$N202,");"),"")</f>
        <v>INSERT INTO oscar_db.synonym (SYNONYM, LOV_ID) VALUES('IL' , 201);</v>
      </c>
      <c r="AH202" t="str">
        <f t="shared" si="71"/>
        <v>INSERT INTO oscar_db.synonym (SYNONYM, LOV_ID) VALUES('Jerusalem' , 201);</v>
      </c>
      <c r="AI202" t="str">
        <f t="shared" si="71"/>
        <v>INSERT INTO oscar_db.synonym (SYNONYM, LOV_ID) VALUES('Tel Aviv' , 201);</v>
      </c>
      <c r="AJ202" t="str">
        <f t="shared" si="71"/>
        <v/>
      </c>
      <c r="AK202" t="str">
        <f t="shared" si="71"/>
        <v/>
      </c>
      <c r="AL202" t="str">
        <f t="shared" si="71"/>
        <v/>
      </c>
      <c r="AM202" t="str">
        <f t="shared" si="71"/>
        <v/>
      </c>
      <c r="AN202" t="str">
        <f t="shared" si="71"/>
        <v/>
      </c>
      <c r="AO202" t="str">
        <f t="shared" si="71"/>
        <v/>
      </c>
      <c r="AP202" t="str">
        <f t="shared" si="71"/>
        <v/>
      </c>
      <c r="AQ202" t="str">
        <f t="shared" si="71"/>
        <v/>
      </c>
      <c r="AR202" t="str">
        <f t="shared" si="71"/>
        <v/>
      </c>
    </row>
    <row r="203" spans="3:44" ht="16" hidden="1">
      <c r="C203" s="68">
        <v>5</v>
      </c>
      <c r="D203" s="68">
        <v>29</v>
      </c>
      <c r="E203" s="18" t="s">
        <v>589</v>
      </c>
      <c r="F203" s="145" t="s">
        <v>1606</v>
      </c>
      <c r="G203" s="147" t="str">
        <f t="shared" si="50"/>
        <v>IT</v>
      </c>
      <c r="H203" s="147" t="str">
        <f t="shared" si="51"/>
        <v>Italy</v>
      </c>
      <c r="I203" s="147">
        <v>31</v>
      </c>
      <c r="J203" s="148" t="s">
        <v>200</v>
      </c>
      <c r="K203" s="147"/>
      <c r="L203" s="30" t="s">
        <v>1607</v>
      </c>
      <c r="M203" s="143"/>
      <c r="N203" s="68">
        <v>202</v>
      </c>
      <c r="O203" s="68" t="str">
        <f t="shared" si="67"/>
        <v/>
      </c>
      <c r="P203" s="68" t="str">
        <f t="shared" si="65"/>
        <v>{ "id": 202, "cbl_value":"IT", "oscar_display_text" : "Italy", "top_record": false, "synonyms": [] },</v>
      </c>
      <c r="Q203" s="68" t="str">
        <f t="shared" si="66"/>
        <v>{ "id": 202, "cbl_value":"IT", "oscar_display_text" : "Italy", "top_record": false, "synonyms": [] },</v>
      </c>
      <c r="R203" s="68"/>
      <c r="S203" t="s">
        <v>88</v>
      </c>
      <c r="T203" t="str">
        <f t="shared" si="52"/>
        <v>UPDATE lov_value SET ACTIVE = 1 , ORDER_VALUE = 31 WHERE ID = 202;</v>
      </c>
      <c r="U203" t="str">
        <f t="shared" si="70"/>
        <v>IT</v>
      </c>
      <c r="V203" t="str">
        <f t="shared" si="70"/>
        <v>Rome</v>
      </c>
      <c r="W203" t="str">
        <f t="shared" si="70"/>
        <v/>
      </c>
      <c r="X203" t="str">
        <f t="shared" si="70"/>
        <v/>
      </c>
      <c r="Y203" t="str">
        <f t="shared" si="70"/>
        <v/>
      </c>
      <c r="Z203" t="str">
        <f t="shared" si="70"/>
        <v/>
      </c>
      <c r="AA203" t="str">
        <f t="shared" si="70"/>
        <v/>
      </c>
      <c r="AB203" t="str">
        <f t="shared" si="70"/>
        <v/>
      </c>
      <c r="AC203" t="str">
        <f t="shared" si="70"/>
        <v/>
      </c>
      <c r="AD203" t="str">
        <f t="shared" si="70"/>
        <v/>
      </c>
      <c r="AE203" t="str">
        <f t="shared" si="70"/>
        <v/>
      </c>
      <c r="AF203" t="str">
        <f t="shared" si="70"/>
        <v/>
      </c>
      <c r="AG203" t="str">
        <f t="shared" si="71"/>
        <v>INSERT INTO oscar_db.synonym (SYNONYM, LOV_ID) VALUES('IT' , 202);</v>
      </c>
      <c r="AH203" t="str">
        <f t="shared" si="71"/>
        <v>INSERT INTO oscar_db.synonym (SYNONYM, LOV_ID) VALUES('Rome' , 202);</v>
      </c>
      <c r="AI203" t="str">
        <f t="shared" si="71"/>
        <v/>
      </c>
      <c r="AJ203" t="str">
        <f t="shared" si="71"/>
        <v/>
      </c>
      <c r="AK203" t="str">
        <f t="shared" si="71"/>
        <v/>
      </c>
      <c r="AL203" t="str">
        <f t="shared" si="71"/>
        <v/>
      </c>
      <c r="AM203" t="str">
        <f t="shared" si="71"/>
        <v/>
      </c>
      <c r="AN203" t="str">
        <f t="shared" si="71"/>
        <v/>
      </c>
      <c r="AO203" t="str">
        <f t="shared" si="71"/>
        <v/>
      </c>
      <c r="AP203" t="str">
        <f t="shared" si="71"/>
        <v/>
      </c>
      <c r="AQ203" t="str">
        <f t="shared" si="71"/>
        <v/>
      </c>
      <c r="AR203" t="str">
        <f t="shared" si="71"/>
        <v/>
      </c>
    </row>
    <row r="204" spans="3:44" ht="16" hidden="1">
      <c r="C204" s="68">
        <v>5</v>
      </c>
      <c r="D204" s="68">
        <v>29</v>
      </c>
      <c r="E204" s="18" t="s">
        <v>589</v>
      </c>
      <c r="F204" s="145" t="s">
        <v>1608</v>
      </c>
      <c r="G204" s="147" t="str">
        <f t="shared" si="50"/>
        <v>JM</v>
      </c>
      <c r="H204" s="147" t="str">
        <f t="shared" si="51"/>
        <v>Jamaica</v>
      </c>
      <c r="I204" s="147">
        <v>123</v>
      </c>
      <c r="J204" s="148" t="s">
        <v>88</v>
      </c>
      <c r="K204" s="147"/>
      <c r="L204" s="68"/>
      <c r="M204" s="143"/>
      <c r="N204" s="68">
        <v>203</v>
      </c>
      <c r="O204" s="68" t="str">
        <f t="shared" si="67"/>
        <v/>
      </c>
      <c r="P204" s="68" t="str">
        <f t="shared" si="65"/>
        <v>{ "id": 203, "cbl_value":"JM", "oscar_display_text" : "Jamaica", "top_record": false, "synonyms": [] },</v>
      </c>
      <c r="Q204" s="68" t="str">
        <f t="shared" si="66"/>
        <v>{ "id": 203, "cbl_value":"JM", "oscar_display_text" : "Jamaica", "top_record": false, "synonyms": [] },</v>
      </c>
      <c r="R204" s="68"/>
      <c r="S204" t="s">
        <v>88</v>
      </c>
      <c r="T204" t="str">
        <f t="shared" si="52"/>
        <v>UPDATE lov_value SET ACTIVE = 0 , ORDER_VALUE = 123 WHERE ID = 203;</v>
      </c>
    </row>
    <row r="205" spans="3:44" ht="16" hidden="1">
      <c r="C205" s="68">
        <v>5</v>
      </c>
      <c r="D205" s="68">
        <v>29</v>
      </c>
      <c r="E205" s="18" t="s">
        <v>589</v>
      </c>
      <c r="F205" s="145" t="s">
        <v>1609</v>
      </c>
      <c r="G205" s="147" t="str">
        <f t="shared" si="50"/>
        <v>JP</v>
      </c>
      <c r="H205" s="147" t="str">
        <f t="shared" si="51"/>
        <v>Japan</v>
      </c>
      <c r="I205" s="147">
        <v>32</v>
      </c>
      <c r="J205" s="148" t="s">
        <v>200</v>
      </c>
      <c r="K205" s="147"/>
      <c r="L205" s="30" t="s">
        <v>1610</v>
      </c>
      <c r="M205" s="143"/>
      <c r="N205" s="68">
        <v>204</v>
      </c>
      <c r="O205" s="68" t="str">
        <f t="shared" si="67"/>
        <v/>
      </c>
      <c r="P205" s="68" t="str">
        <f t="shared" si="65"/>
        <v>{ "id": 204, "cbl_value":"JP", "oscar_display_text" : "Japan", "top_record": false, "synonyms": [] },</v>
      </c>
      <c r="Q205" s="68" t="str">
        <f t="shared" si="66"/>
        <v>{ "id": 204, "cbl_value":"JP", "oscar_display_text" : "Japan", "top_record": false, "synonyms": [] },</v>
      </c>
      <c r="R205" s="68"/>
      <c r="S205" t="s">
        <v>88</v>
      </c>
      <c r="T205" t="str">
        <f t="shared" si="52"/>
        <v>UPDATE lov_value SET ACTIVE = 1 , ORDER_VALUE = 32 WHERE ID = 204;</v>
      </c>
      <c r="U205" t="str">
        <f t="shared" ref="U205:AF206" si="72">IF($L205&lt;&gt;"",
    IF(LEN($L205)-LEN(SUBSTITUTE($L205,";",""))&gt;=U$1,
        IF(U$1=1,
            MID($L205,1,FIND(";",$L205,1)-1),
            MID($L205,
                FIND("~",SUBSTITUTE($L205,";","~",U$1-1))+1,
                FIND("~",SUBSTITUTE($L205,";","~",U$1))-FIND("~",SUBSTITUTE($L205,";","~",U$1-1))-1
            )
        ),
        IF(AND(LEN($L205)-LEN(SUBSTITUTE($L205,";",""))=0,U$1=1),
            $L205,
            IF(LEN($L205)-LEN(SUBSTITUTE($L205,";",""))=U$1-1,
                RIGHT($L205,LEN($L205)-FIND("~",(SUBSTITUTE($L205,";","~",U$1-1)))),""))),"")</f>
        <v>JP</v>
      </c>
      <c r="V205" t="str">
        <f t="shared" si="72"/>
        <v>Tokyo</v>
      </c>
      <c r="W205" t="str">
        <f t="shared" si="72"/>
        <v/>
      </c>
      <c r="X205" t="str">
        <f t="shared" si="72"/>
        <v/>
      </c>
      <c r="Y205" t="str">
        <f t="shared" si="72"/>
        <v/>
      </c>
      <c r="Z205" t="str">
        <f t="shared" si="72"/>
        <v/>
      </c>
      <c r="AA205" t="str">
        <f t="shared" si="72"/>
        <v/>
      </c>
      <c r="AB205" t="str">
        <f t="shared" si="72"/>
        <v/>
      </c>
      <c r="AC205" t="str">
        <f t="shared" si="72"/>
        <v/>
      </c>
      <c r="AD205" t="str">
        <f t="shared" si="72"/>
        <v/>
      </c>
      <c r="AE205" t="str">
        <f t="shared" si="72"/>
        <v/>
      </c>
      <c r="AF205" t="str">
        <f t="shared" si="72"/>
        <v/>
      </c>
      <c r="AG205" t="str">
        <f t="shared" ref="AG205:AR206" si="73">IF(U205&lt;&gt;"",CONCATENATE("INSERT INTO oscar_db.synonym (SYNONYM, LOV_ID) VALUES('",U205,"' , ",$N205,");"),"")</f>
        <v>INSERT INTO oscar_db.synonym (SYNONYM, LOV_ID) VALUES('JP' , 204);</v>
      </c>
      <c r="AH205" t="str">
        <f t="shared" si="73"/>
        <v>INSERT INTO oscar_db.synonym (SYNONYM, LOV_ID) VALUES('Tokyo' , 204);</v>
      </c>
      <c r="AI205" t="str">
        <f t="shared" si="73"/>
        <v/>
      </c>
      <c r="AJ205" t="str">
        <f t="shared" si="73"/>
        <v/>
      </c>
      <c r="AK205" t="str">
        <f t="shared" si="73"/>
        <v/>
      </c>
      <c r="AL205" t="str">
        <f t="shared" si="73"/>
        <v/>
      </c>
      <c r="AM205" t="str">
        <f t="shared" si="73"/>
        <v/>
      </c>
      <c r="AN205" t="str">
        <f t="shared" si="73"/>
        <v/>
      </c>
      <c r="AO205" t="str">
        <f t="shared" si="73"/>
        <v/>
      </c>
      <c r="AP205" t="str">
        <f t="shared" si="73"/>
        <v/>
      </c>
      <c r="AQ205" t="str">
        <f t="shared" si="73"/>
        <v/>
      </c>
      <c r="AR205" t="str">
        <f t="shared" si="73"/>
        <v/>
      </c>
    </row>
    <row r="206" spans="3:44" ht="16" hidden="1">
      <c r="C206" s="68">
        <v>5</v>
      </c>
      <c r="D206" s="68">
        <v>29</v>
      </c>
      <c r="E206" s="18" t="s">
        <v>589</v>
      </c>
      <c r="F206" s="145" t="s">
        <v>1611</v>
      </c>
      <c r="G206" s="147" t="str">
        <f t="shared" si="50"/>
        <v>JE</v>
      </c>
      <c r="H206" s="147" t="str">
        <f t="shared" si="51"/>
        <v>Jersey</v>
      </c>
      <c r="I206" s="147">
        <v>33</v>
      </c>
      <c r="J206" s="148" t="s">
        <v>200</v>
      </c>
      <c r="K206" s="147"/>
      <c r="L206" s="30" t="s">
        <v>1612</v>
      </c>
      <c r="M206" s="143"/>
      <c r="N206" s="68">
        <v>205</v>
      </c>
      <c r="O206" s="68" t="str">
        <f t="shared" si="67"/>
        <v/>
      </c>
      <c r="P206" s="68" t="str">
        <f t="shared" si="65"/>
        <v>{ "id": 205, "cbl_value":"JE", "oscar_display_text" : "Jersey", "top_record": false, "synonyms": [] },</v>
      </c>
      <c r="Q206" s="68" t="str">
        <f t="shared" si="66"/>
        <v>{ "id": 205, "cbl_value":"JE", "oscar_display_text" : "Jersey", "top_record": false, "synonyms": [] },</v>
      </c>
      <c r="R206" s="68"/>
      <c r="S206" t="s">
        <v>88</v>
      </c>
      <c r="T206" t="str">
        <f t="shared" si="52"/>
        <v>UPDATE lov_value SET ACTIVE = 1 , ORDER_VALUE = 33 WHERE ID = 205;</v>
      </c>
      <c r="U206" t="str">
        <f t="shared" si="72"/>
        <v>JE</v>
      </c>
      <c r="V206" t="str">
        <f t="shared" si="72"/>
        <v>Saint Helier</v>
      </c>
      <c r="W206" t="str">
        <f t="shared" si="72"/>
        <v/>
      </c>
      <c r="X206" t="str">
        <f t="shared" si="72"/>
        <v/>
      </c>
      <c r="Y206" t="str">
        <f t="shared" si="72"/>
        <v/>
      </c>
      <c r="Z206" t="str">
        <f t="shared" si="72"/>
        <v/>
      </c>
      <c r="AA206" t="str">
        <f t="shared" si="72"/>
        <v/>
      </c>
      <c r="AB206" t="str">
        <f t="shared" si="72"/>
        <v/>
      </c>
      <c r="AC206" t="str">
        <f t="shared" si="72"/>
        <v/>
      </c>
      <c r="AD206" t="str">
        <f t="shared" si="72"/>
        <v/>
      </c>
      <c r="AE206" t="str">
        <f t="shared" si="72"/>
        <v/>
      </c>
      <c r="AF206" t="str">
        <f t="shared" si="72"/>
        <v/>
      </c>
      <c r="AG206" t="str">
        <f t="shared" si="73"/>
        <v>INSERT INTO oscar_db.synonym (SYNONYM, LOV_ID) VALUES('JE' , 205);</v>
      </c>
      <c r="AH206" t="str">
        <f t="shared" si="73"/>
        <v>INSERT INTO oscar_db.synonym (SYNONYM, LOV_ID) VALUES('Saint Helier' , 205);</v>
      </c>
      <c r="AI206" t="str">
        <f t="shared" si="73"/>
        <v/>
      </c>
      <c r="AJ206" t="str">
        <f t="shared" si="73"/>
        <v/>
      </c>
      <c r="AK206" t="str">
        <f t="shared" si="73"/>
        <v/>
      </c>
      <c r="AL206" t="str">
        <f t="shared" si="73"/>
        <v/>
      </c>
      <c r="AM206" t="str">
        <f t="shared" si="73"/>
        <v/>
      </c>
      <c r="AN206" t="str">
        <f t="shared" si="73"/>
        <v/>
      </c>
      <c r="AO206" t="str">
        <f t="shared" si="73"/>
        <v/>
      </c>
      <c r="AP206" t="str">
        <f t="shared" si="73"/>
        <v/>
      </c>
      <c r="AQ206" t="str">
        <f t="shared" si="73"/>
        <v/>
      </c>
      <c r="AR206" t="str">
        <f t="shared" si="73"/>
        <v/>
      </c>
    </row>
    <row r="207" spans="3:44" ht="16" hidden="1">
      <c r="C207" s="68">
        <v>5</v>
      </c>
      <c r="D207" s="68">
        <v>29</v>
      </c>
      <c r="E207" s="18" t="s">
        <v>589</v>
      </c>
      <c r="F207" s="145" t="s">
        <v>1613</v>
      </c>
      <c r="G207" s="147" t="str">
        <f t="shared" si="50"/>
        <v>JO</v>
      </c>
      <c r="H207" s="147" t="str">
        <f t="shared" si="51"/>
        <v>Jordan</v>
      </c>
      <c r="I207" s="147">
        <v>126</v>
      </c>
      <c r="J207" s="148" t="s">
        <v>88</v>
      </c>
      <c r="K207" s="147"/>
      <c r="L207" s="68"/>
      <c r="M207" s="143"/>
      <c r="N207" s="68">
        <v>206</v>
      </c>
      <c r="O207" s="68" t="str">
        <f t="shared" si="67"/>
        <v/>
      </c>
      <c r="P207" s="68" t="str">
        <f t="shared" si="65"/>
        <v>{ "id": 206, "cbl_value":"JO", "oscar_display_text" : "Jordan", "top_record": false, "synonyms": [] },</v>
      </c>
      <c r="Q207" s="68" t="str">
        <f t="shared" si="66"/>
        <v>{ "id": 206, "cbl_value":"JO", "oscar_display_text" : "Jordan", "top_record": false, "synonyms": [] },</v>
      </c>
      <c r="R207" s="68"/>
      <c r="S207" t="s">
        <v>88</v>
      </c>
      <c r="T207" t="str">
        <f t="shared" si="52"/>
        <v>UPDATE lov_value SET ACTIVE = 0 , ORDER_VALUE = 126 WHERE ID = 206;</v>
      </c>
    </row>
    <row r="208" spans="3:44" ht="16" hidden="1">
      <c r="C208" s="68">
        <v>5</v>
      </c>
      <c r="D208" s="68">
        <v>29</v>
      </c>
      <c r="E208" s="18" t="s">
        <v>589</v>
      </c>
      <c r="F208" s="145" t="s">
        <v>1614</v>
      </c>
      <c r="G208" s="147" t="str">
        <f t="shared" si="50"/>
        <v>KZ</v>
      </c>
      <c r="H208" s="147" t="str">
        <f t="shared" si="51"/>
        <v>Kazakhstan</v>
      </c>
      <c r="I208" s="147">
        <v>127</v>
      </c>
      <c r="J208" s="148" t="s">
        <v>88</v>
      </c>
      <c r="K208" s="147"/>
      <c r="L208" s="68"/>
      <c r="M208" s="143"/>
      <c r="N208" s="68">
        <v>207</v>
      </c>
      <c r="O208" s="68" t="str">
        <f t="shared" si="67"/>
        <v/>
      </c>
      <c r="P208" s="68" t="str">
        <f t="shared" si="65"/>
        <v>{ "id": 207, "cbl_value":"KZ", "oscar_display_text" : "Kazakhstan", "top_record": false, "synonyms": [] },</v>
      </c>
      <c r="Q208" s="68" t="str">
        <f t="shared" si="66"/>
        <v>{ "id": 207, "cbl_value":"KZ", "oscar_display_text" : "Kazakhstan", "top_record": false, "synonyms": [] },</v>
      </c>
      <c r="R208" s="68"/>
      <c r="S208" t="s">
        <v>88</v>
      </c>
      <c r="T208" t="str">
        <f t="shared" si="52"/>
        <v>UPDATE lov_value SET ACTIVE = 0 , ORDER_VALUE = 127 WHERE ID = 207;</v>
      </c>
    </row>
    <row r="209" spans="3:44" ht="16" hidden="1">
      <c r="C209" s="68">
        <v>5</v>
      </c>
      <c r="D209" s="68">
        <v>29</v>
      </c>
      <c r="E209" s="18" t="s">
        <v>589</v>
      </c>
      <c r="F209" s="145" t="s">
        <v>1615</v>
      </c>
      <c r="G209" s="147" t="str">
        <f t="shared" si="50"/>
        <v>KE</v>
      </c>
      <c r="H209" s="147" t="str">
        <f t="shared" si="51"/>
        <v>Kenya</v>
      </c>
      <c r="I209" s="147">
        <v>128</v>
      </c>
      <c r="J209" s="148" t="s">
        <v>88</v>
      </c>
      <c r="K209" s="147"/>
      <c r="L209" s="68"/>
      <c r="M209" s="143"/>
      <c r="N209" s="68">
        <v>208</v>
      </c>
      <c r="O209" s="68" t="str">
        <f t="shared" si="67"/>
        <v/>
      </c>
      <c r="P209" s="68" t="str">
        <f t="shared" si="65"/>
        <v>{ "id": 208, "cbl_value":"KE", "oscar_display_text" : "Kenya", "top_record": false, "synonyms": [] },</v>
      </c>
      <c r="Q209" s="68" t="str">
        <f t="shared" si="66"/>
        <v>{ "id": 208, "cbl_value":"KE", "oscar_display_text" : "Kenya", "top_record": false, "synonyms": [] },</v>
      </c>
      <c r="R209" s="68"/>
      <c r="S209" t="s">
        <v>88</v>
      </c>
      <c r="T209" t="str">
        <f t="shared" si="52"/>
        <v>UPDATE lov_value SET ACTIVE = 0 , ORDER_VALUE = 128 WHERE ID = 208;</v>
      </c>
    </row>
    <row r="210" spans="3:44" ht="16" hidden="1">
      <c r="C210" s="68">
        <v>5</v>
      </c>
      <c r="D210" s="68">
        <v>29</v>
      </c>
      <c r="E210" s="18" t="s">
        <v>589</v>
      </c>
      <c r="F210" s="145" t="s">
        <v>1616</v>
      </c>
      <c r="G210" s="147" t="str">
        <f t="shared" ref="G210:G273" si="74">IF(ISNUMBER(FIND("(",F210)),LEFT(F210,FIND("(",F210)-1),LEFT(F210,FIND(":",F210)-2))</f>
        <v>KI</v>
      </c>
      <c r="H210" s="147" t="str">
        <f t="shared" ref="H210:H273" si="75">RIGHT(F210,LEN(F210)-FIND(":",F210)-6)</f>
        <v>Kiribati</v>
      </c>
      <c r="I210" s="147">
        <v>129</v>
      </c>
      <c r="J210" s="148" t="s">
        <v>88</v>
      </c>
      <c r="K210" s="147"/>
      <c r="L210" s="68"/>
      <c r="M210" s="143"/>
      <c r="N210" s="68">
        <v>209</v>
      </c>
      <c r="O210" s="68" t="str">
        <f t="shared" si="67"/>
        <v/>
      </c>
      <c r="P210" s="68" t="str">
        <f t="shared" si="65"/>
        <v>{ "id": 209, "cbl_value":"KI", "oscar_display_text" : "Kiribati", "top_record": false, "synonyms": [] },</v>
      </c>
      <c r="Q210" s="68" t="str">
        <f t="shared" si="66"/>
        <v>{ "id": 209, "cbl_value":"KI", "oscar_display_text" : "Kiribati", "top_record": false, "synonyms": [] },</v>
      </c>
      <c r="R210" s="68"/>
      <c r="S210" t="s">
        <v>88</v>
      </c>
      <c r="T210" t="str">
        <f t="shared" ref="T210:T273" si="76">CONCATENATE("UPDATE lov_value SET ACTIVE = ", IF(J210="Y",1,0), " , ORDER_VALUE = ",IF(I210&gt;0,I210,0), " WHERE ID = ", N210,";")</f>
        <v>UPDATE lov_value SET ACTIVE = 0 , ORDER_VALUE = 129 WHERE ID = 209;</v>
      </c>
    </row>
    <row r="211" spans="3:44" ht="16" hidden="1">
      <c r="C211" s="68">
        <v>5</v>
      </c>
      <c r="D211" s="68">
        <v>29</v>
      </c>
      <c r="E211" s="18" t="s">
        <v>589</v>
      </c>
      <c r="F211" s="145" t="s">
        <v>1617</v>
      </c>
      <c r="G211" s="147" t="str">
        <f t="shared" si="74"/>
        <v>KW</v>
      </c>
      <c r="H211" s="147" t="str">
        <f t="shared" si="75"/>
        <v>Kuwait</v>
      </c>
      <c r="I211" s="147">
        <v>34</v>
      </c>
      <c r="J211" s="148" t="s">
        <v>200</v>
      </c>
      <c r="K211" s="147"/>
      <c r="L211" s="30" t="s">
        <v>1618</v>
      </c>
      <c r="M211" s="143"/>
      <c r="N211" s="68">
        <v>210</v>
      </c>
      <c r="O211" s="68" t="str">
        <f t="shared" si="67"/>
        <v/>
      </c>
      <c r="P211" s="68" t="str">
        <f t="shared" si="65"/>
        <v>{ "id": 210, "cbl_value":"KW", "oscar_display_text" : "Kuwait", "top_record": false, "synonyms": [] },</v>
      </c>
      <c r="Q211" s="68" t="str">
        <f t="shared" si="66"/>
        <v>{ "id": 210, "cbl_value":"KW", "oscar_display_text" : "Kuwait", "top_record": false, "synonyms": [] },</v>
      </c>
      <c r="R211" s="68"/>
      <c r="S211" t="s">
        <v>88</v>
      </c>
      <c r="T211" t="str">
        <f t="shared" si="76"/>
        <v>UPDATE lov_value SET ACTIVE = 1 , ORDER_VALUE = 34 WHERE ID = 210;</v>
      </c>
      <c r="U211" t="str">
        <f t="shared" ref="U211:AF211" si="77">IF($L211&lt;&gt;"",
    IF(LEN($L211)-LEN(SUBSTITUTE($L211,";",""))&gt;=U$1,
        IF(U$1=1,
            MID($L211,1,FIND(";",$L211,1)-1),
            MID($L211,
                FIND("~",SUBSTITUTE($L211,";","~",U$1-1))+1,
                FIND("~",SUBSTITUTE($L211,";","~",U$1))-FIND("~",SUBSTITUTE($L211,";","~",U$1-1))-1
            )
        ),
        IF(AND(LEN($L211)-LEN(SUBSTITUTE($L211,";",""))=0,U$1=1),
            $L211,
            IF(LEN($L211)-LEN(SUBSTITUTE($L211,";",""))=U$1-1,
                RIGHT($L211,LEN($L211)-FIND("~",(SUBSTITUTE($L211,";","~",U$1-1)))),""))),"")</f>
        <v>KW</v>
      </c>
      <c r="V211" t="str">
        <f t="shared" si="77"/>
        <v>Kuwait City</v>
      </c>
      <c r="W211" t="str">
        <f t="shared" si="77"/>
        <v/>
      </c>
      <c r="X211" t="str">
        <f t="shared" si="77"/>
        <v/>
      </c>
      <c r="Y211" t="str">
        <f t="shared" si="77"/>
        <v/>
      </c>
      <c r="Z211" t="str">
        <f t="shared" si="77"/>
        <v/>
      </c>
      <c r="AA211" t="str">
        <f t="shared" si="77"/>
        <v/>
      </c>
      <c r="AB211" t="str">
        <f t="shared" si="77"/>
        <v/>
      </c>
      <c r="AC211" t="str">
        <f t="shared" si="77"/>
        <v/>
      </c>
      <c r="AD211" t="str">
        <f t="shared" si="77"/>
        <v/>
      </c>
      <c r="AE211" t="str">
        <f t="shared" si="77"/>
        <v/>
      </c>
      <c r="AF211" t="str">
        <f t="shared" si="77"/>
        <v/>
      </c>
      <c r="AG211" t="str">
        <f t="shared" ref="AG211:AR211" si="78">IF(U211&lt;&gt;"",CONCATENATE("INSERT INTO oscar_db.synonym (SYNONYM, LOV_ID) VALUES('",U211,"' , ",$N211,");"),"")</f>
        <v>INSERT INTO oscar_db.synonym (SYNONYM, LOV_ID) VALUES('KW' , 210);</v>
      </c>
      <c r="AH211" t="str">
        <f t="shared" si="78"/>
        <v>INSERT INTO oscar_db.synonym (SYNONYM, LOV_ID) VALUES('Kuwait City' , 210);</v>
      </c>
      <c r="AI211" t="str">
        <f t="shared" si="78"/>
        <v/>
      </c>
      <c r="AJ211" t="str">
        <f t="shared" si="78"/>
        <v/>
      </c>
      <c r="AK211" t="str">
        <f t="shared" si="78"/>
        <v/>
      </c>
      <c r="AL211" t="str">
        <f t="shared" si="78"/>
        <v/>
      </c>
      <c r="AM211" t="str">
        <f t="shared" si="78"/>
        <v/>
      </c>
      <c r="AN211" t="str">
        <f t="shared" si="78"/>
        <v/>
      </c>
      <c r="AO211" t="str">
        <f t="shared" si="78"/>
        <v/>
      </c>
      <c r="AP211" t="str">
        <f t="shared" si="78"/>
        <v/>
      </c>
      <c r="AQ211" t="str">
        <f t="shared" si="78"/>
        <v/>
      </c>
      <c r="AR211" t="str">
        <f t="shared" si="78"/>
        <v/>
      </c>
    </row>
    <row r="212" spans="3:44" ht="16" hidden="1">
      <c r="C212" s="68">
        <v>5</v>
      </c>
      <c r="D212" s="68">
        <v>29</v>
      </c>
      <c r="E212" s="18" t="s">
        <v>589</v>
      </c>
      <c r="F212" s="145" t="s">
        <v>1619</v>
      </c>
      <c r="G212" s="147" t="str">
        <f t="shared" si="74"/>
        <v>KG</v>
      </c>
      <c r="H212" s="147" t="str">
        <f t="shared" si="75"/>
        <v>Kyrgyzstan</v>
      </c>
      <c r="I212" s="147">
        <v>131</v>
      </c>
      <c r="J212" s="148" t="s">
        <v>88</v>
      </c>
      <c r="K212" s="147"/>
      <c r="L212" s="68"/>
      <c r="M212" s="143"/>
      <c r="N212" s="68">
        <v>211</v>
      </c>
      <c r="O212" s="68" t="str">
        <f t="shared" si="67"/>
        <v/>
      </c>
      <c r="P212" s="68" t="str">
        <f t="shared" si="65"/>
        <v>{ "id": 211, "cbl_value":"KG", "oscar_display_text" : "Kyrgyzstan", "top_record": false, "synonyms": [] },</v>
      </c>
      <c r="Q212" s="68" t="str">
        <f t="shared" si="66"/>
        <v>{ "id": 211, "cbl_value":"KG", "oscar_display_text" : "Kyrgyzstan", "top_record": false, "synonyms": [] },</v>
      </c>
      <c r="R212" s="68"/>
      <c r="S212" t="s">
        <v>88</v>
      </c>
      <c r="T212" t="str">
        <f t="shared" si="76"/>
        <v>UPDATE lov_value SET ACTIVE = 0 , ORDER_VALUE = 131 WHERE ID = 211;</v>
      </c>
    </row>
    <row r="213" spans="3:44" ht="16" hidden="1">
      <c r="C213" s="68">
        <v>5</v>
      </c>
      <c r="D213" s="68">
        <v>29</v>
      </c>
      <c r="E213" s="18" t="s">
        <v>589</v>
      </c>
      <c r="F213" s="145" t="s">
        <v>1620</v>
      </c>
      <c r="G213" s="147" t="str">
        <f t="shared" si="74"/>
        <v>LA</v>
      </c>
      <c r="H213" s="147" t="str">
        <f t="shared" si="75"/>
        <v>Lao</v>
      </c>
      <c r="I213" s="147">
        <v>132</v>
      </c>
      <c r="J213" s="148" t="s">
        <v>88</v>
      </c>
      <c r="K213" s="147"/>
      <c r="L213" s="68"/>
      <c r="M213" s="143"/>
      <c r="N213" s="68">
        <v>212</v>
      </c>
      <c r="O213" s="68" t="str">
        <f t="shared" si="67"/>
        <v/>
      </c>
      <c r="P213" s="68" t="str">
        <f t="shared" si="65"/>
        <v>{ "id": 212, "cbl_value":"LA", "oscar_display_text" : "Lao", "top_record": false, "synonyms": [] },</v>
      </c>
      <c r="Q213" s="68" t="str">
        <f t="shared" si="66"/>
        <v>{ "id": 212, "cbl_value":"LA", "oscar_display_text" : "Lao", "top_record": false, "synonyms": [] },</v>
      </c>
      <c r="R213" s="68"/>
      <c r="S213" t="s">
        <v>88</v>
      </c>
      <c r="T213" t="str">
        <f t="shared" si="76"/>
        <v>UPDATE lov_value SET ACTIVE = 0 , ORDER_VALUE = 132 WHERE ID = 212;</v>
      </c>
    </row>
    <row r="214" spans="3:44" ht="16" hidden="1">
      <c r="C214" s="68">
        <v>5</v>
      </c>
      <c r="D214" s="68">
        <v>29</v>
      </c>
      <c r="E214" s="18" t="s">
        <v>589</v>
      </c>
      <c r="F214" s="145" t="s">
        <v>1621</v>
      </c>
      <c r="G214" s="147" t="str">
        <f t="shared" si="74"/>
        <v>LV</v>
      </c>
      <c r="H214" s="147" t="str">
        <f t="shared" si="75"/>
        <v>Latvia</v>
      </c>
      <c r="I214" s="147">
        <v>35</v>
      </c>
      <c r="J214" s="148" t="s">
        <v>200</v>
      </c>
      <c r="K214" s="147"/>
      <c r="L214" s="30" t="s">
        <v>1622</v>
      </c>
      <c r="M214" s="143"/>
      <c r="N214" s="68">
        <v>213</v>
      </c>
      <c r="O214" s="68" t="str">
        <f t="shared" si="67"/>
        <v/>
      </c>
      <c r="P214" s="68" t="str">
        <f t="shared" si="65"/>
        <v>{ "id": 213, "cbl_value":"LV", "oscar_display_text" : "Latvia", "top_record": false, "synonyms": [] },</v>
      </c>
      <c r="Q214" s="68" t="str">
        <f t="shared" si="66"/>
        <v>{ "id": 213, "cbl_value":"LV", "oscar_display_text" : "Latvia", "top_record": false, "synonyms": [] },</v>
      </c>
      <c r="R214" s="68"/>
      <c r="S214" t="s">
        <v>88</v>
      </c>
      <c r="T214" t="str">
        <f t="shared" si="76"/>
        <v>UPDATE lov_value SET ACTIVE = 1 , ORDER_VALUE = 35 WHERE ID = 213;</v>
      </c>
      <c r="U214" t="str">
        <f t="shared" ref="U214:AF214" si="79">IF($L214&lt;&gt;"",
    IF(LEN($L214)-LEN(SUBSTITUTE($L214,";",""))&gt;=U$1,
        IF(U$1=1,
            MID($L214,1,FIND(";",$L214,1)-1),
            MID($L214,
                FIND("~",SUBSTITUTE($L214,";","~",U$1-1))+1,
                FIND("~",SUBSTITUTE($L214,";","~",U$1))-FIND("~",SUBSTITUTE($L214,";","~",U$1-1))-1
            )
        ),
        IF(AND(LEN($L214)-LEN(SUBSTITUTE($L214,";",""))=0,U$1=1),
            $L214,
            IF(LEN($L214)-LEN(SUBSTITUTE($L214,";",""))=U$1-1,
                RIGHT($L214,LEN($L214)-FIND("~",(SUBSTITUTE($L214,";","~",U$1-1)))),""))),"")</f>
        <v>LV</v>
      </c>
      <c r="V214" t="str">
        <f t="shared" si="79"/>
        <v>Riga</v>
      </c>
      <c r="W214" t="str">
        <f t="shared" si="79"/>
        <v/>
      </c>
      <c r="X214" t="str">
        <f t="shared" si="79"/>
        <v/>
      </c>
      <c r="Y214" t="str">
        <f t="shared" si="79"/>
        <v/>
      </c>
      <c r="Z214" t="str">
        <f t="shared" si="79"/>
        <v/>
      </c>
      <c r="AA214" t="str">
        <f t="shared" si="79"/>
        <v/>
      </c>
      <c r="AB214" t="str">
        <f t="shared" si="79"/>
        <v/>
      </c>
      <c r="AC214" t="str">
        <f t="shared" si="79"/>
        <v/>
      </c>
      <c r="AD214" t="str">
        <f t="shared" si="79"/>
        <v/>
      </c>
      <c r="AE214" t="str">
        <f t="shared" si="79"/>
        <v/>
      </c>
      <c r="AF214" t="str">
        <f t="shared" si="79"/>
        <v/>
      </c>
      <c r="AG214" t="str">
        <f t="shared" ref="AG214:AR214" si="80">IF(U214&lt;&gt;"",CONCATENATE("INSERT INTO oscar_db.synonym (SYNONYM, LOV_ID) VALUES('",U214,"' , ",$N214,");"),"")</f>
        <v>INSERT INTO oscar_db.synonym (SYNONYM, LOV_ID) VALUES('LV' , 213);</v>
      </c>
      <c r="AH214" t="str">
        <f t="shared" si="80"/>
        <v>INSERT INTO oscar_db.synonym (SYNONYM, LOV_ID) VALUES('Riga' , 213);</v>
      </c>
      <c r="AI214" t="str">
        <f t="shared" si="80"/>
        <v/>
      </c>
      <c r="AJ214" t="str">
        <f t="shared" si="80"/>
        <v/>
      </c>
      <c r="AK214" t="str">
        <f t="shared" si="80"/>
        <v/>
      </c>
      <c r="AL214" t="str">
        <f t="shared" si="80"/>
        <v/>
      </c>
      <c r="AM214" t="str">
        <f t="shared" si="80"/>
        <v/>
      </c>
      <c r="AN214" t="str">
        <f t="shared" si="80"/>
        <v/>
      </c>
      <c r="AO214" t="str">
        <f t="shared" si="80"/>
        <v/>
      </c>
      <c r="AP214" t="str">
        <f t="shared" si="80"/>
        <v/>
      </c>
      <c r="AQ214" t="str">
        <f t="shared" si="80"/>
        <v/>
      </c>
      <c r="AR214" t="str">
        <f t="shared" si="80"/>
        <v/>
      </c>
    </row>
    <row r="215" spans="3:44" ht="16" hidden="1">
      <c r="C215" s="68">
        <v>5</v>
      </c>
      <c r="D215" s="68">
        <v>29</v>
      </c>
      <c r="E215" s="18" t="s">
        <v>589</v>
      </c>
      <c r="F215" s="145" t="s">
        <v>1623</v>
      </c>
      <c r="G215" s="147" t="str">
        <f t="shared" si="74"/>
        <v>LB</v>
      </c>
      <c r="H215" s="147" t="str">
        <f t="shared" si="75"/>
        <v>Lebanon</v>
      </c>
      <c r="I215" s="147">
        <v>134</v>
      </c>
      <c r="J215" s="148" t="s">
        <v>88</v>
      </c>
      <c r="K215" s="147"/>
      <c r="L215" s="68"/>
      <c r="M215" s="143"/>
      <c r="N215" s="68">
        <v>214</v>
      </c>
      <c r="O215" s="68" t="str">
        <f t="shared" si="67"/>
        <v/>
      </c>
      <c r="P215" s="68" t="str">
        <f t="shared" si="65"/>
        <v>{ "id": 214, "cbl_value":"LB", "oscar_display_text" : "Lebanon", "top_record": false, "synonyms": [] },</v>
      </c>
      <c r="Q215" s="68" t="str">
        <f t="shared" si="66"/>
        <v>{ "id": 214, "cbl_value":"LB", "oscar_display_text" : "Lebanon", "top_record": false, "synonyms": [] },</v>
      </c>
      <c r="R215" s="68"/>
      <c r="S215" t="s">
        <v>88</v>
      </c>
      <c r="T215" t="str">
        <f t="shared" si="76"/>
        <v>UPDATE lov_value SET ACTIVE = 0 , ORDER_VALUE = 134 WHERE ID = 214;</v>
      </c>
    </row>
    <row r="216" spans="3:44" ht="16" hidden="1">
      <c r="C216" s="68">
        <v>5</v>
      </c>
      <c r="D216" s="68">
        <v>29</v>
      </c>
      <c r="E216" s="18" t="s">
        <v>589</v>
      </c>
      <c r="F216" s="145" t="s">
        <v>1624</v>
      </c>
      <c r="G216" s="147" t="str">
        <f t="shared" si="74"/>
        <v>LS</v>
      </c>
      <c r="H216" s="147" t="str">
        <f t="shared" si="75"/>
        <v>Lesotho</v>
      </c>
      <c r="I216" s="147">
        <v>135</v>
      </c>
      <c r="J216" s="148" t="s">
        <v>88</v>
      </c>
      <c r="K216" s="147"/>
      <c r="L216" s="68"/>
      <c r="M216" s="143"/>
      <c r="N216" s="68">
        <v>215</v>
      </c>
      <c r="O216" s="68" t="str">
        <f t="shared" si="67"/>
        <v/>
      </c>
      <c r="P216" s="68" t="str">
        <f t="shared" si="65"/>
        <v>{ "id": 215, "cbl_value":"LS", "oscar_display_text" : "Lesotho", "top_record": false, "synonyms": [] },</v>
      </c>
      <c r="Q216" s="68" t="str">
        <f t="shared" si="66"/>
        <v>{ "id": 215, "cbl_value":"LS", "oscar_display_text" : "Lesotho", "top_record": false, "synonyms": [] },</v>
      </c>
      <c r="R216" s="68"/>
      <c r="S216" t="s">
        <v>88</v>
      </c>
      <c r="T216" t="str">
        <f t="shared" si="76"/>
        <v>UPDATE lov_value SET ACTIVE = 0 , ORDER_VALUE = 135 WHERE ID = 215;</v>
      </c>
    </row>
    <row r="217" spans="3:44" ht="16" hidden="1">
      <c r="C217" s="68">
        <v>5</v>
      </c>
      <c r="D217" s="68">
        <v>29</v>
      </c>
      <c r="E217" s="18" t="s">
        <v>589</v>
      </c>
      <c r="F217" s="145" t="s">
        <v>1625</v>
      </c>
      <c r="G217" s="147" t="str">
        <f t="shared" si="74"/>
        <v>LR</v>
      </c>
      <c r="H217" s="147" t="str">
        <f t="shared" si="75"/>
        <v>Liberia</v>
      </c>
      <c r="I217" s="147">
        <v>136</v>
      </c>
      <c r="J217" s="148" t="s">
        <v>88</v>
      </c>
      <c r="K217" s="147"/>
      <c r="L217" s="68"/>
      <c r="M217" s="143"/>
      <c r="N217" s="68">
        <v>216</v>
      </c>
      <c r="O217" s="68" t="str">
        <f t="shared" si="67"/>
        <v/>
      </c>
      <c r="P217" s="68" t="str">
        <f t="shared" si="65"/>
        <v>{ "id": 216, "cbl_value":"LR", "oscar_display_text" : "Liberia", "top_record": false, "synonyms": [] },</v>
      </c>
      <c r="Q217" s="68" t="str">
        <f t="shared" si="66"/>
        <v>{ "id": 216, "cbl_value":"LR", "oscar_display_text" : "Liberia", "top_record": false, "synonyms": [] },</v>
      </c>
      <c r="R217" s="68"/>
      <c r="S217" t="s">
        <v>88</v>
      </c>
      <c r="T217" t="str">
        <f t="shared" si="76"/>
        <v>UPDATE lov_value SET ACTIVE = 0 , ORDER_VALUE = 136 WHERE ID = 216;</v>
      </c>
    </row>
    <row r="218" spans="3:44" ht="16" hidden="1">
      <c r="C218" s="68">
        <v>5</v>
      </c>
      <c r="D218" s="68">
        <v>29</v>
      </c>
      <c r="E218" s="18" t="s">
        <v>589</v>
      </c>
      <c r="F218" s="145" t="s">
        <v>1626</v>
      </c>
      <c r="G218" s="147" t="str">
        <f t="shared" si="74"/>
        <v>LY</v>
      </c>
      <c r="H218" s="147" t="str">
        <f t="shared" si="75"/>
        <v>Libyan Arab. Jamah.</v>
      </c>
      <c r="I218" s="147">
        <v>137</v>
      </c>
      <c r="J218" s="148" t="s">
        <v>88</v>
      </c>
      <c r="K218" s="147"/>
      <c r="L218" s="68"/>
      <c r="M218" s="143"/>
      <c r="N218" s="68">
        <v>217</v>
      </c>
      <c r="O218" s="68" t="str">
        <f t="shared" si="67"/>
        <v/>
      </c>
      <c r="P218" s="68" t="str">
        <f t="shared" si="65"/>
        <v>{ "id": 217, "cbl_value":"LY", "oscar_display_text" : "Libyan Arab. Jamah.", "top_record": false, "synonyms": [] },</v>
      </c>
      <c r="Q218" s="68" t="str">
        <f t="shared" si="66"/>
        <v>{ "id": 217, "cbl_value":"LY", "oscar_display_text" : "Libyan Arab. Jamah.", "top_record": false, "synonyms": [] },</v>
      </c>
      <c r="R218" s="68"/>
      <c r="S218" t="s">
        <v>88</v>
      </c>
      <c r="T218" t="str">
        <f t="shared" si="76"/>
        <v>UPDATE lov_value SET ACTIVE = 0 , ORDER_VALUE = 137 WHERE ID = 217;</v>
      </c>
    </row>
    <row r="219" spans="3:44" ht="16" hidden="1">
      <c r="C219" s="68">
        <v>5</v>
      </c>
      <c r="D219" s="68">
        <v>29</v>
      </c>
      <c r="E219" s="18" t="s">
        <v>589</v>
      </c>
      <c r="F219" s="145" t="s">
        <v>1627</v>
      </c>
      <c r="G219" s="147" t="str">
        <f t="shared" si="74"/>
        <v>LI</v>
      </c>
      <c r="H219" s="147" t="str">
        <f t="shared" si="75"/>
        <v>Liechtenstein</v>
      </c>
      <c r="I219" s="147">
        <v>138</v>
      </c>
      <c r="J219" s="148" t="s">
        <v>88</v>
      </c>
      <c r="K219" s="147"/>
      <c r="L219" s="68"/>
      <c r="M219" s="143"/>
      <c r="N219" s="68">
        <v>218</v>
      </c>
      <c r="O219" s="68" t="str">
        <f t="shared" si="67"/>
        <v/>
      </c>
      <c r="P219" s="68" t="str">
        <f t="shared" si="65"/>
        <v>{ "id": 218, "cbl_value":"LI", "oscar_display_text" : "Liechtenstein", "top_record": false, "synonyms": [] },</v>
      </c>
      <c r="Q219" s="68" t="str">
        <f t="shared" si="66"/>
        <v>{ "id": 218, "cbl_value":"LI", "oscar_display_text" : "Liechtenstein", "top_record": false, "synonyms": [] },</v>
      </c>
      <c r="R219" s="68"/>
      <c r="S219" t="s">
        <v>88</v>
      </c>
      <c r="T219" t="str">
        <f t="shared" si="76"/>
        <v>UPDATE lov_value SET ACTIVE = 0 , ORDER_VALUE = 138 WHERE ID = 218;</v>
      </c>
    </row>
    <row r="220" spans="3:44" ht="16" hidden="1">
      <c r="C220" s="68">
        <v>5</v>
      </c>
      <c r="D220" s="68">
        <v>29</v>
      </c>
      <c r="E220" s="18" t="s">
        <v>589</v>
      </c>
      <c r="F220" s="145" t="s">
        <v>1628</v>
      </c>
      <c r="G220" s="147" t="str">
        <f t="shared" si="74"/>
        <v>LT</v>
      </c>
      <c r="H220" s="147" t="str">
        <f t="shared" si="75"/>
        <v>Lithuania</v>
      </c>
      <c r="I220" s="147">
        <v>36</v>
      </c>
      <c r="J220" s="148" t="s">
        <v>200</v>
      </c>
      <c r="K220" s="147"/>
      <c r="L220" s="30" t="s">
        <v>1629</v>
      </c>
      <c r="M220" s="143"/>
      <c r="N220" s="68">
        <v>219</v>
      </c>
      <c r="O220" s="68" t="str">
        <f t="shared" si="67"/>
        <v/>
      </c>
      <c r="P220" s="68" t="str">
        <f t="shared" si="65"/>
        <v>{ "id": 219, "cbl_value":"LT", "oscar_display_text" : "Lithuania", "top_record": false, "synonyms": [] },</v>
      </c>
      <c r="Q220" s="68" t="str">
        <f t="shared" si="66"/>
        <v>{ "id": 219, "cbl_value":"LT", "oscar_display_text" : "Lithuania", "top_record": false, "synonyms": [] },</v>
      </c>
      <c r="R220" s="68"/>
      <c r="S220" t="s">
        <v>88</v>
      </c>
      <c r="T220" t="str">
        <f t="shared" si="76"/>
        <v>UPDATE lov_value SET ACTIVE = 1 , ORDER_VALUE = 36 WHERE ID = 219;</v>
      </c>
      <c r="U220" t="str">
        <f t="shared" ref="U220:AF221" si="81">IF($L220&lt;&gt;"",
    IF(LEN($L220)-LEN(SUBSTITUTE($L220,";",""))&gt;=U$1,
        IF(U$1=1,
            MID($L220,1,FIND(";",$L220,1)-1),
            MID($L220,
                FIND("~",SUBSTITUTE($L220,";","~",U$1-1))+1,
                FIND("~",SUBSTITUTE($L220,";","~",U$1))-FIND("~",SUBSTITUTE($L220,";","~",U$1-1))-1
            )
        ),
        IF(AND(LEN($L220)-LEN(SUBSTITUTE($L220,";",""))=0,U$1=1),
            $L220,
            IF(LEN($L220)-LEN(SUBSTITUTE($L220,";",""))=U$1-1,
                RIGHT($L220,LEN($L220)-FIND("~",(SUBSTITUTE($L220,";","~",U$1-1)))),""))),"")</f>
        <v>LT</v>
      </c>
      <c r="V220" t="str">
        <f t="shared" si="81"/>
        <v>Vilnius</v>
      </c>
      <c r="W220" t="str">
        <f t="shared" si="81"/>
        <v/>
      </c>
      <c r="X220" t="str">
        <f t="shared" si="81"/>
        <v/>
      </c>
      <c r="Y220" t="str">
        <f t="shared" si="81"/>
        <v/>
      </c>
      <c r="Z220" t="str">
        <f t="shared" si="81"/>
        <v/>
      </c>
      <c r="AA220" t="str">
        <f t="shared" si="81"/>
        <v/>
      </c>
      <c r="AB220" t="str">
        <f t="shared" si="81"/>
        <v/>
      </c>
      <c r="AC220" t="str">
        <f t="shared" si="81"/>
        <v/>
      </c>
      <c r="AD220" t="str">
        <f t="shared" si="81"/>
        <v/>
      </c>
      <c r="AE220" t="str">
        <f t="shared" si="81"/>
        <v/>
      </c>
      <c r="AF220" t="str">
        <f t="shared" si="81"/>
        <v/>
      </c>
      <c r="AG220" t="str">
        <f t="shared" ref="AG220:AR221" si="82">IF(U220&lt;&gt;"",CONCATENATE("INSERT INTO oscar_db.synonym (SYNONYM, LOV_ID) VALUES('",U220,"' , ",$N220,");"),"")</f>
        <v>INSERT INTO oscar_db.synonym (SYNONYM, LOV_ID) VALUES('LT' , 219);</v>
      </c>
      <c r="AH220" t="str">
        <f t="shared" si="82"/>
        <v>INSERT INTO oscar_db.synonym (SYNONYM, LOV_ID) VALUES('Vilnius' , 219);</v>
      </c>
      <c r="AI220" t="str">
        <f t="shared" si="82"/>
        <v/>
      </c>
      <c r="AJ220" t="str">
        <f t="shared" si="82"/>
        <v/>
      </c>
      <c r="AK220" t="str">
        <f t="shared" si="82"/>
        <v/>
      </c>
      <c r="AL220" t="str">
        <f t="shared" si="82"/>
        <v/>
      </c>
      <c r="AM220" t="str">
        <f t="shared" si="82"/>
        <v/>
      </c>
      <c r="AN220" t="str">
        <f t="shared" si="82"/>
        <v/>
      </c>
      <c r="AO220" t="str">
        <f t="shared" si="82"/>
        <v/>
      </c>
      <c r="AP220" t="str">
        <f t="shared" si="82"/>
        <v/>
      </c>
      <c r="AQ220" t="str">
        <f t="shared" si="82"/>
        <v/>
      </c>
      <c r="AR220" t="str">
        <f t="shared" si="82"/>
        <v/>
      </c>
    </row>
    <row r="221" spans="3:44" ht="16" hidden="1">
      <c r="C221" s="68">
        <v>5</v>
      </c>
      <c r="D221" s="68">
        <v>29</v>
      </c>
      <c r="E221" s="18" t="s">
        <v>589</v>
      </c>
      <c r="F221" s="145" t="s">
        <v>1630</v>
      </c>
      <c r="G221" s="147" t="str">
        <f t="shared" si="74"/>
        <v>LU</v>
      </c>
      <c r="H221" s="147" t="str">
        <f t="shared" si="75"/>
        <v>Luxembourg</v>
      </c>
      <c r="I221" s="147">
        <v>37</v>
      </c>
      <c r="J221" s="148" t="s">
        <v>200</v>
      </c>
      <c r="K221" s="147"/>
      <c r="L221" s="30" t="s">
        <v>1631</v>
      </c>
      <c r="M221" s="143"/>
      <c r="N221" s="68">
        <v>220</v>
      </c>
      <c r="O221" s="68" t="str">
        <f t="shared" si="67"/>
        <v/>
      </c>
      <c r="P221" s="68" t="str">
        <f t="shared" si="65"/>
        <v>{ "id": 220, "cbl_value":"LU", "oscar_display_text" : "Luxembourg", "top_record": false, "synonyms": [] },</v>
      </c>
      <c r="Q221" s="68" t="str">
        <f t="shared" si="66"/>
        <v>{ "id": 220, "cbl_value":"LU", "oscar_display_text" : "Luxembourg", "top_record": false, "synonyms": [] },</v>
      </c>
      <c r="R221" s="68"/>
      <c r="S221" t="s">
        <v>88</v>
      </c>
      <c r="T221" t="str">
        <f t="shared" si="76"/>
        <v>UPDATE lov_value SET ACTIVE = 1 , ORDER_VALUE = 37 WHERE ID = 220;</v>
      </c>
      <c r="U221" t="str">
        <f t="shared" si="81"/>
        <v>LU</v>
      </c>
      <c r="V221" t="str">
        <f t="shared" si="81"/>
        <v>Luxembourg</v>
      </c>
      <c r="W221" t="str">
        <f t="shared" si="81"/>
        <v/>
      </c>
      <c r="X221" t="str">
        <f t="shared" si="81"/>
        <v/>
      </c>
      <c r="Y221" t="str">
        <f t="shared" si="81"/>
        <v/>
      </c>
      <c r="Z221" t="str">
        <f t="shared" si="81"/>
        <v/>
      </c>
      <c r="AA221" t="str">
        <f t="shared" si="81"/>
        <v/>
      </c>
      <c r="AB221" t="str">
        <f t="shared" si="81"/>
        <v/>
      </c>
      <c r="AC221" t="str">
        <f t="shared" si="81"/>
        <v/>
      </c>
      <c r="AD221" t="str">
        <f t="shared" si="81"/>
        <v/>
      </c>
      <c r="AE221" t="str">
        <f t="shared" si="81"/>
        <v/>
      </c>
      <c r="AF221" t="str">
        <f t="shared" si="81"/>
        <v/>
      </c>
      <c r="AG221" t="str">
        <f t="shared" si="82"/>
        <v>INSERT INTO oscar_db.synonym (SYNONYM, LOV_ID) VALUES('LU' , 220);</v>
      </c>
      <c r="AH221" t="str">
        <f t="shared" si="82"/>
        <v>INSERT INTO oscar_db.synonym (SYNONYM, LOV_ID) VALUES('Luxembourg' , 220);</v>
      </c>
      <c r="AI221" t="str">
        <f t="shared" si="82"/>
        <v/>
      </c>
      <c r="AJ221" t="str">
        <f t="shared" si="82"/>
        <v/>
      </c>
      <c r="AK221" t="str">
        <f t="shared" si="82"/>
        <v/>
      </c>
      <c r="AL221" t="str">
        <f t="shared" si="82"/>
        <v/>
      </c>
      <c r="AM221" t="str">
        <f t="shared" si="82"/>
        <v/>
      </c>
      <c r="AN221" t="str">
        <f t="shared" si="82"/>
        <v/>
      </c>
      <c r="AO221" t="str">
        <f t="shared" si="82"/>
        <v/>
      </c>
      <c r="AP221" t="str">
        <f t="shared" si="82"/>
        <v/>
      </c>
      <c r="AQ221" t="str">
        <f t="shared" si="82"/>
        <v/>
      </c>
      <c r="AR221" t="str">
        <f t="shared" si="82"/>
        <v/>
      </c>
    </row>
    <row r="222" spans="3:44" ht="16" hidden="1">
      <c r="C222" s="68">
        <v>5</v>
      </c>
      <c r="D222" s="68">
        <v>29</v>
      </c>
      <c r="E222" s="18" t="s">
        <v>589</v>
      </c>
      <c r="F222" s="145" t="s">
        <v>1632</v>
      </c>
      <c r="G222" s="147" t="str">
        <f t="shared" si="74"/>
        <v>MO</v>
      </c>
      <c r="H222" s="147" t="str">
        <f t="shared" si="75"/>
        <v>Macau</v>
      </c>
      <c r="I222" s="147">
        <v>141</v>
      </c>
      <c r="J222" s="148" t="s">
        <v>88</v>
      </c>
      <c r="K222" s="147"/>
      <c r="L222" s="68"/>
      <c r="M222" s="143"/>
      <c r="N222" s="68">
        <v>221</v>
      </c>
      <c r="O222" s="68" t="str">
        <f t="shared" si="67"/>
        <v/>
      </c>
      <c r="P222" s="68" t="str">
        <f t="shared" si="65"/>
        <v>{ "id": 221, "cbl_value":"MO", "oscar_display_text" : "Macau", "top_record": false, "synonyms": [] },</v>
      </c>
      <c r="Q222" s="68" t="str">
        <f t="shared" si="66"/>
        <v>{ "id": 221, "cbl_value":"MO", "oscar_display_text" : "Macau", "top_record": false, "synonyms": [] },</v>
      </c>
      <c r="R222" s="68"/>
      <c r="S222" t="s">
        <v>88</v>
      </c>
      <c r="T222" t="str">
        <f t="shared" si="76"/>
        <v>UPDATE lov_value SET ACTIVE = 0 , ORDER_VALUE = 141 WHERE ID = 221;</v>
      </c>
    </row>
    <row r="223" spans="3:44" ht="16" hidden="1">
      <c r="C223" s="68">
        <v>5</v>
      </c>
      <c r="D223" s="68">
        <v>29</v>
      </c>
      <c r="E223" s="18" t="s">
        <v>589</v>
      </c>
      <c r="F223" s="145" t="s">
        <v>1633</v>
      </c>
      <c r="G223" s="147" t="str">
        <f t="shared" si="74"/>
        <v>MK</v>
      </c>
      <c r="H223" s="147" t="str">
        <f t="shared" si="75"/>
        <v>Macedonia</v>
      </c>
      <c r="I223" s="147">
        <v>142</v>
      </c>
      <c r="J223" s="148" t="s">
        <v>88</v>
      </c>
      <c r="K223" s="147"/>
      <c r="L223" s="68"/>
      <c r="M223" s="143"/>
      <c r="N223" s="68">
        <v>222</v>
      </c>
      <c r="O223" s="68" t="str">
        <f t="shared" si="67"/>
        <v/>
      </c>
      <c r="P223" s="68" t="str">
        <f t="shared" si="65"/>
        <v>{ "id": 222, "cbl_value":"MK", "oscar_display_text" : "Macedonia", "top_record": false, "synonyms": [] },</v>
      </c>
      <c r="Q223" s="68" t="str">
        <f t="shared" si="66"/>
        <v>{ "id": 222, "cbl_value":"MK", "oscar_display_text" : "Macedonia", "top_record": false, "synonyms": [] },</v>
      </c>
      <c r="R223" s="68"/>
      <c r="S223" t="s">
        <v>88</v>
      </c>
      <c r="T223" t="str">
        <f t="shared" si="76"/>
        <v>UPDATE lov_value SET ACTIVE = 0 , ORDER_VALUE = 142 WHERE ID = 222;</v>
      </c>
    </row>
    <row r="224" spans="3:44" ht="16" hidden="1">
      <c r="C224" s="68">
        <v>5</v>
      </c>
      <c r="D224" s="68">
        <v>29</v>
      </c>
      <c r="E224" s="18" t="s">
        <v>589</v>
      </c>
      <c r="F224" s="145" t="s">
        <v>1634</v>
      </c>
      <c r="G224" s="147" t="str">
        <f t="shared" si="74"/>
        <v>MG</v>
      </c>
      <c r="H224" s="147" t="str">
        <f t="shared" si="75"/>
        <v>Madagascar</v>
      </c>
      <c r="I224" s="147">
        <v>143</v>
      </c>
      <c r="J224" s="148" t="s">
        <v>88</v>
      </c>
      <c r="K224" s="147"/>
      <c r="L224" s="68"/>
      <c r="M224" s="143"/>
      <c r="N224" s="68">
        <v>223</v>
      </c>
      <c r="O224" s="68" t="str">
        <f t="shared" si="67"/>
        <v/>
      </c>
      <c r="P224" s="68" t="str">
        <f t="shared" si="65"/>
        <v>{ "id": 223, "cbl_value":"MG", "oscar_display_text" : "Madagascar", "top_record": false, "synonyms": [] },</v>
      </c>
      <c r="Q224" s="68" t="str">
        <f t="shared" si="66"/>
        <v>{ "id": 223, "cbl_value":"MG", "oscar_display_text" : "Madagascar", "top_record": false, "synonyms": [] },</v>
      </c>
      <c r="R224" s="68"/>
      <c r="S224" t="s">
        <v>88</v>
      </c>
      <c r="T224" t="str">
        <f t="shared" si="76"/>
        <v>UPDATE lov_value SET ACTIVE = 0 , ORDER_VALUE = 143 WHERE ID = 223;</v>
      </c>
    </row>
    <row r="225" spans="3:44" ht="16" hidden="1">
      <c r="C225" s="68">
        <v>5</v>
      </c>
      <c r="D225" s="68">
        <v>29</v>
      </c>
      <c r="E225" s="18" t="s">
        <v>589</v>
      </c>
      <c r="F225" s="145" t="s">
        <v>1635</v>
      </c>
      <c r="G225" s="147" t="str">
        <f t="shared" si="74"/>
        <v>MW</v>
      </c>
      <c r="H225" s="147" t="str">
        <f t="shared" si="75"/>
        <v>Malawi</v>
      </c>
      <c r="I225" s="147">
        <v>144</v>
      </c>
      <c r="J225" s="148" t="s">
        <v>88</v>
      </c>
      <c r="K225" s="147"/>
      <c r="L225" s="68"/>
      <c r="M225" s="143"/>
      <c r="N225" s="68">
        <v>224</v>
      </c>
      <c r="O225" s="68" t="str">
        <f t="shared" si="67"/>
        <v/>
      </c>
      <c r="P225" s="68" t="str">
        <f t="shared" si="65"/>
        <v>{ "id": 224, "cbl_value":"MW", "oscar_display_text" : "Malawi", "top_record": false, "synonyms": [] },</v>
      </c>
      <c r="Q225" s="68" t="str">
        <f t="shared" si="66"/>
        <v>{ "id": 224, "cbl_value":"MW", "oscar_display_text" : "Malawi", "top_record": false, "synonyms": [] },</v>
      </c>
      <c r="R225" s="68"/>
      <c r="S225" t="s">
        <v>88</v>
      </c>
      <c r="T225" t="str">
        <f t="shared" si="76"/>
        <v>UPDATE lov_value SET ACTIVE = 0 , ORDER_VALUE = 144 WHERE ID = 224;</v>
      </c>
    </row>
    <row r="226" spans="3:44" ht="16" hidden="1">
      <c r="C226" s="68">
        <v>5</v>
      </c>
      <c r="D226" s="68">
        <v>29</v>
      </c>
      <c r="E226" s="18" t="s">
        <v>589</v>
      </c>
      <c r="F226" s="145" t="s">
        <v>1636</v>
      </c>
      <c r="G226" s="147" t="str">
        <f t="shared" si="74"/>
        <v>MY</v>
      </c>
      <c r="H226" s="147" t="str">
        <f t="shared" si="75"/>
        <v>Malaysia</v>
      </c>
      <c r="I226" s="147">
        <v>38</v>
      </c>
      <c r="J226" s="148" t="s">
        <v>200</v>
      </c>
      <c r="K226" s="147"/>
      <c r="L226" s="30" t="s">
        <v>1637</v>
      </c>
      <c r="M226" s="143"/>
      <c r="N226" s="68">
        <v>225</v>
      </c>
      <c r="O226" s="68" t="str">
        <f t="shared" si="67"/>
        <v/>
      </c>
      <c r="P226" s="68" t="str">
        <f t="shared" si="65"/>
        <v>{ "id": 225, "cbl_value":"MY", "oscar_display_text" : "Malaysia", "top_record": false, "synonyms": [] },</v>
      </c>
      <c r="Q226" s="68" t="str">
        <f t="shared" si="66"/>
        <v>{ "id": 225, "cbl_value":"MY", "oscar_display_text" : "Malaysia", "top_record": false, "synonyms": [] },</v>
      </c>
      <c r="R226" s="68"/>
      <c r="S226" t="s">
        <v>88</v>
      </c>
      <c r="T226" t="str">
        <f t="shared" si="76"/>
        <v>UPDATE lov_value SET ACTIVE = 1 , ORDER_VALUE = 38 WHERE ID = 225;</v>
      </c>
      <c r="U226" t="str">
        <f t="shared" ref="U226:AF226" si="83">IF($L226&lt;&gt;"",
    IF(LEN($L226)-LEN(SUBSTITUTE($L226,";",""))&gt;=U$1,
        IF(U$1=1,
            MID($L226,1,FIND(";",$L226,1)-1),
            MID($L226,
                FIND("~",SUBSTITUTE($L226,";","~",U$1-1))+1,
                FIND("~",SUBSTITUTE($L226,";","~",U$1))-FIND("~",SUBSTITUTE($L226,";","~",U$1-1))-1
            )
        ),
        IF(AND(LEN($L226)-LEN(SUBSTITUTE($L226,";",""))=0,U$1=1),
            $L226,
            IF(LEN($L226)-LEN(SUBSTITUTE($L226,";",""))=U$1-1,
                RIGHT($L226,LEN($L226)-FIND("~",(SUBSTITUTE($L226,";","~",U$1-1)))),""))),"")</f>
        <v>MY</v>
      </c>
      <c r="V226" t="str">
        <f t="shared" si="83"/>
        <v>Kuala Lumpur</v>
      </c>
      <c r="W226" t="str">
        <f t="shared" si="83"/>
        <v/>
      </c>
      <c r="X226" t="str">
        <f t="shared" si="83"/>
        <v/>
      </c>
      <c r="Y226" t="str">
        <f t="shared" si="83"/>
        <v/>
      </c>
      <c r="Z226" t="str">
        <f t="shared" si="83"/>
        <v/>
      </c>
      <c r="AA226" t="str">
        <f t="shared" si="83"/>
        <v/>
      </c>
      <c r="AB226" t="str">
        <f t="shared" si="83"/>
        <v/>
      </c>
      <c r="AC226" t="str">
        <f t="shared" si="83"/>
        <v/>
      </c>
      <c r="AD226" t="str">
        <f t="shared" si="83"/>
        <v/>
      </c>
      <c r="AE226" t="str">
        <f t="shared" si="83"/>
        <v/>
      </c>
      <c r="AF226" t="str">
        <f t="shared" si="83"/>
        <v/>
      </c>
      <c r="AG226" t="str">
        <f t="shared" ref="AG226:AR226" si="84">IF(U226&lt;&gt;"",CONCATENATE("INSERT INTO oscar_db.synonym (SYNONYM, LOV_ID) VALUES('",U226,"' , ",$N226,");"),"")</f>
        <v>INSERT INTO oscar_db.synonym (SYNONYM, LOV_ID) VALUES('MY' , 225);</v>
      </c>
      <c r="AH226" t="str">
        <f t="shared" si="84"/>
        <v>INSERT INTO oscar_db.synonym (SYNONYM, LOV_ID) VALUES('Kuala Lumpur' , 225);</v>
      </c>
      <c r="AI226" t="str">
        <f t="shared" si="84"/>
        <v/>
      </c>
      <c r="AJ226" t="str">
        <f t="shared" si="84"/>
        <v/>
      </c>
      <c r="AK226" t="str">
        <f t="shared" si="84"/>
        <v/>
      </c>
      <c r="AL226" t="str">
        <f t="shared" si="84"/>
        <v/>
      </c>
      <c r="AM226" t="str">
        <f t="shared" si="84"/>
        <v/>
      </c>
      <c r="AN226" t="str">
        <f t="shared" si="84"/>
        <v/>
      </c>
      <c r="AO226" t="str">
        <f t="shared" si="84"/>
        <v/>
      </c>
      <c r="AP226" t="str">
        <f t="shared" si="84"/>
        <v/>
      </c>
      <c r="AQ226" t="str">
        <f t="shared" si="84"/>
        <v/>
      </c>
      <c r="AR226" t="str">
        <f t="shared" si="84"/>
        <v/>
      </c>
    </row>
    <row r="227" spans="3:44" ht="16" hidden="1">
      <c r="C227" s="68">
        <v>5</v>
      </c>
      <c r="D227" s="68">
        <v>29</v>
      </c>
      <c r="E227" s="18" t="s">
        <v>589</v>
      </c>
      <c r="F227" s="145" t="s">
        <v>1638</v>
      </c>
      <c r="G227" s="147" t="str">
        <f t="shared" si="74"/>
        <v>MV</v>
      </c>
      <c r="H227" s="147" t="str">
        <f t="shared" si="75"/>
        <v>Maldives</v>
      </c>
      <c r="I227" s="147">
        <v>146</v>
      </c>
      <c r="J227" s="148" t="s">
        <v>88</v>
      </c>
      <c r="K227" s="147"/>
      <c r="L227" s="68"/>
      <c r="M227" s="143"/>
      <c r="N227" s="68">
        <v>226</v>
      </c>
      <c r="O227" s="68" t="str">
        <f t="shared" si="67"/>
        <v/>
      </c>
      <c r="P227" s="68" t="str">
        <f t="shared" si="65"/>
        <v>{ "id": 226, "cbl_value":"MV", "oscar_display_text" : "Maldives", "top_record": false, "synonyms": [] },</v>
      </c>
      <c r="Q227" s="68" t="str">
        <f t="shared" si="66"/>
        <v>{ "id": 226, "cbl_value":"MV", "oscar_display_text" : "Maldives", "top_record": false, "synonyms": [] },</v>
      </c>
      <c r="R227" s="68"/>
      <c r="S227" t="s">
        <v>88</v>
      </c>
      <c r="T227" t="str">
        <f t="shared" si="76"/>
        <v>UPDATE lov_value SET ACTIVE = 0 , ORDER_VALUE = 146 WHERE ID = 226;</v>
      </c>
    </row>
    <row r="228" spans="3:44" ht="16" hidden="1">
      <c r="C228" s="68">
        <v>5</v>
      </c>
      <c r="D228" s="68">
        <v>29</v>
      </c>
      <c r="E228" s="18" t="s">
        <v>589</v>
      </c>
      <c r="F228" s="145" t="s">
        <v>1639</v>
      </c>
      <c r="G228" s="147" t="str">
        <f t="shared" si="74"/>
        <v>ML</v>
      </c>
      <c r="H228" s="147" t="str">
        <f t="shared" si="75"/>
        <v>Mali</v>
      </c>
      <c r="I228" s="147">
        <v>147</v>
      </c>
      <c r="J228" s="148" t="s">
        <v>88</v>
      </c>
      <c r="K228" s="147"/>
      <c r="L228" s="68"/>
      <c r="M228" s="143"/>
      <c r="N228" s="68">
        <v>227</v>
      </c>
      <c r="O228" s="68" t="str">
        <f t="shared" si="67"/>
        <v/>
      </c>
      <c r="P228" s="68" t="str">
        <f t="shared" si="65"/>
        <v>{ "id": 227, "cbl_value":"ML", "oscar_display_text" : "Mali", "top_record": false, "synonyms": [] },</v>
      </c>
      <c r="Q228" s="68" t="str">
        <f t="shared" si="66"/>
        <v>{ "id": 227, "cbl_value":"ML", "oscar_display_text" : "Mali", "top_record": false, "synonyms": [] },</v>
      </c>
      <c r="R228" s="68"/>
      <c r="S228" t="s">
        <v>88</v>
      </c>
      <c r="T228" t="str">
        <f t="shared" si="76"/>
        <v>UPDATE lov_value SET ACTIVE = 0 , ORDER_VALUE = 147 WHERE ID = 227;</v>
      </c>
    </row>
    <row r="229" spans="3:44" ht="16" hidden="1">
      <c r="C229" s="68">
        <v>5</v>
      </c>
      <c r="D229" s="68">
        <v>29</v>
      </c>
      <c r="E229" s="18" t="s">
        <v>589</v>
      </c>
      <c r="F229" s="145" t="s">
        <v>1640</v>
      </c>
      <c r="G229" s="147" t="str">
        <f t="shared" si="74"/>
        <v>MT</v>
      </c>
      <c r="H229" s="147" t="str">
        <f t="shared" si="75"/>
        <v>Malta</v>
      </c>
      <c r="I229" s="147">
        <v>39</v>
      </c>
      <c r="J229" s="148" t="s">
        <v>200</v>
      </c>
      <c r="K229" s="147"/>
      <c r="L229" s="30" t="s">
        <v>1641</v>
      </c>
      <c r="M229" s="143"/>
      <c r="N229" s="68">
        <v>228</v>
      </c>
      <c r="O229" s="68" t="str">
        <f t="shared" si="67"/>
        <v/>
      </c>
      <c r="P229" s="68" t="str">
        <f t="shared" si="65"/>
        <v>{ "id": 228, "cbl_value":"MT", "oscar_display_text" : "Malta", "top_record": false, "synonyms": [] },</v>
      </c>
      <c r="Q229" s="68" t="str">
        <f t="shared" si="66"/>
        <v>{ "id": 228, "cbl_value":"MT", "oscar_display_text" : "Malta", "top_record": false, "synonyms": [] },</v>
      </c>
      <c r="R229" s="68"/>
      <c r="S229" t="s">
        <v>88</v>
      </c>
      <c r="T229" t="str">
        <f t="shared" si="76"/>
        <v>UPDATE lov_value SET ACTIVE = 1 , ORDER_VALUE = 39 WHERE ID = 228;</v>
      </c>
      <c r="U229" t="str">
        <f t="shared" ref="U229:AF229" si="85">IF($L229&lt;&gt;"",
    IF(LEN($L229)-LEN(SUBSTITUTE($L229,";",""))&gt;=U$1,
        IF(U$1=1,
            MID($L229,1,FIND(";",$L229,1)-1),
            MID($L229,
                FIND("~",SUBSTITUTE($L229,";","~",U$1-1))+1,
                FIND("~",SUBSTITUTE($L229,";","~",U$1))-FIND("~",SUBSTITUTE($L229,";","~",U$1-1))-1
            )
        ),
        IF(AND(LEN($L229)-LEN(SUBSTITUTE($L229,";",""))=0,U$1=1),
            $L229,
            IF(LEN($L229)-LEN(SUBSTITUTE($L229,";",""))=U$1-1,
                RIGHT($L229,LEN($L229)-FIND("~",(SUBSTITUTE($L229,";","~",U$1-1)))),""))),"")</f>
        <v>MT</v>
      </c>
      <c r="V229" t="str">
        <f t="shared" si="85"/>
        <v xml:space="preserve"> Valletta</v>
      </c>
      <c r="W229" t="str">
        <f t="shared" si="85"/>
        <v/>
      </c>
      <c r="X229" t="str">
        <f t="shared" si="85"/>
        <v/>
      </c>
      <c r="Y229" t="str">
        <f t="shared" si="85"/>
        <v/>
      </c>
      <c r="Z229" t="str">
        <f t="shared" si="85"/>
        <v/>
      </c>
      <c r="AA229" t="str">
        <f t="shared" si="85"/>
        <v/>
      </c>
      <c r="AB229" t="str">
        <f t="shared" si="85"/>
        <v/>
      </c>
      <c r="AC229" t="str">
        <f t="shared" si="85"/>
        <v/>
      </c>
      <c r="AD229" t="str">
        <f t="shared" si="85"/>
        <v/>
      </c>
      <c r="AE229" t="str">
        <f t="shared" si="85"/>
        <v/>
      </c>
      <c r="AF229" t="str">
        <f t="shared" si="85"/>
        <v/>
      </c>
      <c r="AG229" t="str">
        <f t="shared" ref="AG229:AR229" si="86">IF(U229&lt;&gt;"",CONCATENATE("INSERT INTO oscar_db.synonym (SYNONYM, LOV_ID) VALUES('",U229,"' , ",$N229,");"),"")</f>
        <v>INSERT INTO oscar_db.synonym (SYNONYM, LOV_ID) VALUES('MT' , 228);</v>
      </c>
      <c r="AH229" t="str">
        <f t="shared" si="86"/>
        <v>INSERT INTO oscar_db.synonym (SYNONYM, LOV_ID) VALUES(' Valletta' , 228);</v>
      </c>
      <c r="AI229" t="str">
        <f t="shared" si="86"/>
        <v/>
      </c>
      <c r="AJ229" t="str">
        <f t="shared" si="86"/>
        <v/>
      </c>
      <c r="AK229" t="str">
        <f t="shared" si="86"/>
        <v/>
      </c>
      <c r="AL229" t="str">
        <f t="shared" si="86"/>
        <v/>
      </c>
      <c r="AM229" t="str">
        <f t="shared" si="86"/>
        <v/>
      </c>
      <c r="AN229" t="str">
        <f t="shared" si="86"/>
        <v/>
      </c>
      <c r="AO229" t="str">
        <f t="shared" si="86"/>
        <v/>
      </c>
      <c r="AP229" t="str">
        <f t="shared" si="86"/>
        <v/>
      </c>
      <c r="AQ229" t="str">
        <f t="shared" si="86"/>
        <v/>
      </c>
      <c r="AR229" t="str">
        <f t="shared" si="86"/>
        <v/>
      </c>
    </row>
    <row r="230" spans="3:44" ht="16" hidden="1">
      <c r="C230" s="68">
        <v>5</v>
      </c>
      <c r="D230" s="68">
        <v>29</v>
      </c>
      <c r="E230" s="18" t="s">
        <v>589</v>
      </c>
      <c r="F230" s="145" t="s">
        <v>1642</v>
      </c>
      <c r="G230" s="147" t="str">
        <f t="shared" si="74"/>
        <v>MH</v>
      </c>
      <c r="H230" s="147" t="str">
        <f t="shared" si="75"/>
        <v>Marshall Is.</v>
      </c>
      <c r="I230" s="147">
        <v>149</v>
      </c>
      <c r="J230" s="148" t="s">
        <v>88</v>
      </c>
      <c r="K230" s="147"/>
      <c r="L230" s="68"/>
      <c r="M230" s="143"/>
      <c r="N230" s="68">
        <v>229</v>
      </c>
      <c r="O230" s="68" t="str">
        <f t="shared" si="67"/>
        <v/>
      </c>
      <c r="P230" s="68" t="str">
        <f t="shared" si="65"/>
        <v>{ "id": 229, "cbl_value":"MH", "oscar_display_text" : "Marshall Is.", "top_record": false, "synonyms": [] },</v>
      </c>
      <c r="Q230" s="68" t="str">
        <f t="shared" si="66"/>
        <v>{ "id": 229, "cbl_value":"MH", "oscar_display_text" : "Marshall Is.", "top_record": false, "synonyms": [] },</v>
      </c>
      <c r="R230" s="68"/>
      <c r="S230" t="s">
        <v>88</v>
      </c>
      <c r="T230" t="str">
        <f t="shared" si="76"/>
        <v>UPDATE lov_value SET ACTIVE = 0 , ORDER_VALUE = 149 WHERE ID = 229;</v>
      </c>
    </row>
    <row r="231" spans="3:44" ht="16" hidden="1">
      <c r="C231" s="68">
        <v>5</v>
      </c>
      <c r="D231" s="68">
        <v>29</v>
      </c>
      <c r="E231" s="18" t="s">
        <v>589</v>
      </c>
      <c r="F231" s="145" t="s">
        <v>1643</v>
      </c>
      <c r="G231" s="147" t="str">
        <f t="shared" si="74"/>
        <v>MQ</v>
      </c>
      <c r="H231" s="147" t="str">
        <f t="shared" si="75"/>
        <v>Martinique</v>
      </c>
      <c r="I231" s="147">
        <v>150</v>
      </c>
      <c r="J231" s="148" t="s">
        <v>88</v>
      </c>
      <c r="K231" s="147"/>
      <c r="L231" s="68"/>
      <c r="M231" s="143"/>
      <c r="N231" s="68">
        <v>230</v>
      </c>
      <c r="O231" s="68" t="str">
        <f t="shared" si="67"/>
        <v/>
      </c>
      <c r="P231" s="68" t="str">
        <f t="shared" si="65"/>
        <v>{ "id": 230, "cbl_value":"MQ", "oscar_display_text" : "Martinique", "top_record": false, "synonyms": [] },</v>
      </c>
      <c r="Q231" s="68" t="str">
        <f t="shared" si="66"/>
        <v>{ "id": 230, "cbl_value":"MQ", "oscar_display_text" : "Martinique", "top_record": false, "synonyms": [] },</v>
      </c>
      <c r="R231" s="68"/>
      <c r="S231" t="s">
        <v>88</v>
      </c>
      <c r="T231" t="str">
        <f t="shared" si="76"/>
        <v>UPDATE lov_value SET ACTIVE = 0 , ORDER_VALUE = 150 WHERE ID = 230;</v>
      </c>
    </row>
    <row r="232" spans="3:44" ht="16" hidden="1">
      <c r="C232" s="68">
        <v>5</v>
      </c>
      <c r="D232" s="68">
        <v>29</v>
      </c>
      <c r="E232" s="18" t="s">
        <v>589</v>
      </c>
      <c r="F232" s="145" t="s">
        <v>1644</v>
      </c>
      <c r="G232" s="147" t="str">
        <f t="shared" si="74"/>
        <v>MR</v>
      </c>
      <c r="H232" s="147" t="str">
        <f t="shared" si="75"/>
        <v>Mauritania</v>
      </c>
      <c r="I232" s="147">
        <v>151</v>
      </c>
      <c r="J232" s="148" t="s">
        <v>88</v>
      </c>
      <c r="K232" s="147"/>
      <c r="L232" s="68"/>
      <c r="M232" s="143"/>
      <c r="N232" s="68">
        <v>231</v>
      </c>
      <c r="O232" s="68" t="str">
        <f t="shared" si="67"/>
        <v/>
      </c>
      <c r="P232" s="68" t="str">
        <f t="shared" si="65"/>
        <v>{ "id": 231, "cbl_value":"MR", "oscar_display_text" : "Mauritania", "top_record": false, "synonyms": [] },</v>
      </c>
      <c r="Q232" s="68" t="str">
        <f t="shared" si="66"/>
        <v>{ "id": 231, "cbl_value":"MR", "oscar_display_text" : "Mauritania", "top_record": false, "synonyms": [] },</v>
      </c>
      <c r="R232" s="68"/>
      <c r="S232" t="s">
        <v>88</v>
      </c>
      <c r="T232" t="str">
        <f t="shared" si="76"/>
        <v>UPDATE lov_value SET ACTIVE = 0 , ORDER_VALUE = 151 WHERE ID = 231;</v>
      </c>
    </row>
    <row r="233" spans="3:44" ht="16" hidden="1">
      <c r="C233" s="68">
        <v>5</v>
      </c>
      <c r="D233" s="68">
        <v>29</v>
      </c>
      <c r="E233" s="18" t="s">
        <v>589</v>
      </c>
      <c r="F233" s="145" t="s">
        <v>1645</v>
      </c>
      <c r="G233" s="147" t="str">
        <f t="shared" si="74"/>
        <v>MU</v>
      </c>
      <c r="H233" s="147" t="str">
        <f t="shared" si="75"/>
        <v>Mauritius</v>
      </c>
      <c r="I233" s="147">
        <v>152</v>
      </c>
      <c r="J233" s="148" t="s">
        <v>88</v>
      </c>
      <c r="K233" s="147"/>
      <c r="L233" s="68"/>
      <c r="M233" s="143"/>
      <c r="N233" s="68">
        <v>232</v>
      </c>
      <c r="O233" s="68" t="str">
        <f t="shared" si="67"/>
        <v/>
      </c>
      <c r="P233" s="68" t="str">
        <f t="shared" si="65"/>
        <v>{ "id": 232, "cbl_value":"MU", "oscar_display_text" : "Mauritius", "top_record": false, "synonyms": [] },</v>
      </c>
      <c r="Q233" s="68" t="str">
        <f t="shared" si="66"/>
        <v>{ "id": 232, "cbl_value":"MU", "oscar_display_text" : "Mauritius", "top_record": false, "synonyms": [] },</v>
      </c>
      <c r="R233" s="68"/>
      <c r="S233" t="s">
        <v>88</v>
      </c>
      <c r="T233" t="str">
        <f t="shared" si="76"/>
        <v>UPDATE lov_value SET ACTIVE = 0 , ORDER_VALUE = 152 WHERE ID = 232;</v>
      </c>
    </row>
    <row r="234" spans="3:44" ht="16" hidden="1">
      <c r="C234" s="68">
        <v>5</v>
      </c>
      <c r="D234" s="68">
        <v>29</v>
      </c>
      <c r="E234" s="18" t="s">
        <v>589</v>
      </c>
      <c r="F234" s="145" t="s">
        <v>1646</v>
      </c>
      <c r="G234" s="147" t="str">
        <f t="shared" si="74"/>
        <v>YT</v>
      </c>
      <c r="H234" s="147" t="str">
        <f t="shared" si="75"/>
        <v>Mayotte</v>
      </c>
      <c r="I234" s="147">
        <v>153</v>
      </c>
      <c r="J234" s="148" t="s">
        <v>88</v>
      </c>
      <c r="K234" s="147"/>
      <c r="L234" s="68"/>
      <c r="M234" s="143"/>
      <c r="N234" s="68">
        <v>233</v>
      </c>
      <c r="O234" s="68" t="str">
        <f t="shared" si="67"/>
        <v/>
      </c>
      <c r="P234" s="68" t="str">
        <f t="shared" si="65"/>
        <v>{ "id": 233, "cbl_value":"YT", "oscar_display_text" : "Mayotte", "top_record": false, "synonyms": [] },</v>
      </c>
      <c r="Q234" s="68" t="str">
        <f t="shared" si="66"/>
        <v>{ "id": 233, "cbl_value":"YT", "oscar_display_text" : "Mayotte", "top_record": false, "synonyms": [] },</v>
      </c>
      <c r="R234" s="68"/>
      <c r="S234" t="s">
        <v>88</v>
      </c>
      <c r="T234" t="str">
        <f t="shared" si="76"/>
        <v>UPDATE lov_value SET ACTIVE = 0 , ORDER_VALUE = 153 WHERE ID = 233;</v>
      </c>
    </row>
    <row r="235" spans="3:44" ht="16" hidden="1">
      <c r="C235" s="68">
        <v>5</v>
      </c>
      <c r="D235" s="68">
        <v>29</v>
      </c>
      <c r="E235" s="18" t="s">
        <v>589</v>
      </c>
      <c r="F235" s="145" t="s">
        <v>1647</v>
      </c>
      <c r="G235" s="147" t="str">
        <f t="shared" si="74"/>
        <v>MX</v>
      </c>
      <c r="H235" s="147" t="str">
        <f t="shared" si="75"/>
        <v>Mexico</v>
      </c>
      <c r="I235" s="147">
        <v>40</v>
      </c>
      <c r="J235" s="148" t="s">
        <v>200</v>
      </c>
      <c r="K235" s="147"/>
      <c r="L235" s="30" t="s">
        <v>1648</v>
      </c>
      <c r="M235" s="143"/>
      <c r="N235" s="68">
        <v>234</v>
      </c>
      <c r="O235" s="68" t="str">
        <f t="shared" si="67"/>
        <v/>
      </c>
      <c r="P235" s="68" t="str">
        <f t="shared" si="65"/>
        <v>{ "id": 234, "cbl_value":"MX", "oscar_display_text" : "Mexico", "top_record": false, "synonyms": [] },</v>
      </c>
      <c r="Q235" s="68" t="str">
        <f t="shared" si="66"/>
        <v>{ "id": 234, "cbl_value":"MX", "oscar_display_text" : "Mexico", "top_record": false, "synonyms": [] },</v>
      </c>
      <c r="R235" s="68"/>
      <c r="S235" t="s">
        <v>88</v>
      </c>
      <c r="T235" t="str">
        <f t="shared" si="76"/>
        <v>UPDATE lov_value SET ACTIVE = 1 , ORDER_VALUE = 40 WHERE ID = 234;</v>
      </c>
      <c r="U235" t="str">
        <f t="shared" ref="U235:AF235" si="87">IF($L235&lt;&gt;"",
    IF(LEN($L235)-LEN(SUBSTITUTE($L235,";",""))&gt;=U$1,
        IF(U$1=1,
            MID($L235,1,FIND(";",$L235,1)-1),
            MID($L235,
                FIND("~",SUBSTITUTE($L235,";","~",U$1-1))+1,
                FIND("~",SUBSTITUTE($L235,";","~",U$1))-FIND("~",SUBSTITUTE($L235,";","~",U$1-1))-1
            )
        ),
        IF(AND(LEN($L235)-LEN(SUBSTITUTE($L235,";",""))=0,U$1=1),
            $L235,
            IF(LEN($L235)-LEN(SUBSTITUTE($L235,";",""))=U$1-1,
                RIGHT($L235,LEN($L235)-FIND("~",(SUBSTITUTE($L235,";","~",U$1-1)))),""))),"")</f>
        <v>MX</v>
      </c>
      <c r="V235" t="str">
        <f t="shared" si="87"/>
        <v>Mexico City</v>
      </c>
      <c r="W235" t="str">
        <f t="shared" si="87"/>
        <v/>
      </c>
      <c r="X235" t="str">
        <f t="shared" si="87"/>
        <v/>
      </c>
      <c r="Y235" t="str">
        <f t="shared" si="87"/>
        <v/>
      </c>
      <c r="Z235" t="str">
        <f t="shared" si="87"/>
        <v/>
      </c>
      <c r="AA235" t="str">
        <f t="shared" si="87"/>
        <v/>
      </c>
      <c r="AB235" t="str">
        <f t="shared" si="87"/>
        <v/>
      </c>
      <c r="AC235" t="str">
        <f t="shared" si="87"/>
        <v/>
      </c>
      <c r="AD235" t="str">
        <f t="shared" si="87"/>
        <v/>
      </c>
      <c r="AE235" t="str">
        <f t="shared" si="87"/>
        <v/>
      </c>
      <c r="AF235" t="str">
        <f t="shared" si="87"/>
        <v/>
      </c>
      <c r="AG235" t="str">
        <f t="shared" ref="AG235:AR235" si="88">IF(U235&lt;&gt;"",CONCATENATE("INSERT INTO oscar_db.synonym (SYNONYM, LOV_ID) VALUES('",U235,"' , ",$N235,");"),"")</f>
        <v>INSERT INTO oscar_db.synonym (SYNONYM, LOV_ID) VALUES('MX' , 234);</v>
      </c>
      <c r="AH235" t="str">
        <f t="shared" si="88"/>
        <v>INSERT INTO oscar_db.synonym (SYNONYM, LOV_ID) VALUES('Mexico City' , 234);</v>
      </c>
      <c r="AI235" t="str">
        <f t="shared" si="88"/>
        <v/>
      </c>
      <c r="AJ235" t="str">
        <f t="shared" si="88"/>
        <v/>
      </c>
      <c r="AK235" t="str">
        <f t="shared" si="88"/>
        <v/>
      </c>
      <c r="AL235" t="str">
        <f t="shared" si="88"/>
        <v/>
      </c>
      <c r="AM235" t="str">
        <f t="shared" si="88"/>
        <v/>
      </c>
      <c r="AN235" t="str">
        <f t="shared" si="88"/>
        <v/>
      </c>
      <c r="AO235" t="str">
        <f t="shared" si="88"/>
        <v/>
      </c>
      <c r="AP235" t="str">
        <f t="shared" si="88"/>
        <v/>
      </c>
      <c r="AQ235" t="str">
        <f t="shared" si="88"/>
        <v/>
      </c>
      <c r="AR235" t="str">
        <f t="shared" si="88"/>
        <v/>
      </c>
    </row>
    <row r="236" spans="3:44" ht="16" hidden="1">
      <c r="C236" s="68">
        <v>5</v>
      </c>
      <c r="D236" s="68">
        <v>29</v>
      </c>
      <c r="E236" s="18" t="s">
        <v>589</v>
      </c>
      <c r="F236" s="145" t="s">
        <v>1649</v>
      </c>
      <c r="G236" s="147" t="str">
        <f t="shared" si="74"/>
        <v>FM</v>
      </c>
      <c r="H236" s="147" t="str">
        <f t="shared" si="75"/>
        <v>Micronesia</v>
      </c>
      <c r="I236" s="147">
        <v>155</v>
      </c>
      <c r="J236" s="148" t="s">
        <v>88</v>
      </c>
      <c r="K236" s="147"/>
      <c r="L236" s="68"/>
      <c r="M236" s="143"/>
      <c r="N236" s="68">
        <v>235</v>
      </c>
      <c r="O236" s="68" t="str">
        <f t="shared" si="67"/>
        <v/>
      </c>
      <c r="P236" s="68" t="str">
        <f t="shared" si="65"/>
        <v>{ "id": 235, "cbl_value":"FM", "oscar_display_text" : "Micronesia", "top_record": false, "synonyms": [] },</v>
      </c>
      <c r="Q236" s="68" t="str">
        <f t="shared" si="66"/>
        <v>{ "id": 235, "cbl_value":"FM", "oscar_display_text" : "Micronesia", "top_record": false, "synonyms": [] },</v>
      </c>
      <c r="R236" s="68"/>
      <c r="S236" t="s">
        <v>88</v>
      </c>
      <c r="T236" t="str">
        <f t="shared" si="76"/>
        <v>UPDATE lov_value SET ACTIVE = 0 , ORDER_VALUE = 155 WHERE ID = 235;</v>
      </c>
    </row>
    <row r="237" spans="3:44" ht="16" hidden="1">
      <c r="C237" s="68">
        <v>5</v>
      </c>
      <c r="D237" s="68">
        <v>29</v>
      </c>
      <c r="E237" s="18" t="s">
        <v>589</v>
      </c>
      <c r="F237" s="145" t="s">
        <v>1650</v>
      </c>
      <c r="G237" s="147" t="str">
        <f t="shared" si="74"/>
        <v>MD</v>
      </c>
      <c r="H237" s="147" t="str">
        <f t="shared" si="75"/>
        <v>Moldava</v>
      </c>
      <c r="I237" s="147">
        <v>156</v>
      </c>
      <c r="J237" s="148" t="s">
        <v>88</v>
      </c>
      <c r="K237" s="147"/>
      <c r="L237" s="68"/>
      <c r="M237" s="143"/>
      <c r="N237" s="68">
        <v>236</v>
      </c>
      <c r="O237" s="68" t="str">
        <f t="shared" si="67"/>
        <v/>
      </c>
      <c r="P237" s="68" t="str">
        <f t="shared" si="65"/>
        <v>{ "id": 236, "cbl_value":"MD", "oscar_display_text" : "Moldava", "top_record": false, "synonyms": [] },</v>
      </c>
      <c r="Q237" s="68" t="str">
        <f t="shared" si="66"/>
        <v>{ "id": 236, "cbl_value":"MD", "oscar_display_text" : "Moldava", "top_record": false, "synonyms": [] },</v>
      </c>
      <c r="R237" s="68"/>
      <c r="S237" t="s">
        <v>88</v>
      </c>
      <c r="T237" t="str">
        <f t="shared" si="76"/>
        <v>UPDATE lov_value SET ACTIVE = 0 , ORDER_VALUE = 156 WHERE ID = 236;</v>
      </c>
    </row>
    <row r="238" spans="3:44" ht="16" hidden="1">
      <c r="C238" s="68">
        <v>5</v>
      </c>
      <c r="D238" s="68">
        <v>29</v>
      </c>
      <c r="E238" s="18" t="s">
        <v>589</v>
      </c>
      <c r="F238" s="145" t="s">
        <v>1651</v>
      </c>
      <c r="G238" s="147" t="str">
        <f t="shared" si="74"/>
        <v>MC</v>
      </c>
      <c r="H238" s="147" t="str">
        <f t="shared" si="75"/>
        <v>Monaco</v>
      </c>
      <c r="I238" s="147">
        <v>157</v>
      </c>
      <c r="J238" s="148" t="s">
        <v>88</v>
      </c>
      <c r="K238" s="147"/>
      <c r="L238" s="68"/>
      <c r="M238" s="143"/>
      <c r="N238" s="68">
        <v>237</v>
      </c>
      <c r="O238" s="68" t="str">
        <f t="shared" si="67"/>
        <v/>
      </c>
      <c r="P238" s="68" t="str">
        <f t="shared" si="65"/>
        <v>{ "id": 237, "cbl_value":"MC", "oscar_display_text" : "Monaco", "top_record": false, "synonyms": [] },</v>
      </c>
      <c r="Q238" s="68" t="str">
        <f t="shared" si="66"/>
        <v>{ "id": 237, "cbl_value":"MC", "oscar_display_text" : "Monaco", "top_record": false, "synonyms": [] },</v>
      </c>
      <c r="R238" s="68"/>
      <c r="S238" t="s">
        <v>88</v>
      </c>
      <c r="T238" t="str">
        <f t="shared" si="76"/>
        <v>UPDATE lov_value SET ACTIVE = 0 , ORDER_VALUE = 157 WHERE ID = 237;</v>
      </c>
    </row>
    <row r="239" spans="3:44" ht="16" hidden="1">
      <c r="C239" s="68">
        <v>5</v>
      </c>
      <c r="D239" s="68">
        <v>29</v>
      </c>
      <c r="E239" s="18" t="s">
        <v>589</v>
      </c>
      <c r="F239" s="145" t="s">
        <v>1652</v>
      </c>
      <c r="G239" s="147" t="str">
        <f t="shared" si="74"/>
        <v>MN</v>
      </c>
      <c r="H239" s="147" t="str">
        <f t="shared" si="75"/>
        <v>Mongolia</v>
      </c>
      <c r="I239" s="147">
        <v>158</v>
      </c>
      <c r="J239" s="148" t="s">
        <v>88</v>
      </c>
      <c r="K239" s="147"/>
      <c r="L239" s="68"/>
      <c r="M239" s="143"/>
      <c r="N239" s="68">
        <v>238</v>
      </c>
      <c r="O239" s="68" t="str">
        <f t="shared" si="67"/>
        <v/>
      </c>
      <c r="P239" s="68" t="str">
        <f t="shared" si="65"/>
        <v>{ "id": 238, "cbl_value":"MN", "oscar_display_text" : "Mongolia", "top_record": false, "synonyms": [] },</v>
      </c>
      <c r="Q239" s="68" t="str">
        <f t="shared" si="66"/>
        <v>{ "id": 238, "cbl_value":"MN", "oscar_display_text" : "Mongolia", "top_record": false, "synonyms": [] },</v>
      </c>
      <c r="R239" s="68"/>
      <c r="S239" t="s">
        <v>88</v>
      </c>
      <c r="T239" t="str">
        <f t="shared" si="76"/>
        <v>UPDATE lov_value SET ACTIVE = 0 , ORDER_VALUE = 158 WHERE ID = 238;</v>
      </c>
    </row>
    <row r="240" spans="3:44" ht="16" hidden="1">
      <c r="C240" s="68">
        <v>5</v>
      </c>
      <c r="D240" s="68">
        <v>29</v>
      </c>
      <c r="E240" s="18" t="s">
        <v>589</v>
      </c>
      <c r="F240" s="145" t="s">
        <v>1653</v>
      </c>
      <c r="G240" s="147" t="str">
        <f t="shared" si="74"/>
        <v>MS</v>
      </c>
      <c r="H240" s="147" t="str">
        <f t="shared" si="75"/>
        <v>Monserrat</v>
      </c>
      <c r="I240" s="147">
        <v>159</v>
      </c>
      <c r="J240" s="148" t="s">
        <v>88</v>
      </c>
      <c r="K240" s="147"/>
      <c r="L240" s="68"/>
      <c r="M240" s="143"/>
      <c r="N240" s="68">
        <v>239</v>
      </c>
      <c r="O240" s="68" t="str">
        <f t="shared" si="67"/>
        <v/>
      </c>
      <c r="P240" s="68" t="str">
        <f t="shared" si="65"/>
        <v>{ "id": 239, "cbl_value":"MS", "oscar_display_text" : "Monserrat", "top_record": false, "synonyms": [] },</v>
      </c>
      <c r="Q240" s="68" t="str">
        <f t="shared" si="66"/>
        <v>{ "id": 239, "cbl_value":"MS", "oscar_display_text" : "Monserrat", "top_record": false, "synonyms": [] },</v>
      </c>
      <c r="R240" s="68"/>
      <c r="S240" t="s">
        <v>88</v>
      </c>
      <c r="T240" t="str">
        <f t="shared" si="76"/>
        <v>UPDATE lov_value SET ACTIVE = 0 , ORDER_VALUE = 159 WHERE ID = 239;</v>
      </c>
    </row>
    <row r="241" spans="3:44" ht="16" hidden="1">
      <c r="C241" s="68">
        <v>5</v>
      </c>
      <c r="D241" s="68">
        <v>29</v>
      </c>
      <c r="E241" s="18" t="s">
        <v>589</v>
      </c>
      <c r="F241" s="145" t="s">
        <v>1654</v>
      </c>
      <c r="G241" s="147" t="str">
        <f t="shared" si="74"/>
        <v>ME</v>
      </c>
      <c r="H241" s="147" t="str">
        <f t="shared" si="75"/>
        <v>Montenegro</v>
      </c>
      <c r="I241" s="147">
        <v>160</v>
      </c>
      <c r="J241" s="148" t="s">
        <v>88</v>
      </c>
      <c r="K241" s="147"/>
      <c r="L241" s="68"/>
      <c r="M241" s="143"/>
      <c r="N241" s="68">
        <v>240</v>
      </c>
      <c r="O241" s="68" t="str">
        <f t="shared" si="67"/>
        <v/>
      </c>
      <c r="P241" s="68" t="str">
        <f t="shared" si="65"/>
        <v>{ "id": 240, "cbl_value":"ME", "oscar_display_text" : "Montenegro", "top_record": false, "synonyms": [] },</v>
      </c>
      <c r="Q241" s="68" t="str">
        <f t="shared" si="66"/>
        <v>{ "id": 240, "cbl_value":"ME", "oscar_display_text" : "Montenegro", "top_record": false, "synonyms": [] },</v>
      </c>
      <c r="R241" s="68"/>
      <c r="S241" t="s">
        <v>88</v>
      </c>
      <c r="T241" t="str">
        <f t="shared" si="76"/>
        <v>UPDATE lov_value SET ACTIVE = 0 , ORDER_VALUE = 160 WHERE ID = 240;</v>
      </c>
    </row>
    <row r="242" spans="3:44" ht="16" hidden="1">
      <c r="C242" s="68">
        <v>5</v>
      </c>
      <c r="D242" s="68">
        <v>29</v>
      </c>
      <c r="E242" s="18" t="s">
        <v>589</v>
      </c>
      <c r="F242" s="145" t="s">
        <v>1655</v>
      </c>
      <c r="G242" s="147" t="str">
        <f t="shared" si="74"/>
        <v>MA</v>
      </c>
      <c r="H242" s="147" t="str">
        <f t="shared" si="75"/>
        <v>Morocco</v>
      </c>
      <c r="I242" s="147">
        <v>161</v>
      </c>
      <c r="J242" s="148" t="s">
        <v>88</v>
      </c>
      <c r="K242" s="147"/>
      <c r="L242" s="68"/>
      <c r="M242" s="143"/>
      <c r="N242" s="68">
        <v>241</v>
      </c>
      <c r="O242" s="68" t="str">
        <f t="shared" si="67"/>
        <v/>
      </c>
      <c r="P242" s="68" t="str">
        <f t="shared" si="65"/>
        <v>{ "id": 241, "cbl_value":"MA", "oscar_display_text" : "Morocco", "top_record": false, "synonyms": [] },</v>
      </c>
      <c r="Q242" s="68" t="str">
        <f t="shared" si="66"/>
        <v>{ "id": 241, "cbl_value":"MA", "oscar_display_text" : "Morocco", "top_record": false, "synonyms": [] },</v>
      </c>
      <c r="R242" s="68"/>
      <c r="S242" t="s">
        <v>88</v>
      </c>
      <c r="T242" t="str">
        <f t="shared" si="76"/>
        <v>UPDATE lov_value SET ACTIVE = 0 , ORDER_VALUE = 161 WHERE ID = 241;</v>
      </c>
    </row>
    <row r="243" spans="3:44" ht="16" hidden="1">
      <c r="C243" s="68">
        <v>5</v>
      </c>
      <c r="D243" s="68">
        <v>29</v>
      </c>
      <c r="E243" s="18" t="s">
        <v>589</v>
      </c>
      <c r="F243" s="145" t="s">
        <v>1656</v>
      </c>
      <c r="G243" s="147" t="str">
        <f t="shared" si="74"/>
        <v>MZ</v>
      </c>
      <c r="H243" s="147" t="str">
        <f t="shared" si="75"/>
        <v>Mozambique</v>
      </c>
      <c r="I243" s="147">
        <v>162</v>
      </c>
      <c r="J243" s="148" t="s">
        <v>88</v>
      </c>
      <c r="K243" s="147"/>
      <c r="L243" s="68"/>
      <c r="M243" s="143"/>
      <c r="N243" s="68">
        <v>242</v>
      </c>
      <c r="O243" s="68" t="str">
        <f t="shared" si="67"/>
        <v/>
      </c>
      <c r="P243" s="68" t="str">
        <f t="shared" si="65"/>
        <v>{ "id": 242, "cbl_value":"MZ", "oscar_display_text" : "Mozambique", "top_record": false, "synonyms": [] },</v>
      </c>
      <c r="Q243" s="68" t="str">
        <f t="shared" si="66"/>
        <v>{ "id": 242, "cbl_value":"MZ", "oscar_display_text" : "Mozambique", "top_record": false, "synonyms": [] },</v>
      </c>
      <c r="R243" s="68"/>
      <c r="S243" t="s">
        <v>88</v>
      </c>
      <c r="T243" t="str">
        <f t="shared" si="76"/>
        <v>UPDATE lov_value SET ACTIVE = 0 , ORDER_VALUE = 162 WHERE ID = 242;</v>
      </c>
    </row>
    <row r="244" spans="3:44" ht="16" hidden="1">
      <c r="C244" s="68">
        <v>5</v>
      </c>
      <c r="D244" s="68">
        <v>29</v>
      </c>
      <c r="E244" s="18" t="s">
        <v>589</v>
      </c>
      <c r="F244" s="145" t="s">
        <v>1657</v>
      </c>
      <c r="G244" s="147" t="str">
        <f t="shared" si="74"/>
        <v>XM</v>
      </c>
      <c r="H244" s="147" t="str">
        <f t="shared" si="75"/>
        <v>Multinational</v>
      </c>
      <c r="I244" s="147">
        <v>163</v>
      </c>
      <c r="J244" s="148" t="s">
        <v>88</v>
      </c>
      <c r="K244" s="147"/>
      <c r="L244" s="68"/>
      <c r="M244" s="143"/>
      <c r="N244" s="68">
        <v>243</v>
      </c>
      <c r="O244" s="68" t="str">
        <f t="shared" si="67"/>
        <v/>
      </c>
      <c r="P244" s="68" t="str">
        <f t="shared" si="65"/>
        <v>{ "id": 243, "cbl_value":"XM", "oscar_display_text" : "Multinational", "top_record": false, "synonyms": [] },</v>
      </c>
      <c r="Q244" s="68" t="str">
        <f t="shared" si="66"/>
        <v>{ "id": 243, "cbl_value":"XM", "oscar_display_text" : "Multinational", "top_record": false, "synonyms": [] },</v>
      </c>
      <c r="R244" s="68"/>
      <c r="S244" t="s">
        <v>88</v>
      </c>
      <c r="T244" t="str">
        <f t="shared" si="76"/>
        <v>UPDATE lov_value SET ACTIVE = 0 , ORDER_VALUE = 163 WHERE ID = 243;</v>
      </c>
    </row>
    <row r="245" spans="3:44" ht="16" hidden="1">
      <c r="C245" s="68">
        <v>5</v>
      </c>
      <c r="D245" s="68">
        <v>29</v>
      </c>
      <c r="E245" s="18" t="s">
        <v>589</v>
      </c>
      <c r="F245" s="145" t="s">
        <v>1658</v>
      </c>
      <c r="G245" s="147" t="str">
        <f t="shared" si="74"/>
        <v>MM</v>
      </c>
      <c r="H245" s="147" t="str">
        <f t="shared" si="75"/>
        <v>Myanmar</v>
      </c>
      <c r="I245" s="147">
        <v>164</v>
      </c>
      <c r="J245" s="148" t="s">
        <v>88</v>
      </c>
      <c r="K245" s="147"/>
      <c r="L245" s="68"/>
      <c r="M245" s="143"/>
      <c r="N245" s="68">
        <v>244</v>
      </c>
      <c r="O245" s="68" t="str">
        <f t="shared" si="67"/>
        <v/>
      </c>
      <c r="P245" s="68" t="str">
        <f t="shared" si="65"/>
        <v>{ "id": 244, "cbl_value":"MM", "oscar_display_text" : "Myanmar", "top_record": false, "synonyms": [] },</v>
      </c>
      <c r="Q245" s="68" t="str">
        <f t="shared" si="66"/>
        <v>{ "id": 244, "cbl_value":"MM", "oscar_display_text" : "Myanmar", "top_record": false, "synonyms": [] },</v>
      </c>
      <c r="R245" s="68"/>
      <c r="S245" t="s">
        <v>88</v>
      </c>
      <c r="T245" t="str">
        <f t="shared" si="76"/>
        <v>UPDATE lov_value SET ACTIVE = 0 , ORDER_VALUE = 164 WHERE ID = 244;</v>
      </c>
    </row>
    <row r="246" spans="3:44" ht="16" hidden="1">
      <c r="C246" s="68">
        <v>5</v>
      </c>
      <c r="D246" s="68">
        <v>29</v>
      </c>
      <c r="E246" s="18" t="s">
        <v>589</v>
      </c>
      <c r="F246" s="145" t="s">
        <v>1659</v>
      </c>
      <c r="G246" s="147" t="str">
        <f t="shared" si="74"/>
        <v>NA</v>
      </c>
      <c r="H246" s="147" t="str">
        <f t="shared" si="75"/>
        <v>Namibia</v>
      </c>
      <c r="I246" s="147">
        <v>165</v>
      </c>
      <c r="J246" s="148" t="s">
        <v>88</v>
      </c>
      <c r="K246" s="147"/>
      <c r="L246" s="68"/>
      <c r="M246" s="143"/>
      <c r="N246" s="68">
        <v>245</v>
      </c>
      <c r="O246" s="68" t="str">
        <f t="shared" si="67"/>
        <v/>
      </c>
      <c r="P246" s="68" t="str">
        <f t="shared" si="65"/>
        <v>{ "id": 245, "cbl_value":"NA", "oscar_display_text" : "Namibia", "top_record": false, "synonyms": [] },</v>
      </c>
      <c r="Q246" s="68" t="str">
        <f t="shared" si="66"/>
        <v>{ "id": 245, "cbl_value":"NA", "oscar_display_text" : "Namibia", "top_record": false, "synonyms": [] },</v>
      </c>
      <c r="R246" s="68"/>
      <c r="S246" t="s">
        <v>88</v>
      </c>
      <c r="T246" t="str">
        <f t="shared" si="76"/>
        <v>UPDATE lov_value SET ACTIVE = 0 , ORDER_VALUE = 165 WHERE ID = 245;</v>
      </c>
    </row>
    <row r="247" spans="3:44" ht="16" hidden="1">
      <c r="C247" s="68">
        <v>5</v>
      </c>
      <c r="D247" s="68">
        <v>29</v>
      </c>
      <c r="E247" s="18" t="s">
        <v>589</v>
      </c>
      <c r="F247" s="145" t="s">
        <v>1660</v>
      </c>
      <c r="G247" s="147" t="str">
        <f t="shared" si="74"/>
        <v>NR</v>
      </c>
      <c r="H247" s="147" t="str">
        <f t="shared" si="75"/>
        <v>Nauru</v>
      </c>
      <c r="I247" s="147">
        <v>166</v>
      </c>
      <c r="J247" s="148" t="s">
        <v>88</v>
      </c>
      <c r="K247" s="147"/>
      <c r="L247" s="68"/>
      <c r="M247" s="143"/>
      <c r="N247" s="68">
        <v>246</v>
      </c>
      <c r="O247" s="68" t="str">
        <f t="shared" si="67"/>
        <v/>
      </c>
      <c r="P247" s="68" t="str">
        <f t="shared" si="65"/>
        <v>{ "id": 246, "cbl_value":"NR", "oscar_display_text" : "Nauru", "top_record": false, "synonyms": [] },</v>
      </c>
      <c r="Q247" s="68" t="str">
        <f t="shared" si="66"/>
        <v>{ "id": 246, "cbl_value":"NR", "oscar_display_text" : "Nauru", "top_record": false, "synonyms": [] },</v>
      </c>
      <c r="R247" s="68"/>
      <c r="S247" t="s">
        <v>88</v>
      </c>
      <c r="T247" t="str">
        <f t="shared" si="76"/>
        <v>UPDATE lov_value SET ACTIVE = 0 , ORDER_VALUE = 166 WHERE ID = 246;</v>
      </c>
    </row>
    <row r="248" spans="3:44" ht="16" hidden="1">
      <c r="C248" s="68">
        <v>5</v>
      </c>
      <c r="D248" s="68">
        <v>29</v>
      </c>
      <c r="E248" s="18" t="s">
        <v>589</v>
      </c>
      <c r="F248" s="145" t="s">
        <v>1661</v>
      </c>
      <c r="G248" s="147" t="str">
        <f t="shared" si="74"/>
        <v>NP</v>
      </c>
      <c r="H248" s="147" t="str">
        <f t="shared" si="75"/>
        <v>Nepal</v>
      </c>
      <c r="I248" s="147">
        <v>167</v>
      </c>
      <c r="J248" s="148" t="s">
        <v>88</v>
      </c>
      <c r="K248" s="147"/>
      <c r="L248" s="68"/>
      <c r="M248" s="143"/>
      <c r="N248" s="68">
        <v>247</v>
      </c>
      <c r="O248" s="68" t="str">
        <f t="shared" si="67"/>
        <v/>
      </c>
      <c r="P248" s="68" t="str">
        <f t="shared" si="65"/>
        <v>{ "id": 247, "cbl_value":"NP", "oscar_display_text" : "Nepal", "top_record": false, "synonyms": [] },</v>
      </c>
      <c r="Q248" s="68" t="str">
        <f t="shared" si="66"/>
        <v>{ "id": 247, "cbl_value":"NP", "oscar_display_text" : "Nepal", "top_record": false, "synonyms": [] },</v>
      </c>
      <c r="R248" s="68"/>
      <c r="S248" t="s">
        <v>88</v>
      </c>
      <c r="T248" t="str">
        <f t="shared" si="76"/>
        <v>UPDATE lov_value SET ACTIVE = 0 , ORDER_VALUE = 167 WHERE ID = 247;</v>
      </c>
    </row>
    <row r="249" spans="3:44" ht="16" hidden="1">
      <c r="C249" s="68">
        <v>5</v>
      </c>
      <c r="D249" s="68">
        <v>29</v>
      </c>
      <c r="E249" s="18" t="s">
        <v>589</v>
      </c>
      <c r="F249" s="145" t="s">
        <v>1662</v>
      </c>
      <c r="G249" s="147" t="str">
        <f t="shared" si="74"/>
        <v>NL</v>
      </c>
      <c r="H249" s="147" t="str">
        <f t="shared" si="75"/>
        <v>Netherlands</v>
      </c>
      <c r="I249" s="147">
        <v>41</v>
      </c>
      <c r="J249" s="148" t="s">
        <v>200</v>
      </c>
      <c r="K249" s="147"/>
      <c r="L249" s="30" t="s">
        <v>1663</v>
      </c>
      <c r="M249" s="143"/>
      <c r="N249" s="68">
        <v>248</v>
      </c>
      <c r="O249" s="68" t="str">
        <f t="shared" si="67"/>
        <v/>
      </c>
      <c r="P249" s="68" t="str">
        <f t="shared" si="65"/>
        <v>{ "id": 248, "cbl_value":"NL", "oscar_display_text" : "Netherlands", "top_record": false, "synonyms": [] },</v>
      </c>
      <c r="Q249" s="68" t="str">
        <f t="shared" si="66"/>
        <v>{ "id": 248, "cbl_value":"NL", "oscar_display_text" : "Netherlands", "top_record": false, "synonyms": [] },</v>
      </c>
      <c r="R249" s="68"/>
      <c r="S249" t="s">
        <v>88</v>
      </c>
      <c r="T249" t="str">
        <f t="shared" si="76"/>
        <v>UPDATE lov_value SET ACTIVE = 1 , ORDER_VALUE = 41 WHERE ID = 248;</v>
      </c>
      <c r="U249" t="str">
        <f t="shared" ref="U249:AF249" si="89">IF($L249&lt;&gt;"",
    IF(LEN($L249)-LEN(SUBSTITUTE($L249,";",""))&gt;=U$1,
        IF(U$1=1,
            MID($L249,1,FIND(";",$L249,1)-1),
            MID($L249,
                FIND("~",SUBSTITUTE($L249,";","~",U$1-1))+1,
                FIND("~",SUBSTITUTE($L249,";","~",U$1))-FIND("~",SUBSTITUTE($L249,";","~",U$1-1))-1
            )
        ),
        IF(AND(LEN($L249)-LEN(SUBSTITUTE($L249,";",""))=0,U$1=1),
            $L249,
            IF(LEN($L249)-LEN(SUBSTITUTE($L249,";",""))=U$1-1,
                RIGHT($L249,LEN($L249)-FIND("~",(SUBSTITUTE($L249,";","~",U$1-1)))),""))),"")</f>
        <v>NL</v>
      </c>
      <c r="V249" t="str">
        <f t="shared" si="89"/>
        <v>Amsterdam</v>
      </c>
      <c r="W249" t="str">
        <f t="shared" si="89"/>
        <v/>
      </c>
      <c r="X249" t="str">
        <f t="shared" si="89"/>
        <v/>
      </c>
      <c r="Y249" t="str">
        <f t="shared" si="89"/>
        <v/>
      </c>
      <c r="Z249" t="str">
        <f t="shared" si="89"/>
        <v/>
      </c>
      <c r="AA249" t="str">
        <f t="shared" si="89"/>
        <v/>
      </c>
      <c r="AB249" t="str">
        <f t="shared" si="89"/>
        <v/>
      </c>
      <c r="AC249" t="str">
        <f t="shared" si="89"/>
        <v/>
      </c>
      <c r="AD249" t="str">
        <f t="shared" si="89"/>
        <v/>
      </c>
      <c r="AE249" t="str">
        <f t="shared" si="89"/>
        <v/>
      </c>
      <c r="AF249" t="str">
        <f t="shared" si="89"/>
        <v/>
      </c>
      <c r="AG249" t="str">
        <f t="shared" ref="AG249:AR249" si="90">IF(U249&lt;&gt;"",CONCATENATE("INSERT INTO oscar_db.synonym (SYNONYM, LOV_ID) VALUES('",U249,"' , ",$N249,");"),"")</f>
        <v>INSERT INTO oscar_db.synonym (SYNONYM, LOV_ID) VALUES('NL' , 248);</v>
      </c>
      <c r="AH249" t="str">
        <f t="shared" si="90"/>
        <v>INSERT INTO oscar_db.synonym (SYNONYM, LOV_ID) VALUES('Amsterdam' , 248);</v>
      </c>
      <c r="AI249" t="str">
        <f t="shared" si="90"/>
        <v/>
      </c>
      <c r="AJ249" t="str">
        <f t="shared" si="90"/>
        <v/>
      </c>
      <c r="AK249" t="str">
        <f t="shared" si="90"/>
        <v/>
      </c>
      <c r="AL249" t="str">
        <f t="shared" si="90"/>
        <v/>
      </c>
      <c r="AM249" t="str">
        <f t="shared" si="90"/>
        <v/>
      </c>
      <c r="AN249" t="str">
        <f t="shared" si="90"/>
        <v/>
      </c>
      <c r="AO249" t="str">
        <f t="shared" si="90"/>
        <v/>
      </c>
      <c r="AP249" t="str">
        <f t="shared" si="90"/>
        <v/>
      </c>
      <c r="AQ249" t="str">
        <f t="shared" si="90"/>
        <v/>
      </c>
      <c r="AR249" t="str">
        <f t="shared" si="90"/>
        <v/>
      </c>
    </row>
    <row r="250" spans="3:44" ht="16" hidden="1">
      <c r="C250" s="68">
        <v>5</v>
      </c>
      <c r="D250" s="68">
        <v>29</v>
      </c>
      <c r="E250" s="18" t="s">
        <v>589</v>
      </c>
      <c r="F250" s="145" t="s">
        <v>1664</v>
      </c>
      <c r="G250" s="147" t="str">
        <f t="shared" si="74"/>
        <v>NT</v>
      </c>
      <c r="H250" s="147" t="str">
        <f t="shared" si="75"/>
        <v>Neutral Zone</v>
      </c>
      <c r="I250" s="147">
        <v>169</v>
      </c>
      <c r="J250" s="148" t="s">
        <v>88</v>
      </c>
      <c r="K250" s="147"/>
      <c r="L250" s="68"/>
      <c r="M250" s="143"/>
      <c r="N250" s="68">
        <v>249</v>
      </c>
      <c r="O250" s="68" t="str">
        <f t="shared" si="67"/>
        <v/>
      </c>
      <c r="P250" s="68" t="str">
        <f t="shared" si="65"/>
        <v>{ "id": 249, "cbl_value":"NT", "oscar_display_text" : "Neutral Zone", "top_record": false, "synonyms": [] },</v>
      </c>
      <c r="Q250" s="68" t="str">
        <f t="shared" si="66"/>
        <v>{ "id": 249, "cbl_value":"NT", "oscar_display_text" : "Neutral Zone", "top_record": false, "synonyms": [] },</v>
      </c>
      <c r="R250" s="68"/>
      <c r="S250" t="s">
        <v>88</v>
      </c>
      <c r="T250" t="str">
        <f t="shared" si="76"/>
        <v>UPDATE lov_value SET ACTIVE = 0 , ORDER_VALUE = 169 WHERE ID = 249;</v>
      </c>
    </row>
    <row r="251" spans="3:44" ht="16" hidden="1">
      <c r="C251" s="68">
        <v>5</v>
      </c>
      <c r="D251" s="68">
        <v>29</v>
      </c>
      <c r="E251" s="18" t="s">
        <v>589</v>
      </c>
      <c r="F251" s="145" t="s">
        <v>1665</v>
      </c>
      <c r="G251" s="147" t="str">
        <f t="shared" si="74"/>
        <v>NC</v>
      </c>
      <c r="H251" s="147" t="str">
        <f t="shared" si="75"/>
        <v>New Caledonia</v>
      </c>
      <c r="I251" s="147">
        <v>170</v>
      </c>
      <c r="J251" s="148" t="s">
        <v>88</v>
      </c>
      <c r="K251" s="147"/>
      <c r="L251" s="68"/>
      <c r="M251" s="143"/>
      <c r="N251" s="68">
        <v>250</v>
      </c>
      <c r="O251" s="68" t="str">
        <f t="shared" si="67"/>
        <v/>
      </c>
      <c r="P251" s="68" t="str">
        <f t="shared" si="65"/>
        <v>{ "id": 250, "cbl_value":"NC", "oscar_display_text" : "New Caledonia", "top_record": false, "synonyms": [] },</v>
      </c>
      <c r="Q251" s="68" t="str">
        <f t="shared" si="66"/>
        <v>{ "id": 250, "cbl_value":"NC", "oscar_display_text" : "New Caledonia", "top_record": false, "synonyms": [] },</v>
      </c>
      <c r="R251" s="68"/>
      <c r="S251" t="s">
        <v>88</v>
      </c>
      <c r="T251" t="str">
        <f t="shared" si="76"/>
        <v>UPDATE lov_value SET ACTIVE = 0 , ORDER_VALUE = 170 WHERE ID = 250;</v>
      </c>
    </row>
    <row r="252" spans="3:44" ht="16" hidden="1">
      <c r="C252" s="68">
        <v>5</v>
      </c>
      <c r="D252" s="68">
        <v>29</v>
      </c>
      <c r="E252" s="18" t="s">
        <v>589</v>
      </c>
      <c r="F252" s="145" t="s">
        <v>1666</v>
      </c>
      <c r="G252" s="147" t="str">
        <f t="shared" si="74"/>
        <v>NZ</v>
      </c>
      <c r="H252" s="147" t="str">
        <f t="shared" si="75"/>
        <v>New Zealand</v>
      </c>
      <c r="I252" s="147">
        <v>42</v>
      </c>
      <c r="J252" s="148" t="s">
        <v>200</v>
      </c>
      <c r="K252" s="147"/>
      <c r="L252" s="30" t="s">
        <v>1667</v>
      </c>
      <c r="M252" s="143"/>
      <c r="N252" s="68">
        <v>251</v>
      </c>
      <c r="O252" s="68" t="str">
        <f t="shared" si="67"/>
        <v/>
      </c>
      <c r="P252" s="68" t="str">
        <f t="shared" si="65"/>
        <v>{ "id": 251, "cbl_value":"NZ", "oscar_display_text" : "New Zealand", "top_record": false, "synonyms": [] },</v>
      </c>
      <c r="Q252" s="68" t="str">
        <f t="shared" si="66"/>
        <v>{ "id": 251, "cbl_value":"NZ", "oscar_display_text" : "New Zealand", "top_record": false, "synonyms": [] },</v>
      </c>
      <c r="R252" s="68"/>
      <c r="S252" t="s">
        <v>88</v>
      </c>
      <c r="T252" t="str">
        <f t="shared" si="76"/>
        <v>UPDATE lov_value SET ACTIVE = 1 , ORDER_VALUE = 42 WHERE ID = 251;</v>
      </c>
      <c r="U252" t="str">
        <f t="shared" ref="U252:AF252" si="91">IF($L252&lt;&gt;"",
    IF(LEN($L252)-LEN(SUBSTITUTE($L252,";",""))&gt;=U$1,
        IF(U$1=1,
            MID($L252,1,FIND(";",$L252,1)-1),
            MID($L252,
                FIND("~",SUBSTITUTE($L252,";","~",U$1-1))+1,
                FIND("~",SUBSTITUTE($L252,";","~",U$1))-FIND("~",SUBSTITUTE($L252,";","~",U$1-1))-1
            )
        ),
        IF(AND(LEN($L252)-LEN(SUBSTITUTE($L252,";",""))=0,U$1=1),
            $L252,
            IF(LEN($L252)-LEN(SUBSTITUTE($L252,";",""))=U$1-1,
                RIGHT($L252,LEN($L252)-FIND("~",(SUBSTITUTE($L252,";","~",U$1-1)))),""))),"")</f>
        <v>NZ</v>
      </c>
      <c r="V252" t="str">
        <f t="shared" si="91"/>
        <v>Wellington</v>
      </c>
      <c r="W252" t="str">
        <f t="shared" si="91"/>
        <v/>
      </c>
      <c r="X252" t="str">
        <f t="shared" si="91"/>
        <v/>
      </c>
      <c r="Y252" t="str">
        <f t="shared" si="91"/>
        <v/>
      </c>
      <c r="Z252" t="str">
        <f t="shared" si="91"/>
        <v/>
      </c>
      <c r="AA252" t="str">
        <f t="shared" si="91"/>
        <v/>
      </c>
      <c r="AB252" t="str">
        <f t="shared" si="91"/>
        <v/>
      </c>
      <c r="AC252" t="str">
        <f t="shared" si="91"/>
        <v/>
      </c>
      <c r="AD252" t="str">
        <f t="shared" si="91"/>
        <v/>
      </c>
      <c r="AE252" t="str">
        <f t="shared" si="91"/>
        <v/>
      </c>
      <c r="AF252" t="str">
        <f t="shared" si="91"/>
        <v/>
      </c>
      <c r="AG252" t="str">
        <f t="shared" ref="AG252:AR252" si="92">IF(U252&lt;&gt;"",CONCATENATE("INSERT INTO oscar_db.synonym (SYNONYM, LOV_ID) VALUES('",U252,"' , ",$N252,");"),"")</f>
        <v>INSERT INTO oscar_db.synonym (SYNONYM, LOV_ID) VALUES('NZ' , 251);</v>
      </c>
      <c r="AH252" t="str">
        <f t="shared" si="92"/>
        <v>INSERT INTO oscar_db.synonym (SYNONYM, LOV_ID) VALUES('Wellington' , 251);</v>
      </c>
      <c r="AI252" t="str">
        <f t="shared" si="92"/>
        <v/>
      </c>
      <c r="AJ252" t="str">
        <f t="shared" si="92"/>
        <v/>
      </c>
      <c r="AK252" t="str">
        <f t="shared" si="92"/>
        <v/>
      </c>
      <c r="AL252" t="str">
        <f t="shared" si="92"/>
        <v/>
      </c>
      <c r="AM252" t="str">
        <f t="shared" si="92"/>
        <v/>
      </c>
      <c r="AN252" t="str">
        <f t="shared" si="92"/>
        <v/>
      </c>
      <c r="AO252" t="str">
        <f t="shared" si="92"/>
        <v/>
      </c>
      <c r="AP252" t="str">
        <f t="shared" si="92"/>
        <v/>
      </c>
      <c r="AQ252" t="str">
        <f t="shared" si="92"/>
        <v/>
      </c>
      <c r="AR252" t="str">
        <f t="shared" si="92"/>
        <v/>
      </c>
    </row>
    <row r="253" spans="3:44" ht="16" hidden="1">
      <c r="C253" s="68">
        <v>5</v>
      </c>
      <c r="D253" s="68">
        <v>29</v>
      </c>
      <c r="E253" s="18" t="s">
        <v>589</v>
      </c>
      <c r="F253" s="145" t="s">
        <v>1668</v>
      </c>
      <c r="G253" s="147" t="str">
        <f t="shared" si="74"/>
        <v>NI</v>
      </c>
      <c r="H253" s="147" t="str">
        <f t="shared" si="75"/>
        <v>Nicaragua</v>
      </c>
      <c r="I253" s="147">
        <v>172</v>
      </c>
      <c r="J253" s="148" t="s">
        <v>88</v>
      </c>
      <c r="K253" s="147"/>
      <c r="L253" s="68"/>
      <c r="M253" s="143"/>
      <c r="N253" s="68">
        <v>252</v>
      </c>
      <c r="O253" s="68" t="str">
        <f t="shared" si="67"/>
        <v/>
      </c>
      <c r="P253" s="68" t="str">
        <f t="shared" si="65"/>
        <v>{ "id": 252, "cbl_value":"NI", "oscar_display_text" : "Nicaragua", "top_record": false, "synonyms": [] },</v>
      </c>
      <c r="Q253" s="68" t="str">
        <f t="shared" si="66"/>
        <v>{ "id": 252, "cbl_value":"NI", "oscar_display_text" : "Nicaragua", "top_record": false, "synonyms": [] },</v>
      </c>
      <c r="R253" s="68"/>
      <c r="S253" t="s">
        <v>88</v>
      </c>
      <c r="T253" t="str">
        <f t="shared" si="76"/>
        <v>UPDATE lov_value SET ACTIVE = 0 , ORDER_VALUE = 172 WHERE ID = 252;</v>
      </c>
    </row>
    <row r="254" spans="3:44" ht="16" hidden="1">
      <c r="C254" s="68">
        <v>5</v>
      </c>
      <c r="D254" s="68">
        <v>29</v>
      </c>
      <c r="E254" s="18" t="s">
        <v>589</v>
      </c>
      <c r="F254" s="145" t="s">
        <v>1669</v>
      </c>
      <c r="G254" s="147" t="str">
        <f t="shared" si="74"/>
        <v>NE</v>
      </c>
      <c r="H254" s="147" t="str">
        <f t="shared" si="75"/>
        <v>Niger</v>
      </c>
      <c r="I254" s="147">
        <v>173</v>
      </c>
      <c r="J254" s="148" t="s">
        <v>88</v>
      </c>
      <c r="K254" s="147"/>
      <c r="L254" s="68"/>
      <c r="M254" s="143"/>
      <c r="N254" s="68">
        <v>253</v>
      </c>
      <c r="O254" s="68" t="str">
        <f t="shared" si="67"/>
        <v/>
      </c>
      <c r="P254" s="68" t="str">
        <f t="shared" si="65"/>
        <v>{ "id": 253, "cbl_value":"NE", "oscar_display_text" : "Niger", "top_record": false, "synonyms": [] },</v>
      </c>
      <c r="Q254" s="68" t="str">
        <f t="shared" si="66"/>
        <v>{ "id": 253, "cbl_value":"NE", "oscar_display_text" : "Niger", "top_record": false, "synonyms": [] },</v>
      </c>
      <c r="R254" s="68"/>
      <c r="S254" t="s">
        <v>88</v>
      </c>
      <c r="T254" t="str">
        <f t="shared" si="76"/>
        <v>UPDATE lov_value SET ACTIVE = 0 , ORDER_VALUE = 173 WHERE ID = 253;</v>
      </c>
    </row>
    <row r="255" spans="3:44" ht="16" hidden="1">
      <c r="C255" s="68">
        <v>5</v>
      </c>
      <c r="D255" s="68">
        <v>29</v>
      </c>
      <c r="E255" s="18" t="s">
        <v>589</v>
      </c>
      <c r="F255" s="145" t="s">
        <v>1670</v>
      </c>
      <c r="G255" s="147" t="str">
        <f t="shared" si="74"/>
        <v>NG</v>
      </c>
      <c r="H255" s="147" t="str">
        <f t="shared" si="75"/>
        <v>Nigeria</v>
      </c>
      <c r="I255" s="147">
        <v>174</v>
      </c>
      <c r="J255" s="148" t="s">
        <v>88</v>
      </c>
      <c r="K255" s="147"/>
      <c r="L255" s="68"/>
      <c r="M255" s="143"/>
      <c r="N255" s="68">
        <v>254</v>
      </c>
      <c r="O255" s="68" t="str">
        <f t="shared" si="67"/>
        <v/>
      </c>
      <c r="P255" s="68" t="str">
        <f t="shared" si="65"/>
        <v>{ "id": 254, "cbl_value":"NG", "oscar_display_text" : "Nigeria", "top_record": false, "synonyms": [] },</v>
      </c>
      <c r="Q255" s="68" t="str">
        <f t="shared" si="66"/>
        <v>{ "id": 254, "cbl_value":"NG", "oscar_display_text" : "Nigeria", "top_record": false, "synonyms": [] },</v>
      </c>
      <c r="R255" s="68"/>
      <c r="S255" t="s">
        <v>88</v>
      </c>
      <c r="T255" t="str">
        <f t="shared" si="76"/>
        <v>UPDATE lov_value SET ACTIVE = 0 , ORDER_VALUE = 174 WHERE ID = 254;</v>
      </c>
    </row>
    <row r="256" spans="3:44" ht="16" hidden="1">
      <c r="C256" s="68">
        <v>5</v>
      </c>
      <c r="D256" s="68">
        <v>29</v>
      </c>
      <c r="E256" s="18" t="s">
        <v>589</v>
      </c>
      <c r="F256" s="145" t="s">
        <v>1671</v>
      </c>
      <c r="G256" s="147" t="str">
        <f t="shared" si="74"/>
        <v>NU</v>
      </c>
      <c r="H256" s="147" t="str">
        <f t="shared" si="75"/>
        <v>Niue</v>
      </c>
      <c r="I256" s="147">
        <v>175</v>
      </c>
      <c r="J256" s="148" t="s">
        <v>88</v>
      </c>
      <c r="K256" s="147"/>
      <c r="L256" s="68"/>
      <c r="M256" s="143"/>
      <c r="N256" s="68">
        <v>255</v>
      </c>
      <c r="O256" s="68" t="str">
        <f t="shared" si="67"/>
        <v/>
      </c>
      <c r="P256" s="68" t="str">
        <f t="shared" si="65"/>
        <v>{ "id": 255, "cbl_value":"NU", "oscar_display_text" : "Niue", "top_record": false, "synonyms": [] },</v>
      </c>
      <c r="Q256" s="68" t="str">
        <f t="shared" si="66"/>
        <v>{ "id": 255, "cbl_value":"NU", "oscar_display_text" : "Niue", "top_record": false, "synonyms": [] },</v>
      </c>
      <c r="R256" s="68"/>
      <c r="S256" t="s">
        <v>88</v>
      </c>
      <c r="T256" t="str">
        <f t="shared" si="76"/>
        <v>UPDATE lov_value SET ACTIVE = 0 , ORDER_VALUE = 175 WHERE ID = 255;</v>
      </c>
    </row>
    <row r="257" spans="3:44" ht="16" hidden="1">
      <c r="C257" s="68">
        <v>5</v>
      </c>
      <c r="D257" s="68">
        <v>29</v>
      </c>
      <c r="E257" s="18" t="s">
        <v>589</v>
      </c>
      <c r="F257" s="145" t="s">
        <v>1672</v>
      </c>
      <c r="G257" s="147" t="str">
        <f t="shared" si="74"/>
        <v>NF</v>
      </c>
      <c r="H257" s="147" t="str">
        <f t="shared" si="75"/>
        <v>Norfolk Is.</v>
      </c>
      <c r="I257" s="147">
        <v>176</v>
      </c>
      <c r="J257" s="148" t="s">
        <v>88</v>
      </c>
      <c r="K257" s="147"/>
      <c r="L257" s="68"/>
      <c r="M257" s="143"/>
      <c r="N257" s="68">
        <v>256</v>
      </c>
      <c r="O257" s="68" t="str">
        <f t="shared" si="67"/>
        <v/>
      </c>
      <c r="P257" s="68" t="str">
        <f t="shared" si="65"/>
        <v>{ "id": 256, "cbl_value":"NF", "oscar_display_text" : "Norfolk Is.", "top_record": false, "synonyms": [] },</v>
      </c>
      <c r="Q257" s="68" t="str">
        <f t="shared" si="66"/>
        <v>{ "id": 256, "cbl_value":"NF", "oscar_display_text" : "Norfolk Is.", "top_record": false, "synonyms": [] },</v>
      </c>
      <c r="R257" s="68"/>
      <c r="S257" t="s">
        <v>88</v>
      </c>
      <c r="T257" t="str">
        <f t="shared" si="76"/>
        <v>UPDATE lov_value SET ACTIVE = 0 , ORDER_VALUE = 176 WHERE ID = 256;</v>
      </c>
    </row>
    <row r="258" spans="3:44" ht="16" hidden="1">
      <c r="C258" s="68">
        <v>5</v>
      </c>
      <c r="D258" s="68">
        <v>29</v>
      </c>
      <c r="E258" s="18" t="s">
        <v>589</v>
      </c>
      <c r="F258" s="145" t="s">
        <v>1673</v>
      </c>
      <c r="G258" s="147" t="str">
        <f t="shared" si="74"/>
        <v>MP</v>
      </c>
      <c r="H258" s="147" t="str">
        <f t="shared" si="75"/>
        <v>Northern Mariana Is.</v>
      </c>
      <c r="I258" s="147">
        <v>177</v>
      </c>
      <c r="J258" s="148" t="s">
        <v>88</v>
      </c>
      <c r="K258" s="147"/>
      <c r="L258" s="68"/>
      <c r="M258" s="143"/>
      <c r="N258" s="68">
        <v>257</v>
      </c>
      <c r="O258" s="68" t="str">
        <f t="shared" si="67"/>
        <v/>
      </c>
      <c r="P258" s="68" t="str">
        <f t="shared" ref="P258:P321" si="93">CONCATENATE("{ ""id"": ",N258,", ""cbl_value"":""",G258,""", ""oscar_display_text"" : """,H258,""", ""top_record"": ", IF(K258=TRUE,"true","false"), ", ""synonyms"": []"," },")</f>
        <v>{ "id": 257, "cbl_value":"MP", "oscar_display_text" : "Northern Mariana Is.", "top_record": false, "synonyms": [] },</v>
      </c>
      <c r="Q258" s="68" t="str">
        <f t="shared" ref="Q258:Q321" si="94">CONCATENATE(O258,P258)</f>
        <v>{ "id": 257, "cbl_value":"MP", "oscar_display_text" : "Northern Mariana Is.", "top_record": false, "synonyms": [] },</v>
      </c>
      <c r="R258" s="68"/>
      <c r="S258" t="s">
        <v>88</v>
      </c>
      <c r="T258" t="str">
        <f t="shared" si="76"/>
        <v>UPDATE lov_value SET ACTIVE = 0 , ORDER_VALUE = 177 WHERE ID = 257;</v>
      </c>
    </row>
    <row r="259" spans="3:44" ht="16" hidden="1">
      <c r="C259" s="68">
        <v>5</v>
      </c>
      <c r="D259" s="68">
        <v>29</v>
      </c>
      <c r="E259" s="18" t="s">
        <v>589</v>
      </c>
      <c r="F259" s="145" t="s">
        <v>1674</v>
      </c>
      <c r="G259" s="147" t="str">
        <f t="shared" si="74"/>
        <v>NO</v>
      </c>
      <c r="H259" s="147" t="str">
        <f t="shared" si="75"/>
        <v>Norway</v>
      </c>
      <c r="I259" s="147">
        <v>43</v>
      </c>
      <c r="J259" s="148" t="s">
        <v>200</v>
      </c>
      <c r="K259" s="147"/>
      <c r="L259" s="30" t="s">
        <v>1675</v>
      </c>
      <c r="M259" s="143"/>
      <c r="N259" s="68">
        <v>258</v>
      </c>
      <c r="O259" s="68" t="str">
        <f t="shared" ref="O259:O322" si="95">IF(E259 &lt;&gt; E258, CONCATENATE("]},{ ""id"":",C259,",""ext_id"": ",D259,", ""name"":""",E259,""",""values"":["),"")</f>
        <v/>
      </c>
      <c r="P259" s="68" t="str">
        <f t="shared" si="93"/>
        <v>{ "id": 258, "cbl_value":"NO", "oscar_display_text" : "Norway", "top_record": false, "synonyms": [] },</v>
      </c>
      <c r="Q259" s="68" t="str">
        <f t="shared" si="94"/>
        <v>{ "id": 258, "cbl_value":"NO", "oscar_display_text" : "Norway", "top_record": false, "synonyms": [] },</v>
      </c>
      <c r="R259" s="68"/>
      <c r="S259" t="s">
        <v>88</v>
      </c>
      <c r="T259" t="str">
        <f t="shared" si="76"/>
        <v>UPDATE lov_value SET ACTIVE = 1 , ORDER_VALUE = 43 WHERE ID = 258;</v>
      </c>
      <c r="U259" t="str">
        <f t="shared" ref="U259:AF259" si="96">IF($L259&lt;&gt;"",
    IF(LEN($L259)-LEN(SUBSTITUTE($L259,";",""))&gt;=U$1,
        IF(U$1=1,
            MID($L259,1,FIND(";",$L259,1)-1),
            MID($L259,
                FIND("~",SUBSTITUTE($L259,";","~",U$1-1))+1,
                FIND("~",SUBSTITUTE($L259,";","~",U$1))-FIND("~",SUBSTITUTE($L259,";","~",U$1-1))-1
            )
        ),
        IF(AND(LEN($L259)-LEN(SUBSTITUTE($L259,";",""))=0,U$1=1),
            $L259,
            IF(LEN($L259)-LEN(SUBSTITUTE($L259,";",""))=U$1-1,
                RIGHT($L259,LEN($L259)-FIND("~",(SUBSTITUTE($L259,";","~",U$1-1)))),""))),"")</f>
        <v>NO</v>
      </c>
      <c r="V259" t="str">
        <f t="shared" si="96"/>
        <v>Oslo</v>
      </c>
      <c r="W259" t="str">
        <f t="shared" si="96"/>
        <v/>
      </c>
      <c r="X259" t="str">
        <f t="shared" si="96"/>
        <v/>
      </c>
      <c r="Y259" t="str">
        <f t="shared" si="96"/>
        <v/>
      </c>
      <c r="Z259" t="str">
        <f t="shared" si="96"/>
        <v/>
      </c>
      <c r="AA259" t="str">
        <f t="shared" si="96"/>
        <v/>
      </c>
      <c r="AB259" t="str">
        <f t="shared" si="96"/>
        <v/>
      </c>
      <c r="AC259" t="str">
        <f t="shared" si="96"/>
        <v/>
      </c>
      <c r="AD259" t="str">
        <f t="shared" si="96"/>
        <v/>
      </c>
      <c r="AE259" t="str">
        <f t="shared" si="96"/>
        <v/>
      </c>
      <c r="AF259" t="str">
        <f t="shared" si="96"/>
        <v/>
      </c>
      <c r="AG259" t="str">
        <f t="shared" ref="AG259:AR259" si="97">IF(U259&lt;&gt;"",CONCATENATE("INSERT INTO oscar_db.synonym (SYNONYM, LOV_ID) VALUES('",U259,"' , ",$N259,");"),"")</f>
        <v>INSERT INTO oscar_db.synonym (SYNONYM, LOV_ID) VALUES('NO' , 258);</v>
      </c>
      <c r="AH259" t="str">
        <f t="shared" si="97"/>
        <v>INSERT INTO oscar_db.synonym (SYNONYM, LOV_ID) VALUES('Oslo' , 258);</v>
      </c>
      <c r="AI259" t="str">
        <f t="shared" si="97"/>
        <v/>
      </c>
      <c r="AJ259" t="str">
        <f t="shared" si="97"/>
        <v/>
      </c>
      <c r="AK259" t="str">
        <f t="shared" si="97"/>
        <v/>
      </c>
      <c r="AL259" t="str">
        <f t="shared" si="97"/>
        <v/>
      </c>
      <c r="AM259" t="str">
        <f t="shared" si="97"/>
        <v/>
      </c>
      <c r="AN259" t="str">
        <f t="shared" si="97"/>
        <v/>
      </c>
      <c r="AO259" t="str">
        <f t="shared" si="97"/>
        <v/>
      </c>
      <c r="AP259" t="str">
        <f t="shared" si="97"/>
        <v/>
      </c>
      <c r="AQ259" t="str">
        <f t="shared" si="97"/>
        <v/>
      </c>
      <c r="AR259" t="str">
        <f t="shared" si="97"/>
        <v/>
      </c>
    </row>
    <row r="260" spans="3:44" ht="16" hidden="1">
      <c r="C260" s="68">
        <v>5</v>
      </c>
      <c r="D260" s="68">
        <v>29</v>
      </c>
      <c r="E260" s="18" t="s">
        <v>589</v>
      </c>
      <c r="F260" s="145" t="s">
        <v>1676</v>
      </c>
      <c r="G260" s="147" t="str">
        <f t="shared" si="74"/>
        <v>PS</v>
      </c>
      <c r="H260" s="147" t="str">
        <f t="shared" si="75"/>
        <v>Occupd. Palstn. Terr.</v>
      </c>
      <c r="I260" s="147">
        <v>179</v>
      </c>
      <c r="J260" s="148" t="s">
        <v>88</v>
      </c>
      <c r="K260" s="147"/>
      <c r="L260" s="68"/>
      <c r="M260" s="143"/>
      <c r="N260" s="68">
        <v>259</v>
      </c>
      <c r="O260" s="68" t="str">
        <f t="shared" si="95"/>
        <v/>
      </c>
      <c r="P260" s="68" t="str">
        <f t="shared" si="93"/>
        <v>{ "id": 259, "cbl_value":"PS", "oscar_display_text" : "Occupd. Palstn. Terr.", "top_record": false, "synonyms": [] },</v>
      </c>
      <c r="Q260" s="68" t="str">
        <f t="shared" si="94"/>
        <v>{ "id": 259, "cbl_value":"PS", "oscar_display_text" : "Occupd. Palstn. Terr.", "top_record": false, "synonyms": [] },</v>
      </c>
      <c r="R260" s="68"/>
      <c r="S260" t="s">
        <v>88</v>
      </c>
      <c r="T260" t="str">
        <f t="shared" si="76"/>
        <v>UPDATE lov_value SET ACTIVE = 0 , ORDER_VALUE = 179 WHERE ID = 259;</v>
      </c>
    </row>
    <row r="261" spans="3:44" ht="16" hidden="1">
      <c r="C261" s="68">
        <v>5</v>
      </c>
      <c r="D261" s="68">
        <v>29</v>
      </c>
      <c r="E261" s="18" t="s">
        <v>589</v>
      </c>
      <c r="F261" s="145" t="s">
        <v>1677</v>
      </c>
      <c r="G261" s="147" t="str">
        <f t="shared" si="74"/>
        <v>OM</v>
      </c>
      <c r="H261" s="147" t="str">
        <f t="shared" si="75"/>
        <v>Oman</v>
      </c>
      <c r="I261" s="147">
        <v>180</v>
      </c>
      <c r="J261" s="148" t="s">
        <v>88</v>
      </c>
      <c r="K261" s="147"/>
      <c r="L261" s="68"/>
      <c r="M261" s="143"/>
      <c r="N261" s="68">
        <v>260</v>
      </c>
      <c r="O261" s="68" t="str">
        <f t="shared" si="95"/>
        <v/>
      </c>
      <c r="P261" s="68" t="str">
        <f t="shared" si="93"/>
        <v>{ "id": 260, "cbl_value":"OM", "oscar_display_text" : "Oman", "top_record": false, "synonyms": [] },</v>
      </c>
      <c r="Q261" s="68" t="str">
        <f t="shared" si="94"/>
        <v>{ "id": 260, "cbl_value":"OM", "oscar_display_text" : "Oman", "top_record": false, "synonyms": [] },</v>
      </c>
      <c r="R261" s="68"/>
      <c r="S261" t="s">
        <v>88</v>
      </c>
      <c r="T261" t="str">
        <f t="shared" si="76"/>
        <v>UPDATE lov_value SET ACTIVE = 0 , ORDER_VALUE = 180 WHERE ID = 260;</v>
      </c>
    </row>
    <row r="262" spans="3:44" ht="16" hidden="1">
      <c r="C262" s="68">
        <v>5</v>
      </c>
      <c r="D262" s="68">
        <v>29</v>
      </c>
      <c r="E262" s="18" t="s">
        <v>589</v>
      </c>
      <c r="F262" s="145" t="s">
        <v>1678</v>
      </c>
      <c r="G262" s="147" t="str">
        <f t="shared" si="74"/>
        <v>XB</v>
      </c>
      <c r="H262" s="147" t="str">
        <f t="shared" si="75"/>
        <v>Org. Inter</v>
      </c>
      <c r="I262" s="147">
        <v>181</v>
      </c>
      <c r="J262" s="148" t="s">
        <v>88</v>
      </c>
      <c r="K262" s="147"/>
      <c r="L262" s="68"/>
      <c r="M262" s="143"/>
      <c r="N262" s="68">
        <v>261</v>
      </c>
      <c r="O262" s="68" t="str">
        <f t="shared" si="95"/>
        <v/>
      </c>
      <c r="P262" s="68" t="str">
        <f t="shared" si="93"/>
        <v>{ "id": 261, "cbl_value":"XB", "oscar_display_text" : "Org. Inter", "top_record": false, "synonyms": [] },</v>
      </c>
      <c r="Q262" s="68" t="str">
        <f t="shared" si="94"/>
        <v>{ "id": 261, "cbl_value":"XB", "oscar_display_text" : "Org. Inter", "top_record": false, "synonyms": [] },</v>
      </c>
      <c r="R262" s="68"/>
      <c r="S262" t="s">
        <v>88</v>
      </c>
      <c r="T262" t="str">
        <f t="shared" si="76"/>
        <v>UPDATE lov_value SET ACTIVE = 0 , ORDER_VALUE = 181 WHERE ID = 261;</v>
      </c>
    </row>
    <row r="263" spans="3:44" ht="16" hidden="1">
      <c r="C263" s="68">
        <v>5</v>
      </c>
      <c r="D263" s="68">
        <v>29</v>
      </c>
      <c r="E263" s="18" t="s">
        <v>589</v>
      </c>
      <c r="F263" s="145" t="s">
        <v>1679</v>
      </c>
      <c r="G263" s="147" t="str">
        <f t="shared" si="74"/>
        <v>XC</v>
      </c>
      <c r="H263" s="147" t="str">
        <f t="shared" si="75"/>
        <v>Otan</v>
      </c>
      <c r="I263" s="147">
        <v>182</v>
      </c>
      <c r="J263" s="148" t="s">
        <v>88</v>
      </c>
      <c r="K263" s="147"/>
      <c r="L263" s="68"/>
      <c r="M263" s="143"/>
      <c r="N263" s="68">
        <v>262</v>
      </c>
      <c r="O263" s="68" t="str">
        <f t="shared" si="95"/>
        <v/>
      </c>
      <c r="P263" s="68" t="str">
        <f t="shared" si="93"/>
        <v>{ "id": 262, "cbl_value":"XC", "oscar_display_text" : "Otan", "top_record": false, "synonyms": [] },</v>
      </c>
      <c r="Q263" s="68" t="str">
        <f t="shared" si="94"/>
        <v>{ "id": 262, "cbl_value":"XC", "oscar_display_text" : "Otan", "top_record": false, "synonyms": [] },</v>
      </c>
      <c r="R263" s="68"/>
      <c r="S263" t="s">
        <v>88</v>
      </c>
      <c r="T263" t="str">
        <f t="shared" si="76"/>
        <v>UPDATE lov_value SET ACTIVE = 0 , ORDER_VALUE = 182 WHERE ID = 262;</v>
      </c>
    </row>
    <row r="264" spans="3:44" ht="16" hidden="1">
      <c r="C264" s="68">
        <v>5</v>
      </c>
      <c r="D264" s="68">
        <v>29</v>
      </c>
      <c r="E264" s="18" t="s">
        <v>589</v>
      </c>
      <c r="F264" s="145" t="s">
        <v>1680</v>
      </c>
      <c r="G264" s="147" t="str">
        <f t="shared" si="74"/>
        <v>PK</v>
      </c>
      <c r="H264" s="147" t="str">
        <f t="shared" si="75"/>
        <v>Pakistan</v>
      </c>
      <c r="I264" s="147">
        <v>183</v>
      </c>
      <c r="J264" s="148" t="s">
        <v>88</v>
      </c>
      <c r="K264" s="147"/>
      <c r="L264" s="68"/>
      <c r="M264" s="143"/>
      <c r="N264" s="68">
        <v>263</v>
      </c>
      <c r="O264" s="68" t="str">
        <f t="shared" si="95"/>
        <v/>
      </c>
      <c r="P264" s="68" t="str">
        <f t="shared" si="93"/>
        <v>{ "id": 263, "cbl_value":"PK", "oscar_display_text" : "Pakistan", "top_record": false, "synonyms": [] },</v>
      </c>
      <c r="Q264" s="68" t="str">
        <f t="shared" si="94"/>
        <v>{ "id": 263, "cbl_value":"PK", "oscar_display_text" : "Pakistan", "top_record": false, "synonyms": [] },</v>
      </c>
      <c r="R264" s="68"/>
      <c r="S264" t="s">
        <v>88</v>
      </c>
      <c r="T264" t="str">
        <f t="shared" si="76"/>
        <v>UPDATE lov_value SET ACTIVE = 0 , ORDER_VALUE = 183 WHERE ID = 263;</v>
      </c>
    </row>
    <row r="265" spans="3:44" ht="16" hidden="1">
      <c r="C265" s="68">
        <v>5</v>
      </c>
      <c r="D265" s="68">
        <v>29</v>
      </c>
      <c r="E265" s="18" t="s">
        <v>589</v>
      </c>
      <c r="F265" s="145" t="s">
        <v>1681</v>
      </c>
      <c r="G265" s="147" t="str">
        <f t="shared" si="74"/>
        <v>PW</v>
      </c>
      <c r="H265" s="147" t="str">
        <f t="shared" si="75"/>
        <v>Palau</v>
      </c>
      <c r="I265" s="147">
        <v>184</v>
      </c>
      <c r="J265" s="148" t="s">
        <v>88</v>
      </c>
      <c r="K265" s="147"/>
      <c r="L265" s="68"/>
      <c r="M265" s="143"/>
      <c r="N265" s="68">
        <v>264</v>
      </c>
      <c r="O265" s="68" t="str">
        <f t="shared" si="95"/>
        <v/>
      </c>
      <c r="P265" s="68" t="str">
        <f t="shared" si="93"/>
        <v>{ "id": 264, "cbl_value":"PW", "oscar_display_text" : "Palau", "top_record": false, "synonyms": [] },</v>
      </c>
      <c r="Q265" s="68" t="str">
        <f t="shared" si="94"/>
        <v>{ "id": 264, "cbl_value":"PW", "oscar_display_text" : "Palau", "top_record": false, "synonyms": [] },</v>
      </c>
      <c r="R265" s="68"/>
      <c r="S265" t="s">
        <v>88</v>
      </c>
      <c r="T265" t="str">
        <f t="shared" si="76"/>
        <v>UPDATE lov_value SET ACTIVE = 0 , ORDER_VALUE = 184 WHERE ID = 264;</v>
      </c>
    </row>
    <row r="266" spans="3:44" ht="16" hidden="1">
      <c r="C266" s="68">
        <v>5</v>
      </c>
      <c r="D266" s="68">
        <v>29</v>
      </c>
      <c r="E266" s="18" t="s">
        <v>589</v>
      </c>
      <c r="F266" s="145" t="s">
        <v>1682</v>
      </c>
      <c r="G266" s="147" t="str">
        <f t="shared" si="74"/>
        <v>PA</v>
      </c>
      <c r="H266" s="147" t="str">
        <f t="shared" si="75"/>
        <v>Panama</v>
      </c>
      <c r="I266" s="147">
        <v>185</v>
      </c>
      <c r="J266" s="148" t="s">
        <v>88</v>
      </c>
      <c r="K266" s="147"/>
      <c r="L266" s="68"/>
      <c r="M266" s="143"/>
      <c r="N266" s="68">
        <v>265</v>
      </c>
      <c r="O266" s="68" t="str">
        <f t="shared" si="95"/>
        <v/>
      </c>
      <c r="P266" s="68" t="str">
        <f t="shared" si="93"/>
        <v>{ "id": 265, "cbl_value":"PA", "oscar_display_text" : "Panama", "top_record": false, "synonyms": [] },</v>
      </c>
      <c r="Q266" s="68" t="str">
        <f t="shared" si="94"/>
        <v>{ "id": 265, "cbl_value":"PA", "oscar_display_text" : "Panama", "top_record": false, "synonyms": [] },</v>
      </c>
      <c r="R266" s="68"/>
      <c r="S266" t="s">
        <v>88</v>
      </c>
      <c r="T266" t="str">
        <f t="shared" si="76"/>
        <v>UPDATE lov_value SET ACTIVE = 0 , ORDER_VALUE = 185 WHERE ID = 265;</v>
      </c>
    </row>
    <row r="267" spans="3:44" ht="16" hidden="1">
      <c r="C267" s="68">
        <v>5</v>
      </c>
      <c r="D267" s="68">
        <v>29</v>
      </c>
      <c r="E267" s="18" t="s">
        <v>589</v>
      </c>
      <c r="F267" s="145" t="s">
        <v>1683</v>
      </c>
      <c r="G267" s="147" t="str">
        <f t="shared" si="74"/>
        <v>PZ</v>
      </c>
      <c r="H267" s="147" t="str">
        <f t="shared" si="75"/>
        <v>Panama Canal Zone</v>
      </c>
      <c r="I267" s="147">
        <v>186</v>
      </c>
      <c r="J267" s="148" t="s">
        <v>88</v>
      </c>
      <c r="K267" s="147"/>
      <c r="L267" s="68"/>
      <c r="M267" s="143"/>
      <c r="N267" s="68">
        <v>266</v>
      </c>
      <c r="O267" s="68" t="str">
        <f t="shared" si="95"/>
        <v/>
      </c>
      <c r="P267" s="68" t="str">
        <f t="shared" si="93"/>
        <v>{ "id": 266, "cbl_value":"PZ", "oscar_display_text" : "Panama Canal Zone", "top_record": false, "synonyms": [] },</v>
      </c>
      <c r="Q267" s="68" t="str">
        <f t="shared" si="94"/>
        <v>{ "id": 266, "cbl_value":"PZ", "oscar_display_text" : "Panama Canal Zone", "top_record": false, "synonyms": [] },</v>
      </c>
      <c r="R267" s="68"/>
      <c r="S267" t="s">
        <v>88</v>
      </c>
      <c r="T267" t="str">
        <f t="shared" si="76"/>
        <v>UPDATE lov_value SET ACTIVE = 0 , ORDER_VALUE = 186 WHERE ID = 266;</v>
      </c>
    </row>
    <row r="268" spans="3:44" ht="16" hidden="1">
      <c r="C268" s="68">
        <v>5</v>
      </c>
      <c r="D268" s="68">
        <v>29</v>
      </c>
      <c r="E268" s="18" t="s">
        <v>589</v>
      </c>
      <c r="F268" s="145" t="s">
        <v>1684</v>
      </c>
      <c r="G268" s="147" t="str">
        <f t="shared" si="74"/>
        <v>PG</v>
      </c>
      <c r="H268" s="147" t="str">
        <f t="shared" si="75"/>
        <v>Papua New Guinea</v>
      </c>
      <c r="I268" s="147">
        <v>187</v>
      </c>
      <c r="J268" s="148" t="s">
        <v>88</v>
      </c>
      <c r="K268" s="147"/>
      <c r="L268" s="68"/>
      <c r="M268" s="143"/>
      <c r="N268" s="68">
        <v>267</v>
      </c>
      <c r="O268" s="68" t="str">
        <f t="shared" si="95"/>
        <v/>
      </c>
      <c r="P268" s="68" t="str">
        <f t="shared" si="93"/>
        <v>{ "id": 267, "cbl_value":"PG", "oscar_display_text" : "Papua New Guinea", "top_record": false, "synonyms": [] },</v>
      </c>
      <c r="Q268" s="68" t="str">
        <f t="shared" si="94"/>
        <v>{ "id": 267, "cbl_value":"PG", "oscar_display_text" : "Papua New Guinea", "top_record": false, "synonyms": [] },</v>
      </c>
      <c r="R268" s="68"/>
      <c r="S268" t="s">
        <v>88</v>
      </c>
      <c r="T268" t="str">
        <f t="shared" si="76"/>
        <v>UPDATE lov_value SET ACTIVE = 0 , ORDER_VALUE = 187 WHERE ID = 267;</v>
      </c>
    </row>
    <row r="269" spans="3:44" ht="16" hidden="1">
      <c r="C269" s="68">
        <v>5</v>
      </c>
      <c r="D269" s="68">
        <v>29</v>
      </c>
      <c r="E269" s="18" t="s">
        <v>589</v>
      </c>
      <c r="F269" s="145" t="s">
        <v>1685</v>
      </c>
      <c r="G269" s="147" t="str">
        <f t="shared" si="74"/>
        <v>PY</v>
      </c>
      <c r="H269" s="147" t="str">
        <f t="shared" si="75"/>
        <v>Paraguay</v>
      </c>
      <c r="I269" s="147">
        <v>188</v>
      </c>
      <c r="J269" s="148" t="s">
        <v>88</v>
      </c>
      <c r="K269" s="147"/>
      <c r="L269" s="68"/>
      <c r="M269" s="143"/>
      <c r="N269" s="68">
        <v>268</v>
      </c>
      <c r="O269" s="68" t="str">
        <f t="shared" si="95"/>
        <v/>
      </c>
      <c r="P269" s="68" t="str">
        <f t="shared" si="93"/>
        <v>{ "id": 268, "cbl_value":"PY", "oscar_display_text" : "Paraguay", "top_record": false, "synonyms": [] },</v>
      </c>
      <c r="Q269" s="68" t="str">
        <f t="shared" si="94"/>
        <v>{ "id": 268, "cbl_value":"PY", "oscar_display_text" : "Paraguay", "top_record": false, "synonyms": [] },</v>
      </c>
      <c r="R269" s="68"/>
      <c r="S269" t="s">
        <v>88</v>
      </c>
      <c r="T269" t="str">
        <f t="shared" si="76"/>
        <v>UPDATE lov_value SET ACTIVE = 0 , ORDER_VALUE = 188 WHERE ID = 268;</v>
      </c>
    </row>
    <row r="270" spans="3:44" ht="16" hidden="1">
      <c r="C270" s="68">
        <v>5</v>
      </c>
      <c r="D270" s="68">
        <v>29</v>
      </c>
      <c r="E270" s="18" t="s">
        <v>589</v>
      </c>
      <c r="F270" s="145" t="s">
        <v>1686</v>
      </c>
      <c r="G270" s="147" t="str">
        <f t="shared" si="74"/>
        <v>PE</v>
      </c>
      <c r="H270" s="147" t="str">
        <f t="shared" si="75"/>
        <v>Peru</v>
      </c>
      <c r="I270" s="147">
        <v>189</v>
      </c>
      <c r="J270" s="148" t="s">
        <v>88</v>
      </c>
      <c r="K270" s="147"/>
      <c r="L270" s="68"/>
      <c r="M270" s="143"/>
      <c r="N270" s="68">
        <v>269</v>
      </c>
      <c r="O270" s="68" t="str">
        <f t="shared" si="95"/>
        <v/>
      </c>
      <c r="P270" s="68" t="str">
        <f t="shared" si="93"/>
        <v>{ "id": 269, "cbl_value":"PE", "oscar_display_text" : "Peru", "top_record": false, "synonyms": [] },</v>
      </c>
      <c r="Q270" s="68" t="str">
        <f t="shared" si="94"/>
        <v>{ "id": 269, "cbl_value":"PE", "oscar_display_text" : "Peru", "top_record": false, "synonyms": [] },</v>
      </c>
      <c r="R270" s="68"/>
      <c r="S270" t="s">
        <v>88</v>
      </c>
      <c r="T270" t="str">
        <f t="shared" si="76"/>
        <v>UPDATE lov_value SET ACTIVE = 0 , ORDER_VALUE = 189 WHERE ID = 269;</v>
      </c>
    </row>
    <row r="271" spans="3:44" ht="16" hidden="1">
      <c r="C271" s="68">
        <v>5</v>
      </c>
      <c r="D271" s="68">
        <v>29</v>
      </c>
      <c r="E271" s="18" t="s">
        <v>589</v>
      </c>
      <c r="F271" s="145" t="s">
        <v>1687</v>
      </c>
      <c r="G271" s="147" t="str">
        <f t="shared" si="74"/>
        <v>PH</v>
      </c>
      <c r="H271" s="147" t="str">
        <f t="shared" si="75"/>
        <v>Philippines</v>
      </c>
      <c r="I271" s="147">
        <v>44</v>
      </c>
      <c r="J271" s="148" t="s">
        <v>200</v>
      </c>
      <c r="K271" s="147"/>
      <c r="L271" s="30" t="s">
        <v>1688</v>
      </c>
      <c r="M271" s="143"/>
      <c r="N271" s="68">
        <v>270</v>
      </c>
      <c r="O271" s="68" t="str">
        <f t="shared" si="95"/>
        <v/>
      </c>
      <c r="P271" s="68" t="str">
        <f t="shared" si="93"/>
        <v>{ "id": 270, "cbl_value":"PH", "oscar_display_text" : "Philippines", "top_record": false, "synonyms": [] },</v>
      </c>
      <c r="Q271" s="68" t="str">
        <f t="shared" si="94"/>
        <v>{ "id": 270, "cbl_value":"PH", "oscar_display_text" : "Philippines", "top_record": false, "synonyms": [] },</v>
      </c>
      <c r="R271" s="68"/>
      <c r="S271" t="s">
        <v>88</v>
      </c>
      <c r="T271" t="str">
        <f t="shared" si="76"/>
        <v>UPDATE lov_value SET ACTIVE = 1 , ORDER_VALUE = 44 WHERE ID = 270;</v>
      </c>
      <c r="U271" t="str">
        <f t="shared" ref="U271:AF271" si="98">IF($L271&lt;&gt;"",
    IF(LEN($L271)-LEN(SUBSTITUTE($L271,";",""))&gt;=U$1,
        IF(U$1=1,
            MID($L271,1,FIND(";",$L271,1)-1),
            MID($L271,
                FIND("~",SUBSTITUTE($L271,";","~",U$1-1))+1,
                FIND("~",SUBSTITUTE($L271,";","~",U$1))-FIND("~",SUBSTITUTE($L271,";","~",U$1-1))-1
            )
        ),
        IF(AND(LEN($L271)-LEN(SUBSTITUTE($L271,";",""))=0,U$1=1),
            $L271,
            IF(LEN($L271)-LEN(SUBSTITUTE($L271,";",""))=U$1-1,
                RIGHT($L271,LEN($L271)-FIND("~",(SUBSTITUTE($L271,";","~",U$1-1)))),""))),"")</f>
        <v>PH</v>
      </c>
      <c r="V271" t="str">
        <f t="shared" si="98"/>
        <v>Manila</v>
      </c>
      <c r="W271" t="str">
        <f t="shared" si="98"/>
        <v/>
      </c>
      <c r="X271" t="str">
        <f t="shared" si="98"/>
        <v/>
      </c>
      <c r="Y271" t="str">
        <f t="shared" si="98"/>
        <v/>
      </c>
      <c r="Z271" t="str">
        <f t="shared" si="98"/>
        <v/>
      </c>
      <c r="AA271" t="str">
        <f t="shared" si="98"/>
        <v/>
      </c>
      <c r="AB271" t="str">
        <f t="shared" si="98"/>
        <v/>
      </c>
      <c r="AC271" t="str">
        <f t="shared" si="98"/>
        <v/>
      </c>
      <c r="AD271" t="str">
        <f t="shared" si="98"/>
        <v/>
      </c>
      <c r="AE271" t="str">
        <f t="shared" si="98"/>
        <v/>
      </c>
      <c r="AF271" t="str">
        <f t="shared" si="98"/>
        <v/>
      </c>
      <c r="AG271" t="str">
        <f t="shared" ref="AG271:AR271" si="99">IF(U271&lt;&gt;"",CONCATENATE("INSERT INTO oscar_db.synonym (SYNONYM, LOV_ID) VALUES('",U271,"' , ",$N271,");"),"")</f>
        <v>INSERT INTO oscar_db.synonym (SYNONYM, LOV_ID) VALUES('PH' , 270);</v>
      </c>
      <c r="AH271" t="str">
        <f t="shared" si="99"/>
        <v>INSERT INTO oscar_db.synonym (SYNONYM, LOV_ID) VALUES('Manila' , 270);</v>
      </c>
      <c r="AI271" t="str">
        <f t="shared" si="99"/>
        <v/>
      </c>
      <c r="AJ271" t="str">
        <f t="shared" si="99"/>
        <v/>
      </c>
      <c r="AK271" t="str">
        <f t="shared" si="99"/>
        <v/>
      </c>
      <c r="AL271" t="str">
        <f t="shared" si="99"/>
        <v/>
      </c>
      <c r="AM271" t="str">
        <f t="shared" si="99"/>
        <v/>
      </c>
      <c r="AN271" t="str">
        <f t="shared" si="99"/>
        <v/>
      </c>
      <c r="AO271" t="str">
        <f t="shared" si="99"/>
        <v/>
      </c>
      <c r="AP271" t="str">
        <f t="shared" si="99"/>
        <v/>
      </c>
      <c r="AQ271" t="str">
        <f t="shared" si="99"/>
        <v/>
      </c>
      <c r="AR271" t="str">
        <f t="shared" si="99"/>
        <v/>
      </c>
    </row>
    <row r="272" spans="3:44" ht="16" hidden="1">
      <c r="C272" s="68">
        <v>5</v>
      </c>
      <c r="D272" s="68">
        <v>29</v>
      </c>
      <c r="E272" s="18" t="s">
        <v>589</v>
      </c>
      <c r="F272" s="145" t="s">
        <v>1689</v>
      </c>
      <c r="G272" s="147" t="str">
        <f t="shared" si="74"/>
        <v>PN</v>
      </c>
      <c r="H272" s="147" t="str">
        <f t="shared" si="75"/>
        <v>Pitcairn</v>
      </c>
      <c r="I272" s="147">
        <v>191</v>
      </c>
      <c r="J272" s="148" t="s">
        <v>88</v>
      </c>
      <c r="K272" s="147"/>
      <c r="L272" s="68"/>
      <c r="M272" s="143"/>
      <c r="N272" s="68">
        <v>271</v>
      </c>
      <c r="O272" s="68" t="str">
        <f t="shared" si="95"/>
        <v/>
      </c>
      <c r="P272" s="68" t="str">
        <f t="shared" si="93"/>
        <v>{ "id": 271, "cbl_value":"PN", "oscar_display_text" : "Pitcairn", "top_record": false, "synonyms": [] },</v>
      </c>
      <c r="Q272" s="68" t="str">
        <f t="shared" si="94"/>
        <v>{ "id": 271, "cbl_value":"PN", "oscar_display_text" : "Pitcairn", "top_record": false, "synonyms": [] },</v>
      </c>
      <c r="R272" s="68"/>
      <c r="S272" t="s">
        <v>88</v>
      </c>
      <c r="T272" t="str">
        <f t="shared" si="76"/>
        <v>UPDATE lov_value SET ACTIVE = 0 , ORDER_VALUE = 191 WHERE ID = 271;</v>
      </c>
    </row>
    <row r="273" spans="3:44" ht="16" hidden="1">
      <c r="C273" s="68">
        <v>5</v>
      </c>
      <c r="D273" s="68">
        <v>29</v>
      </c>
      <c r="E273" s="18" t="s">
        <v>589</v>
      </c>
      <c r="F273" s="145" t="s">
        <v>1690</v>
      </c>
      <c r="G273" s="147" t="str">
        <f t="shared" si="74"/>
        <v>PL</v>
      </c>
      <c r="H273" s="147" t="str">
        <f t="shared" si="75"/>
        <v>Poland</v>
      </c>
      <c r="I273" s="147">
        <v>45</v>
      </c>
      <c r="J273" s="148" t="s">
        <v>200</v>
      </c>
      <c r="K273" s="147"/>
      <c r="L273" s="30" t="s">
        <v>1691</v>
      </c>
      <c r="M273" s="143"/>
      <c r="N273" s="68">
        <v>272</v>
      </c>
      <c r="O273" s="68" t="str">
        <f t="shared" si="95"/>
        <v/>
      </c>
      <c r="P273" s="68" t="str">
        <f t="shared" si="93"/>
        <v>{ "id": 272, "cbl_value":"PL", "oscar_display_text" : "Poland", "top_record": false, "synonyms": [] },</v>
      </c>
      <c r="Q273" s="68" t="str">
        <f t="shared" si="94"/>
        <v>{ "id": 272, "cbl_value":"PL", "oscar_display_text" : "Poland", "top_record": false, "synonyms": [] },</v>
      </c>
      <c r="R273" s="68"/>
      <c r="S273" t="s">
        <v>88</v>
      </c>
      <c r="T273" t="str">
        <f t="shared" si="76"/>
        <v>UPDATE lov_value SET ACTIVE = 1 , ORDER_VALUE = 45 WHERE ID = 272;</v>
      </c>
      <c r="U273" t="str">
        <f t="shared" ref="U273:AF274" si="100">IF($L273&lt;&gt;"",
    IF(LEN($L273)-LEN(SUBSTITUTE($L273,";",""))&gt;=U$1,
        IF(U$1=1,
            MID($L273,1,FIND(";",$L273,1)-1),
            MID($L273,
                FIND("~",SUBSTITUTE($L273,";","~",U$1-1))+1,
                FIND("~",SUBSTITUTE($L273,";","~",U$1))-FIND("~",SUBSTITUTE($L273,";","~",U$1-1))-1
            )
        ),
        IF(AND(LEN($L273)-LEN(SUBSTITUTE($L273,";",""))=0,U$1=1),
            $L273,
            IF(LEN($L273)-LEN(SUBSTITUTE($L273,";",""))=U$1-1,
                RIGHT($L273,LEN($L273)-FIND("~",(SUBSTITUTE($L273,";","~",U$1-1)))),""))),"")</f>
        <v>PL</v>
      </c>
      <c r="V273" t="str">
        <f t="shared" si="100"/>
        <v>Warsaw</v>
      </c>
      <c r="W273" t="str">
        <f t="shared" si="100"/>
        <v/>
      </c>
      <c r="X273" t="str">
        <f t="shared" si="100"/>
        <v/>
      </c>
      <c r="Y273" t="str">
        <f t="shared" si="100"/>
        <v/>
      </c>
      <c r="Z273" t="str">
        <f t="shared" si="100"/>
        <v/>
      </c>
      <c r="AA273" t="str">
        <f t="shared" si="100"/>
        <v/>
      </c>
      <c r="AB273" t="str">
        <f t="shared" si="100"/>
        <v/>
      </c>
      <c r="AC273" t="str">
        <f t="shared" si="100"/>
        <v/>
      </c>
      <c r="AD273" t="str">
        <f t="shared" si="100"/>
        <v/>
      </c>
      <c r="AE273" t="str">
        <f t="shared" si="100"/>
        <v/>
      </c>
      <c r="AF273" t="str">
        <f t="shared" si="100"/>
        <v/>
      </c>
      <c r="AG273" t="str">
        <f t="shared" ref="AG273:AR274" si="101">IF(U273&lt;&gt;"",CONCATENATE("INSERT INTO oscar_db.synonym (SYNONYM, LOV_ID) VALUES('",U273,"' , ",$N273,");"),"")</f>
        <v>INSERT INTO oscar_db.synonym (SYNONYM, LOV_ID) VALUES('PL' , 272);</v>
      </c>
      <c r="AH273" t="str">
        <f t="shared" si="101"/>
        <v>INSERT INTO oscar_db.synonym (SYNONYM, LOV_ID) VALUES('Warsaw' , 272);</v>
      </c>
      <c r="AI273" t="str">
        <f t="shared" si="101"/>
        <v/>
      </c>
      <c r="AJ273" t="str">
        <f t="shared" si="101"/>
        <v/>
      </c>
      <c r="AK273" t="str">
        <f t="shared" si="101"/>
        <v/>
      </c>
      <c r="AL273" t="str">
        <f t="shared" si="101"/>
        <v/>
      </c>
      <c r="AM273" t="str">
        <f t="shared" si="101"/>
        <v/>
      </c>
      <c r="AN273" t="str">
        <f t="shared" si="101"/>
        <v/>
      </c>
      <c r="AO273" t="str">
        <f t="shared" si="101"/>
        <v/>
      </c>
      <c r="AP273" t="str">
        <f t="shared" si="101"/>
        <v/>
      </c>
      <c r="AQ273" t="str">
        <f t="shared" si="101"/>
        <v/>
      </c>
      <c r="AR273" t="str">
        <f t="shared" si="101"/>
        <v/>
      </c>
    </row>
    <row r="274" spans="3:44" ht="16" hidden="1">
      <c r="C274" s="68">
        <v>5</v>
      </c>
      <c r="D274" s="68">
        <v>29</v>
      </c>
      <c r="E274" s="18" t="s">
        <v>589</v>
      </c>
      <c r="F274" s="145" t="s">
        <v>1692</v>
      </c>
      <c r="G274" s="147" t="str">
        <f t="shared" ref="G274:G337" si="102">IF(ISNUMBER(FIND("(",F274)),LEFT(F274,FIND("(",F274)-1),LEFT(F274,FIND(":",F274)-2))</f>
        <v>PT</v>
      </c>
      <c r="H274" s="147" t="str">
        <f t="shared" ref="H274:H337" si="103">RIGHT(F274,LEN(F274)-FIND(":",F274)-6)</f>
        <v>Portugal</v>
      </c>
      <c r="I274" s="147">
        <v>46</v>
      </c>
      <c r="J274" s="148" t="s">
        <v>200</v>
      </c>
      <c r="K274" s="147"/>
      <c r="L274" s="30" t="s">
        <v>1693</v>
      </c>
      <c r="M274" s="143"/>
      <c r="N274" s="68">
        <v>273</v>
      </c>
      <c r="O274" s="68" t="str">
        <f t="shared" si="95"/>
        <v/>
      </c>
      <c r="P274" s="68" t="str">
        <f t="shared" si="93"/>
        <v>{ "id": 273, "cbl_value":"PT", "oscar_display_text" : "Portugal", "top_record": false, "synonyms": [] },</v>
      </c>
      <c r="Q274" s="68" t="str">
        <f t="shared" si="94"/>
        <v>{ "id": 273, "cbl_value":"PT", "oscar_display_text" : "Portugal", "top_record": false, "synonyms": [] },</v>
      </c>
      <c r="R274" s="68"/>
      <c r="S274" t="s">
        <v>88</v>
      </c>
      <c r="T274" t="str">
        <f t="shared" ref="T274:T337" si="104">CONCATENATE("UPDATE lov_value SET ACTIVE = ", IF(J274="Y",1,0), " , ORDER_VALUE = ",IF(I274&gt;0,I274,0), " WHERE ID = ", N274,";")</f>
        <v>UPDATE lov_value SET ACTIVE = 1 , ORDER_VALUE = 46 WHERE ID = 273;</v>
      </c>
      <c r="U274" t="str">
        <f t="shared" si="100"/>
        <v>PT</v>
      </c>
      <c r="V274" t="str">
        <f t="shared" si="100"/>
        <v>Lisbon</v>
      </c>
      <c r="W274" t="str">
        <f t="shared" si="100"/>
        <v/>
      </c>
      <c r="X274" t="str">
        <f t="shared" si="100"/>
        <v/>
      </c>
      <c r="Y274" t="str">
        <f t="shared" si="100"/>
        <v/>
      </c>
      <c r="Z274" t="str">
        <f t="shared" si="100"/>
        <v/>
      </c>
      <c r="AA274" t="str">
        <f t="shared" si="100"/>
        <v/>
      </c>
      <c r="AB274" t="str">
        <f t="shared" si="100"/>
        <v/>
      </c>
      <c r="AC274" t="str">
        <f t="shared" si="100"/>
        <v/>
      </c>
      <c r="AD274" t="str">
        <f t="shared" si="100"/>
        <v/>
      </c>
      <c r="AE274" t="str">
        <f t="shared" si="100"/>
        <v/>
      </c>
      <c r="AF274" t="str">
        <f t="shared" si="100"/>
        <v/>
      </c>
      <c r="AG274" t="str">
        <f t="shared" si="101"/>
        <v>INSERT INTO oscar_db.synonym (SYNONYM, LOV_ID) VALUES('PT' , 273);</v>
      </c>
      <c r="AH274" t="str">
        <f t="shared" si="101"/>
        <v>INSERT INTO oscar_db.synonym (SYNONYM, LOV_ID) VALUES('Lisbon' , 273);</v>
      </c>
      <c r="AI274" t="str">
        <f t="shared" si="101"/>
        <v/>
      </c>
      <c r="AJ274" t="str">
        <f t="shared" si="101"/>
        <v/>
      </c>
      <c r="AK274" t="str">
        <f t="shared" si="101"/>
        <v/>
      </c>
      <c r="AL274" t="str">
        <f t="shared" si="101"/>
        <v/>
      </c>
      <c r="AM274" t="str">
        <f t="shared" si="101"/>
        <v/>
      </c>
      <c r="AN274" t="str">
        <f t="shared" si="101"/>
        <v/>
      </c>
      <c r="AO274" t="str">
        <f t="shared" si="101"/>
        <v/>
      </c>
      <c r="AP274" t="str">
        <f t="shared" si="101"/>
        <v/>
      </c>
      <c r="AQ274" t="str">
        <f t="shared" si="101"/>
        <v/>
      </c>
      <c r="AR274" t="str">
        <f t="shared" si="101"/>
        <v/>
      </c>
    </row>
    <row r="275" spans="3:44" ht="16" hidden="1">
      <c r="C275" s="68">
        <v>5</v>
      </c>
      <c r="D275" s="68">
        <v>29</v>
      </c>
      <c r="E275" s="18" t="s">
        <v>589</v>
      </c>
      <c r="F275" s="145" t="s">
        <v>1694</v>
      </c>
      <c r="G275" s="147" t="str">
        <f t="shared" si="102"/>
        <v>PR</v>
      </c>
      <c r="H275" s="147" t="str">
        <f t="shared" si="103"/>
        <v>Puerto Rico</v>
      </c>
      <c r="I275" s="147">
        <v>194</v>
      </c>
      <c r="J275" s="148" t="s">
        <v>88</v>
      </c>
      <c r="K275" s="147"/>
      <c r="L275" s="68"/>
      <c r="M275" s="143"/>
      <c r="N275" s="68">
        <v>274</v>
      </c>
      <c r="O275" s="68" t="str">
        <f t="shared" si="95"/>
        <v/>
      </c>
      <c r="P275" s="68" t="str">
        <f t="shared" si="93"/>
        <v>{ "id": 274, "cbl_value":"PR", "oscar_display_text" : "Puerto Rico", "top_record": false, "synonyms": [] },</v>
      </c>
      <c r="Q275" s="68" t="str">
        <f t="shared" si="94"/>
        <v>{ "id": 274, "cbl_value":"PR", "oscar_display_text" : "Puerto Rico", "top_record": false, "synonyms": [] },</v>
      </c>
      <c r="R275" s="68"/>
      <c r="S275" t="s">
        <v>88</v>
      </c>
      <c r="T275" t="str">
        <f t="shared" si="104"/>
        <v>UPDATE lov_value SET ACTIVE = 0 , ORDER_VALUE = 194 WHERE ID = 274;</v>
      </c>
    </row>
    <row r="276" spans="3:44" ht="16" hidden="1">
      <c r="C276" s="68">
        <v>5</v>
      </c>
      <c r="D276" s="68">
        <v>29</v>
      </c>
      <c r="E276" s="18" t="s">
        <v>589</v>
      </c>
      <c r="F276" s="145" t="s">
        <v>1695</v>
      </c>
      <c r="G276" s="147" t="str">
        <f t="shared" si="102"/>
        <v>QA</v>
      </c>
      <c r="H276" s="147" t="str">
        <f t="shared" si="103"/>
        <v>Qatar</v>
      </c>
      <c r="I276" s="147">
        <v>195</v>
      </c>
      <c r="J276" s="148" t="s">
        <v>88</v>
      </c>
      <c r="K276" s="147"/>
      <c r="L276" s="68"/>
      <c r="M276" s="143"/>
      <c r="N276" s="68">
        <v>275</v>
      </c>
      <c r="O276" s="68" t="str">
        <f t="shared" si="95"/>
        <v/>
      </c>
      <c r="P276" s="68" t="str">
        <f t="shared" si="93"/>
        <v>{ "id": 275, "cbl_value":"QA", "oscar_display_text" : "Qatar", "top_record": false, "synonyms": [] },</v>
      </c>
      <c r="Q276" s="68" t="str">
        <f t="shared" si="94"/>
        <v>{ "id": 275, "cbl_value":"QA", "oscar_display_text" : "Qatar", "top_record": false, "synonyms": [] },</v>
      </c>
      <c r="R276" s="68"/>
      <c r="S276" t="s">
        <v>88</v>
      </c>
      <c r="T276" t="str">
        <f t="shared" si="104"/>
        <v>UPDATE lov_value SET ACTIVE = 0 , ORDER_VALUE = 195 WHERE ID = 275;</v>
      </c>
    </row>
    <row r="277" spans="3:44" ht="16" hidden="1">
      <c r="C277" s="68">
        <v>5</v>
      </c>
      <c r="D277" s="68">
        <v>29</v>
      </c>
      <c r="E277" s="18" t="s">
        <v>589</v>
      </c>
      <c r="F277" s="145" t="s">
        <v>1696</v>
      </c>
      <c r="G277" s="147" t="str">
        <f t="shared" si="102"/>
        <v>KR</v>
      </c>
      <c r="H277" s="147" t="str">
        <f t="shared" si="103"/>
        <v>Rep. of Korea</v>
      </c>
      <c r="I277" s="147">
        <v>47</v>
      </c>
      <c r="J277" s="148" t="s">
        <v>200</v>
      </c>
      <c r="K277" s="147"/>
      <c r="L277" s="30" t="s">
        <v>1697</v>
      </c>
      <c r="M277" s="143"/>
      <c r="N277" s="68">
        <v>276</v>
      </c>
      <c r="O277" s="68" t="str">
        <f t="shared" si="95"/>
        <v/>
      </c>
      <c r="P277" s="68" t="str">
        <f t="shared" si="93"/>
        <v>{ "id": 276, "cbl_value":"KR", "oscar_display_text" : "Rep. of Korea", "top_record": false, "synonyms": [] },</v>
      </c>
      <c r="Q277" s="68" t="str">
        <f t="shared" si="94"/>
        <v>{ "id": 276, "cbl_value":"KR", "oscar_display_text" : "Rep. of Korea", "top_record": false, "synonyms": [] },</v>
      </c>
      <c r="R277" s="68"/>
      <c r="S277" t="s">
        <v>88</v>
      </c>
      <c r="T277" t="str">
        <f t="shared" si="104"/>
        <v>UPDATE lov_value SET ACTIVE = 1 , ORDER_VALUE = 47 WHERE ID = 276;</v>
      </c>
      <c r="U277" t="str">
        <f t="shared" ref="U277:AF277" si="105">IF($L277&lt;&gt;"",
    IF(LEN($L277)-LEN(SUBSTITUTE($L277,";",""))&gt;=U$1,
        IF(U$1=1,
            MID($L277,1,FIND(";",$L277,1)-1),
            MID($L277,
                FIND("~",SUBSTITUTE($L277,";","~",U$1-1))+1,
                FIND("~",SUBSTITUTE($L277,";","~",U$1))-FIND("~",SUBSTITUTE($L277,";","~",U$1-1))-1
            )
        ),
        IF(AND(LEN($L277)-LEN(SUBSTITUTE($L277,";",""))=0,U$1=1),
            $L277,
            IF(LEN($L277)-LEN(SUBSTITUTE($L277,";",""))=U$1-1,
                RIGHT($L277,LEN($L277)-FIND("~",(SUBSTITUTE($L277,";","~",U$1-1)))),""))),"")</f>
        <v>KR</v>
      </c>
      <c r="V277" t="str">
        <f t="shared" si="105"/>
        <v>South Korea</v>
      </c>
      <c r="W277" t="str">
        <f t="shared" si="105"/>
        <v>Seoul</v>
      </c>
      <c r="X277" t="str">
        <f t="shared" si="105"/>
        <v/>
      </c>
      <c r="Y277" t="str">
        <f t="shared" si="105"/>
        <v/>
      </c>
      <c r="Z277" t="str">
        <f t="shared" si="105"/>
        <v/>
      </c>
      <c r="AA277" t="str">
        <f t="shared" si="105"/>
        <v/>
      </c>
      <c r="AB277" t="str">
        <f t="shared" si="105"/>
        <v/>
      </c>
      <c r="AC277" t="str">
        <f t="shared" si="105"/>
        <v/>
      </c>
      <c r="AD277" t="str">
        <f t="shared" si="105"/>
        <v/>
      </c>
      <c r="AE277" t="str">
        <f t="shared" si="105"/>
        <v/>
      </c>
      <c r="AF277" t="str">
        <f t="shared" si="105"/>
        <v/>
      </c>
      <c r="AG277" t="str">
        <f t="shared" ref="AG277:AR277" si="106">IF(U277&lt;&gt;"",CONCATENATE("INSERT INTO oscar_db.synonym (SYNONYM, LOV_ID) VALUES('",U277,"' , ",$N277,");"),"")</f>
        <v>INSERT INTO oscar_db.synonym (SYNONYM, LOV_ID) VALUES('KR' , 276);</v>
      </c>
      <c r="AH277" t="str">
        <f t="shared" si="106"/>
        <v>INSERT INTO oscar_db.synonym (SYNONYM, LOV_ID) VALUES('South Korea' , 276);</v>
      </c>
      <c r="AI277" t="str">
        <f t="shared" si="106"/>
        <v>INSERT INTO oscar_db.synonym (SYNONYM, LOV_ID) VALUES('Seoul' , 276);</v>
      </c>
      <c r="AJ277" t="str">
        <f t="shared" si="106"/>
        <v/>
      </c>
      <c r="AK277" t="str">
        <f t="shared" si="106"/>
        <v/>
      </c>
      <c r="AL277" t="str">
        <f t="shared" si="106"/>
        <v/>
      </c>
      <c r="AM277" t="str">
        <f t="shared" si="106"/>
        <v/>
      </c>
      <c r="AN277" t="str">
        <f t="shared" si="106"/>
        <v/>
      </c>
      <c r="AO277" t="str">
        <f t="shared" si="106"/>
        <v/>
      </c>
      <c r="AP277" t="str">
        <f t="shared" si="106"/>
        <v/>
      </c>
      <c r="AQ277" t="str">
        <f t="shared" si="106"/>
        <v/>
      </c>
      <c r="AR277" t="str">
        <f t="shared" si="106"/>
        <v/>
      </c>
    </row>
    <row r="278" spans="3:44" ht="16" hidden="1">
      <c r="C278" s="68">
        <v>5</v>
      </c>
      <c r="D278" s="68">
        <v>29</v>
      </c>
      <c r="E278" s="18" t="s">
        <v>589</v>
      </c>
      <c r="F278" s="145" t="s">
        <v>1698</v>
      </c>
      <c r="G278" s="147" t="str">
        <f t="shared" si="102"/>
        <v>SS</v>
      </c>
      <c r="H278" s="147" t="str">
        <f t="shared" si="103"/>
        <v>Rep. of South Sudan</v>
      </c>
      <c r="I278" s="147">
        <v>197</v>
      </c>
      <c r="J278" s="148" t="s">
        <v>88</v>
      </c>
      <c r="K278" s="147"/>
      <c r="L278" s="68"/>
      <c r="M278" s="143"/>
      <c r="N278" s="68">
        <v>277</v>
      </c>
      <c r="O278" s="68" t="str">
        <f t="shared" si="95"/>
        <v/>
      </c>
      <c r="P278" s="68" t="str">
        <f t="shared" si="93"/>
        <v>{ "id": 277, "cbl_value":"SS", "oscar_display_text" : "Rep. of South Sudan", "top_record": false, "synonyms": [] },</v>
      </c>
      <c r="Q278" s="68" t="str">
        <f t="shared" si="94"/>
        <v>{ "id": 277, "cbl_value":"SS", "oscar_display_text" : "Rep. of South Sudan", "top_record": false, "synonyms": [] },</v>
      </c>
      <c r="R278" s="68"/>
      <c r="S278" t="s">
        <v>88</v>
      </c>
      <c r="T278" t="str">
        <f t="shared" si="104"/>
        <v>UPDATE lov_value SET ACTIVE = 0 , ORDER_VALUE = 197 WHERE ID = 277;</v>
      </c>
    </row>
    <row r="279" spans="3:44" ht="16" hidden="1">
      <c r="C279" s="68">
        <v>5</v>
      </c>
      <c r="D279" s="68">
        <v>29</v>
      </c>
      <c r="E279" s="18" t="s">
        <v>589</v>
      </c>
      <c r="F279" s="145" t="s">
        <v>1699</v>
      </c>
      <c r="G279" s="147" t="str">
        <f t="shared" si="102"/>
        <v>XK</v>
      </c>
      <c r="H279" s="147" t="str">
        <f t="shared" si="103"/>
        <v>Republic of Kosovo</v>
      </c>
      <c r="I279" s="147">
        <v>198</v>
      </c>
      <c r="J279" s="148" t="s">
        <v>88</v>
      </c>
      <c r="K279" s="147"/>
      <c r="L279" s="68"/>
      <c r="M279" s="143"/>
      <c r="N279" s="68">
        <v>278</v>
      </c>
      <c r="O279" s="68" t="str">
        <f t="shared" si="95"/>
        <v/>
      </c>
      <c r="P279" s="68" t="str">
        <f t="shared" si="93"/>
        <v>{ "id": 278, "cbl_value":"XK", "oscar_display_text" : "Republic of Kosovo", "top_record": false, "synonyms": [] },</v>
      </c>
      <c r="Q279" s="68" t="str">
        <f t="shared" si="94"/>
        <v>{ "id": 278, "cbl_value":"XK", "oscar_display_text" : "Republic of Kosovo", "top_record": false, "synonyms": [] },</v>
      </c>
      <c r="R279" s="68"/>
      <c r="S279" t="s">
        <v>88</v>
      </c>
      <c r="T279" t="str">
        <f t="shared" si="104"/>
        <v>UPDATE lov_value SET ACTIVE = 0 , ORDER_VALUE = 198 WHERE ID = 278;</v>
      </c>
    </row>
    <row r="280" spans="3:44" ht="16" hidden="1">
      <c r="C280" s="68">
        <v>5</v>
      </c>
      <c r="D280" s="68">
        <v>29</v>
      </c>
      <c r="E280" s="18" t="s">
        <v>589</v>
      </c>
      <c r="F280" s="145" t="s">
        <v>1700</v>
      </c>
      <c r="G280" s="147" t="str">
        <f t="shared" si="102"/>
        <v>YE</v>
      </c>
      <c r="H280" s="147" t="str">
        <f t="shared" si="103"/>
        <v>Republic of Yemen</v>
      </c>
      <c r="I280" s="147">
        <v>199</v>
      </c>
      <c r="J280" s="148" t="s">
        <v>88</v>
      </c>
      <c r="K280" s="147"/>
      <c r="L280" s="68"/>
      <c r="M280" s="143"/>
      <c r="N280" s="68">
        <v>279</v>
      </c>
      <c r="O280" s="68" t="str">
        <f t="shared" si="95"/>
        <v/>
      </c>
      <c r="P280" s="68" t="str">
        <f t="shared" si="93"/>
        <v>{ "id": 279, "cbl_value":"YE", "oscar_display_text" : "Republic of Yemen", "top_record": false, "synonyms": [] },</v>
      </c>
      <c r="Q280" s="68" t="str">
        <f t="shared" si="94"/>
        <v>{ "id": 279, "cbl_value":"YE", "oscar_display_text" : "Republic of Yemen", "top_record": false, "synonyms": [] },</v>
      </c>
      <c r="R280" s="68"/>
      <c r="S280" t="s">
        <v>88</v>
      </c>
      <c r="T280" t="str">
        <f t="shared" si="104"/>
        <v>UPDATE lov_value SET ACTIVE = 0 , ORDER_VALUE = 199 WHERE ID = 279;</v>
      </c>
    </row>
    <row r="281" spans="3:44" ht="16" hidden="1">
      <c r="C281" s="68">
        <v>5</v>
      </c>
      <c r="D281" s="68">
        <v>29</v>
      </c>
      <c r="E281" s="18" t="s">
        <v>589</v>
      </c>
      <c r="F281" s="145" t="s">
        <v>1701</v>
      </c>
      <c r="G281" s="147" t="str">
        <f t="shared" si="102"/>
        <v>RE</v>
      </c>
      <c r="H281" s="147" t="str">
        <f t="shared" si="103"/>
        <v>Reunion</v>
      </c>
      <c r="I281" s="147">
        <v>200</v>
      </c>
      <c r="J281" s="148" t="s">
        <v>88</v>
      </c>
      <c r="K281" s="147"/>
      <c r="L281" s="68"/>
      <c r="M281" s="143"/>
      <c r="N281" s="68">
        <v>280</v>
      </c>
      <c r="O281" s="68" t="str">
        <f t="shared" si="95"/>
        <v/>
      </c>
      <c r="P281" s="68" t="str">
        <f t="shared" si="93"/>
        <v>{ "id": 280, "cbl_value":"RE", "oscar_display_text" : "Reunion", "top_record": false, "synonyms": [] },</v>
      </c>
      <c r="Q281" s="68" t="str">
        <f t="shared" si="94"/>
        <v>{ "id": 280, "cbl_value":"RE", "oscar_display_text" : "Reunion", "top_record": false, "synonyms": [] },</v>
      </c>
      <c r="R281" s="68"/>
      <c r="S281" t="s">
        <v>88</v>
      </c>
      <c r="T281" t="str">
        <f t="shared" si="104"/>
        <v>UPDATE lov_value SET ACTIVE = 0 , ORDER_VALUE = 200 WHERE ID = 280;</v>
      </c>
    </row>
    <row r="282" spans="3:44" ht="16" hidden="1">
      <c r="C282" s="68">
        <v>5</v>
      </c>
      <c r="D282" s="68">
        <v>29</v>
      </c>
      <c r="E282" s="18" t="s">
        <v>589</v>
      </c>
      <c r="F282" s="145" t="s">
        <v>1702</v>
      </c>
      <c r="G282" s="147" t="str">
        <f t="shared" si="102"/>
        <v>RO</v>
      </c>
      <c r="H282" s="147" t="str">
        <f t="shared" si="103"/>
        <v>Romania</v>
      </c>
      <c r="I282" s="147">
        <v>48</v>
      </c>
      <c r="J282" s="148" t="s">
        <v>200</v>
      </c>
      <c r="K282" s="147"/>
      <c r="L282" s="30" t="s">
        <v>1703</v>
      </c>
      <c r="M282" s="143"/>
      <c r="N282" s="68">
        <v>281</v>
      </c>
      <c r="O282" s="68" t="str">
        <f t="shared" si="95"/>
        <v/>
      </c>
      <c r="P282" s="68" t="str">
        <f t="shared" si="93"/>
        <v>{ "id": 281, "cbl_value":"RO", "oscar_display_text" : "Romania", "top_record": false, "synonyms": [] },</v>
      </c>
      <c r="Q282" s="68" t="str">
        <f t="shared" si="94"/>
        <v>{ "id": 281, "cbl_value":"RO", "oscar_display_text" : "Romania", "top_record": false, "synonyms": [] },</v>
      </c>
      <c r="R282" s="68"/>
      <c r="S282" t="s">
        <v>88</v>
      </c>
      <c r="T282" t="str">
        <f t="shared" si="104"/>
        <v>UPDATE lov_value SET ACTIVE = 1 , ORDER_VALUE = 48 WHERE ID = 281;</v>
      </c>
      <c r="U282" t="str">
        <f t="shared" ref="U282:AF283" si="107">IF($L282&lt;&gt;"",
    IF(LEN($L282)-LEN(SUBSTITUTE($L282,";",""))&gt;=U$1,
        IF(U$1=1,
            MID($L282,1,FIND(";",$L282,1)-1),
            MID($L282,
                FIND("~",SUBSTITUTE($L282,";","~",U$1-1))+1,
                FIND("~",SUBSTITUTE($L282,";","~",U$1))-FIND("~",SUBSTITUTE($L282,";","~",U$1-1))-1
            )
        ),
        IF(AND(LEN($L282)-LEN(SUBSTITUTE($L282,";",""))=0,U$1=1),
            $L282,
            IF(LEN($L282)-LEN(SUBSTITUTE($L282,";",""))=U$1-1,
                RIGHT($L282,LEN($L282)-FIND("~",(SUBSTITUTE($L282,";","~",U$1-1)))),""))),"")</f>
        <v>RO</v>
      </c>
      <c r="V282" t="str">
        <f t="shared" si="107"/>
        <v>Bucharest</v>
      </c>
      <c r="W282" t="str">
        <f t="shared" si="107"/>
        <v/>
      </c>
      <c r="X282" t="str">
        <f t="shared" si="107"/>
        <v/>
      </c>
      <c r="Y282" t="str">
        <f t="shared" si="107"/>
        <v/>
      </c>
      <c r="Z282" t="str">
        <f t="shared" si="107"/>
        <v/>
      </c>
      <c r="AA282" t="str">
        <f t="shared" si="107"/>
        <v/>
      </c>
      <c r="AB282" t="str">
        <f t="shared" si="107"/>
        <v/>
      </c>
      <c r="AC282" t="str">
        <f t="shared" si="107"/>
        <v/>
      </c>
      <c r="AD282" t="str">
        <f t="shared" si="107"/>
        <v/>
      </c>
      <c r="AE282" t="str">
        <f t="shared" si="107"/>
        <v/>
      </c>
      <c r="AF282" t="str">
        <f t="shared" si="107"/>
        <v/>
      </c>
      <c r="AG282" t="str">
        <f t="shared" ref="AG282:AR283" si="108">IF(U282&lt;&gt;"",CONCATENATE("INSERT INTO oscar_db.synonym (SYNONYM, LOV_ID) VALUES('",U282,"' , ",$N282,");"),"")</f>
        <v>INSERT INTO oscar_db.synonym (SYNONYM, LOV_ID) VALUES('RO' , 281);</v>
      </c>
      <c r="AH282" t="str">
        <f t="shared" si="108"/>
        <v>INSERT INTO oscar_db.synonym (SYNONYM, LOV_ID) VALUES('Bucharest' , 281);</v>
      </c>
      <c r="AI282" t="str">
        <f t="shared" si="108"/>
        <v/>
      </c>
      <c r="AJ282" t="str">
        <f t="shared" si="108"/>
        <v/>
      </c>
      <c r="AK282" t="str">
        <f t="shared" si="108"/>
        <v/>
      </c>
      <c r="AL282" t="str">
        <f t="shared" si="108"/>
        <v/>
      </c>
      <c r="AM282" t="str">
        <f t="shared" si="108"/>
        <v/>
      </c>
      <c r="AN282" t="str">
        <f t="shared" si="108"/>
        <v/>
      </c>
      <c r="AO282" t="str">
        <f t="shared" si="108"/>
        <v/>
      </c>
      <c r="AP282" t="str">
        <f t="shared" si="108"/>
        <v/>
      </c>
      <c r="AQ282" t="str">
        <f t="shared" si="108"/>
        <v/>
      </c>
      <c r="AR282" t="str">
        <f t="shared" si="108"/>
        <v/>
      </c>
    </row>
    <row r="283" spans="3:44" ht="16" hidden="1">
      <c r="C283" s="68">
        <v>5</v>
      </c>
      <c r="D283" s="68">
        <v>29</v>
      </c>
      <c r="E283" s="18" t="s">
        <v>589</v>
      </c>
      <c r="F283" s="145" t="s">
        <v>1704</v>
      </c>
      <c r="G283" s="147" t="str">
        <f t="shared" si="102"/>
        <v>RU</v>
      </c>
      <c r="H283" s="147" t="str">
        <f t="shared" si="103"/>
        <v>Russia</v>
      </c>
      <c r="I283" s="147">
        <v>49</v>
      </c>
      <c r="J283" s="148" t="s">
        <v>200</v>
      </c>
      <c r="K283" s="147"/>
      <c r="L283" s="30" t="s">
        <v>1705</v>
      </c>
      <c r="M283" s="143"/>
      <c r="N283" s="68">
        <v>282</v>
      </c>
      <c r="O283" s="68" t="str">
        <f t="shared" si="95"/>
        <v/>
      </c>
      <c r="P283" s="68" t="str">
        <f t="shared" si="93"/>
        <v>{ "id": 282, "cbl_value":"RU", "oscar_display_text" : "Russia", "top_record": false, "synonyms": [] },</v>
      </c>
      <c r="Q283" s="68" t="str">
        <f t="shared" si="94"/>
        <v>{ "id": 282, "cbl_value":"RU", "oscar_display_text" : "Russia", "top_record": false, "synonyms": [] },</v>
      </c>
      <c r="R283" s="68"/>
      <c r="S283" t="s">
        <v>88</v>
      </c>
      <c r="T283" t="str">
        <f t="shared" si="104"/>
        <v>UPDATE lov_value SET ACTIVE = 1 , ORDER_VALUE = 49 WHERE ID = 282;</v>
      </c>
      <c r="U283" t="str">
        <f t="shared" si="107"/>
        <v>RU</v>
      </c>
      <c r="V283" t="str">
        <f t="shared" si="107"/>
        <v>Moscow</v>
      </c>
      <c r="W283" t="str">
        <f t="shared" si="107"/>
        <v/>
      </c>
      <c r="X283" t="str">
        <f t="shared" si="107"/>
        <v/>
      </c>
      <c r="Y283" t="str">
        <f t="shared" si="107"/>
        <v/>
      </c>
      <c r="Z283" t="str">
        <f t="shared" si="107"/>
        <v/>
      </c>
      <c r="AA283" t="str">
        <f t="shared" si="107"/>
        <v/>
      </c>
      <c r="AB283" t="str">
        <f t="shared" si="107"/>
        <v/>
      </c>
      <c r="AC283" t="str">
        <f t="shared" si="107"/>
        <v/>
      </c>
      <c r="AD283" t="str">
        <f t="shared" si="107"/>
        <v/>
      </c>
      <c r="AE283" t="str">
        <f t="shared" si="107"/>
        <v/>
      </c>
      <c r="AF283" t="str">
        <f t="shared" si="107"/>
        <v/>
      </c>
      <c r="AG283" t="str">
        <f t="shared" si="108"/>
        <v>INSERT INTO oscar_db.synonym (SYNONYM, LOV_ID) VALUES('RU' , 282);</v>
      </c>
      <c r="AH283" t="str">
        <f t="shared" si="108"/>
        <v>INSERT INTO oscar_db.synonym (SYNONYM, LOV_ID) VALUES('Moscow' , 282);</v>
      </c>
      <c r="AI283" t="str">
        <f t="shared" si="108"/>
        <v/>
      </c>
      <c r="AJ283" t="str">
        <f t="shared" si="108"/>
        <v/>
      </c>
      <c r="AK283" t="str">
        <f t="shared" si="108"/>
        <v/>
      </c>
      <c r="AL283" t="str">
        <f t="shared" si="108"/>
        <v/>
      </c>
      <c r="AM283" t="str">
        <f t="shared" si="108"/>
        <v/>
      </c>
      <c r="AN283" t="str">
        <f t="shared" si="108"/>
        <v/>
      </c>
      <c r="AO283" t="str">
        <f t="shared" si="108"/>
        <v/>
      </c>
      <c r="AP283" t="str">
        <f t="shared" si="108"/>
        <v/>
      </c>
      <c r="AQ283" t="str">
        <f t="shared" si="108"/>
        <v/>
      </c>
      <c r="AR283" t="str">
        <f t="shared" si="108"/>
        <v/>
      </c>
    </row>
    <row r="284" spans="3:44" ht="16" hidden="1">
      <c r="C284" s="68">
        <v>5</v>
      </c>
      <c r="D284" s="68">
        <v>29</v>
      </c>
      <c r="E284" s="18" t="s">
        <v>589</v>
      </c>
      <c r="F284" s="145" t="s">
        <v>1706</v>
      </c>
      <c r="G284" s="147" t="str">
        <f t="shared" si="102"/>
        <v>RW</v>
      </c>
      <c r="H284" s="147" t="str">
        <f t="shared" si="103"/>
        <v>Rwanda</v>
      </c>
      <c r="I284" s="147">
        <v>203</v>
      </c>
      <c r="J284" s="148" t="s">
        <v>88</v>
      </c>
      <c r="K284" s="147"/>
      <c r="L284" s="68"/>
      <c r="M284" s="143"/>
      <c r="N284" s="68">
        <v>283</v>
      </c>
      <c r="O284" s="68" t="str">
        <f t="shared" si="95"/>
        <v/>
      </c>
      <c r="P284" s="68" t="str">
        <f t="shared" si="93"/>
        <v>{ "id": 283, "cbl_value":"RW", "oscar_display_text" : "Rwanda", "top_record": false, "synonyms": [] },</v>
      </c>
      <c r="Q284" s="68" t="str">
        <f t="shared" si="94"/>
        <v>{ "id": 283, "cbl_value":"RW", "oscar_display_text" : "Rwanda", "top_record": false, "synonyms": [] },</v>
      </c>
      <c r="R284" s="68"/>
      <c r="S284" t="s">
        <v>88</v>
      </c>
      <c r="T284" t="str">
        <f t="shared" si="104"/>
        <v>UPDATE lov_value SET ACTIVE = 0 , ORDER_VALUE = 203 WHERE ID = 283;</v>
      </c>
    </row>
    <row r="285" spans="3:44" ht="16" hidden="1">
      <c r="C285" s="68">
        <v>5</v>
      </c>
      <c r="D285" s="68">
        <v>29</v>
      </c>
      <c r="E285" s="18" t="s">
        <v>589</v>
      </c>
      <c r="F285" s="145" t="s">
        <v>1707</v>
      </c>
      <c r="G285" s="147" t="str">
        <f t="shared" si="102"/>
        <v>BL</v>
      </c>
      <c r="H285" s="147" t="str">
        <f t="shared" si="103"/>
        <v>Saint Barthelemy</v>
      </c>
      <c r="I285" s="147">
        <v>204</v>
      </c>
      <c r="J285" s="148" t="s">
        <v>88</v>
      </c>
      <c r="K285" s="147"/>
      <c r="L285" s="68"/>
      <c r="M285" s="143"/>
      <c r="N285" s="68">
        <v>284</v>
      </c>
      <c r="O285" s="68" t="str">
        <f t="shared" si="95"/>
        <v/>
      </c>
      <c r="P285" s="68" t="str">
        <f t="shared" si="93"/>
        <v>{ "id": 284, "cbl_value":"BL", "oscar_display_text" : "Saint Barthelemy", "top_record": false, "synonyms": [] },</v>
      </c>
      <c r="Q285" s="68" t="str">
        <f t="shared" si="94"/>
        <v>{ "id": 284, "cbl_value":"BL", "oscar_display_text" : "Saint Barthelemy", "top_record": false, "synonyms": [] },</v>
      </c>
      <c r="R285" s="68"/>
      <c r="S285" t="s">
        <v>88</v>
      </c>
      <c r="T285" t="str">
        <f t="shared" si="104"/>
        <v>UPDATE lov_value SET ACTIVE = 0 , ORDER_VALUE = 204 WHERE ID = 284;</v>
      </c>
    </row>
    <row r="286" spans="3:44" ht="16" hidden="1">
      <c r="C286" s="68">
        <v>5</v>
      </c>
      <c r="D286" s="68">
        <v>29</v>
      </c>
      <c r="E286" s="18" t="s">
        <v>589</v>
      </c>
      <c r="F286" s="145" t="s">
        <v>1708</v>
      </c>
      <c r="G286" s="147" t="str">
        <f t="shared" si="102"/>
        <v>KN</v>
      </c>
      <c r="H286" s="147" t="str">
        <f t="shared" si="103"/>
        <v>Saint Kitts + Nevis</v>
      </c>
      <c r="I286" s="147">
        <v>205</v>
      </c>
      <c r="J286" s="148" t="s">
        <v>88</v>
      </c>
      <c r="K286" s="147"/>
      <c r="L286" s="68"/>
      <c r="M286" s="143"/>
      <c r="N286" s="68">
        <v>285</v>
      </c>
      <c r="O286" s="68" t="str">
        <f t="shared" si="95"/>
        <v/>
      </c>
      <c r="P286" s="68" t="str">
        <f t="shared" si="93"/>
        <v>{ "id": 285, "cbl_value":"KN", "oscar_display_text" : "Saint Kitts + Nevis", "top_record": false, "synonyms": [] },</v>
      </c>
      <c r="Q286" s="68" t="str">
        <f t="shared" si="94"/>
        <v>{ "id": 285, "cbl_value":"KN", "oscar_display_text" : "Saint Kitts + Nevis", "top_record": false, "synonyms": [] },</v>
      </c>
      <c r="R286" s="68"/>
      <c r="S286" t="s">
        <v>88</v>
      </c>
      <c r="T286" t="str">
        <f t="shared" si="104"/>
        <v>UPDATE lov_value SET ACTIVE = 0 , ORDER_VALUE = 205 WHERE ID = 285;</v>
      </c>
    </row>
    <row r="287" spans="3:44" ht="16" hidden="1">
      <c r="C287" s="68">
        <v>5</v>
      </c>
      <c r="D287" s="68">
        <v>29</v>
      </c>
      <c r="E287" s="18" t="s">
        <v>589</v>
      </c>
      <c r="F287" s="145" t="s">
        <v>1709</v>
      </c>
      <c r="G287" s="147" t="str">
        <f t="shared" si="102"/>
        <v>LC</v>
      </c>
      <c r="H287" s="147" t="str">
        <f t="shared" si="103"/>
        <v>Saint Lucia</v>
      </c>
      <c r="I287" s="147">
        <v>206</v>
      </c>
      <c r="J287" s="148" t="s">
        <v>88</v>
      </c>
      <c r="K287" s="147"/>
      <c r="L287" s="68"/>
      <c r="M287" s="143"/>
      <c r="N287" s="68">
        <v>286</v>
      </c>
      <c r="O287" s="68" t="str">
        <f t="shared" si="95"/>
        <v/>
      </c>
      <c r="P287" s="68" t="str">
        <f t="shared" si="93"/>
        <v>{ "id": 286, "cbl_value":"LC", "oscar_display_text" : "Saint Lucia", "top_record": false, "synonyms": [] },</v>
      </c>
      <c r="Q287" s="68" t="str">
        <f t="shared" si="94"/>
        <v>{ "id": 286, "cbl_value":"LC", "oscar_display_text" : "Saint Lucia", "top_record": false, "synonyms": [] },</v>
      </c>
      <c r="R287" s="68"/>
      <c r="S287" t="s">
        <v>88</v>
      </c>
      <c r="T287" t="str">
        <f t="shared" si="104"/>
        <v>UPDATE lov_value SET ACTIVE = 0 , ORDER_VALUE = 206 WHERE ID = 286;</v>
      </c>
    </row>
    <row r="288" spans="3:44" ht="16" hidden="1">
      <c r="C288" s="68">
        <v>5</v>
      </c>
      <c r="D288" s="68">
        <v>29</v>
      </c>
      <c r="E288" s="18" t="s">
        <v>589</v>
      </c>
      <c r="F288" s="145" t="s">
        <v>1710</v>
      </c>
      <c r="G288" s="147" t="str">
        <f t="shared" si="102"/>
        <v>MF</v>
      </c>
      <c r="H288" s="147" t="str">
        <f t="shared" si="103"/>
        <v>Saint Martin FR</v>
      </c>
      <c r="I288" s="147">
        <v>207</v>
      </c>
      <c r="J288" s="148" t="s">
        <v>88</v>
      </c>
      <c r="K288" s="147"/>
      <c r="L288" s="68"/>
      <c r="M288" s="143"/>
      <c r="N288" s="68">
        <v>287</v>
      </c>
      <c r="O288" s="68" t="str">
        <f t="shared" si="95"/>
        <v/>
      </c>
      <c r="P288" s="68" t="str">
        <f t="shared" si="93"/>
        <v>{ "id": 287, "cbl_value":"MF", "oscar_display_text" : "Saint Martin FR", "top_record": false, "synonyms": [] },</v>
      </c>
      <c r="Q288" s="68" t="str">
        <f t="shared" si="94"/>
        <v>{ "id": 287, "cbl_value":"MF", "oscar_display_text" : "Saint Martin FR", "top_record": false, "synonyms": [] },</v>
      </c>
      <c r="R288" s="68"/>
      <c r="S288" t="s">
        <v>88</v>
      </c>
      <c r="T288" t="str">
        <f t="shared" si="104"/>
        <v>UPDATE lov_value SET ACTIVE = 0 , ORDER_VALUE = 207 WHERE ID = 287;</v>
      </c>
    </row>
    <row r="289" spans="3:44" ht="16" hidden="1">
      <c r="C289" s="68">
        <v>5</v>
      </c>
      <c r="D289" s="68">
        <v>29</v>
      </c>
      <c r="E289" s="18" t="s">
        <v>589</v>
      </c>
      <c r="F289" s="145" t="s">
        <v>1711</v>
      </c>
      <c r="G289" s="147" t="str">
        <f t="shared" si="102"/>
        <v>WS</v>
      </c>
      <c r="H289" s="147" t="str">
        <f t="shared" si="103"/>
        <v>Samoa</v>
      </c>
      <c r="I289" s="147">
        <v>208</v>
      </c>
      <c r="J289" s="148" t="s">
        <v>88</v>
      </c>
      <c r="K289" s="147"/>
      <c r="L289" s="68"/>
      <c r="M289" s="143"/>
      <c r="N289" s="68">
        <v>288</v>
      </c>
      <c r="O289" s="68" t="str">
        <f t="shared" si="95"/>
        <v/>
      </c>
      <c r="P289" s="68" t="str">
        <f t="shared" si="93"/>
        <v>{ "id": 288, "cbl_value":"WS", "oscar_display_text" : "Samoa", "top_record": false, "synonyms": [] },</v>
      </c>
      <c r="Q289" s="68" t="str">
        <f t="shared" si="94"/>
        <v>{ "id": 288, "cbl_value":"WS", "oscar_display_text" : "Samoa", "top_record": false, "synonyms": [] },</v>
      </c>
      <c r="R289" s="68"/>
      <c r="S289" t="s">
        <v>88</v>
      </c>
      <c r="T289" t="str">
        <f t="shared" si="104"/>
        <v>UPDATE lov_value SET ACTIVE = 0 , ORDER_VALUE = 208 WHERE ID = 288;</v>
      </c>
    </row>
    <row r="290" spans="3:44" ht="16" hidden="1">
      <c r="C290" s="68">
        <v>5</v>
      </c>
      <c r="D290" s="68">
        <v>29</v>
      </c>
      <c r="E290" s="18" t="s">
        <v>589</v>
      </c>
      <c r="F290" s="145" t="s">
        <v>1712</v>
      </c>
      <c r="G290" s="147" t="str">
        <f t="shared" si="102"/>
        <v>SM</v>
      </c>
      <c r="H290" s="147" t="str">
        <f t="shared" si="103"/>
        <v>San Marino</v>
      </c>
      <c r="I290" s="147">
        <v>209</v>
      </c>
      <c r="J290" s="148" t="s">
        <v>88</v>
      </c>
      <c r="K290" s="147"/>
      <c r="L290" s="68"/>
      <c r="M290" s="143"/>
      <c r="N290" s="68">
        <v>289</v>
      </c>
      <c r="O290" s="68" t="str">
        <f t="shared" si="95"/>
        <v/>
      </c>
      <c r="P290" s="68" t="str">
        <f t="shared" si="93"/>
        <v>{ "id": 289, "cbl_value":"SM", "oscar_display_text" : "San Marino", "top_record": false, "synonyms": [] },</v>
      </c>
      <c r="Q290" s="68" t="str">
        <f t="shared" si="94"/>
        <v>{ "id": 289, "cbl_value":"SM", "oscar_display_text" : "San Marino", "top_record": false, "synonyms": [] },</v>
      </c>
      <c r="R290" s="68"/>
      <c r="S290" t="s">
        <v>88</v>
      </c>
      <c r="T290" t="str">
        <f t="shared" si="104"/>
        <v>UPDATE lov_value SET ACTIVE = 0 , ORDER_VALUE = 209 WHERE ID = 289;</v>
      </c>
    </row>
    <row r="291" spans="3:44" ht="16" hidden="1">
      <c r="C291" s="68">
        <v>5</v>
      </c>
      <c r="D291" s="68">
        <v>29</v>
      </c>
      <c r="E291" s="18" t="s">
        <v>589</v>
      </c>
      <c r="F291" s="145" t="s">
        <v>1713</v>
      </c>
      <c r="G291" s="147" t="str">
        <f t="shared" si="102"/>
        <v>ST</v>
      </c>
      <c r="H291" s="147" t="str">
        <f t="shared" si="103"/>
        <v>Sao Tome + Principe</v>
      </c>
      <c r="I291" s="147">
        <v>210</v>
      </c>
      <c r="J291" s="148" t="s">
        <v>88</v>
      </c>
      <c r="K291" s="147"/>
      <c r="L291" s="68"/>
      <c r="M291" s="143"/>
      <c r="N291" s="68">
        <v>290</v>
      </c>
      <c r="O291" s="68" t="str">
        <f t="shared" si="95"/>
        <v/>
      </c>
      <c r="P291" s="68" t="str">
        <f t="shared" si="93"/>
        <v>{ "id": 290, "cbl_value":"ST", "oscar_display_text" : "Sao Tome + Principe", "top_record": false, "synonyms": [] },</v>
      </c>
      <c r="Q291" s="68" t="str">
        <f t="shared" si="94"/>
        <v>{ "id": 290, "cbl_value":"ST", "oscar_display_text" : "Sao Tome + Principe", "top_record": false, "synonyms": [] },</v>
      </c>
      <c r="R291" s="68"/>
      <c r="S291" t="s">
        <v>88</v>
      </c>
      <c r="T291" t="str">
        <f t="shared" si="104"/>
        <v>UPDATE lov_value SET ACTIVE = 0 , ORDER_VALUE = 210 WHERE ID = 290;</v>
      </c>
    </row>
    <row r="292" spans="3:44" ht="16" hidden="1">
      <c r="C292" s="68">
        <v>5</v>
      </c>
      <c r="D292" s="68">
        <v>29</v>
      </c>
      <c r="E292" s="18" t="s">
        <v>589</v>
      </c>
      <c r="F292" s="145" t="s">
        <v>1714</v>
      </c>
      <c r="G292" s="147" t="str">
        <f t="shared" si="102"/>
        <v>SA</v>
      </c>
      <c r="H292" s="147" t="str">
        <f t="shared" si="103"/>
        <v>Saudi Arabia</v>
      </c>
      <c r="I292" s="147">
        <v>211</v>
      </c>
      <c r="J292" s="148" t="s">
        <v>88</v>
      </c>
      <c r="K292" s="147"/>
      <c r="L292" s="68"/>
      <c r="M292" s="143"/>
      <c r="N292" s="68">
        <v>291</v>
      </c>
      <c r="O292" s="68" t="str">
        <f t="shared" si="95"/>
        <v/>
      </c>
      <c r="P292" s="68" t="str">
        <f t="shared" si="93"/>
        <v>{ "id": 291, "cbl_value":"SA", "oscar_display_text" : "Saudi Arabia", "top_record": false, "synonyms": [] },</v>
      </c>
      <c r="Q292" s="68" t="str">
        <f t="shared" si="94"/>
        <v>{ "id": 291, "cbl_value":"SA", "oscar_display_text" : "Saudi Arabia", "top_record": false, "synonyms": [] },</v>
      </c>
      <c r="R292" s="68"/>
      <c r="S292" t="s">
        <v>88</v>
      </c>
      <c r="T292" t="str">
        <f t="shared" si="104"/>
        <v>UPDATE lov_value SET ACTIVE = 0 , ORDER_VALUE = 211 WHERE ID = 291;</v>
      </c>
    </row>
    <row r="293" spans="3:44" ht="16" hidden="1">
      <c r="C293" s="68">
        <v>5</v>
      </c>
      <c r="D293" s="68">
        <v>29</v>
      </c>
      <c r="E293" s="18" t="s">
        <v>589</v>
      </c>
      <c r="F293" s="145" t="s">
        <v>1715</v>
      </c>
      <c r="G293" s="147" t="str">
        <f t="shared" si="102"/>
        <v>SN</v>
      </c>
      <c r="H293" s="147" t="str">
        <f t="shared" si="103"/>
        <v>Senegal</v>
      </c>
      <c r="I293" s="147">
        <v>212</v>
      </c>
      <c r="J293" s="148" t="s">
        <v>88</v>
      </c>
      <c r="K293" s="147"/>
      <c r="L293" s="68"/>
      <c r="M293" s="143"/>
      <c r="N293" s="68">
        <v>292</v>
      </c>
      <c r="O293" s="68" t="str">
        <f t="shared" si="95"/>
        <v/>
      </c>
      <c r="P293" s="68" t="str">
        <f t="shared" si="93"/>
        <v>{ "id": 292, "cbl_value":"SN", "oscar_display_text" : "Senegal", "top_record": false, "synonyms": [] },</v>
      </c>
      <c r="Q293" s="68" t="str">
        <f t="shared" si="94"/>
        <v>{ "id": 292, "cbl_value":"SN", "oscar_display_text" : "Senegal", "top_record": false, "synonyms": [] },</v>
      </c>
      <c r="R293" s="68"/>
      <c r="S293" t="s">
        <v>88</v>
      </c>
      <c r="T293" t="str">
        <f t="shared" si="104"/>
        <v>UPDATE lov_value SET ACTIVE = 0 , ORDER_VALUE = 212 WHERE ID = 292;</v>
      </c>
    </row>
    <row r="294" spans="3:44" ht="16" hidden="1">
      <c r="C294" s="68">
        <v>5</v>
      </c>
      <c r="D294" s="68">
        <v>29</v>
      </c>
      <c r="E294" s="18" t="s">
        <v>589</v>
      </c>
      <c r="F294" s="145" t="s">
        <v>1716</v>
      </c>
      <c r="G294" s="147" t="str">
        <f t="shared" si="102"/>
        <v>RS</v>
      </c>
      <c r="H294" s="147" t="str">
        <f t="shared" si="103"/>
        <v>Serbia</v>
      </c>
      <c r="I294" s="147">
        <v>213</v>
      </c>
      <c r="J294" s="148" t="s">
        <v>88</v>
      </c>
      <c r="K294" s="147"/>
      <c r="L294" s="68"/>
      <c r="M294" s="143"/>
      <c r="N294" s="68">
        <v>293</v>
      </c>
      <c r="O294" s="68" t="str">
        <f t="shared" si="95"/>
        <v/>
      </c>
      <c r="P294" s="68" t="str">
        <f t="shared" si="93"/>
        <v>{ "id": 293, "cbl_value":"RS", "oscar_display_text" : "Serbia", "top_record": false, "synonyms": [] },</v>
      </c>
      <c r="Q294" s="68" t="str">
        <f t="shared" si="94"/>
        <v>{ "id": 293, "cbl_value":"RS", "oscar_display_text" : "Serbia", "top_record": false, "synonyms": [] },</v>
      </c>
      <c r="R294" s="68"/>
      <c r="S294" t="s">
        <v>88</v>
      </c>
      <c r="T294" t="str">
        <f t="shared" si="104"/>
        <v>UPDATE lov_value SET ACTIVE = 0 , ORDER_VALUE = 213 WHERE ID = 293;</v>
      </c>
    </row>
    <row r="295" spans="3:44" ht="16" hidden="1">
      <c r="C295" s="68">
        <v>5</v>
      </c>
      <c r="D295" s="68">
        <v>29</v>
      </c>
      <c r="E295" s="18" t="s">
        <v>589</v>
      </c>
      <c r="F295" s="145" t="s">
        <v>1717</v>
      </c>
      <c r="G295" s="147" t="str">
        <f t="shared" si="102"/>
        <v>CS</v>
      </c>
      <c r="H295" s="147" t="str">
        <f t="shared" si="103"/>
        <v>Serbia + Montenegro</v>
      </c>
      <c r="I295" s="147">
        <v>214</v>
      </c>
      <c r="J295" s="148" t="s">
        <v>88</v>
      </c>
      <c r="K295" s="147"/>
      <c r="L295" s="68"/>
      <c r="M295" s="143"/>
      <c r="N295" s="68">
        <v>294</v>
      </c>
      <c r="O295" s="68" t="str">
        <f t="shared" si="95"/>
        <v/>
      </c>
      <c r="P295" s="68" t="str">
        <f t="shared" si="93"/>
        <v>{ "id": 294, "cbl_value":"CS", "oscar_display_text" : "Serbia + Montenegro", "top_record": false, "synonyms": [] },</v>
      </c>
      <c r="Q295" s="68" t="str">
        <f t="shared" si="94"/>
        <v>{ "id": 294, "cbl_value":"CS", "oscar_display_text" : "Serbia + Montenegro", "top_record": false, "synonyms": [] },</v>
      </c>
      <c r="R295" s="68"/>
      <c r="S295" t="s">
        <v>88</v>
      </c>
      <c r="T295" t="str">
        <f t="shared" si="104"/>
        <v>UPDATE lov_value SET ACTIVE = 0 , ORDER_VALUE = 214 WHERE ID = 294;</v>
      </c>
    </row>
    <row r="296" spans="3:44" ht="16" hidden="1">
      <c r="C296" s="68">
        <v>5</v>
      </c>
      <c r="D296" s="68">
        <v>29</v>
      </c>
      <c r="E296" s="18" t="s">
        <v>589</v>
      </c>
      <c r="F296" s="145" t="s">
        <v>1718</v>
      </c>
      <c r="G296" s="147" t="str">
        <f t="shared" si="102"/>
        <v>SC</v>
      </c>
      <c r="H296" s="147" t="str">
        <f t="shared" si="103"/>
        <v>Seychelles</v>
      </c>
      <c r="I296" s="147">
        <v>215</v>
      </c>
      <c r="J296" s="148" t="s">
        <v>88</v>
      </c>
      <c r="K296" s="147"/>
      <c r="L296" s="68"/>
      <c r="M296" s="143"/>
      <c r="N296" s="68">
        <v>295</v>
      </c>
      <c r="O296" s="68" t="str">
        <f t="shared" si="95"/>
        <v/>
      </c>
      <c r="P296" s="68" t="str">
        <f t="shared" si="93"/>
        <v>{ "id": 295, "cbl_value":"SC", "oscar_display_text" : "Seychelles", "top_record": false, "synonyms": [] },</v>
      </c>
      <c r="Q296" s="68" t="str">
        <f t="shared" si="94"/>
        <v>{ "id": 295, "cbl_value":"SC", "oscar_display_text" : "Seychelles", "top_record": false, "synonyms": [] },</v>
      </c>
      <c r="R296" s="68"/>
      <c r="S296" t="s">
        <v>88</v>
      </c>
      <c r="T296" t="str">
        <f t="shared" si="104"/>
        <v>UPDATE lov_value SET ACTIVE = 0 , ORDER_VALUE = 215 WHERE ID = 295;</v>
      </c>
    </row>
    <row r="297" spans="3:44" ht="16" hidden="1">
      <c r="C297" s="68">
        <v>5</v>
      </c>
      <c r="D297" s="68">
        <v>29</v>
      </c>
      <c r="E297" s="18" t="s">
        <v>589</v>
      </c>
      <c r="F297" s="145" t="s">
        <v>1719</v>
      </c>
      <c r="G297" s="147" t="str">
        <f t="shared" si="102"/>
        <v>SL</v>
      </c>
      <c r="H297" s="147" t="str">
        <f t="shared" si="103"/>
        <v>Sierra Leone</v>
      </c>
      <c r="I297" s="147">
        <v>216</v>
      </c>
      <c r="J297" s="148" t="s">
        <v>88</v>
      </c>
      <c r="K297" s="147"/>
      <c r="L297" s="68"/>
      <c r="M297" s="143"/>
      <c r="N297" s="68">
        <v>296</v>
      </c>
      <c r="O297" s="68" t="str">
        <f t="shared" si="95"/>
        <v/>
      </c>
      <c r="P297" s="68" t="str">
        <f t="shared" si="93"/>
        <v>{ "id": 296, "cbl_value":"SL", "oscar_display_text" : "Sierra Leone", "top_record": false, "synonyms": [] },</v>
      </c>
      <c r="Q297" s="68" t="str">
        <f t="shared" si="94"/>
        <v>{ "id": 296, "cbl_value":"SL", "oscar_display_text" : "Sierra Leone", "top_record": false, "synonyms": [] },</v>
      </c>
      <c r="R297" s="68"/>
      <c r="S297" t="s">
        <v>88</v>
      </c>
      <c r="T297" t="str">
        <f t="shared" si="104"/>
        <v>UPDATE lov_value SET ACTIVE = 0 , ORDER_VALUE = 216 WHERE ID = 296;</v>
      </c>
    </row>
    <row r="298" spans="3:44" ht="16" hidden="1">
      <c r="C298" s="68">
        <v>5</v>
      </c>
      <c r="D298" s="68">
        <v>29</v>
      </c>
      <c r="E298" s="18" t="s">
        <v>589</v>
      </c>
      <c r="F298" s="145" t="s">
        <v>1720</v>
      </c>
      <c r="G298" s="147" t="str">
        <f t="shared" si="102"/>
        <v>SG</v>
      </c>
      <c r="H298" s="147" t="str">
        <f t="shared" si="103"/>
        <v>Singapore</v>
      </c>
      <c r="I298" s="147">
        <v>50</v>
      </c>
      <c r="J298" s="148" t="s">
        <v>200</v>
      </c>
      <c r="K298" s="147"/>
      <c r="L298" s="30" t="s">
        <v>1721</v>
      </c>
      <c r="M298" s="143"/>
      <c r="N298" s="68">
        <v>297</v>
      </c>
      <c r="O298" s="68" t="str">
        <f t="shared" si="95"/>
        <v/>
      </c>
      <c r="P298" s="68" t="str">
        <f t="shared" si="93"/>
        <v>{ "id": 297, "cbl_value":"SG", "oscar_display_text" : "Singapore", "top_record": false, "synonyms": [] },</v>
      </c>
      <c r="Q298" s="68" t="str">
        <f t="shared" si="94"/>
        <v>{ "id": 297, "cbl_value":"SG", "oscar_display_text" : "Singapore", "top_record": false, "synonyms": [] },</v>
      </c>
      <c r="R298" s="68"/>
      <c r="S298" t="s">
        <v>88</v>
      </c>
      <c r="T298" t="str">
        <f t="shared" si="104"/>
        <v>UPDATE lov_value SET ACTIVE = 1 , ORDER_VALUE = 50 WHERE ID = 297;</v>
      </c>
      <c r="U298" t="str">
        <f t="shared" ref="U298:AF300" si="109">IF($L298&lt;&gt;"",
    IF(LEN($L298)-LEN(SUBSTITUTE($L298,";",""))&gt;=U$1,
        IF(U$1=1,
            MID($L298,1,FIND(";",$L298,1)-1),
            MID($L298,
                FIND("~",SUBSTITUTE($L298,";","~",U$1-1))+1,
                FIND("~",SUBSTITUTE($L298,";","~",U$1))-FIND("~",SUBSTITUTE($L298,";","~",U$1-1))-1
            )
        ),
        IF(AND(LEN($L298)-LEN(SUBSTITUTE($L298,";",""))=0,U$1=1),
            $L298,
            IF(LEN($L298)-LEN(SUBSTITUTE($L298,";",""))=U$1-1,
                RIGHT($L298,LEN($L298)-FIND("~",(SUBSTITUTE($L298,";","~",U$1-1)))),""))),"")</f>
        <v>SG</v>
      </c>
      <c r="V298" t="str">
        <f t="shared" si="109"/>
        <v>Singapore</v>
      </c>
      <c r="W298" t="str">
        <f t="shared" si="109"/>
        <v/>
      </c>
      <c r="X298" t="str">
        <f t="shared" si="109"/>
        <v/>
      </c>
      <c r="Y298" t="str">
        <f t="shared" si="109"/>
        <v/>
      </c>
      <c r="Z298" t="str">
        <f t="shared" si="109"/>
        <v/>
      </c>
      <c r="AA298" t="str">
        <f t="shared" si="109"/>
        <v/>
      </c>
      <c r="AB298" t="str">
        <f t="shared" si="109"/>
        <v/>
      </c>
      <c r="AC298" t="str">
        <f t="shared" si="109"/>
        <v/>
      </c>
      <c r="AD298" t="str">
        <f t="shared" si="109"/>
        <v/>
      </c>
      <c r="AE298" t="str">
        <f t="shared" si="109"/>
        <v/>
      </c>
      <c r="AF298" t="str">
        <f t="shared" si="109"/>
        <v/>
      </c>
      <c r="AG298" t="str">
        <f t="shared" ref="AG298:AR300" si="110">IF(U298&lt;&gt;"",CONCATENATE("INSERT INTO oscar_db.synonym (SYNONYM, LOV_ID) VALUES('",U298,"' , ",$N298,");"),"")</f>
        <v>INSERT INTO oscar_db.synonym (SYNONYM, LOV_ID) VALUES('SG' , 297);</v>
      </c>
      <c r="AH298" t="str">
        <f t="shared" si="110"/>
        <v>INSERT INTO oscar_db.synonym (SYNONYM, LOV_ID) VALUES('Singapore' , 297);</v>
      </c>
      <c r="AI298" t="str">
        <f t="shared" si="110"/>
        <v/>
      </c>
      <c r="AJ298" t="str">
        <f t="shared" si="110"/>
        <v/>
      </c>
      <c r="AK298" t="str">
        <f t="shared" si="110"/>
        <v/>
      </c>
      <c r="AL298" t="str">
        <f t="shared" si="110"/>
        <v/>
      </c>
      <c r="AM298" t="str">
        <f t="shared" si="110"/>
        <v/>
      </c>
      <c r="AN298" t="str">
        <f t="shared" si="110"/>
        <v/>
      </c>
      <c r="AO298" t="str">
        <f t="shared" si="110"/>
        <v/>
      </c>
      <c r="AP298" t="str">
        <f t="shared" si="110"/>
        <v/>
      </c>
      <c r="AQ298" t="str">
        <f t="shared" si="110"/>
        <v/>
      </c>
      <c r="AR298" t="str">
        <f t="shared" si="110"/>
        <v/>
      </c>
    </row>
    <row r="299" spans="3:44" ht="16" hidden="1">
      <c r="C299" s="68">
        <v>5</v>
      </c>
      <c r="D299" s="68">
        <v>29</v>
      </c>
      <c r="E299" s="18" t="s">
        <v>589</v>
      </c>
      <c r="F299" s="145" t="s">
        <v>1722</v>
      </c>
      <c r="G299" s="147" t="str">
        <f t="shared" si="102"/>
        <v>SK</v>
      </c>
      <c r="H299" s="147" t="str">
        <f t="shared" si="103"/>
        <v>Slovakia</v>
      </c>
      <c r="I299" s="147">
        <v>51</v>
      </c>
      <c r="J299" s="148" t="s">
        <v>200</v>
      </c>
      <c r="K299" s="147"/>
      <c r="L299" s="30" t="s">
        <v>1723</v>
      </c>
      <c r="M299" s="143"/>
      <c r="N299" s="68">
        <v>298</v>
      </c>
      <c r="O299" s="68" t="str">
        <f t="shared" si="95"/>
        <v/>
      </c>
      <c r="P299" s="68" t="str">
        <f t="shared" si="93"/>
        <v>{ "id": 298, "cbl_value":"SK", "oscar_display_text" : "Slovakia", "top_record": false, "synonyms": [] },</v>
      </c>
      <c r="Q299" s="68" t="str">
        <f t="shared" si="94"/>
        <v>{ "id": 298, "cbl_value":"SK", "oscar_display_text" : "Slovakia", "top_record": false, "synonyms": [] },</v>
      </c>
      <c r="R299" s="68"/>
      <c r="S299" t="s">
        <v>88</v>
      </c>
      <c r="T299" t="str">
        <f t="shared" si="104"/>
        <v>UPDATE lov_value SET ACTIVE = 1 , ORDER_VALUE = 51 WHERE ID = 298;</v>
      </c>
      <c r="U299" t="str">
        <f t="shared" si="109"/>
        <v>SK</v>
      </c>
      <c r="V299" t="str">
        <f t="shared" si="109"/>
        <v>Bratislava</v>
      </c>
      <c r="W299" t="str">
        <f t="shared" si="109"/>
        <v/>
      </c>
      <c r="X299" t="str">
        <f t="shared" si="109"/>
        <v/>
      </c>
      <c r="Y299" t="str">
        <f t="shared" si="109"/>
        <v/>
      </c>
      <c r="Z299" t="str">
        <f t="shared" si="109"/>
        <v/>
      </c>
      <c r="AA299" t="str">
        <f t="shared" si="109"/>
        <v/>
      </c>
      <c r="AB299" t="str">
        <f t="shared" si="109"/>
        <v/>
      </c>
      <c r="AC299" t="str">
        <f t="shared" si="109"/>
        <v/>
      </c>
      <c r="AD299" t="str">
        <f t="shared" si="109"/>
        <v/>
      </c>
      <c r="AE299" t="str">
        <f t="shared" si="109"/>
        <v/>
      </c>
      <c r="AF299" t="str">
        <f t="shared" si="109"/>
        <v/>
      </c>
      <c r="AG299" t="str">
        <f t="shared" si="110"/>
        <v>INSERT INTO oscar_db.synonym (SYNONYM, LOV_ID) VALUES('SK' , 298);</v>
      </c>
      <c r="AH299" t="str">
        <f t="shared" si="110"/>
        <v>INSERT INTO oscar_db.synonym (SYNONYM, LOV_ID) VALUES('Bratislava' , 298);</v>
      </c>
      <c r="AI299" t="str">
        <f t="shared" si="110"/>
        <v/>
      </c>
      <c r="AJ299" t="str">
        <f t="shared" si="110"/>
        <v/>
      </c>
      <c r="AK299" t="str">
        <f t="shared" si="110"/>
        <v/>
      </c>
      <c r="AL299" t="str">
        <f t="shared" si="110"/>
        <v/>
      </c>
      <c r="AM299" t="str">
        <f t="shared" si="110"/>
        <v/>
      </c>
      <c r="AN299" t="str">
        <f t="shared" si="110"/>
        <v/>
      </c>
      <c r="AO299" t="str">
        <f t="shared" si="110"/>
        <v/>
      </c>
      <c r="AP299" t="str">
        <f t="shared" si="110"/>
        <v/>
      </c>
      <c r="AQ299" t="str">
        <f t="shared" si="110"/>
        <v/>
      </c>
      <c r="AR299" t="str">
        <f t="shared" si="110"/>
        <v/>
      </c>
    </row>
    <row r="300" spans="3:44" ht="16" hidden="1">
      <c r="C300" s="68">
        <v>5</v>
      </c>
      <c r="D300" s="68">
        <v>29</v>
      </c>
      <c r="E300" s="18" t="s">
        <v>589</v>
      </c>
      <c r="F300" s="145" t="s">
        <v>1724</v>
      </c>
      <c r="G300" s="147" t="str">
        <f t="shared" si="102"/>
        <v>SI</v>
      </c>
      <c r="H300" s="147" t="str">
        <f t="shared" si="103"/>
        <v>Slovenia</v>
      </c>
      <c r="I300" s="147">
        <v>52</v>
      </c>
      <c r="J300" s="148" t="s">
        <v>200</v>
      </c>
      <c r="K300" s="147"/>
      <c r="L300" s="30" t="s">
        <v>1725</v>
      </c>
      <c r="M300" s="143"/>
      <c r="N300" s="68">
        <v>299</v>
      </c>
      <c r="O300" s="68" t="str">
        <f t="shared" si="95"/>
        <v/>
      </c>
      <c r="P300" s="68" t="str">
        <f t="shared" si="93"/>
        <v>{ "id": 299, "cbl_value":"SI", "oscar_display_text" : "Slovenia", "top_record": false, "synonyms": [] },</v>
      </c>
      <c r="Q300" s="68" t="str">
        <f t="shared" si="94"/>
        <v>{ "id": 299, "cbl_value":"SI", "oscar_display_text" : "Slovenia", "top_record": false, "synonyms": [] },</v>
      </c>
      <c r="R300" s="68"/>
      <c r="S300" t="s">
        <v>88</v>
      </c>
      <c r="T300" t="str">
        <f t="shared" si="104"/>
        <v>UPDATE lov_value SET ACTIVE = 1 , ORDER_VALUE = 52 WHERE ID = 299;</v>
      </c>
      <c r="U300" t="str">
        <f t="shared" si="109"/>
        <v>SL</v>
      </c>
      <c r="V300" t="str">
        <f t="shared" si="109"/>
        <v>Ljubljana</v>
      </c>
      <c r="W300" t="str">
        <f t="shared" si="109"/>
        <v/>
      </c>
      <c r="X300" t="str">
        <f t="shared" si="109"/>
        <v/>
      </c>
      <c r="Y300" t="str">
        <f t="shared" si="109"/>
        <v/>
      </c>
      <c r="Z300" t="str">
        <f t="shared" si="109"/>
        <v/>
      </c>
      <c r="AA300" t="str">
        <f t="shared" si="109"/>
        <v/>
      </c>
      <c r="AB300" t="str">
        <f t="shared" si="109"/>
        <v/>
      </c>
      <c r="AC300" t="str">
        <f t="shared" si="109"/>
        <v/>
      </c>
      <c r="AD300" t="str">
        <f t="shared" si="109"/>
        <v/>
      </c>
      <c r="AE300" t="str">
        <f t="shared" si="109"/>
        <v/>
      </c>
      <c r="AF300" t="str">
        <f t="shared" si="109"/>
        <v/>
      </c>
      <c r="AG300" t="str">
        <f t="shared" si="110"/>
        <v>INSERT INTO oscar_db.synonym (SYNONYM, LOV_ID) VALUES('SL' , 299);</v>
      </c>
      <c r="AH300" t="str">
        <f t="shared" si="110"/>
        <v>INSERT INTO oscar_db.synonym (SYNONYM, LOV_ID) VALUES('Ljubljana' , 299);</v>
      </c>
      <c r="AI300" t="str">
        <f t="shared" si="110"/>
        <v/>
      </c>
      <c r="AJ300" t="str">
        <f t="shared" si="110"/>
        <v/>
      </c>
      <c r="AK300" t="str">
        <f t="shared" si="110"/>
        <v/>
      </c>
      <c r="AL300" t="str">
        <f t="shared" si="110"/>
        <v/>
      </c>
      <c r="AM300" t="str">
        <f t="shared" si="110"/>
        <v/>
      </c>
      <c r="AN300" t="str">
        <f t="shared" si="110"/>
        <v/>
      </c>
      <c r="AO300" t="str">
        <f t="shared" si="110"/>
        <v/>
      </c>
      <c r="AP300" t="str">
        <f t="shared" si="110"/>
        <v/>
      </c>
      <c r="AQ300" t="str">
        <f t="shared" si="110"/>
        <v/>
      </c>
      <c r="AR300" t="str">
        <f t="shared" si="110"/>
        <v/>
      </c>
    </row>
    <row r="301" spans="3:44" ht="16" hidden="1">
      <c r="C301" s="68">
        <v>5</v>
      </c>
      <c r="D301" s="68">
        <v>29</v>
      </c>
      <c r="E301" s="18" t="s">
        <v>589</v>
      </c>
      <c r="F301" s="145" t="s">
        <v>1726</v>
      </c>
      <c r="G301" s="147" t="str">
        <f t="shared" si="102"/>
        <v>SB</v>
      </c>
      <c r="H301" s="147" t="str">
        <f t="shared" si="103"/>
        <v>Solomon Is.</v>
      </c>
      <c r="I301" s="147">
        <v>220</v>
      </c>
      <c r="J301" s="148" t="s">
        <v>88</v>
      </c>
      <c r="K301" s="147"/>
      <c r="L301" s="68"/>
      <c r="M301" s="143"/>
      <c r="N301" s="68">
        <v>300</v>
      </c>
      <c r="O301" s="68" t="str">
        <f t="shared" si="95"/>
        <v/>
      </c>
      <c r="P301" s="68" t="str">
        <f t="shared" si="93"/>
        <v>{ "id": 300, "cbl_value":"SB", "oscar_display_text" : "Solomon Is.", "top_record": false, "synonyms": [] },</v>
      </c>
      <c r="Q301" s="68" t="str">
        <f t="shared" si="94"/>
        <v>{ "id": 300, "cbl_value":"SB", "oscar_display_text" : "Solomon Is.", "top_record": false, "synonyms": [] },</v>
      </c>
      <c r="R301" s="68"/>
      <c r="S301" t="s">
        <v>88</v>
      </c>
      <c r="T301" t="str">
        <f t="shared" si="104"/>
        <v>UPDATE lov_value SET ACTIVE = 0 , ORDER_VALUE = 220 WHERE ID = 300;</v>
      </c>
    </row>
    <row r="302" spans="3:44" ht="16" hidden="1">
      <c r="C302" s="68">
        <v>5</v>
      </c>
      <c r="D302" s="68">
        <v>29</v>
      </c>
      <c r="E302" s="18" t="s">
        <v>589</v>
      </c>
      <c r="F302" s="145" t="s">
        <v>1727</v>
      </c>
      <c r="G302" s="147" t="str">
        <f t="shared" si="102"/>
        <v>SO</v>
      </c>
      <c r="H302" s="147" t="str">
        <f t="shared" si="103"/>
        <v>Somalia</v>
      </c>
      <c r="I302" s="147">
        <v>221</v>
      </c>
      <c r="J302" s="148" t="s">
        <v>88</v>
      </c>
      <c r="K302" s="147"/>
      <c r="L302" s="68"/>
      <c r="M302" s="143"/>
      <c r="N302" s="68">
        <v>301</v>
      </c>
      <c r="O302" s="68" t="str">
        <f t="shared" si="95"/>
        <v/>
      </c>
      <c r="P302" s="68" t="str">
        <f t="shared" si="93"/>
        <v>{ "id": 301, "cbl_value":"SO", "oscar_display_text" : "Somalia", "top_record": false, "synonyms": [] },</v>
      </c>
      <c r="Q302" s="68" t="str">
        <f t="shared" si="94"/>
        <v>{ "id": 301, "cbl_value":"SO", "oscar_display_text" : "Somalia", "top_record": false, "synonyms": [] },</v>
      </c>
      <c r="R302" s="68"/>
      <c r="S302" t="s">
        <v>88</v>
      </c>
      <c r="T302" t="str">
        <f t="shared" si="104"/>
        <v>UPDATE lov_value SET ACTIVE = 0 , ORDER_VALUE = 221 WHERE ID = 301;</v>
      </c>
    </row>
    <row r="303" spans="3:44" ht="32" hidden="1">
      <c r="C303" s="68">
        <v>5</v>
      </c>
      <c r="D303" s="68">
        <v>29</v>
      </c>
      <c r="E303" s="18" t="s">
        <v>589</v>
      </c>
      <c r="F303" s="145" t="s">
        <v>1728</v>
      </c>
      <c r="G303" s="147" t="str">
        <f t="shared" si="102"/>
        <v>ZA</v>
      </c>
      <c r="H303" s="147" t="str">
        <f t="shared" si="103"/>
        <v>South Africa</v>
      </c>
      <c r="I303" s="147">
        <v>53</v>
      </c>
      <c r="J303" s="148" t="s">
        <v>200</v>
      </c>
      <c r="K303" s="147"/>
      <c r="L303" s="30" t="s">
        <v>1729</v>
      </c>
      <c r="M303" s="143"/>
      <c r="N303" s="68">
        <v>302</v>
      </c>
      <c r="O303" s="68" t="str">
        <f t="shared" si="95"/>
        <v/>
      </c>
      <c r="P303" s="68" t="str">
        <f t="shared" si="93"/>
        <v>{ "id": 302, "cbl_value":"ZA", "oscar_display_text" : "South Africa", "top_record": false, "synonyms": [] },</v>
      </c>
      <c r="Q303" s="68" t="str">
        <f t="shared" si="94"/>
        <v>{ "id": 302, "cbl_value":"ZA", "oscar_display_text" : "South Africa", "top_record": false, "synonyms": [] },</v>
      </c>
      <c r="R303" s="68"/>
      <c r="S303" t="s">
        <v>88</v>
      </c>
      <c r="T303" t="str">
        <f t="shared" si="104"/>
        <v>UPDATE lov_value SET ACTIVE = 1 , ORDER_VALUE = 53 WHERE ID = 302;</v>
      </c>
      <c r="U303" t="str">
        <f t="shared" ref="U303:AF304" si="111">IF($L303&lt;&gt;"",
    IF(LEN($L303)-LEN(SUBSTITUTE($L303,";",""))&gt;=U$1,
        IF(U$1=1,
            MID($L303,1,FIND(";",$L303,1)-1),
            MID($L303,
                FIND("~",SUBSTITUTE($L303,";","~",U$1-1))+1,
                FIND("~",SUBSTITUTE($L303,";","~",U$1))-FIND("~",SUBSTITUTE($L303,";","~",U$1-1))-1
            )
        ),
        IF(AND(LEN($L303)-LEN(SUBSTITUTE($L303,";",""))=0,U$1=1),
            $L303,
            IF(LEN($L303)-LEN(SUBSTITUTE($L303,";",""))=U$1-1,
                RIGHT($L303,LEN($L303)-FIND("~",(SUBSTITUTE($L303,";","~",U$1-1)))),""))),"")</f>
        <v>ZA</v>
      </c>
      <c r="V303" t="str">
        <f t="shared" si="111"/>
        <v>Pretoria</v>
      </c>
      <c r="W303" t="str">
        <f t="shared" si="111"/>
        <v>Cape Town</v>
      </c>
      <c r="X303" t="str">
        <f t="shared" si="111"/>
        <v>Bloemfontein</v>
      </c>
      <c r="Y303" t="str">
        <f t="shared" si="111"/>
        <v/>
      </c>
      <c r="Z303" t="str">
        <f t="shared" si="111"/>
        <v/>
      </c>
      <c r="AA303" t="str">
        <f t="shared" si="111"/>
        <v/>
      </c>
      <c r="AB303" t="str">
        <f t="shared" si="111"/>
        <v/>
      </c>
      <c r="AC303" t="str">
        <f t="shared" si="111"/>
        <v/>
      </c>
      <c r="AD303" t="str">
        <f t="shared" si="111"/>
        <v/>
      </c>
      <c r="AE303" t="str">
        <f t="shared" si="111"/>
        <v/>
      </c>
      <c r="AF303" t="str">
        <f t="shared" si="111"/>
        <v/>
      </c>
      <c r="AG303" t="str">
        <f t="shared" ref="AG303:AR304" si="112">IF(U303&lt;&gt;"",CONCATENATE("INSERT INTO oscar_db.synonym (SYNONYM, LOV_ID) VALUES('",U303,"' , ",$N303,");"),"")</f>
        <v>INSERT INTO oscar_db.synonym (SYNONYM, LOV_ID) VALUES('ZA' , 302);</v>
      </c>
      <c r="AH303" t="str">
        <f t="shared" si="112"/>
        <v>INSERT INTO oscar_db.synonym (SYNONYM, LOV_ID) VALUES('Pretoria' , 302);</v>
      </c>
      <c r="AI303" t="str">
        <f t="shared" si="112"/>
        <v>INSERT INTO oscar_db.synonym (SYNONYM, LOV_ID) VALUES('Cape Town' , 302);</v>
      </c>
      <c r="AJ303" t="str">
        <f t="shared" si="112"/>
        <v>INSERT INTO oscar_db.synonym (SYNONYM, LOV_ID) VALUES('Bloemfontein' , 302);</v>
      </c>
      <c r="AK303" t="str">
        <f t="shared" si="112"/>
        <v/>
      </c>
      <c r="AL303" t="str">
        <f t="shared" si="112"/>
        <v/>
      </c>
      <c r="AM303" t="str">
        <f t="shared" si="112"/>
        <v/>
      </c>
      <c r="AN303" t="str">
        <f t="shared" si="112"/>
        <v/>
      </c>
      <c r="AO303" t="str">
        <f t="shared" si="112"/>
        <v/>
      </c>
      <c r="AP303" t="str">
        <f t="shared" si="112"/>
        <v/>
      </c>
      <c r="AQ303" t="str">
        <f t="shared" si="112"/>
        <v/>
      </c>
      <c r="AR303" t="str">
        <f t="shared" si="112"/>
        <v/>
      </c>
    </row>
    <row r="304" spans="3:44" ht="16" hidden="1">
      <c r="C304" s="68">
        <v>5</v>
      </c>
      <c r="D304" s="68">
        <v>29</v>
      </c>
      <c r="E304" s="18" t="s">
        <v>589</v>
      </c>
      <c r="F304" s="145" t="s">
        <v>1730</v>
      </c>
      <c r="G304" s="147" t="str">
        <f t="shared" si="102"/>
        <v>ES</v>
      </c>
      <c r="H304" s="147" t="str">
        <f t="shared" si="103"/>
        <v>Spain</v>
      </c>
      <c r="I304" s="147">
        <v>54</v>
      </c>
      <c r="J304" s="148" t="s">
        <v>200</v>
      </c>
      <c r="K304" s="147"/>
      <c r="L304" s="30" t="s">
        <v>1731</v>
      </c>
      <c r="M304" s="143"/>
      <c r="N304" s="68">
        <v>303</v>
      </c>
      <c r="O304" s="68" t="str">
        <f t="shared" si="95"/>
        <v/>
      </c>
      <c r="P304" s="68" t="str">
        <f t="shared" si="93"/>
        <v>{ "id": 303, "cbl_value":"ES", "oscar_display_text" : "Spain", "top_record": false, "synonyms": [] },</v>
      </c>
      <c r="Q304" s="68" t="str">
        <f t="shared" si="94"/>
        <v>{ "id": 303, "cbl_value":"ES", "oscar_display_text" : "Spain", "top_record": false, "synonyms": [] },</v>
      </c>
      <c r="R304" s="68"/>
      <c r="S304" t="s">
        <v>88</v>
      </c>
      <c r="T304" t="str">
        <f t="shared" si="104"/>
        <v>UPDATE lov_value SET ACTIVE = 1 , ORDER_VALUE = 54 WHERE ID = 303;</v>
      </c>
      <c r="U304" t="str">
        <f t="shared" si="111"/>
        <v>ES</v>
      </c>
      <c r="V304" t="str">
        <f t="shared" si="111"/>
        <v>Madrid</v>
      </c>
      <c r="W304" t="str">
        <f t="shared" si="111"/>
        <v/>
      </c>
      <c r="X304" t="str">
        <f t="shared" si="111"/>
        <v/>
      </c>
      <c r="Y304" t="str">
        <f t="shared" si="111"/>
        <v/>
      </c>
      <c r="Z304" t="str">
        <f t="shared" si="111"/>
        <v/>
      </c>
      <c r="AA304" t="str">
        <f t="shared" si="111"/>
        <v/>
      </c>
      <c r="AB304" t="str">
        <f t="shared" si="111"/>
        <v/>
      </c>
      <c r="AC304" t="str">
        <f t="shared" si="111"/>
        <v/>
      </c>
      <c r="AD304" t="str">
        <f t="shared" si="111"/>
        <v/>
      </c>
      <c r="AE304" t="str">
        <f t="shared" si="111"/>
        <v/>
      </c>
      <c r="AF304" t="str">
        <f t="shared" si="111"/>
        <v/>
      </c>
      <c r="AG304" t="str">
        <f t="shared" si="112"/>
        <v>INSERT INTO oscar_db.synonym (SYNONYM, LOV_ID) VALUES('ES' , 303);</v>
      </c>
      <c r="AH304" t="str">
        <f t="shared" si="112"/>
        <v>INSERT INTO oscar_db.synonym (SYNONYM, LOV_ID) VALUES('Madrid' , 303);</v>
      </c>
      <c r="AI304" t="str">
        <f t="shared" si="112"/>
        <v/>
      </c>
      <c r="AJ304" t="str">
        <f t="shared" si="112"/>
        <v/>
      </c>
      <c r="AK304" t="str">
        <f t="shared" si="112"/>
        <v/>
      </c>
      <c r="AL304" t="str">
        <f t="shared" si="112"/>
        <v/>
      </c>
      <c r="AM304" t="str">
        <f t="shared" si="112"/>
        <v/>
      </c>
      <c r="AN304" t="str">
        <f t="shared" si="112"/>
        <v/>
      </c>
      <c r="AO304" t="str">
        <f t="shared" si="112"/>
        <v/>
      </c>
      <c r="AP304" t="str">
        <f t="shared" si="112"/>
        <v/>
      </c>
      <c r="AQ304" t="str">
        <f t="shared" si="112"/>
        <v/>
      </c>
      <c r="AR304" t="str">
        <f t="shared" si="112"/>
        <v/>
      </c>
    </row>
    <row r="305" spans="3:44" ht="16" hidden="1">
      <c r="C305" s="68">
        <v>5</v>
      </c>
      <c r="D305" s="68">
        <v>29</v>
      </c>
      <c r="E305" s="18" t="s">
        <v>589</v>
      </c>
      <c r="F305" s="145" t="s">
        <v>1732</v>
      </c>
      <c r="G305" s="147" t="str">
        <f t="shared" si="102"/>
        <v>LK</v>
      </c>
      <c r="H305" s="147" t="str">
        <f t="shared" si="103"/>
        <v>Sri Lanka</v>
      </c>
      <c r="I305" s="147">
        <v>224</v>
      </c>
      <c r="J305" s="148" t="s">
        <v>88</v>
      </c>
      <c r="K305" s="147"/>
      <c r="L305" s="68"/>
      <c r="M305" s="143"/>
      <c r="N305" s="68">
        <v>304</v>
      </c>
      <c r="O305" s="68" t="str">
        <f t="shared" si="95"/>
        <v/>
      </c>
      <c r="P305" s="68" t="str">
        <f t="shared" si="93"/>
        <v>{ "id": 304, "cbl_value":"LK", "oscar_display_text" : "Sri Lanka", "top_record": false, "synonyms": [] },</v>
      </c>
      <c r="Q305" s="68" t="str">
        <f t="shared" si="94"/>
        <v>{ "id": 304, "cbl_value":"LK", "oscar_display_text" : "Sri Lanka", "top_record": false, "synonyms": [] },</v>
      </c>
      <c r="R305" s="68"/>
      <c r="S305" t="s">
        <v>88</v>
      </c>
      <c r="T305" t="str">
        <f t="shared" si="104"/>
        <v>UPDATE lov_value SET ACTIVE = 0 , ORDER_VALUE = 224 WHERE ID = 304;</v>
      </c>
    </row>
    <row r="306" spans="3:44" ht="16" hidden="1">
      <c r="C306" s="68">
        <v>5</v>
      </c>
      <c r="D306" s="68">
        <v>29</v>
      </c>
      <c r="E306" s="18" t="s">
        <v>589</v>
      </c>
      <c r="F306" s="145" t="s">
        <v>1733</v>
      </c>
      <c r="G306" s="147" t="str">
        <f t="shared" si="102"/>
        <v>SH</v>
      </c>
      <c r="H306" s="147" t="str">
        <f t="shared" si="103"/>
        <v>St. Helena</v>
      </c>
      <c r="I306" s="147">
        <v>225</v>
      </c>
      <c r="J306" s="148" t="s">
        <v>88</v>
      </c>
      <c r="K306" s="147"/>
      <c r="L306" s="68"/>
      <c r="M306" s="143"/>
      <c r="N306" s="68">
        <v>305</v>
      </c>
      <c r="O306" s="68" t="str">
        <f t="shared" si="95"/>
        <v/>
      </c>
      <c r="P306" s="68" t="str">
        <f t="shared" si="93"/>
        <v>{ "id": 305, "cbl_value":"SH", "oscar_display_text" : "St. Helena", "top_record": false, "synonyms": [] },</v>
      </c>
      <c r="Q306" s="68" t="str">
        <f t="shared" si="94"/>
        <v>{ "id": 305, "cbl_value":"SH", "oscar_display_text" : "St. Helena", "top_record": false, "synonyms": [] },</v>
      </c>
      <c r="R306" s="68"/>
      <c r="S306" t="s">
        <v>88</v>
      </c>
      <c r="T306" t="str">
        <f t="shared" si="104"/>
        <v>UPDATE lov_value SET ACTIVE = 0 , ORDER_VALUE = 225 WHERE ID = 305;</v>
      </c>
    </row>
    <row r="307" spans="3:44" ht="16" hidden="1">
      <c r="C307" s="68">
        <v>5</v>
      </c>
      <c r="D307" s="68">
        <v>29</v>
      </c>
      <c r="E307" s="18" t="s">
        <v>589</v>
      </c>
      <c r="F307" s="145" t="s">
        <v>1734</v>
      </c>
      <c r="G307" s="147" t="str">
        <f t="shared" si="102"/>
        <v>SX</v>
      </c>
      <c r="H307" s="147" t="str">
        <f t="shared" si="103"/>
        <v>St. Martin NL</v>
      </c>
      <c r="I307" s="147">
        <v>226</v>
      </c>
      <c r="J307" s="148" t="s">
        <v>88</v>
      </c>
      <c r="K307" s="147"/>
      <c r="L307" s="68"/>
      <c r="M307" s="143"/>
      <c r="N307" s="68">
        <v>306</v>
      </c>
      <c r="O307" s="68" t="str">
        <f t="shared" si="95"/>
        <v/>
      </c>
      <c r="P307" s="68" t="str">
        <f t="shared" si="93"/>
        <v>{ "id": 306, "cbl_value":"SX", "oscar_display_text" : "St. Martin NL", "top_record": false, "synonyms": [] },</v>
      </c>
      <c r="Q307" s="68" t="str">
        <f t="shared" si="94"/>
        <v>{ "id": 306, "cbl_value":"SX", "oscar_display_text" : "St. Martin NL", "top_record": false, "synonyms": [] },</v>
      </c>
      <c r="R307" s="68"/>
      <c r="S307" t="s">
        <v>88</v>
      </c>
      <c r="T307" t="str">
        <f t="shared" si="104"/>
        <v>UPDATE lov_value SET ACTIVE = 0 , ORDER_VALUE = 226 WHERE ID = 306;</v>
      </c>
    </row>
    <row r="308" spans="3:44" ht="16" hidden="1">
      <c r="C308" s="68">
        <v>5</v>
      </c>
      <c r="D308" s="68">
        <v>29</v>
      </c>
      <c r="E308" s="18" t="s">
        <v>589</v>
      </c>
      <c r="F308" s="145" t="s">
        <v>1735</v>
      </c>
      <c r="G308" s="147" t="str">
        <f t="shared" si="102"/>
        <v>PM</v>
      </c>
      <c r="H308" s="147" t="str">
        <f t="shared" si="103"/>
        <v>St. Pierre + Miquel.</v>
      </c>
      <c r="I308" s="147">
        <v>227</v>
      </c>
      <c r="J308" s="148" t="s">
        <v>88</v>
      </c>
      <c r="K308" s="147"/>
      <c r="L308" s="68"/>
      <c r="M308" s="143"/>
      <c r="N308" s="68">
        <v>307</v>
      </c>
      <c r="O308" s="68" t="str">
        <f t="shared" si="95"/>
        <v/>
      </c>
      <c r="P308" s="68" t="str">
        <f t="shared" si="93"/>
        <v>{ "id": 307, "cbl_value":"PM", "oscar_display_text" : "St. Pierre + Miquel.", "top_record": false, "synonyms": [] },</v>
      </c>
      <c r="Q308" s="68" t="str">
        <f t="shared" si="94"/>
        <v>{ "id": 307, "cbl_value":"PM", "oscar_display_text" : "St. Pierre + Miquel.", "top_record": false, "synonyms": [] },</v>
      </c>
      <c r="R308" s="68"/>
      <c r="S308" t="s">
        <v>88</v>
      </c>
      <c r="T308" t="str">
        <f t="shared" si="104"/>
        <v>UPDATE lov_value SET ACTIVE = 0 , ORDER_VALUE = 227 WHERE ID = 307;</v>
      </c>
    </row>
    <row r="309" spans="3:44" ht="16" hidden="1">
      <c r="C309" s="68">
        <v>5</v>
      </c>
      <c r="D309" s="68">
        <v>29</v>
      </c>
      <c r="E309" s="18" t="s">
        <v>589</v>
      </c>
      <c r="F309" s="145" t="s">
        <v>1736</v>
      </c>
      <c r="G309" s="147" t="str">
        <f t="shared" si="102"/>
        <v>VC</v>
      </c>
      <c r="H309" s="147" t="str">
        <f t="shared" si="103"/>
        <v>St. Vincent + Gren.</v>
      </c>
      <c r="I309" s="147">
        <v>228</v>
      </c>
      <c r="J309" s="148" t="s">
        <v>88</v>
      </c>
      <c r="K309" s="147"/>
      <c r="L309" s="68"/>
      <c r="M309" s="143"/>
      <c r="N309" s="68">
        <v>308</v>
      </c>
      <c r="O309" s="68" t="str">
        <f t="shared" si="95"/>
        <v/>
      </c>
      <c r="P309" s="68" t="str">
        <f t="shared" si="93"/>
        <v>{ "id": 308, "cbl_value":"VC", "oscar_display_text" : "St. Vincent + Gren.", "top_record": false, "synonyms": [] },</v>
      </c>
      <c r="Q309" s="68" t="str">
        <f t="shared" si="94"/>
        <v>{ "id": 308, "cbl_value":"VC", "oscar_display_text" : "St. Vincent + Gren.", "top_record": false, "synonyms": [] },</v>
      </c>
      <c r="R309" s="68"/>
      <c r="S309" t="s">
        <v>88</v>
      </c>
      <c r="T309" t="str">
        <f t="shared" si="104"/>
        <v>UPDATE lov_value SET ACTIVE = 0 , ORDER_VALUE = 228 WHERE ID = 308;</v>
      </c>
    </row>
    <row r="310" spans="3:44" ht="16" hidden="1">
      <c r="C310" s="68">
        <v>5</v>
      </c>
      <c r="D310" s="68">
        <v>29</v>
      </c>
      <c r="E310" s="18" t="s">
        <v>589</v>
      </c>
      <c r="F310" s="145" t="s">
        <v>1737</v>
      </c>
      <c r="G310" s="147" t="str">
        <f t="shared" si="102"/>
        <v>SD</v>
      </c>
      <c r="H310" s="147" t="str">
        <f t="shared" si="103"/>
        <v>Sudan</v>
      </c>
      <c r="I310" s="147">
        <v>229</v>
      </c>
      <c r="J310" s="148" t="s">
        <v>88</v>
      </c>
      <c r="K310" s="147"/>
      <c r="L310" s="68"/>
      <c r="M310" s="143"/>
      <c r="N310" s="68">
        <v>309</v>
      </c>
      <c r="O310" s="68" t="str">
        <f t="shared" si="95"/>
        <v/>
      </c>
      <c r="P310" s="68" t="str">
        <f t="shared" si="93"/>
        <v>{ "id": 309, "cbl_value":"SD", "oscar_display_text" : "Sudan", "top_record": false, "synonyms": [] },</v>
      </c>
      <c r="Q310" s="68" t="str">
        <f t="shared" si="94"/>
        <v>{ "id": 309, "cbl_value":"SD", "oscar_display_text" : "Sudan", "top_record": false, "synonyms": [] },</v>
      </c>
      <c r="R310" s="68"/>
      <c r="S310" t="s">
        <v>88</v>
      </c>
      <c r="T310" t="str">
        <f t="shared" si="104"/>
        <v>UPDATE lov_value SET ACTIVE = 0 , ORDER_VALUE = 229 WHERE ID = 309;</v>
      </c>
    </row>
    <row r="311" spans="3:44" ht="16" hidden="1">
      <c r="C311" s="68">
        <v>5</v>
      </c>
      <c r="D311" s="68">
        <v>29</v>
      </c>
      <c r="E311" s="18" t="s">
        <v>589</v>
      </c>
      <c r="F311" s="145" t="s">
        <v>1738</v>
      </c>
      <c r="G311" s="147" t="str">
        <f t="shared" si="102"/>
        <v>SP</v>
      </c>
      <c r="H311" s="147" t="str">
        <f t="shared" si="103"/>
        <v>Supra-national</v>
      </c>
      <c r="I311" s="147">
        <v>230</v>
      </c>
      <c r="J311" s="148" t="s">
        <v>88</v>
      </c>
      <c r="K311" s="147"/>
      <c r="L311" s="68"/>
      <c r="M311" s="143"/>
      <c r="N311" s="68">
        <v>310</v>
      </c>
      <c r="O311" s="68" t="str">
        <f t="shared" si="95"/>
        <v/>
      </c>
      <c r="P311" s="68" t="str">
        <f t="shared" si="93"/>
        <v>{ "id": 310, "cbl_value":"SP", "oscar_display_text" : "Supra-national", "top_record": false, "synonyms": [] },</v>
      </c>
      <c r="Q311" s="68" t="str">
        <f t="shared" si="94"/>
        <v>{ "id": 310, "cbl_value":"SP", "oscar_display_text" : "Supra-national", "top_record": false, "synonyms": [] },</v>
      </c>
      <c r="R311" s="68"/>
      <c r="S311" t="s">
        <v>88</v>
      </c>
      <c r="T311" t="str">
        <f t="shared" si="104"/>
        <v>UPDATE lov_value SET ACTIVE = 0 , ORDER_VALUE = 230 WHERE ID = 310;</v>
      </c>
    </row>
    <row r="312" spans="3:44" ht="16" hidden="1">
      <c r="C312" s="68">
        <v>5</v>
      </c>
      <c r="D312" s="68">
        <v>29</v>
      </c>
      <c r="E312" s="18" t="s">
        <v>589</v>
      </c>
      <c r="F312" s="145" t="s">
        <v>1739</v>
      </c>
      <c r="G312" s="147" t="str">
        <f t="shared" si="102"/>
        <v>SR</v>
      </c>
      <c r="H312" s="147" t="str">
        <f t="shared" si="103"/>
        <v>Suriname</v>
      </c>
      <c r="I312" s="147">
        <v>231</v>
      </c>
      <c r="J312" s="148" t="s">
        <v>88</v>
      </c>
      <c r="K312" s="147"/>
      <c r="L312" s="68"/>
      <c r="M312" s="143"/>
      <c r="N312" s="68">
        <v>311</v>
      </c>
      <c r="O312" s="68" t="str">
        <f t="shared" si="95"/>
        <v/>
      </c>
      <c r="P312" s="68" t="str">
        <f t="shared" si="93"/>
        <v>{ "id": 311, "cbl_value":"SR", "oscar_display_text" : "Suriname", "top_record": false, "synonyms": [] },</v>
      </c>
      <c r="Q312" s="68" t="str">
        <f t="shared" si="94"/>
        <v>{ "id": 311, "cbl_value":"SR", "oscar_display_text" : "Suriname", "top_record": false, "synonyms": [] },</v>
      </c>
      <c r="R312" s="68"/>
      <c r="S312" t="s">
        <v>88</v>
      </c>
      <c r="T312" t="str">
        <f t="shared" si="104"/>
        <v>UPDATE lov_value SET ACTIVE = 0 , ORDER_VALUE = 231 WHERE ID = 311;</v>
      </c>
    </row>
    <row r="313" spans="3:44" ht="16" hidden="1">
      <c r="C313" s="68">
        <v>5</v>
      </c>
      <c r="D313" s="68">
        <v>29</v>
      </c>
      <c r="E313" s="18" t="s">
        <v>589</v>
      </c>
      <c r="F313" s="145" t="s">
        <v>1740</v>
      </c>
      <c r="G313" s="147" t="str">
        <f t="shared" si="102"/>
        <v>SJ</v>
      </c>
      <c r="H313" s="147" t="str">
        <f t="shared" si="103"/>
        <v>Svalbard + Jan M.</v>
      </c>
      <c r="I313" s="147">
        <v>232</v>
      </c>
      <c r="J313" s="148" t="s">
        <v>88</v>
      </c>
      <c r="K313" s="147"/>
      <c r="L313" s="68"/>
      <c r="M313" s="143"/>
      <c r="N313" s="68">
        <v>312</v>
      </c>
      <c r="O313" s="68" t="str">
        <f t="shared" si="95"/>
        <v/>
      </c>
      <c r="P313" s="68" t="str">
        <f t="shared" si="93"/>
        <v>{ "id": 312, "cbl_value":"SJ", "oscar_display_text" : "Svalbard + Jan M.", "top_record": false, "synonyms": [] },</v>
      </c>
      <c r="Q313" s="68" t="str">
        <f t="shared" si="94"/>
        <v>{ "id": 312, "cbl_value":"SJ", "oscar_display_text" : "Svalbard + Jan M.", "top_record": false, "synonyms": [] },</v>
      </c>
      <c r="R313" s="68"/>
      <c r="S313" t="s">
        <v>88</v>
      </c>
      <c r="T313" t="str">
        <f t="shared" si="104"/>
        <v>UPDATE lov_value SET ACTIVE = 0 , ORDER_VALUE = 232 WHERE ID = 312;</v>
      </c>
    </row>
    <row r="314" spans="3:44" ht="16" hidden="1">
      <c r="C314" s="68">
        <v>5</v>
      </c>
      <c r="D314" s="68">
        <v>29</v>
      </c>
      <c r="E314" s="18" t="s">
        <v>589</v>
      </c>
      <c r="F314" s="145" t="s">
        <v>1741</v>
      </c>
      <c r="G314" s="147" t="str">
        <f t="shared" si="102"/>
        <v>SZ</v>
      </c>
      <c r="H314" s="147" t="str">
        <f t="shared" si="103"/>
        <v>Swaziland</v>
      </c>
      <c r="I314" s="147">
        <v>233</v>
      </c>
      <c r="J314" s="148" t="s">
        <v>88</v>
      </c>
      <c r="K314" s="147"/>
      <c r="L314" s="68"/>
      <c r="M314" s="143"/>
      <c r="N314" s="68">
        <v>313</v>
      </c>
      <c r="O314" s="68" t="str">
        <f t="shared" si="95"/>
        <v/>
      </c>
      <c r="P314" s="68" t="str">
        <f t="shared" si="93"/>
        <v>{ "id": 313, "cbl_value":"SZ", "oscar_display_text" : "Swaziland", "top_record": false, "synonyms": [] },</v>
      </c>
      <c r="Q314" s="68" t="str">
        <f t="shared" si="94"/>
        <v>{ "id": 313, "cbl_value":"SZ", "oscar_display_text" : "Swaziland", "top_record": false, "synonyms": [] },</v>
      </c>
      <c r="R314" s="68"/>
      <c r="S314" t="s">
        <v>88</v>
      </c>
      <c r="T314" t="str">
        <f t="shared" si="104"/>
        <v>UPDATE lov_value SET ACTIVE = 0 , ORDER_VALUE = 233 WHERE ID = 313;</v>
      </c>
    </row>
    <row r="315" spans="3:44" ht="16" hidden="1">
      <c r="C315" s="68">
        <v>5</v>
      </c>
      <c r="D315" s="68">
        <v>29</v>
      </c>
      <c r="E315" s="18" t="s">
        <v>589</v>
      </c>
      <c r="F315" s="145" t="s">
        <v>1742</v>
      </c>
      <c r="G315" s="147" t="str">
        <f t="shared" si="102"/>
        <v>SE</v>
      </c>
      <c r="H315" s="147" t="str">
        <f t="shared" si="103"/>
        <v>Sweden</v>
      </c>
      <c r="I315" s="147">
        <v>55</v>
      </c>
      <c r="J315" s="148" t="s">
        <v>200</v>
      </c>
      <c r="K315" s="147"/>
      <c r="L315" s="30" t="s">
        <v>1743</v>
      </c>
      <c r="M315" s="143"/>
      <c r="N315" s="68">
        <v>314</v>
      </c>
      <c r="O315" s="68" t="str">
        <f t="shared" si="95"/>
        <v/>
      </c>
      <c r="P315" s="68" t="str">
        <f t="shared" si="93"/>
        <v>{ "id": 314, "cbl_value":"SE", "oscar_display_text" : "Sweden", "top_record": false, "synonyms": [] },</v>
      </c>
      <c r="Q315" s="68" t="str">
        <f t="shared" si="94"/>
        <v>{ "id": 314, "cbl_value":"SE", "oscar_display_text" : "Sweden", "top_record": false, "synonyms": [] },</v>
      </c>
      <c r="R315" s="68"/>
      <c r="S315" t="s">
        <v>88</v>
      </c>
      <c r="T315" t="str">
        <f t="shared" si="104"/>
        <v>UPDATE lov_value SET ACTIVE = 1 , ORDER_VALUE = 55 WHERE ID = 314;</v>
      </c>
      <c r="U315" t="str">
        <f t="shared" ref="U315:AF316" si="113">IF($L315&lt;&gt;"",
    IF(LEN($L315)-LEN(SUBSTITUTE($L315,";",""))&gt;=U$1,
        IF(U$1=1,
            MID($L315,1,FIND(";",$L315,1)-1),
            MID($L315,
                FIND("~",SUBSTITUTE($L315,";","~",U$1-1))+1,
                FIND("~",SUBSTITUTE($L315,";","~",U$1))-FIND("~",SUBSTITUTE($L315,";","~",U$1-1))-1
            )
        ),
        IF(AND(LEN($L315)-LEN(SUBSTITUTE($L315,";",""))=0,U$1=1),
            $L315,
            IF(LEN($L315)-LEN(SUBSTITUTE($L315,";",""))=U$1-1,
                RIGHT($L315,LEN($L315)-FIND("~",(SUBSTITUTE($L315,";","~",U$1-1)))),""))),"")</f>
        <v>SE</v>
      </c>
      <c r="V315" t="str">
        <f t="shared" si="113"/>
        <v>Stockholm</v>
      </c>
      <c r="W315" t="str">
        <f t="shared" si="113"/>
        <v/>
      </c>
      <c r="X315" t="str">
        <f t="shared" si="113"/>
        <v/>
      </c>
      <c r="Y315" t="str">
        <f t="shared" si="113"/>
        <v/>
      </c>
      <c r="Z315" t="str">
        <f t="shared" si="113"/>
        <v/>
      </c>
      <c r="AA315" t="str">
        <f t="shared" si="113"/>
        <v/>
      </c>
      <c r="AB315" t="str">
        <f t="shared" si="113"/>
        <v/>
      </c>
      <c r="AC315" t="str">
        <f t="shared" si="113"/>
        <v/>
      </c>
      <c r="AD315" t="str">
        <f t="shared" si="113"/>
        <v/>
      </c>
      <c r="AE315" t="str">
        <f t="shared" si="113"/>
        <v/>
      </c>
      <c r="AF315" t="str">
        <f t="shared" si="113"/>
        <v/>
      </c>
      <c r="AG315" t="str">
        <f t="shared" ref="AG315:AR316" si="114">IF(U315&lt;&gt;"",CONCATENATE("INSERT INTO oscar_db.synonym (SYNONYM, LOV_ID) VALUES('",U315,"' , ",$N315,");"),"")</f>
        <v>INSERT INTO oscar_db.synonym (SYNONYM, LOV_ID) VALUES('SE' , 314);</v>
      </c>
      <c r="AH315" t="str">
        <f t="shared" si="114"/>
        <v>INSERT INTO oscar_db.synonym (SYNONYM, LOV_ID) VALUES('Stockholm' , 314);</v>
      </c>
      <c r="AI315" t="str">
        <f t="shared" si="114"/>
        <v/>
      </c>
      <c r="AJ315" t="str">
        <f t="shared" si="114"/>
        <v/>
      </c>
      <c r="AK315" t="str">
        <f t="shared" si="114"/>
        <v/>
      </c>
      <c r="AL315" t="str">
        <f t="shared" si="114"/>
        <v/>
      </c>
      <c r="AM315" t="str">
        <f t="shared" si="114"/>
        <v/>
      </c>
      <c r="AN315" t="str">
        <f t="shared" si="114"/>
        <v/>
      </c>
      <c r="AO315" t="str">
        <f t="shared" si="114"/>
        <v/>
      </c>
      <c r="AP315" t="str">
        <f t="shared" si="114"/>
        <v/>
      </c>
      <c r="AQ315" t="str">
        <f t="shared" si="114"/>
        <v/>
      </c>
      <c r="AR315" t="str">
        <f t="shared" si="114"/>
        <v/>
      </c>
    </row>
    <row r="316" spans="3:44" ht="16" hidden="1">
      <c r="C316" s="68">
        <v>5</v>
      </c>
      <c r="D316" s="68">
        <v>29</v>
      </c>
      <c r="E316" s="18" t="s">
        <v>589</v>
      </c>
      <c r="F316" s="145" t="s">
        <v>1744</v>
      </c>
      <c r="G316" s="147" t="str">
        <f t="shared" si="102"/>
        <v>CH</v>
      </c>
      <c r="H316" s="147" t="str">
        <f t="shared" si="103"/>
        <v>Switzerland</v>
      </c>
      <c r="I316" s="147">
        <v>56</v>
      </c>
      <c r="J316" s="148" t="s">
        <v>200</v>
      </c>
      <c r="K316" s="147"/>
      <c r="L316" s="30" t="s">
        <v>1745</v>
      </c>
      <c r="M316" s="143"/>
      <c r="N316" s="68">
        <v>315</v>
      </c>
      <c r="O316" s="68" t="str">
        <f t="shared" si="95"/>
        <v/>
      </c>
      <c r="P316" s="68" t="str">
        <f t="shared" si="93"/>
        <v>{ "id": 315, "cbl_value":"CH", "oscar_display_text" : "Switzerland", "top_record": false, "synonyms": [] },</v>
      </c>
      <c r="Q316" s="68" t="str">
        <f t="shared" si="94"/>
        <v>{ "id": 315, "cbl_value":"CH", "oscar_display_text" : "Switzerland", "top_record": false, "synonyms": [] },</v>
      </c>
      <c r="R316" s="68"/>
      <c r="S316" t="s">
        <v>88</v>
      </c>
      <c r="T316" t="str">
        <f t="shared" si="104"/>
        <v>UPDATE lov_value SET ACTIVE = 1 , ORDER_VALUE = 56 WHERE ID = 315;</v>
      </c>
      <c r="U316" t="str">
        <f t="shared" si="113"/>
        <v>CH</v>
      </c>
      <c r="V316" t="str">
        <f t="shared" si="113"/>
        <v>Bern</v>
      </c>
      <c r="W316" t="str">
        <f t="shared" si="113"/>
        <v/>
      </c>
      <c r="X316" t="str">
        <f t="shared" si="113"/>
        <v/>
      </c>
      <c r="Y316" t="str">
        <f t="shared" si="113"/>
        <v/>
      </c>
      <c r="Z316" t="str">
        <f t="shared" si="113"/>
        <v/>
      </c>
      <c r="AA316" t="str">
        <f t="shared" si="113"/>
        <v/>
      </c>
      <c r="AB316" t="str">
        <f t="shared" si="113"/>
        <v/>
      </c>
      <c r="AC316" t="str">
        <f t="shared" si="113"/>
        <v/>
      </c>
      <c r="AD316" t="str">
        <f t="shared" si="113"/>
        <v/>
      </c>
      <c r="AE316" t="str">
        <f t="shared" si="113"/>
        <v/>
      </c>
      <c r="AF316" t="str">
        <f t="shared" si="113"/>
        <v/>
      </c>
      <c r="AG316" t="str">
        <f t="shared" si="114"/>
        <v>INSERT INTO oscar_db.synonym (SYNONYM, LOV_ID) VALUES('CH' , 315);</v>
      </c>
      <c r="AH316" t="str">
        <f t="shared" si="114"/>
        <v>INSERT INTO oscar_db.synonym (SYNONYM, LOV_ID) VALUES('Bern' , 315);</v>
      </c>
      <c r="AI316" t="str">
        <f t="shared" si="114"/>
        <v/>
      </c>
      <c r="AJ316" t="str">
        <f t="shared" si="114"/>
        <v/>
      </c>
      <c r="AK316" t="str">
        <f t="shared" si="114"/>
        <v/>
      </c>
      <c r="AL316" t="str">
        <f t="shared" si="114"/>
        <v/>
      </c>
      <c r="AM316" t="str">
        <f t="shared" si="114"/>
        <v/>
      </c>
      <c r="AN316" t="str">
        <f t="shared" si="114"/>
        <v/>
      </c>
      <c r="AO316" t="str">
        <f t="shared" si="114"/>
        <v/>
      </c>
      <c r="AP316" t="str">
        <f t="shared" si="114"/>
        <v/>
      </c>
      <c r="AQ316" t="str">
        <f t="shared" si="114"/>
        <v/>
      </c>
      <c r="AR316" t="str">
        <f t="shared" si="114"/>
        <v/>
      </c>
    </row>
    <row r="317" spans="3:44" ht="16" hidden="1">
      <c r="C317" s="68">
        <v>5</v>
      </c>
      <c r="D317" s="68">
        <v>29</v>
      </c>
      <c r="E317" s="18" t="s">
        <v>589</v>
      </c>
      <c r="F317" s="145" t="s">
        <v>1746</v>
      </c>
      <c r="G317" s="147" t="str">
        <f t="shared" si="102"/>
        <v>SY</v>
      </c>
      <c r="H317" s="147" t="str">
        <f t="shared" si="103"/>
        <v>Syrian Arab. Rep.</v>
      </c>
      <c r="I317" s="147">
        <v>236</v>
      </c>
      <c r="J317" s="148" t="s">
        <v>88</v>
      </c>
      <c r="K317" s="147"/>
      <c r="L317" s="68"/>
      <c r="M317" s="143"/>
      <c r="N317" s="68">
        <v>316</v>
      </c>
      <c r="O317" s="68" t="str">
        <f t="shared" si="95"/>
        <v/>
      </c>
      <c r="P317" s="68" t="str">
        <f t="shared" si="93"/>
        <v>{ "id": 316, "cbl_value":"SY", "oscar_display_text" : "Syrian Arab. Rep.", "top_record": false, "synonyms": [] },</v>
      </c>
      <c r="Q317" s="68" t="str">
        <f t="shared" si="94"/>
        <v>{ "id": 316, "cbl_value":"SY", "oscar_display_text" : "Syrian Arab. Rep.", "top_record": false, "synonyms": [] },</v>
      </c>
      <c r="R317" s="68"/>
      <c r="S317" t="s">
        <v>88</v>
      </c>
      <c r="T317" t="str">
        <f t="shared" si="104"/>
        <v>UPDATE lov_value SET ACTIVE = 0 , ORDER_VALUE = 236 WHERE ID = 316;</v>
      </c>
    </row>
    <row r="318" spans="3:44" ht="16" hidden="1">
      <c r="C318" s="68">
        <v>5</v>
      </c>
      <c r="D318" s="68">
        <v>29</v>
      </c>
      <c r="E318" s="18" t="s">
        <v>589</v>
      </c>
      <c r="F318" s="145" t="s">
        <v>1747</v>
      </c>
      <c r="G318" s="147" t="str">
        <f t="shared" si="102"/>
        <v>TW</v>
      </c>
      <c r="H318" s="147" t="str">
        <f t="shared" si="103"/>
        <v>Taiwan</v>
      </c>
      <c r="I318" s="147">
        <v>57</v>
      </c>
      <c r="J318" s="148" t="s">
        <v>200</v>
      </c>
      <c r="K318" s="147"/>
      <c r="L318" s="30" t="s">
        <v>1748</v>
      </c>
      <c r="M318" s="143"/>
      <c r="N318" s="68">
        <v>317</v>
      </c>
      <c r="O318" s="68" t="str">
        <f t="shared" si="95"/>
        <v/>
      </c>
      <c r="P318" s="68" t="str">
        <f t="shared" si="93"/>
        <v>{ "id": 317, "cbl_value":"TW", "oscar_display_text" : "Taiwan", "top_record": false, "synonyms": [] },</v>
      </c>
      <c r="Q318" s="68" t="str">
        <f t="shared" si="94"/>
        <v>{ "id": 317, "cbl_value":"TW", "oscar_display_text" : "Taiwan", "top_record": false, "synonyms": [] },</v>
      </c>
      <c r="R318" s="68"/>
      <c r="S318" t="s">
        <v>88</v>
      </c>
      <c r="T318" t="str">
        <f t="shared" si="104"/>
        <v>UPDATE lov_value SET ACTIVE = 1 , ORDER_VALUE = 57 WHERE ID = 317;</v>
      </c>
      <c r="U318" t="str">
        <f t="shared" ref="U318:AF318" si="115">IF($L318&lt;&gt;"",
    IF(LEN($L318)-LEN(SUBSTITUTE($L318,";",""))&gt;=U$1,
        IF(U$1=1,
            MID($L318,1,FIND(";",$L318,1)-1),
            MID($L318,
                FIND("~",SUBSTITUTE($L318,";","~",U$1-1))+1,
                FIND("~",SUBSTITUTE($L318,";","~",U$1))-FIND("~",SUBSTITUTE($L318,";","~",U$1-1))-1
            )
        ),
        IF(AND(LEN($L318)-LEN(SUBSTITUTE($L318,";",""))=0,U$1=1),
            $L318,
            IF(LEN($L318)-LEN(SUBSTITUTE($L318,";",""))=U$1-1,
                RIGHT($L318,LEN($L318)-FIND("~",(SUBSTITUTE($L318,";","~",U$1-1)))),""))),"")</f>
        <v>TW</v>
      </c>
      <c r="V318" t="str">
        <f t="shared" si="115"/>
        <v>Taipei</v>
      </c>
      <c r="W318" t="str">
        <f t="shared" si="115"/>
        <v/>
      </c>
      <c r="X318" t="str">
        <f t="shared" si="115"/>
        <v/>
      </c>
      <c r="Y318" t="str">
        <f t="shared" si="115"/>
        <v/>
      </c>
      <c r="Z318" t="str">
        <f t="shared" si="115"/>
        <v/>
      </c>
      <c r="AA318" t="str">
        <f t="shared" si="115"/>
        <v/>
      </c>
      <c r="AB318" t="str">
        <f t="shared" si="115"/>
        <v/>
      </c>
      <c r="AC318" t="str">
        <f t="shared" si="115"/>
        <v/>
      </c>
      <c r="AD318" t="str">
        <f t="shared" si="115"/>
        <v/>
      </c>
      <c r="AE318" t="str">
        <f t="shared" si="115"/>
        <v/>
      </c>
      <c r="AF318" t="str">
        <f t="shared" si="115"/>
        <v/>
      </c>
      <c r="AG318" t="str">
        <f t="shared" ref="AG318:AR318" si="116">IF(U318&lt;&gt;"",CONCATENATE("INSERT INTO oscar_db.synonym (SYNONYM, LOV_ID) VALUES('",U318,"' , ",$N318,");"),"")</f>
        <v>INSERT INTO oscar_db.synonym (SYNONYM, LOV_ID) VALUES('TW' , 317);</v>
      </c>
      <c r="AH318" t="str">
        <f t="shared" si="116"/>
        <v>INSERT INTO oscar_db.synonym (SYNONYM, LOV_ID) VALUES('Taipei' , 317);</v>
      </c>
      <c r="AI318" t="str">
        <f t="shared" si="116"/>
        <v/>
      </c>
      <c r="AJ318" t="str">
        <f t="shared" si="116"/>
        <v/>
      </c>
      <c r="AK318" t="str">
        <f t="shared" si="116"/>
        <v/>
      </c>
      <c r="AL318" t="str">
        <f t="shared" si="116"/>
        <v/>
      </c>
      <c r="AM318" t="str">
        <f t="shared" si="116"/>
        <v/>
      </c>
      <c r="AN318" t="str">
        <f t="shared" si="116"/>
        <v/>
      </c>
      <c r="AO318" t="str">
        <f t="shared" si="116"/>
        <v/>
      </c>
      <c r="AP318" t="str">
        <f t="shared" si="116"/>
        <v/>
      </c>
      <c r="AQ318" t="str">
        <f t="shared" si="116"/>
        <v/>
      </c>
      <c r="AR318" t="str">
        <f t="shared" si="116"/>
        <v/>
      </c>
    </row>
    <row r="319" spans="3:44" ht="16" hidden="1">
      <c r="C319" s="68">
        <v>5</v>
      </c>
      <c r="D319" s="68">
        <v>29</v>
      </c>
      <c r="E319" s="18" t="s">
        <v>589</v>
      </c>
      <c r="F319" s="145" t="s">
        <v>1749</v>
      </c>
      <c r="G319" s="147" t="str">
        <f t="shared" si="102"/>
        <v>TJ</v>
      </c>
      <c r="H319" s="147" t="str">
        <f t="shared" si="103"/>
        <v>Tajikistan</v>
      </c>
      <c r="I319" s="147">
        <v>238</v>
      </c>
      <c r="J319" s="148" t="s">
        <v>88</v>
      </c>
      <c r="K319" s="147"/>
      <c r="L319" s="68"/>
      <c r="M319" s="143"/>
      <c r="N319" s="68">
        <v>318</v>
      </c>
      <c r="O319" s="68" t="str">
        <f t="shared" si="95"/>
        <v/>
      </c>
      <c r="P319" s="68" t="str">
        <f t="shared" si="93"/>
        <v>{ "id": 318, "cbl_value":"TJ", "oscar_display_text" : "Tajikistan", "top_record": false, "synonyms": [] },</v>
      </c>
      <c r="Q319" s="68" t="str">
        <f t="shared" si="94"/>
        <v>{ "id": 318, "cbl_value":"TJ", "oscar_display_text" : "Tajikistan", "top_record": false, "synonyms": [] },</v>
      </c>
      <c r="R319" s="68"/>
      <c r="S319" t="s">
        <v>88</v>
      </c>
      <c r="T319" t="str">
        <f t="shared" si="104"/>
        <v>UPDATE lov_value SET ACTIVE = 0 , ORDER_VALUE = 238 WHERE ID = 318;</v>
      </c>
    </row>
    <row r="320" spans="3:44" ht="16" hidden="1">
      <c r="C320" s="68">
        <v>5</v>
      </c>
      <c r="D320" s="68">
        <v>29</v>
      </c>
      <c r="E320" s="18" t="s">
        <v>589</v>
      </c>
      <c r="F320" s="145" t="s">
        <v>1750</v>
      </c>
      <c r="G320" s="147" t="str">
        <f t="shared" si="102"/>
        <v>TH</v>
      </c>
      <c r="H320" s="147" t="str">
        <f t="shared" si="103"/>
        <v>Thailand</v>
      </c>
      <c r="I320" s="147">
        <v>58</v>
      </c>
      <c r="J320" s="148" t="s">
        <v>200</v>
      </c>
      <c r="K320" s="147"/>
      <c r="L320" s="30" t="s">
        <v>1751</v>
      </c>
      <c r="M320" s="143"/>
      <c r="N320" s="68">
        <v>319</v>
      </c>
      <c r="O320" s="68" t="str">
        <f t="shared" si="95"/>
        <v/>
      </c>
      <c r="P320" s="68" t="str">
        <f t="shared" si="93"/>
        <v>{ "id": 319, "cbl_value":"TH", "oscar_display_text" : "Thailand", "top_record": false, "synonyms": [] },</v>
      </c>
      <c r="Q320" s="68" t="str">
        <f t="shared" si="94"/>
        <v>{ "id": 319, "cbl_value":"TH", "oscar_display_text" : "Thailand", "top_record": false, "synonyms": [] },</v>
      </c>
      <c r="R320" s="68"/>
      <c r="S320" t="s">
        <v>88</v>
      </c>
      <c r="T320" t="str">
        <f t="shared" si="104"/>
        <v>UPDATE lov_value SET ACTIVE = 1 , ORDER_VALUE = 58 WHERE ID = 319;</v>
      </c>
      <c r="U320" t="str">
        <f t="shared" ref="U320:AF320" si="117">IF($L320&lt;&gt;"",
    IF(LEN($L320)-LEN(SUBSTITUTE($L320,";",""))&gt;=U$1,
        IF(U$1=1,
            MID($L320,1,FIND(";",$L320,1)-1),
            MID($L320,
                FIND("~",SUBSTITUTE($L320,";","~",U$1-1))+1,
                FIND("~",SUBSTITUTE($L320,";","~",U$1))-FIND("~",SUBSTITUTE($L320,";","~",U$1-1))-1
            )
        ),
        IF(AND(LEN($L320)-LEN(SUBSTITUTE($L320,";",""))=0,U$1=1),
            $L320,
            IF(LEN($L320)-LEN(SUBSTITUTE($L320,";",""))=U$1-1,
                RIGHT($L320,LEN($L320)-FIND("~",(SUBSTITUTE($L320,";","~",U$1-1)))),""))),"")</f>
        <v>TH</v>
      </c>
      <c r="V320" t="str">
        <f t="shared" si="117"/>
        <v>Bangkok</v>
      </c>
      <c r="W320" t="str">
        <f t="shared" si="117"/>
        <v/>
      </c>
      <c r="X320" t="str">
        <f t="shared" si="117"/>
        <v/>
      </c>
      <c r="Y320" t="str">
        <f t="shared" si="117"/>
        <v/>
      </c>
      <c r="Z320" t="str">
        <f t="shared" si="117"/>
        <v/>
      </c>
      <c r="AA320" t="str">
        <f t="shared" si="117"/>
        <v/>
      </c>
      <c r="AB320" t="str">
        <f t="shared" si="117"/>
        <v/>
      </c>
      <c r="AC320" t="str">
        <f t="shared" si="117"/>
        <v/>
      </c>
      <c r="AD320" t="str">
        <f t="shared" si="117"/>
        <v/>
      </c>
      <c r="AE320" t="str">
        <f t="shared" si="117"/>
        <v/>
      </c>
      <c r="AF320" t="str">
        <f t="shared" si="117"/>
        <v/>
      </c>
      <c r="AG320" t="str">
        <f t="shared" ref="AG320:AR320" si="118">IF(U320&lt;&gt;"",CONCATENATE("INSERT INTO oscar_db.synonym (SYNONYM, LOV_ID) VALUES('",U320,"' , ",$N320,");"),"")</f>
        <v>INSERT INTO oscar_db.synonym (SYNONYM, LOV_ID) VALUES('TH' , 319);</v>
      </c>
      <c r="AH320" t="str">
        <f t="shared" si="118"/>
        <v>INSERT INTO oscar_db.synonym (SYNONYM, LOV_ID) VALUES('Bangkok' , 319);</v>
      </c>
      <c r="AI320" t="str">
        <f t="shared" si="118"/>
        <v/>
      </c>
      <c r="AJ320" t="str">
        <f t="shared" si="118"/>
        <v/>
      </c>
      <c r="AK320" t="str">
        <f t="shared" si="118"/>
        <v/>
      </c>
      <c r="AL320" t="str">
        <f t="shared" si="118"/>
        <v/>
      </c>
      <c r="AM320" t="str">
        <f t="shared" si="118"/>
        <v/>
      </c>
      <c r="AN320" t="str">
        <f t="shared" si="118"/>
        <v/>
      </c>
      <c r="AO320" t="str">
        <f t="shared" si="118"/>
        <v/>
      </c>
      <c r="AP320" t="str">
        <f t="shared" si="118"/>
        <v/>
      </c>
      <c r="AQ320" t="str">
        <f t="shared" si="118"/>
        <v/>
      </c>
      <c r="AR320" t="str">
        <f t="shared" si="118"/>
        <v/>
      </c>
    </row>
    <row r="321" spans="3:44" ht="16" hidden="1">
      <c r="C321" s="68">
        <v>5</v>
      </c>
      <c r="D321" s="68">
        <v>29</v>
      </c>
      <c r="E321" s="18" t="s">
        <v>589</v>
      </c>
      <c r="F321" s="145" t="s">
        <v>1752</v>
      </c>
      <c r="G321" s="147" t="str">
        <f t="shared" si="102"/>
        <v>TL</v>
      </c>
      <c r="H321" s="147" t="str">
        <f t="shared" si="103"/>
        <v>Timor-Leste</v>
      </c>
      <c r="I321" s="147">
        <v>240</v>
      </c>
      <c r="J321" s="148" t="s">
        <v>88</v>
      </c>
      <c r="K321" s="147"/>
      <c r="L321" s="68"/>
      <c r="M321" s="143"/>
      <c r="N321" s="68">
        <v>320</v>
      </c>
      <c r="O321" s="68" t="str">
        <f t="shared" si="95"/>
        <v/>
      </c>
      <c r="P321" s="68" t="str">
        <f t="shared" si="93"/>
        <v>{ "id": 320, "cbl_value":"TL", "oscar_display_text" : "Timor-Leste", "top_record": false, "synonyms": [] },</v>
      </c>
      <c r="Q321" s="68" t="str">
        <f t="shared" si="94"/>
        <v>{ "id": 320, "cbl_value":"TL", "oscar_display_text" : "Timor-Leste", "top_record": false, "synonyms": [] },</v>
      </c>
      <c r="R321" s="68"/>
      <c r="S321" t="s">
        <v>88</v>
      </c>
      <c r="T321" t="str">
        <f t="shared" si="104"/>
        <v>UPDATE lov_value SET ACTIVE = 0 , ORDER_VALUE = 240 WHERE ID = 320;</v>
      </c>
    </row>
    <row r="322" spans="3:44" ht="16" hidden="1">
      <c r="C322" s="68">
        <v>5</v>
      </c>
      <c r="D322" s="68">
        <v>29</v>
      </c>
      <c r="E322" s="18" t="s">
        <v>589</v>
      </c>
      <c r="F322" s="145" t="s">
        <v>1753</v>
      </c>
      <c r="G322" s="147" t="str">
        <f t="shared" si="102"/>
        <v>TG</v>
      </c>
      <c r="H322" s="147" t="str">
        <f t="shared" si="103"/>
        <v>Togo</v>
      </c>
      <c r="I322" s="147">
        <v>241</v>
      </c>
      <c r="J322" s="148" t="s">
        <v>88</v>
      </c>
      <c r="K322" s="147"/>
      <c r="L322" s="68"/>
      <c r="M322" s="143"/>
      <c r="N322" s="68">
        <v>321</v>
      </c>
      <c r="O322" s="68" t="str">
        <f t="shared" si="95"/>
        <v/>
      </c>
      <c r="P322" s="68" t="str">
        <f t="shared" ref="P322:P385" si="119">CONCATENATE("{ ""id"": ",N322,", ""cbl_value"":""",G322,""", ""oscar_display_text"" : """,H322,""", ""top_record"": ", IF(K322=TRUE,"true","false"), ", ""synonyms"": []"," },")</f>
        <v>{ "id": 321, "cbl_value":"TG", "oscar_display_text" : "Togo", "top_record": false, "synonyms": [] },</v>
      </c>
      <c r="Q322" s="68" t="str">
        <f t="shared" ref="Q322:Q385" si="120">CONCATENATE(O322,P322)</f>
        <v>{ "id": 321, "cbl_value":"TG", "oscar_display_text" : "Togo", "top_record": false, "synonyms": [] },</v>
      </c>
      <c r="R322" s="68"/>
      <c r="S322" t="s">
        <v>88</v>
      </c>
      <c r="T322" t="str">
        <f t="shared" si="104"/>
        <v>UPDATE lov_value SET ACTIVE = 0 , ORDER_VALUE = 241 WHERE ID = 321;</v>
      </c>
    </row>
    <row r="323" spans="3:44" ht="16" hidden="1">
      <c r="C323" s="68">
        <v>5</v>
      </c>
      <c r="D323" s="68">
        <v>29</v>
      </c>
      <c r="E323" s="18" t="s">
        <v>589</v>
      </c>
      <c r="F323" s="145" t="s">
        <v>1754</v>
      </c>
      <c r="G323" s="147" t="str">
        <f t="shared" si="102"/>
        <v>TK</v>
      </c>
      <c r="H323" s="147" t="str">
        <f t="shared" si="103"/>
        <v>Tokelo</v>
      </c>
      <c r="I323" s="147">
        <v>242</v>
      </c>
      <c r="J323" s="148" t="s">
        <v>88</v>
      </c>
      <c r="K323" s="147"/>
      <c r="L323" s="68"/>
      <c r="M323" s="143"/>
      <c r="N323" s="68">
        <v>322</v>
      </c>
      <c r="O323" s="68" t="str">
        <f t="shared" ref="O323:O386" si="121">IF(E323 &lt;&gt; E322, CONCATENATE("]},{ ""id"":",C323,",""ext_id"": ",D323,", ""name"":""",E323,""",""values"":["),"")</f>
        <v/>
      </c>
      <c r="P323" s="68" t="str">
        <f t="shared" si="119"/>
        <v>{ "id": 322, "cbl_value":"TK", "oscar_display_text" : "Tokelo", "top_record": false, "synonyms": [] },</v>
      </c>
      <c r="Q323" s="68" t="str">
        <f t="shared" si="120"/>
        <v>{ "id": 322, "cbl_value":"TK", "oscar_display_text" : "Tokelo", "top_record": false, "synonyms": [] },</v>
      </c>
      <c r="R323" s="68"/>
      <c r="S323" t="s">
        <v>88</v>
      </c>
      <c r="T323" t="str">
        <f t="shared" si="104"/>
        <v>UPDATE lov_value SET ACTIVE = 0 , ORDER_VALUE = 242 WHERE ID = 322;</v>
      </c>
    </row>
    <row r="324" spans="3:44" ht="16" hidden="1">
      <c r="C324" s="68">
        <v>5</v>
      </c>
      <c r="D324" s="68">
        <v>29</v>
      </c>
      <c r="E324" s="18" t="s">
        <v>589</v>
      </c>
      <c r="F324" s="145" t="s">
        <v>1755</v>
      </c>
      <c r="G324" s="147" t="str">
        <f t="shared" si="102"/>
        <v>TO</v>
      </c>
      <c r="H324" s="147" t="str">
        <f t="shared" si="103"/>
        <v>Tonga</v>
      </c>
      <c r="I324" s="147">
        <v>243</v>
      </c>
      <c r="J324" s="148" t="s">
        <v>88</v>
      </c>
      <c r="K324" s="147"/>
      <c r="L324" s="68"/>
      <c r="M324" s="143"/>
      <c r="N324" s="68">
        <v>323</v>
      </c>
      <c r="O324" s="68" t="str">
        <f t="shared" si="121"/>
        <v/>
      </c>
      <c r="P324" s="68" t="str">
        <f t="shared" si="119"/>
        <v>{ "id": 323, "cbl_value":"TO", "oscar_display_text" : "Tonga", "top_record": false, "synonyms": [] },</v>
      </c>
      <c r="Q324" s="68" t="str">
        <f t="shared" si="120"/>
        <v>{ "id": 323, "cbl_value":"TO", "oscar_display_text" : "Tonga", "top_record": false, "synonyms": [] },</v>
      </c>
      <c r="R324" s="68"/>
      <c r="S324" t="s">
        <v>88</v>
      </c>
      <c r="T324" t="str">
        <f t="shared" si="104"/>
        <v>UPDATE lov_value SET ACTIVE = 0 , ORDER_VALUE = 243 WHERE ID = 323;</v>
      </c>
    </row>
    <row r="325" spans="3:44" ht="16" hidden="1">
      <c r="C325" s="68">
        <v>5</v>
      </c>
      <c r="D325" s="68">
        <v>29</v>
      </c>
      <c r="E325" s="18" t="s">
        <v>589</v>
      </c>
      <c r="F325" s="145" t="s">
        <v>1756</v>
      </c>
      <c r="G325" s="147" t="str">
        <f t="shared" si="102"/>
        <v>TT</v>
      </c>
      <c r="H325" s="147" t="str">
        <f t="shared" si="103"/>
        <v>Trinidad + Tobago</v>
      </c>
      <c r="I325" s="147">
        <v>244</v>
      </c>
      <c r="J325" s="148" t="s">
        <v>88</v>
      </c>
      <c r="K325" s="147"/>
      <c r="L325" s="68"/>
      <c r="M325" s="143"/>
      <c r="N325" s="68">
        <v>324</v>
      </c>
      <c r="O325" s="68" t="str">
        <f t="shared" si="121"/>
        <v/>
      </c>
      <c r="P325" s="68" t="str">
        <f t="shared" si="119"/>
        <v>{ "id": 324, "cbl_value":"TT", "oscar_display_text" : "Trinidad + Tobago", "top_record": false, "synonyms": [] },</v>
      </c>
      <c r="Q325" s="68" t="str">
        <f t="shared" si="120"/>
        <v>{ "id": 324, "cbl_value":"TT", "oscar_display_text" : "Trinidad + Tobago", "top_record": false, "synonyms": [] },</v>
      </c>
      <c r="R325" s="68"/>
      <c r="S325" t="s">
        <v>88</v>
      </c>
      <c r="T325" t="str">
        <f t="shared" si="104"/>
        <v>UPDATE lov_value SET ACTIVE = 0 , ORDER_VALUE = 244 WHERE ID = 324;</v>
      </c>
    </row>
    <row r="326" spans="3:44" ht="16" hidden="1">
      <c r="C326" s="68">
        <v>5</v>
      </c>
      <c r="D326" s="68">
        <v>29</v>
      </c>
      <c r="E326" s="18" t="s">
        <v>589</v>
      </c>
      <c r="F326" s="145" t="s">
        <v>1757</v>
      </c>
      <c r="G326" s="147" t="str">
        <f t="shared" si="102"/>
        <v>TN</v>
      </c>
      <c r="H326" s="147" t="str">
        <f t="shared" si="103"/>
        <v>Tunisia</v>
      </c>
      <c r="I326" s="147">
        <v>245</v>
      </c>
      <c r="J326" s="148" t="s">
        <v>88</v>
      </c>
      <c r="K326" s="147"/>
      <c r="L326" s="68"/>
      <c r="M326" s="143"/>
      <c r="N326" s="68">
        <v>325</v>
      </c>
      <c r="O326" s="68" t="str">
        <f t="shared" si="121"/>
        <v/>
      </c>
      <c r="P326" s="68" t="str">
        <f t="shared" si="119"/>
        <v>{ "id": 325, "cbl_value":"TN", "oscar_display_text" : "Tunisia", "top_record": false, "synonyms": [] },</v>
      </c>
      <c r="Q326" s="68" t="str">
        <f t="shared" si="120"/>
        <v>{ "id": 325, "cbl_value":"TN", "oscar_display_text" : "Tunisia", "top_record": false, "synonyms": [] },</v>
      </c>
      <c r="R326" s="68"/>
      <c r="S326" t="s">
        <v>88</v>
      </c>
      <c r="T326" t="str">
        <f t="shared" si="104"/>
        <v>UPDATE lov_value SET ACTIVE = 0 , ORDER_VALUE = 245 WHERE ID = 325;</v>
      </c>
    </row>
    <row r="327" spans="3:44" ht="16" hidden="1">
      <c r="C327" s="68">
        <v>5</v>
      </c>
      <c r="D327" s="68">
        <v>29</v>
      </c>
      <c r="E327" s="18" t="s">
        <v>589</v>
      </c>
      <c r="F327" s="145" t="s">
        <v>1758</v>
      </c>
      <c r="G327" s="147" t="str">
        <f t="shared" si="102"/>
        <v>TR</v>
      </c>
      <c r="H327" s="147" t="str">
        <f t="shared" si="103"/>
        <v>Turkey</v>
      </c>
      <c r="I327" s="147">
        <v>59</v>
      </c>
      <c r="J327" s="148" t="s">
        <v>200</v>
      </c>
      <c r="K327" s="147"/>
      <c r="L327" s="30" t="s">
        <v>1759</v>
      </c>
      <c r="M327" s="143"/>
      <c r="N327" s="68">
        <v>326</v>
      </c>
      <c r="O327" s="68" t="str">
        <f t="shared" si="121"/>
        <v/>
      </c>
      <c r="P327" s="68" t="str">
        <f t="shared" si="119"/>
        <v>{ "id": 326, "cbl_value":"TR", "oscar_display_text" : "Turkey", "top_record": false, "synonyms": [] },</v>
      </c>
      <c r="Q327" s="68" t="str">
        <f t="shared" si="120"/>
        <v>{ "id": 326, "cbl_value":"TR", "oscar_display_text" : "Turkey", "top_record": false, "synonyms": [] },</v>
      </c>
      <c r="R327" s="68"/>
      <c r="S327" t="s">
        <v>88</v>
      </c>
      <c r="T327" t="str">
        <f t="shared" si="104"/>
        <v>UPDATE lov_value SET ACTIVE = 1 , ORDER_VALUE = 59 WHERE ID = 326;</v>
      </c>
      <c r="U327" t="str">
        <f t="shared" ref="U327:AF327" si="122">IF($L327&lt;&gt;"",
    IF(LEN($L327)-LEN(SUBSTITUTE($L327,";",""))&gt;=U$1,
        IF(U$1=1,
            MID($L327,1,FIND(";",$L327,1)-1),
            MID($L327,
                FIND("~",SUBSTITUTE($L327,";","~",U$1-1))+1,
                FIND("~",SUBSTITUTE($L327,";","~",U$1))-FIND("~",SUBSTITUTE($L327,";","~",U$1-1))-1
            )
        ),
        IF(AND(LEN($L327)-LEN(SUBSTITUTE($L327,";",""))=0,U$1=1),
            $L327,
            IF(LEN($L327)-LEN(SUBSTITUTE($L327,";",""))=U$1-1,
                RIGHT($L327,LEN($L327)-FIND("~",(SUBSTITUTE($L327,";","~",U$1-1)))),""))),"")</f>
        <v>TR</v>
      </c>
      <c r="V327" t="str">
        <f t="shared" si="122"/>
        <v>Ankara</v>
      </c>
      <c r="W327" t="str">
        <f t="shared" si="122"/>
        <v>Istanbul</v>
      </c>
      <c r="X327" t="str">
        <f t="shared" si="122"/>
        <v/>
      </c>
      <c r="Y327" t="str">
        <f t="shared" si="122"/>
        <v/>
      </c>
      <c r="Z327" t="str">
        <f t="shared" si="122"/>
        <v/>
      </c>
      <c r="AA327" t="str">
        <f t="shared" si="122"/>
        <v/>
      </c>
      <c r="AB327" t="str">
        <f t="shared" si="122"/>
        <v/>
      </c>
      <c r="AC327" t="str">
        <f t="shared" si="122"/>
        <v/>
      </c>
      <c r="AD327" t="str">
        <f t="shared" si="122"/>
        <v/>
      </c>
      <c r="AE327" t="str">
        <f t="shared" si="122"/>
        <v/>
      </c>
      <c r="AF327" t="str">
        <f t="shared" si="122"/>
        <v/>
      </c>
      <c r="AG327" t="str">
        <f t="shared" ref="AG327:AR327" si="123">IF(U327&lt;&gt;"",CONCATENATE("INSERT INTO oscar_db.synonym (SYNONYM, LOV_ID) VALUES('",U327,"' , ",$N327,");"),"")</f>
        <v>INSERT INTO oscar_db.synonym (SYNONYM, LOV_ID) VALUES('TR' , 326);</v>
      </c>
      <c r="AH327" t="str">
        <f t="shared" si="123"/>
        <v>INSERT INTO oscar_db.synonym (SYNONYM, LOV_ID) VALUES('Ankara' , 326);</v>
      </c>
      <c r="AI327" t="str">
        <f t="shared" si="123"/>
        <v>INSERT INTO oscar_db.synonym (SYNONYM, LOV_ID) VALUES('Istanbul' , 326);</v>
      </c>
      <c r="AJ327" t="str">
        <f t="shared" si="123"/>
        <v/>
      </c>
      <c r="AK327" t="str">
        <f t="shared" si="123"/>
        <v/>
      </c>
      <c r="AL327" t="str">
        <f t="shared" si="123"/>
        <v/>
      </c>
      <c r="AM327" t="str">
        <f t="shared" si="123"/>
        <v/>
      </c>
      <c r="AN327" t="str">
        <f t="shared" si="123"/>
        <v/>
      </c>
      <c r="AO327" t="str">
        <f t="shared" si="123"/>
        <v/>
      </c>
      <c r="AP327" t="str">
        <f t="shared" si="123"/>
        <v/>
      </c>
      <c r="AQ327" t="str">
        <f t="shared" si="123"/>
        <v/>
      </c>
      <c r="AR327" t="str">
        <f t="shared" si="123"/>
        <v/>
      </c>
    </row>
    <row r="328" spans="3:44" ht="16" hidden="1">
      <c r="C328" s="68">
        <v>5</v>
      </c>
      <c r="D328" s="68">
        <v>29</v>
      </c>
      <c r="E328" s="18" t="s">
        <v>589</v>
      </c>
      <c r="F328" s="145" t="s">
        <v>1760</v>
      </c>
      <c r="G328" s="147" t="str">
        <f t="shared" si="102"/>
        <v>TM</v>
      </c>
      <c r="H328" s="147" t="str">
        <f t="shared" si="103"/>
        <v>Turkmenistan</v>
      </c>
      <c r="I328" s="147">
        <v>247</v>
      </c>
      <c r="J328" s="148" t="s">
        <v>88</v>
      </c>
      <c r="K328" s="147"/>
      <c r="L328" s="68"/>
      <c r="M328" s="143"/>
      <c r="N328" s="68">
        <v>327</v>
      </c>
      <c r="O328" s="68" t="str">
        <f t="shared" si="121"/>
        <v/>
      </c>
      <c r="P328" s="68" t="str">
        <f t="shared" si="119"/>
        <v>{ "id": 327, "cbl_value":"TM", "oscar_display_text" : "Turkmenistan", "top_record": false, "synonyms": [] },</v>
      </c>
      <c r="Q328" s="68" t="str">
        <f t="shared" si="120"/>
        <v>{ "id": 327, "cbl_value":"TM", "oscar_display_text" : "Turkmenistan", "top_record": false, "synonyms": [] },</v>
      </c>
      <c r="R328" s="68"/>
      <c r="S328" t="s">
        <v>88</v>
      </c>
      <c r="T328" t="str">
        <f t="shared" si="104"/>
        <v>UPDATE lov_value SET ACTIVE = 0 , ORDER_VALUE = 247 WHERE ID = 327;</v>
      </c>
    </row>
    <row r="329" spans="3:44" ht="16" hidden="1">
      <c r="C329" s="68">
        <v>5</v>
      </c>
      <c r="D329" s="68">
        <v>29</v>
      </c>
      <c r="E329" s="18" t="s">
        <v>589</v>
      </c>
      <c r="F329" s="145" t="s">
        <v>1761</v>
      </c>
      <c r="G329" s="147" t="str">
        <f t="shared" si="102"/>
        <v>TC</v>
      </c>
      <c r="H329" s="147" t="str">
        <f t="shared" si="103"/>
        <v>Turks + Caicos Is.</v>
      </c>
      <c r="I329" s="147">
        <v>248</v>
      </c>
      <c r="J329" s="148" t="s">
        <v>88</v>
      </c>
      <c r="K329" s="147"/>
      <c r="L329" s="68"/>
      <c r="M329" s="143"/>
      <c r="N329" s="68">
        <v>328</v>
      </c>
      <c r="O329" s="68" t="str">
        <f t="shared" si="121"/>
        <v/>
      </c>
      <c r="P329" s="68" t="str">
        <f t="shared" si="119"/>
        <v>{ "id": 328, "cbl_value":"TC", "oscar_display_text" : "Turks + Caicos Is.", "top_record": false, "synonyms": [] },</v>
      </c>
      <c r="Q329" s="68" t="str">
        <f t="shared" si="120"/>
        <v>{ "id": 328, "cbl_value":"TC", "oscar_display_text" : "Turks + Caicos Is.", "top_record": false, "synonyms": [] },</v>
      </c>
      <c r="R329" s="68"/>
      <c r="S329" t="s">
        <v>88</v>
      </c>
      <c r="T329" t="str">
        <f t="shared" si="104"/>
        <v>UPDATE lov_value SET ACTIVE = 0 , ORDER_VALUE = 248 WHERE ID = 328;</v>
      </c>
    </row>
    <row r="330" spans="3:44" ht="16" hidden="1">
      <c r="C330" s="68">
        <v>5</v>
      </c>
      <c r="D330" s="68">
        <v>29</v>
      </c>
      <c r="E330" s="18" t="s">
        <v>589</v>
      </c>
      <c r="F330" s="145" t="s">
        <v>1762</v>
      </c>
      <c r="G330" s="147" t="str">
        <f t="shared" si="102"/>
        <v>TV</v>
      </c>
      <c r="H330" s="147" t="str">
        <f t="shared" si="103"/>
        <v>Tuvalu</v>
      </c>
      <c r="I330" s="147">
        <v>249</v>
      </c>
      <c r="J330" s="148" t="s">
        <v>88</v>
      </c>
      <c r="K330" s="147"/>
      <c r="L330" s="68"/>
      <c r="M330" s="143"/>
      <c r="N330" s="68">
        <v>329</v>
      </c>
      <c r="O330" s="68" t="str">
        <f t="shared" si="121"/>
        <v/>
      </c>
      <c r="P330" s="68" t="str">
        <f t="shared" si="119"/>
        <v>{ "id": 329, "cbl_value":"TV", "oscar_display_text" : "Tuvalu", "top_record": false, "synonyms": [] },</v>
      </c>
      <c r="Q330" s="68" t="str">
        <f t="shared" si="120"/>
        <v>{ "id": 329, "cbl_value":"TV", "oscar_display_text" : "Tuvalu", "top_record": false, "synonyms": [] },</v>
      </c>
      <c r="R330" s="68"/>
      <c r="S330" t="s">
        <v>88</v>
      </c>
      <c r="T330" t="str">
        <f t="shared" si="104"/>
        <v>UPDATE lov_value SET ACTIVE = 0 , ORDER_VALUE = 249 WHERE ID = 329;</v>
      </c>
    </row>
    <row r="331" spans="3:44" ht="16" hidden="1">
      <c r="C331" s="68">
        <v>5</v>
      </c>
      <c r="D331" s="68">
        <v>29</v>
      </c>
      <c r="E331" s="18" t="s">
        <v>589</v>
      </c>
      <c r="F331" s="145" t="s">
        <v>1763</v>
      </c>
      <c r="G331" s="147" t="str">
        <f t="shared" si="102"/>
        <v>UM</v>
      </c>
      <c r="H331" s="147" t="str">
        <f t="shared" si="103"/>
        <v>U.S. Minor Outl. Is.</v>
      </c>
      <c r="I331" s="147">
        <v>250</v>
      </c>
      <c r="J331" s="148" t="s">
        <v>88</v>
      </c>
      <c r="K331" s="147"/>
      <c r="L331" s="68"/>
      <c r="M331" s="143"/>
      <c r="N331" s="68">
        <v>330</v>
      </c>
      <c r="O331" s="68" t="str">
        <f t="shared" si="121"/>
        <v/>
      </c>
      <c r="P331" s="68" t="str">
        <f t="shared" si="119"/>
        <v>{ "id": 330, "cbl_value":"UM", "oscar_display_text" : "U.S. Minor Outl. Is.", "top_record": false, "synonyms": [] },</v>
      </c>
      <c r="Q331" s="68" t="str">
        <f t="shared" si="120"/>
        <v>{ "id": 330, "cbl_value":"UM", "oscar_display_text" : "U.S. Minor Outl. Is.", "top_record": false, "synonyms": [] },</v>
      </c>
      <c r="R331" s="68"/>
      <c r="S331" t="s">
        <v>88</v>
      </c>
      <c r="T331" t="str">
        <f t="shared" si="104"/>
        <v>UPDATE lov_value SET ACTIVE = 0 , ORDER_VALUE = 250 WHERE ID = 330;</v>
      </c>
    </row>
    <row r="332" spans="3:44" ht="16" hidden="1">
      <c r="C332" s="68">
        <v>5</v>
      </c>
      <c r="D332" s="68">
        <v>29</v>
      </c>
      <c r="E332" s="18" t="s">
        <v>589</v>
      </c>
      <c r="F332" s="145" t="s">
        <v>1764</v>
      </c>
      <c r="G332" s="147" t="str">
        <f t="shared" si="102"/>
        <v>UG</v>
      </c>
      <c r="H332" s="147" t="str">
        <f t="shared" si="103"/>
        <v>Uganda</v>
      </c>
      <c r="I332" s="147">
        <v>251</v>
      </c>
      <c r="J332" s="148" t="s">
        <v>88</v>
      </c>
      <c r="K332" s="147"/>
      <c r="L332" s="68"/>
      <c r="M332" s="143"/>
      <c r="N332" s="68">
        <v>331</v>
      </c>
      <c r="O332" s="68" t="str">
        <f t="shared" si="121"/>
        <v/>
      </c>
      <c r="P332" s="68" t="str">
        <f t="shared" si="119"/>
        <v>{ "id": 331, "cbl_value":"UG", "oscar_display_text" : "Uganda", "top_record": false, "synonyms": [] },</v>
      </c>
      <c r="Q332" s="68" t="str">
        <f t="shared" si="120"/>
        <v>{ "id": 331, "cbl_value":"UG", "oscar_display_text" : "Uganda", "top_record": false, "synonyms": [] },</v>
      </c>
      <c r="R332" s="68"/>
      <c r="S332" t="s">
        <v>88</v>
      </c>
      <c r="T332" t="str">
        <f t="shared" si="104"/>
        <v>UPDATE lov_value SET ACTIVE = 0 , ORDER_VALUE = 251 WHERE ID = 331;</v>
      </c>
    </row>
    <row r="333" spans="3:44" ht="16" hidden="1">
      <c r="C333" s="68">
        <v>5</v>
      </c>
      <c r="D333" s="68">
        <v>29</v>
      </c>
      <c r="E333" s="18" t="s">
        <v>589</v>
      </c>
      <c r="F333" s="145" t="s">
        <v>1765</v>
      </c>
      <c r="G333" s="147" t="str">
        <f t="shared" si="102"/>
        <v>UA</v>
      </c>
      <c r="H333" s="147" t="str">
        <f t="shared" si="103"/>
        <v>Ukraine</v>
      </c>
      <c r="I333" s="147">
        <v>252</v>
      </c>
      <c r="J333" s="148" t="s">
        <v>88</v>
      </c>
      <c r="K333" s="147"/>
      <c r="L333" s="68"/>
      <c r="M333" s="143"/>
      <c r="N333" s="68">
        <v>332</v>
      </c>
      <c r="O333" s="68" t="str">
        <f t="shared" si="121"/>
        <v/>
      </c>
      <c r="P333" s="68" t="str">
        <f t="shared" si="119"/>
        <v>{ "id": 332, "cbl_value":"UA", "oscar_display_text" : "Ukraine", "top_record": false, "synonyms": [] },</v>
      </c>
      <c r="Q333" s="68" t="str">
        <f t="shared" si="120"/>
        <v>{ "id": 332, "cbl_value":"UA", "oscar_display_text" : "Ukraine", "top_record": false, "synonyms": [] },</v>
      </c>
      <c r="R333" s="68"/>
      <c r="S333" t="s">
        <v>88</v>
      </c>
      <c r="T333" t="str">
        <f t="shared" si="104"/>
        <v>UPDATE lov_value SET ACTIVE = 0 , ORDER_VALUE = 252 WHERE ID = 332;</v>
      </c>
    </row>
    <row r="334" spans="3:44" ht="32" hidden="1">
      <c r="C334" s="68">
        <v>5</v>
      </c>
      <c r="D334" s="68">
        <v>29</v>
      </c>
      <c r="E334" s="18" t="s">
        <v>589</v>
      </c>
      <c r="F334" s="145" t="s">
        <v>1766</v>
      </c>
      <c r="G334" s="147" t="str">
        <f t="shared" si="102"/>
        <v>AE</v>
      </c>
      <c r="H334" s="147" t="str">
        <f t="shared" si="103"/>
        <v>United Arab Emirates</v>
      </c>
      <c r="I334" s="147">
        <v>60</v>
      </c>
      <c r="J334" s="148" t="s">
        <v>200</v>
      </c>
      <c r="K334" s="147"/>
      <c r="L334" s="30" t="s">
        <v>1767</v>
      </c>
      <c r="M334" s="143"/>
      <c r="N334" s="68">
        <v>333</v>
      </c>
      <c r="O334" s="68" t="str">
        <f t="shared" si="121"/>
        <v/>
      </c>
      <c r="P334" s="68" t="str">
        <f t="shared" si="119"/>
        <v>{ "id": 333, "cbl_value":"AE", "oscar_display_text" : "United Arab Emirates", "top_record": false, "synonyms": [] },</v>
      </c>
      <c r="Q334" s="68" t="str">
        <f t="shared" si="120"/>
        <v>{ "id": 333, "cbl_value":"AE", "oscar_display_text" : "United Arab Emirates", "top_record": false, "synonyms": [] },</v>
      </c>
      <c r="R334" s="68"/>
      <c r="S334" t="s">
        <v>88</v>
      </c>
      <c r="T334" t="str">
        <f t="shared" si="104"/>
        <v>UPDATE lov_value SET ACTIVE = 1 , ORDER_VALUE = 60 WHERE ID = 333;</v>
      </c>
      <c r="U334" t="str">
        <f t="shared" ref="U334:AF335" si="124">IF($L334&lt;&gt;"",
    IF(LEN($L334)-LEN(SUBSTITUTE($L334,";",""))&gt;=U$1,
        IF(U$1=1,
            MID($L334,1,FIND(";",$L334,1)-1),
            MID($L334,
                FIND("~",SUBSTITUTE($L334,";","~",U$1-1))+1,
                FIND("~",SUBSTITUTE($L334,";","~",U$1))-FIND("~",SUBSTITUTE($L334,";","~",U$1-1))-1
            )
        ),
        IF(AND(LEN($L334)-LEN(SUBSTITUTE($L334,";",""))=0,U$1=1),
            $L334,
            IF(LEN($L334)-LEN(SUBSTITUTE($L334,";",""))=U$1-1,
                RIGHT($L334,LEN($L334)-FIND("~",(SUBSTITUTE($L334,";","~",U$1-1)))),""))),"")</f>
        <v>AE</v>
      </c>
      <c r="V334" t="str">
        <f t="shared" si="124"/>
        <v>UAE</v>
      </c>
      <c r="W334" t="str">
        <f t="shared" si="124"/>
        <v>Abu Dhabi</v>
      </c>
      <c r="X334" t="str">
        <f t="shared" si="124"/>
        <v>Dubai</v>
      </c>
      <c r="Y334" t="str">
        <f t="shared" si="124"/>
        <v>Arab Emirates</v>
      </c>
      <c r="Z334" t="str">
        <f t="shared" si="124"/>
        <v/>
      </c>
      <c r="AA334" t="str">
        <f t="shared" si="124"/>
        <v/>
      </c>
      <c r="AB334" t="str">
        <f t="shared" si="124"/>
        <v/>
      </c>
      <c r="AC334" t="str">
        <f t="shared" si="124"/>
        <v/>
      </c>
      <c r="AD334" t="str">
        <f t="shared" si="124"/>
        <v/>
      </c>
      <c r="AE334" t="str">
        <f t="shared" si="124"/>
        <v/>
      </c>
      <c r="AF334" t="str">
        <f t="shared" si="124"/>
        <v/>
      </c>
      <c r="AG334" t="str">
        <f t="shared" ref="AG334:AR335" si="125">IF(U334&lt;&gt;"",CONCATENATE("INSERT INTO oscar_db.synonym (SYNONYM, LOV_ID) VALUES('",U334,"' , ",$N334,");"),"")</f>
        <v>INSERT INTO oscar_db.synonym (SYNONYM, LOV_ID) VALUES('AE' , 333);</v>
      </c>
      <c r="AH334" t="str">
        <f t="shared" si="125"/>
        <v>INSERT INTO oscar_db.synonym (SYNONYM, LOV_ID) VALUES('UAE' , 333);</v>
      </c>
      <c r="AI334" t="str">
        <f t="shared" si="125"/>
        <v>INSERT INTO oscar_db.synonym (SYNONYM, LOV_ID) VALUES('Abu Dhabi' , 333);</v>
      </c>
      <c r="AJ334" t="str">
        <f t="shared" si="125"/>
        <v>INSERT INTO oscar_db.synonym (SYNONYM, LOV_ID) VALUES('Dubai' , 333);</v>
      </c>
      <c r="AK334" t="str">
        <f t="shared" si="125"/>
        <v>INSERT INTO oscar_db.synonym (SYNONYM, LOV_ID) VALUES('Arab Emirates' , 333);</v>
      </c>
      <c r="AL334" t="str">
        <f t="shared" si="125"/>
        <v/>
      </c>
      <c r="AM334" t="str">
        <f t="shared" si="125"/>
        <v/>
      </c>
      <c r="AN334" t="str">
        <f t="shared" si="125"/>
        <v/>
      </c>
      <c r="AO334" t="str">
        <f t="shared" si="125"/>
        <v/>
      </c>
      <c r="AP334" t="str">
        <f t="shared" si="125"/>
        <v/>
      </c>
      <c r="AQ334" t="str">
        <f t="shared" si="125"/>
        <v/>
      </c>
      <c r="AR334" t="str">
        <f t="shared" si="125"/>
        <v/>
      </c>
    </row>
    <row r="335" spans="3:44" ht="16" hidden="1">
      <c r="C335" s="68">
        <v>5</v>
      </c>
      <c r="D335" s="68">
        <v>29</v>
      </c>
      <c r="E335" s="18" t="s">
        <v>589</v>
      </c>
      <c r="F335" s="145" t="s">
        <v>1768</v>
      </c>
      <c r="G335" s="147" t="str">
        <f t="shared" si="102"/>
        <v>GB</v>
      </c>
      <c r="H335" s="147" t="str">
        <f t="shared" si="103"/>
        <v>United Kingdom</v>
      </c>
      <c r="I335" s="147">
        <v>61</v>
      </c>
      <c r="J335" s="148" t="s">
        <v>200</v>
      </c>
      <c r="K335" s="147"/>
      <c r="L335" s="30" t="s">
        <v>1769</v>
      </c>
      <c r="M335" s="143"/>
      <c r="N335" s="68">
        <v>334</v>
      </c>
      <c r="O335" s="68" t="str">
        <f t="shared" si="121"/>
        <v/>
      </c>
      <c r="P335" s="68" t="str">
        <f t="shared" si="119"/>
        <v>{ "id": 334, "cbl_value":"GB", "oscar_display_text" : "United Kingdom", "top_record": false, "synonyms": [] },</v>
      </c>
      <c r="Q335" s="68" t="str">
        <f t="shared" si="120"/>
        <v>{ "id": 334, "cbl_value":"GB", "oscar_display_text" : "United Kingdom", "top_record": false, "synonyms": [] },</v>
      </c>
      <c r="R335" s="68"/>
      <c r="S335" t="s">
        <v>88</v>
      </c>
      <c r="T335" t="str">
        <f t="shared" si="104"/>
        <v>UPDATE lov_value SET ACTIVE = 1 , ORDER_VALUE = 61 WHERE ID = 334;</v>
      </c>
      <c r="U335" t="str">
        <f t="shared" si="124"/>
        <v>GB</v>
      </c>
      <c r="V335" t="str">
        <f t="shared" si="124"/>
        <v>UK</v>
      </c>
      <c r="W335" t="str">
        <f t="shared" si="124"/>
        <v>Great Britain</v>
      </c>
      <c r="X335" t="str">
        <f t="shared" si="124"/>
        <v>London</v>
      </c>
      <c r="Y335" t="str">
        <f t="shared" si="124"/>
        <v/>
      </c>
      <c r="Z335" t="str">
        <f t="shared" si="124"/>
        <v/>
      </c>
      <c r="AA335" t="str">
        <f t="shared" si="124"/>
        <v/>
      </c>
      <c r="AB335" t="str">
        <f t="shared" si="124"/>
        <v/>
      </c>
      <c r="AC335" t="str">
        <f t="shared" si="124"/>
        <v/>
      </c>
      <c r="AD335" t="str">
        <f t="shared" si="124"/>
        <v/>
      </c>
      <c r="AE335" t="str">
        <f t="shared" si="124"/>
        <v/>
      </c>
      <c r="AF335" t="str">
        <f t="shared" si="124"/>
        <v/>
      </c>
      <c r="AG335" t="str">
        <f t="shared" si="125"/>
        <v>INSERT INTO oscar_db.synonym (SYNONYM, LOV_ID) VALUES('GB' , 334);</v>
      </c>
      <c r="AH335" t="str">
        <f t="shared" si="125"/>
        <v>INSERT INTO oscar_db.synonym (SYNONYM, LOV_ID) VALUES('UK' , 334);</v>
      </c>
      <c r="AI335" t="str">
        <f t="shared" si="125"/>
        <v>INSERT INTO oscar_db.synonym (SYNONYM, LOV_ID) VALUES('Great Britain' , 334);</v>
      </c>
      <c r="AJ335" t="str">
        <f t="shared" si="125"/>
        <v>INSERT INTO oscar_db.synonym (SYNONYM, LOV_ID) VALUES('London' , 334);</v>
      </c>
      <c r="AK335" t="str">
        <f t="shared" si="125"/>
        <v/>
      </c>
      <c r="AL335" t="str">
        <f t="shared" si="125"/>
        <v/>
      </c>
      <c r="AM335" t="str">
        <f t="shared" si="125"/>
        <v/>
      </c>
      <c r="AN335" t="str">
        <f t="shared" si="125"/>
        <v/>
      </c>
      <c r="AO335" t="str">
        <f t="shared" si="125"/>
        <v/>
      </c>
      <c r="AP335" t="str">
        <f t="shared" si="125"/>
        <v/>
      </c>
      <c r="AQ335" t="str">
        <f t="shared" si="125"/>
        <v/>
      </c>
      <c r="AR335" t="str">
        <f t="shared" si="125"/>
        <v/>
      </c>
    </row>
    <row r="336" spans="3:44" ht="16" hidden="1">
      <c r="C336" s="68">
        <v>5</v>
      </c>
      <c r="D336" s="68">
        <v>29</v>
      </c>
      <c r="E336" s="18" t="s">
        <v>589</v>
      </c>
      <c r="F336" s="145" t="s">
        <v>1770</v>
      </c>
      <c r="G336" s="147" t="str">
        <f t="shared" si="102"/>
        <v>TZ</v>
      </c>
      <c r="H336" s="147" t="str">
        <f t="shared" si="103"/>
        <v>United Rep. Tanzania</v>
      </c>
      <c r="I336" s="147">
        <v>255</v>
      </c>
      <c r="J336" s="148" t="s">
        <v>88</v>
      </c>
      <c r="K336" s="147"/>
      <c r="L336" s="68"/>
      <c r="M336" s="143"/>
      <c r="N336" s="68">
        <v>335</v>
      </c>
      <c r="O336" s="68" t="str">
        <f t="shared" si="121"/>
        <v/>
      </c>
      <c r="P336" s="68" t="str">
        <f t="shared" si="119"/>
        <v>{ "id": 335, "cbl_value":"TZ", "oscar_display_text" : "United Rep. Tanzania", "top_record": false, "synonyms": [] },</v>
      </c>
      <c r="Q336" s="68" t="str">
        <f t="shared" si="120"/>
        <v>{ "id": 335, "cbl_value":"TZ", "oscar_display_text" : "United Rep. Tanzania", "top_record": false, "synonyms": [] },</v>
      </c>
      <c r="R336" s="68"/>
      <c r="S336" t="s">
        <v>88</v>
      </c>
      <c r="T336" t="str">
        <f t="shared" si="104"/>
        <v>UPDATE lov_value SET ACTIVE = 0 , ORDER_VALUE = 255 WHERE ID = 335;</v>
      </c>
    </row>
    <row r="337" spans="3:44" ht="48" hidden="1">
      <c r="C337" s="68">
        <v>5</v>
      </c>
      <c r="D337" s="68">
        <v>29</v>
      </c>
      <c r="E337" s="18" t="s">
        <v>589</v>
      </c>
      <c r="F337" s="145" t="s">
        <v>1771</v>
      </c>
      <c r="G337" s="147" t="str">
        <f t="shared" si="102"/>
        <v>US</v>
      </c>
      <c r="H337" s="147" t="str">
        <f t="shared" si="103"/>
        <v>United States</v>
      </c>
      <c r="I337" s="147">
        <v>62</v>
      </c>
      <c r="J337" s="148" t="s">
        <v>200</v>
      </c>
      <c r="K337" s="147"/>
      <c r="L337" s="30" t="s">
        <v>1772</v>
      </c>
      <c r="M337" s="143"/>
      <c r="N337" s="68">
        <v>336</v>
      </c>
      <c r="O337" s="68" t="str">
        <f t="shared" si="121"/>
        <v/>
      </c>
      <c r="P337" s="68" t="str">
        <f t="shared" si="119"/>
        <v>{ "id": 336, "cbl_value":"US", "oscar_display_text" : "United States", "top_record": false, "synonyms": [] },</v>
      </c>
      <c r="Q337" s="68" t="str">
        <f t="shared" si="120"/>
        <v>{ "id": 336, "cbl_value":"US", "oscar_display_text" : "United States", "top_record": false, "synonyms": [] },</v>
      </c>
      <c r="R337" s="68"/>
      <c r="S337" t="s">
        <v>88</v>
      </c>
      <c r="T337" t="str">
        <f t="shared" si="104"/>
        <v>UPDATE lov_value SET ACTIVE = 1 , ORDER_VALUE = 62 WHERE ID = 336;</v>
      </c>
      <c r="U337" t="str">
        <f t="shared" ref="U337:AF337" si="126">IF($L337&lt;&gt;"",
    IF(LEN($L337)-LEN(SUBSTITUTE($L337,";",""))&gt;=U$1,
        IF(U$1=1,
            MID($L337,1,FIND(";",$L337,1)-1),
            MID($L337,
                FIND("~",SUBSTITUTE($L337,";","~",U$1-1))+1,
                FIND("~",SUBSTITUTE($L337,";","~",U$1))-FIND("~",SUBSTITUTE($L337,";","~",U$1-1))-1
            )
        ),
        IF(AND(LEN($L337)-LEN(SUBSTITUTE($L337,";",""))=0,U$1=1),
            $L337,
            IF(LEN($L337)-LEN(SUBSTITUTE($L337,";",""))=U$1-1,
                RIGHT($L337,LEN($L337)-FIND("~",(SUBSTITUTE($L337,";","~",U$1-1)))),""))),"")</f>
        <v>US</v>
      </c>
      <c r="V337" t="str">
        <f t="shared" si="126"/>
        <v>USA</v>
      </c>
      <c r="W337" t="str">
        <f t="shared" si="126"/>
        <v>America</v>
      </c>
      <c r="X337" t="str">
        <f t="shared" si="126"/>
        <v>united states of america</v>
      </c>
      <c r="Y337" t="str">
        <f t="shared" si="126"/>
        <v>states of america</v>
      </c>
      <c r="Z337" t="str">
        <f t="shared" si="126"/>
        <v>Washington DC</v>
      </c>
      <c r="AA337" t="str">
        <f t="shared" si="126"/>
        <v/>
      </c>
      <c r="AB337" t="str">
        <f t="shared" si="126"/>
        <v/>
      </c>
      <c r="AC337" t="str">
        <f t="shared" si="126"/>
        <v/>
      </c>
      <c r="AD337" t="str">
        <f t="shared" si="126"/>
        <v/>
      </c>
      <c r="AE337" t="str">
        <f t="shared" si="126"/>
        <v/>
      </c>
      <c r="AF337" t="str">
        <f t="shared" si="126"/>
        <v/>
      </c>
      <c r="AG337" t="str">
        <f t="shared" ref="AG337:AR337" si="127">IF(U337&lt;&gt;"",CONCATENATE("INSERT INTO oscar_db.synonym (SYNONYM, LOV_ID) VALUES('",U337,"' , ",$N337,");"),"")</f>
        <v>INSERT INTO oscar_db.synonym (SYNONYM, LOV_ID) VALUES('US' , 336);</v>
      </c>
      <c r="AH337" t="str">
        <f t="shared" si="127"/>
        <v>INSERT INTO oscar_db.synonym (SYNONYM, LOV_ID) VALUES('USA' , 336);</v>
      </c>
      <c r="AI337" t="str">
        <f t="shared" si="127"/>
        <v>INSERT INTO oscar_db.synonym (SYNONYM, LOV_ID) VALUES('America' , 336);</v>
      </c>
      <c r="AJ337" t="str">
        <f t="shared" si="127"/>
        <v>INSERT INTO oscar_db.synonym (SYNONYM, LOV_ID) VALUES('united states of america' , 336);</v>
      </c>
      <c r="AK337" t="str">
        <f t="shared" si="127"/>
        <v>INSERT INTO oscar_db.synonym (SYNONYM, LOV_ID) VALUES('states of america' , 336);</v>
      </c>
      <c r="AL337" t="str">
        <f t="shared" si="127"/>
        <v>INSERT INTO oscar_db.synonym (SYNONYM, LOV_ID) VALUES('Washington DC' , 336);</v>
      </c>
      <c r="AM337" t="str">
        <f t="shared" si="127"/>
        <v/>
      </c>
      <c r="AN337" t="str">
        <f t="shared" si="127"/>
        <v/>
      </c>
      <c r="AO337" t="str">
        <f t="shared" si="127"/>
        <v/>
      </c>
      <c r="AP337" t="str">
        <f t="shared" si="127"/>
        <v/>
      </c>
      <c r="AQ337" t="str">
        <f t="shared" si="127"/>
        <v/>
      </c>
      <c r="AR337" t="str">
        <f t="shared" si="127"/>
        <v/>
      </c>
    </row>
    <row r="338" spans="3:44" ht="16" hidden="1">
      <c r="C338" s="68">
        <v>5</v>
      </c>
      <c r="D338" s="68">
        <v>29</v>
      </c>
      <c r="E338" s="18" t="s">
        <v>589</v>
      </c>
      <c r="F338" s="145" t="s">
        <v>1773</v>
      </c>
      <c r="G338" s="147" t="str">
        <f t="shared" ref="G338:G352" si="128">IF(ISNUMBER(FIND("(",F338)),LEFT(F338,FIND("(",F338)-1),LEFT(F338,FIND(":",F338)-2))</f>
        <v>XX</v>
      </c>
      <c r="H338" s="147" t="str">
        <f t="shared" ref="H338:H352" si="129">RIGHT(F338,LEN(F338)-FIND(":",F338)-6)</f>
        <v>Unknown</v>
      </c>
      <c r="I338" s="147">
        <v>257</v>
      </c>
      <c r="J338" s="148" t="s">
        <v>88</v>
      </c>
      <c r="K338" s="147"/>
      <c r="L338" s="68"/>
      <c r="M338" s="143"/>
      <c r="N338" s="68">
        <v>337</v>
      </c>
      <c r="O338" s="68" t="str">
        <f t="shared" si="121"/>
        <v/>
      </c>
      <c r="P338" s="68" t="str">
        <f t="shared" si="119"/>
        <v>{ "id": 337, "cbl_value":"XX", "oscar_display_text" : "Unknown", "top_record": false, "synonyms": [] },</v>
      </c>
      <c r="Q338" s="68" t="str">
        <f t="shared" si="120"/>
        <v>{ "id": 337, "cbl_value":"XX", "oscar_display_text" : "Unknown", "top_record": false, "synonyms": [] },</v>
      </c>
      <c r="R338" s="68"/>
      <c r="S338" t="s">
        <v>88</v>
      </c>
      <c r="T338" t="str">
        <f t="shared" ref="T338:T401" si="130">CONCATENATE("UPDATE lov_value SET ACTIVE = ", IF(J338="Y",1,0), " , ORDER_VALUE = ",IF(I338&gt;0,I338,0), " WHERE ID = ", N338,";")</f>
        <v>UPDATE lov_value SET ACTIVE = 0 , ORDER_VALUE = 257 WHERE ID = 337;</v>
      </c>
    </row>
    <row r="339" spans="3:44" ht="16" hidden="1">
      <c r="C339" s="68">
        <v>5</v>
      </c>
      <c r="D339" s="68">
        <v>29</v>
      </c>
      <c r="E339" s="18" t="s">
        <v>589</v>
      </c>
      <c r="F339" s="145" t="s">
        <v>1774</v>
      </c>
      <c r="G339" s="147" t="str">
        <f t="shared" si="128"/>
        <v>ZZ</v>
      </c>
      <c r="H339" s="147" t="str">
        <f t="shared" si="129"/>
        <v>Unknown</v>
      </c>
      <c r="I339" s="147">
        <v>258</v>
      </c>
      <c r="J339" s="148" t="s">
        <v>88</v>
      </c>
      <c r="K339" s="147"/>
      <c r="L339" s="68"/>
      <c r="M339" s="143"/>
      <c r="N339" s="68">
        <v>338</v>
      </c>
      <c r="O339" s="68" t="str">
        <f t="shared" si="121"/>
        <v/>
      </c>
      <c r="P339" s="68" t="str">
        <f t="shared" si="119"/>
        <v>{ "id": 338, "cbl_value":"ZZ", "oscar_display_text" : "Unknown", "top_record": false, "synonyms": [] },</v>
      </c>
      <c r="Q339" s="68" t="str">
        <f t="shared" si="120"/>
        <v>{ "id": 338, "cbl_value":"ZZ", "oscar_display_text" : "Unknown", "top_record": false, "synonyms": [] },</v>
      </c>
      <c r="R339" s="68"/>
      <c r="S339" t="s">
        <v>88</v>
      </c>
      <c r="T339" t="str">
        <f t="shared" si="130"/>
        <v>UPDATE lov_value SET ACTIVE = 0 , ORDER_VALUE = 258 WHERE ID = 338;</v>
      </c>
    </row>
    <row r="340" spans="3:44" ht="16" hidden="1">
      <c r="C340" s="68">
        <v>5</v>
      </c>
      <c r="D340" s="68">
        <v>29</v>
      </c>
      <c r="E340" s="18" t="s">
        <v>589</v>
      </c>
      <c r="F340" s="145" t="s">
        <v>1775</v>
      </c>
      <c r="G340" s="147" t="str">
        <f t="shared" si="128"/>
        <v>UY</v>
      </c>
      <c r="H340" s="147" t="str">
        <f t="shared" si="129"/>
        <v>Uruguay</v>
      </c>
      <c r="I340" s="147">
        <v>259</v>
      </c>
      <c r="J340" s="148" t="s">
        <v>88</v>
      </c>
      <c r="K340" s="147"/>
      <c r="L340" s="68"/>
      <c r="M340" s="143"/>
      <c r="N340" s="68">
        <v>339</v>
      </c>
      <c r="O340" s="68" t="str">
        <f t="shared" si="121"/>
        <v/>
      </c>
      <c r="P340" s="68" t="str">
        <f t="shared" si="119"/>
        <v>{ "id": 339, "cbl_value":"UY", "oscar_display_text" : "Uruguay", "top_record": false, "synonyms": [] },</v>
      </c>
      <c r="Q340" s="68" t="str">
        <f t="shared" si="120"/>
        <v>{ "id": 339, "cbl_value":"UY", "oscar_display_text" : "Uruguay", "top_record": false, "synonyms": [] },</v>
      </c>
      <c r="R340" s="68"/>
      <c r="S340" t="s">
        <v>88</v>
      </c>
      <c r="T340" t="str">
        <f t="shared" si="130"/>
        <v>UPDATE lov_value SET ACTIVE = 0 , ORDER_VALUE = 259 WHERE ID = 339;</v>
      </c>
    </row>
    <row r="341" spans="3:44" ht="16" hidden="1">
      <c r="C341" s="68">
        <v>5</v>
      </c>
      <c r="D341" s="68">
        <v>29</v>
      </c>
      <c r="E341" s="18" t="s">
        <v>589</v>
      </c>
      <c r="F341" s="145" t="s">
        <v>1776</v>
      </c>
      <c r="G341" s="147" t="str">
        <f t="shared" si="128"/>
        <v>UZ</v>
      </c>
      <c r="H341" s="147" t="str">
        <f t="shared" si="129"/>
        <v>Uzbekistan</v>
      </c>
      <c r="I341" s="147">
        <v>260</v>
      </c>
      <c r="J341" s="148" t="s">
        <v>88</v>
      </c>
      <c r="K341" s="147"/>
      <c r="L341" s="68"/>
      <c r="M341" s="143"/>
      <c r="N341" s="68">
        <v>340</v>
      </c>
      <c r="O341" s="68" t="str">
        <f t="shared" si="121"/>
        <v/>
      </c>
      <c r="P341" s="68" t="str">
        <f t="shared" si="119"/>
        <v>{ "id": 340, "cbl_value":"UZ", "oscar_display_text" : "Uzbekistan", "top_record": false, "synonyms": [] },</v>
      </c>
      <c r="Q341" s="68" t="str">
        <f t="shared" si="120"/>
        <v>{ "id": 340, "cbl_value":"UZ", "oscar_display_text" : "Uzbekistan", "top_record": false, "synonyms": [] },</v>
      </c>
      <c r="R341" s="68"/>
      <c r="S341" t="s">
        <v>88</v>
      </c>
      <c r="T341" t="str">
        <f t="shared" si="130"/>
        <v>UPDATE lov_value SET ACTIVE = 0 , ORDER_VALUE = 260 WHERE ID = 340;</v>
      </c>
    </row>
    <row r="342" spans="3:44" ht="16" hidden="1">
      <c r="C342" s="68">
        <v>5</v>
      </c>
      <c r="D342" s="68">
        <v>29</v>
      </c>
      <c r="E342" s="18" t="s">
        <v>589</v>
      </c>
      <c r="F342" s="145" t="s">
        <v>1777</v>
      </c>
      <c r="G342" s="147" t="str">
        <f t="shared" si="128"/>
        <v>VU</v>
      </c>
      <c r="H342" s="147" t="str">
        <f t="shared" si="129"/>
        <v>Vanuata</v>
      </c>
      <c r="I342" s="147">
        <v>261</v>
      </c>
      <c r="J342" s="148" t="s">
        <v>88</v>
      </c>
      <c r="K342" s="147"/>
      <c r="L342" s="68"/>
      <c r="M342" s="143"/>
      <c r="N342" s="68">
        <v>341</v>
      </c>
      <c r="O342" s="68" t="str">
        <f t="shared" si="121"/>
        <v/>
      </c>
      <c r="P342" s="68" t="str">
        <f t="shared" si="119"/>
        <v>{ "id": 341, "cbl_value":"VU", "oscar_display_text" : "Vanuata", "top_record": false, "synonyms": [] },</v>
      </c>
      <c r="Q342" s="68" t="str">
        <f t="shared" si="120"/>
        <v>{ "id": 341, "cbl_value":"VU", "oscar_display_text" : "Vanuata", "top_record": false, "synonyms": [] },</v>
      </c>
      <c r="R342" s="68"/>
      <c r="S342" t="s">
        <v>88</v>
      </c>
      <c r="T342" t="str">
        <f t="shared" si="130"/>
        <v>UPDATE lov_value SET ACTIVE = 0 , ORDER_VALUE = 261 WHERE ID = 341;</v>
      </c>
    </row>
    <row r="343" spans="3:44" ht="16" hidden="1">
      <c r="C343" s="68">
        <v>5</v>
      </c>
      <c r="D343" s="68">
        <v>29</v>
      </c>
      <c r="E343" s="18" t="s">
        <v>589</v>
      </c>
      <c r="F343" s="145" t="s">
        <v>1778</v>
      </c>
      <c r="G343" s="147" t="str">
        <f t="shared" si="128"/>
        <v>VA</v>
      </c>
      <c r="H343" s="147" t="str">
        <f t="shared" si="129"/>
        <v>Vatican City State</v>
      </c>
      <c r="I343" s="147">
        <v>262</v>
      </c>
      <c r="J343" s="148" t="s">
        <v>88</v>
      </c>
      <c r="K343" s="147"/>
      <c r="L343" s="68"/>
      <c r="M343" s="143"/>
      <c r="N343" s="68">
        <v>342</v>
      </c>
      <c r="O343" s="68" t="str">
        <f t="shared" si="121"/>
        <v/>
      </c>
      <c r="P343" s="68" t="str">
        <f t="shared" si="119"/>
        <v>{ "id": 342, "cbl_value":"VA", "oscar_display_text" : "Vatican City State", "top_record": false, "synonyms": [] },</v>
      </c>
      <c r="Q343" s="68" t="str">
        <f t="shared" si="120"/>
        <v>{ "id": 342, "cbl_value":"VA", "oscar_display_text" : "Vatican City State", "top_record": false, "synonyms": [] },</v>
      </c>
      <c r="R343" s="68"/>
      <c r="S343" t="s">
        <v>88</v>
      </c>
      <c r="T343" t="str">
        <f t="shared" si="130"/>
        <v>UPDATE lov_value SET ACTIVE = 0 , ORDER_VALUE = 262 WHERE ID = 342;</v>
      </c>
    </row>
    <row r="344" spans="3:44" ht="16" hidden="1">
      <c r="C344" s="68">
        <v>5</v>
      </c>
      <c r="D344" s="68">
        <v>29</v>
      </c>
      <c r="E344" s="18" t="s">
        <v>589</v>
      </c>
      <c r="F344" s="145" t="s">
        <v>1779</v>
      </c>
      <c r="G344" s="147" t="str">
        <f t="shared" si="128"/>
        <v>VE</v>
      </c>
      <c r="H344" s="147" t="str">
        <f t="shared" si="129"/>
        <v>Venezuela</v>
      </c>
      <c r="I344" s="147">
        <v>63</v>
      </c>
      <c r="J344" s="148" t="s">
        <v>200</v>
      </c>
      <c r="K344" s="147"/>
      <c r="L344" s="30" t="s">
        <v>1780</v>
      </c>
      <c r="M344" s="143"/>
      <c r="N344" s="68">
        <v>343</v>
      </c>
      <c r="O344" s="68" t="str">
        <f t="shared" si="121"/>
        <v/>
      </c>
      <c r="P344" s="68" t="str">
        <f t="shared" si="119"/>
        <v>{ "id": 343, "cbl_value":"VE", "oscar_display_text" : "Venezuela", "top_record": false, "synonyms": [] },</v>
      </c>
      <c r="Q344" s="68" t="str">
        <f t="shared" si="120"/>
        <v>{ "id": 343, "cbl_value":"VE", "oscar_display_text" : "Venezuela", "top_record": false, "synonyms": [] },</v>
      </c>
      <c r="R344" s="68"/>
      <c r="S344" t="s">
        <v>88</v>
      </c>
      <c r="T344" t="str">
        <f t="shared" si="130"/>
        <v>UPDATE lov_value SET ACTIVE = 1 , ORDER_VALUE = 63 WHERE ID = 343;</v>
      </c>
      <c r="U344" t="str">
        <f t="shared" ref="U344:AF344" si="131">IF($L344&lt;&gt;"",
    IF(LEN($L344)-LEN(SUBSTITUTE($L344,";",""))&gt;=U$1,
        IF(U$1=1,
            MID($L344,1,FIND(";",$L344,1)-1),
            MID($L344,
                FIND("~",SUBSTITUTE($L344,";","~",U$1-1))+1,
                FIND("~",SUBSTITUTE($L344,";","~",U$1))-FIND("~",SUBSTITUTE($L344,";","~",U$1-1))-1
            )
        ),
        IF(AND(LEN($L344)-LEN(SUBSTITUTE($L344,";",""))=0,U$1=1),
            $L344,
            IF(LEN($L344)-LEN(SUBSTITUTE($L344,";",""))=U$1-1,
                RIGHT($L344,LEN($L344)-FIND("~",(SUBSTITUTE($L344,";","~",U$1-1)))),""))),"")</f>
        <v>VE</v>
      </c>
      <c r="V344" t="str">
        <f t="shared" si="131"/>
        <v>Caracas</v>
      </c>
      <c r="W344" t="str">
        <f t="shared" si="131"/>
        <v/>
      </c>
      <c r="X344" t="str">
        <f t="shared" si="131"/>
        <v/>
      </c>
      <c r="Y344" t="str">
        <f t="shared" si="131"/>
        <v/>
      </c>
      <c r="Z344" t="str">
        <f t="shared" si="131"/>
        <v/>
      </c>
      <c r="AA344" t="str">
        <f t="shared" si="131"/>
        <v/>
      </c>
      <c r="AB344" t="str">
        <f t="shared" si="131"/>
        <v/>
      </c>
      <c r="AC344" t="str">
        <f t="shared" si="131"/>
        <v/>
      </c>
      <c r="AD344" t="str">
        <f t="shared" si="131"/>
        <v/>
      </c>
      <c r="AE344" t="str">
        <f t="shared" si="131"/>
        <v/>
      </c>
      <c r="AF344" t="str">
        <f t="shared" si="131"/>
        <v/>
      </c>
      <c r="AG344" t="str">
        <f t="shared" ref="AG344:AR344" si="132">IF(U344&lt;&gt;"",CONCATENATE("INSERT INTO oscar_db.synonym (SYNONYM, LOV_ID) VALUES('",U344,"' , ",$N344,");"),"")</f>
        <v>INSERT INTO oscar_db.synonym (SYNONYM, LOV_ID) VALUES('VE' , 343);</v>
      </c>
      <c r="AH344" t="str">
        <f t="shared" si="132"/>
        <v>INSERT INTO oscar_db.synonym (SYNONYM, LOV_ID) VALUES('Caracas' , 343);</v>
      </c>
      <c r="AI344" t="str">
        <f t="shared" si="132"/>
        <v/>
      </c>
      <c r="AJ344" t="str">
        <f t="shared" si="132"/>
        <v/>
      </c>
      <c r="AK344" t="str">
        <f t="shared" si="132"/>
        <v/>
      </c>
      <c r="AL344" t="str">
        <f t="shared" si="132"/>
        <v/>
      </c>
      <c r="AM344" t="str">
        <f t="shared" si="132"/>
        <v/>
      </c>
      <c r="AN344" t="str">
        <f t="shared" si="132"/>
        <v/>
      </c>
      <c r="AO344" t="str">
        <f t="shared" si="132"/>
        <v/>
      </c>
      <c r="AP344" t="str">
        <f t="shared" si="132"/>
        <v/>
      </c>
      <c r="AQ344" t="str">
        <f t="shared" si="132"/>
        <v/>
      </c>
      <c r="AR344" t="str">
        <f t="shared" si="132"/>
        <v/>
      </c>
    </row>
    <row r="345" spans="3:44" ht="16" hidden="1">
      <c r="C345" s="68">
        <v>5</v>
      </c>
      <c r="D345" s="68">
        <v>29</v>
      </c>
      <c r="E345" s="18" t="s">
        <v>589</v>
      </c>
      <c r="F345" s="145" t="s">
        <v>1781</v>
      </c>
      <c r="G345" s="147" t="str">
        <f t="shared" si="128"/>
        <v>VN</v>
      </c>
      <c r="H345" s="147" t="str">
        <f t="shared" si="129"/>
        <v>Vietnam</v>
      </c>
      <c r="I345" s="147">
        <v>264</v>
      </c>
      <c r="J345" s="148" t="s">
        <v>88</v>
      </c>
      <c r="K345" s="147"/>
      <c r="L345" s="68"/>
      <c r="M345" s="143"/>
      <c r="N345" s="68">
        <v>344</v>
      </c>
      <c r="O345" s="68" t="str">
        <f t="shared" si="121"/>
        <v/>
      </c>
      <c r="P345" s="68" t="str">
        <f t="shared" si="119"/>
        <v>{ "id": 344, "cbl_value":"VN", "oscar_display_text" : "Vietnam", "top_record": false, "synonyms": [] },</v>
      </c>
      <c r="Q345" s="68" t="str">
        <f t="shared" si="120"/>
        <v>{ "id": 344, "cbl_value":"VN", "oscar_display_text" : "Vietnam", "top_record": false, "synonyms": [] },</v>
      </c>
      <c r="R345" s="68"/>
      <c r="S345" t="s">
        <v>88</v>
      </c>
      <c r="T345" t="str">
        <f t="shared" si="130"/>
        <v>UPDATE lov_value SET ACTIVE = 0 , ORDER_VALUE = 264 WHERE ID = 344;</v>
      </c>
    </row>
    <row r="346" spans="3:44" ht="16" hidden="1">
      <c r="C346" s="68">
        <v>5</v>
      </c>
      <c r="D346" s="68">
        <v>29</v>
      </c>
      <c r="E346" s="18" t="s">
        <v>589</v>
      </c>
      <c r="F346" s="145" t="s">
        <v>1782</v>
      </c>
      <c r="G346" s="147" t="str">
        <f t="shared" si="128"/>
        <v>VI</v>
      </c>
      <c r="H346" s="147" t="str">
        <f t="shared" si="129"/>
        <v>Virgin Is. U.S.</v>
      </c>
      <c r="I346" s="147">
        <v>265</v>
      </c>
      <c r="J346" s="148" t="s">
        <v>88</v>
      </c>
      <c r="K346" s="147"/>
      <c r="L346" s="68"/>
      <c r="M346" s="143"/>
      <c r="N346" s="68">
        <v>345</v>
      </c>
      <c r="O346" s="68" t="str">
        <f t="shared" si="121"/>
        <v/>
      </c>
      <c r="P346" s="68" t="str">
        <f t="shared" si="119"/>
        <v>{ "id": 345, "cbl_value":"VI", "oscar_display_text" : "Virgin Is. U.S.", "top_record": false, "synonyms": [] },</v>
      </c>
      <c r="Q346" s="68" t="str">
        <f t="shared" si="120"/>
        <v>{ "id": 345, "cbl_value":"VI", "oscar_display_text" : "Virgin Is. U.S.", "top_record": false, "synonyms": [] },</v>
      </c>
      <c r="R346" s="68"/>
      <c r="S346" t="s">
        <v>88</v>
      </c>
      <c r="T346" t="str">
        <f t="shared" si="130"/>
        <v>UPDATE lov_value SET ACTIVE = 0 , ORDER_VALUE = 265 WHERE ID = 345;</v>
      </c>
    </row>
    <row r="347" spans="3:44" ht="16" hidden="1">
      <c r="C347" s="68">
        <v>5</v>
      </c>
      <c r="D347" s="68">
        <v>29</v>
      </c>
      <c r="E347" s="18" t="s">
        <v>589</v>
      </c>
      <c r="F347" s="145" t="s">
        <v>1783</v>
      </c>
      <c r="G347" s="147" t="str">
        <f t="shared" si="128"/>
        <v>WF</v>
      </c>
      <c r="H347" s="147" t="str">
        <f t="shared" si="129"/>
        <v>Wallis + Futuna Is.</v>
      </c>
      <c r="I347" s="147">
        <v>266</v>
      </c>
      <c r="J347" s="148" t="s">
        <v>88</v>
      </c>
      <c r="K347" s="147"/>
      <c r="L347" s="68"/>
      <c r="M347" s="143"/>
      <c r="N347" s="68">
        <v>346</v>
      </c>
      <c r="O347" s="68" t="str">
        <f t="shared" si="121"/>
        <v/>
      </c>
      <c r="P347" s="68" t="str">
        <f t="shared" si="119"/>
        <v>{ "id": 346, "cbl_value":"WF", "oscar_display_text" : "Wallis + Futuna Is.", "top_record": false, "synonyms": [] },</v>
      </c>
      <c r="Q347" s="68" t="str">
        <f t="shared" si="120"/>
        <v>{ "id": 346, "cbl_value":"WF", "oscar_display_text" : "Wallis + Futuna Is.", "top_record": false, "synonyms": [] },</v>
      </c>
      <c r="R347" s="68"/>
      <c r="S347" t="s">
        <v>88</v>
      </c>
      <c r="T347" t="str">
        <f t="shared" si="130"/>
        <v>UPDATE lov_value SET ACTIVE = 0 , ORDER_VALUE = 266 WHERE ID = 346;</v>
      </c>
    </row>
    <row r="348" spans="3:44" ht="16" hidden="1">
      <c r="C348" s="68">
        <v>5</v>
      </c>
      <c r="D348" s="68">
        <v>29</v>
      </c>
      <c r="E348" s="18" t="s">
        <v>589</v>
      </c>
      <c r="F348" s="145" t="s">
        <v>1784</v>
      </c>
      <c r="G348" s="147" t="str">
        <f t="shared" si="128"/>
        <v>EH</v>
      </c>
      <c r="H348" s="147" t="str">
        <f t="shared" si="129"/>
        <v>Western Sahara</v>
      </c>
      <c r="I348" s="147">
        <v>267</v>
      </c>
      <c r="J348" s="148" t="s">
        <v>88</v>
      </c>
      <c r="K348" s="147"/>
      <c r="L348" s="68"/>
      <c r="M348" s="143"/>
      <c r="N348" s="68">
        <v>347</v>
      </c>
      <c r="O348" s="68" t="str">
        <f t="shared" si="121"/>
        <v/>
      </c>
      <c r="P348" s="68" t="str">
        <f t="shared" si="119"/>
        <v>{ "id": 347, "cbl_value":"EH", "oscar_display_text" : "Western Sahara", "top_record": false, "synonyms": [] },</v>
      </c>
      <c r="Q348" s="68" t="str">
        <f t="shared" si="120"/>
        <v>{ "id": 347, "cbl_value":"EH", "oscar_display_text" : "Western Sahara", "top_record": false, "synonyms": [] },</v>
      </c>
      <c r="R348" s="68"/>
      <c r="S348" t="s">
        <v>88</v>
      </c>
      <c r="T348" t="str">
        <f t="shared" si="130"/>
        <v>UPDATE lov_value SET ACTIVE = 0 , ORDER_VALUE = 267 WHERE ID = 347;</v>
      </c>
    </row>
    <row r="349" spans="3:44" ht="16" hidden="1">
      <c r="C349" s="68">
        <v>5</v>
      </c>
      <c r="D349" s="68">
        <v>29</v>
      </c>
      <c r="E349" s="18" t="s">
        <v>589</v>
      </c>
      <c r="F349" s="145" t="s">
        <v>1785</v>
      </c>
      <c r="G349" s="147" t="str">
        <f t="shared" si="128"/>
        <v>YU</v>
      </c>
      <c r="H349" s="147" t="str">
        <f t="shared" si="129"/>
        <v>Yugoslavia</v>
      </c>
      <c r="I349" s="147">
        <v>268</v>
      </c>
      <c r="J349" s="148" t="s">
        <v>88</v>
      </c>
      <c r="K349" s="147"/>
      <c r="L349" s="68"/>
      <c r="M349" s="143"/>
      <c r="N349" s="68">
        <v>348</v>
      </c>
      <c r="O349" s="68" t="str">
        <f t="shared" si="121"/>
        <v/>
      </c>
      <c r="P349" s="68" t="str">
        <f t="shared" si="119"/>
        <v>{ "id": 348, "cbl_value":"YU", "oscar_display_text" : "Yugoslavia", "top_record": false, "synonyms": [] },</v>
      </c>
      <c r="Q349" s="68" t="str">
        <f t="shared" si="120"/>
        <v>{ "id": 348, "cbl_value":"YU", "oscar_display_text" : "Yugoslavia", "top_record": false, "synonyms": [] },</v>
      </c>
      <c r="R349" s="68"/>
      <c r="S349" t="s">
        <v>88</v>
      </c>
      <c r="T349" t="str">
        <f t="shared" si="130"/>
        <v>UPDATE lov_value SET ACTIVE = 0 , ORDER_VALUE = 268 WHERE ID = 348;</v>
      </c>
    </row>
    <row r="350" spans="3:44" ht="16" hidden="1">
      <c r="C350" s="68">
        <v>5</v>
      </c>
      <c r="D350" s="68">
        <v>29</v>
      </c>
      <c r="E350" s="18" t="s">
        <v>589</v>
      </c>
      <c r="F350" s="145" t="s">
        <v>1786</v>
      </c>
      <c r="G350" s="147" t="str">
        <f t="shared" si="128"/>
        <v>ZR</v>
      </c>
      <c r="H350" s="147" t="str">
        <f t="shared" si="129"/>
        <v>Zaire</v>
      </c>
      <c r="I350" s="147">
        <v>269</v>
      </c>
      <c r="J350" s="148" t="s">
        <v>88</v>
      </c>
      <c r="K350" s="147"/>
      <c r="L350" s="68"/>
      <c r="M350" s="143"/>
      <c r="N350" s="68">
        <v>349</v>
      </c>
      <c r="O350" s="68" t="str">
        <f t="shared" si="121"/>
        <v/>
      </c>
      <c r="P350" s="68" t="str">
        <f t="shared" si="119"/>
        <v>{ "id": 349, "cbl_value":"ZR", "oscar_display_text" : "Zaire", "top_record": false, "synonyms": [] },</v>
      </c>
      <c r="Q350" s="68" t="str">
        <f t="shared" si="120"/>
        <v>{ "id": 349, "cbl_value":"ZR", "oscar_display_text" : "Zaire", "top_record": false, "synonyms": [] },</v>
      </c>
      <c r="R350" s="68"/>
      <c r="S350" t="s">
        <v>88</v>
      </c>
      <c r="T350" t="str">
        <f t="shared" si="130"/>
        <v>UPDATE lov_value SET ACTIVE = 0 , ORDER_VALUE = 269 WHERE ID = 349;</v>
      </c>
    </row>
    <row r="351" spans="3:44" ht="16" hidden="1">
      <c r="C351" s="68">
        <v>5</v>
      </c>
      <c r="D351" s="68">
        <v>29</v>
      </c>
      <c r="E351" s="18" t="s">
        <v>589</v>
      </c>
      <c r="F351" s="145" t="s">
        <v>1787</v>
      </c>
      <c r="G351" s="147" t="str">
        <f t="shared" si="128"/>
        <v>ZM</v>
      </c>
      <c r="H351" s="147" t="str">
        <f t="shared" si="129"/>
        <v>Zambia</v>
      </c>
      <c r="I351" s="147">
        <v>270</v>
      </c>
      <c r="J351" s="148" t="s">
        <v>88</v>
      </c>
      <c r="K351" s="147"/>
      <c r="L351" s="68"/>
      <c r="M351" s="143"/>
      <c r="N351" s="68">
        <v>350</v>
      </c>
      <c r="O351" s="68" t="str">
        <f t="shared" si="121"/>
        <v/>
      </c>
      <c r="P351" s="68" t="str">
        <f t="shared" si="119"/>
        <v>{ "id": 350, "cbl_value":"ZM", "oscar_display_text" : "Zambia", "top_record": false, "synonyms": [] },</v>
      </c>
      <c r="Q351" s="68" t="str">
        <f t="shared" si="120"/>
        <v>{ "id": 350, "cbl_value":"ZM", "oscar_display_text" : "Zambia", "top_record": false, "synonyms": [] },</v>
      </c>
      <c r="R351" s="68"/>
      <c r="S351" t="s">
        <v>88</v>
      </c>
      <c r="T351" t="str">
        <f t="shared" si="130"/>
        <v>UPDATE lov_value SET ACTIVE = 0 , ORDER_VALUE = 270 WHERE ID = 350;</v>
      </c>
    </row>
    <row r="352" spans="3:44" ht="16" hidden="1">
      <c r="C352" s="68">
        <v>5</v>
      </c>
      <c r="D352" s="68">
        <v>29</v>
      </c>
      <c r="E352" s="18" t="s">
        <v>589</v>
      </c>
      <c r="F352" s="145" t="s">
        <v>1788</v>
      </c>
      <c r="G352" s="147" t="str">
        <f t="shared" si="128"/>
        <v>ZW</v>
      </c>
      <c r="H352" s="147" t="str">
        <f t="shared" si="129"/>
        <v>Zimbabwe</v>
      </c>
      <c r="I352" s="147">
        <v>271</v>
      </c>
      <c r="J352" s="148" t="s">
        <v>88</v>
      </c>
      <c r="K352" s="147"/>
      <c r="L352" s="68"/>
      <c r="M352" s="143"/>
      <c r="N352" s="68">
        <v>351</v>
      </c>
      <c r="O352" s="68" t="str">
        <f t="shared" si="121"/>
        <v/>
      </c>
      <c r="P352" s="68" t="str">
        <f t="shared" si="119"/>
        <v>{ "id": 351, "cbl_value":"ZW", "oscar_display_text" : "Zimbabwe", "top_record": false, "synonyms": [] },</v>
      </c>
      <c r="Q352" s="68" t="str">
        <f t="shared" si="120"/>
        <v>{ "id": 351, "cbl_value":"ZW", "oscar_display_text" : "Zimbabwe", "top_record": false, "synonyms": [] },</v>
      </c>
      <c r="R352" s="68"/>
      <c r="S352" t="s">
        <v>88</v>
      </c>
      <c r="T352" t="str">
        <f t="shared" si="130"/>
        <v>UPDATE lov_value SET ACTIVE = 0 , ORDER_VALUE = 271 WHERE ID = 351;</v>
      </c>
    </row>
    <row r="353" spans="3:44" ht="16" hidden="1">
      <c r="C353" s="68">
        <v>6</v>
      </c>
      <c r="D353" s="68">
        <v>31</v>
      </c>
      <c r="E353" s="18" t="s">
        <v>406</v>
      </c>
      <c r="F353" s="145" t="s">
        <v>1789</v>
      </c>
      <c r="G353" s="148" t="str">
        <f t="shared" ref="G353:G416" si="133">IF(ISNUMBER(FIND("(",F353)),LEFT(F353,FIND("(",F353)-2),LEFT(F353,FIND(":",F353)-2))</f>
        <v>AED</v>
      </c>
      <c r="H353" s="148" t="str">
        <f t="shared" ref="H353:H416" si="134">RIGHT(F353,LEN(F353)-FIND(":",F353)-1)</f>
        <v>AED</v>
      </c>
      <c r="I353" s="148">
        <v>1</v>
      </c>
      <c r="J353" s="148" t="s">
        <v>200</v>
      </c>
      <c r="K353" s="148"/>
      <c r="L353" s="30" t="s">
        <v>1790</v>
      </c>
      <c r="M353" s="143"/>
      <c r="N353" s="68">
        <v>352</v>
      </c>
      <c r="O353" s="68" t="str">
        <f t="shared" si="121"/>
        <v>]},{ "id":6,"ext_id": 31, "name":"CURRENCY_TYPE","values":[</v>
      </c>
      <c r="P353" s="68" t="str">
        <f t="shared" si="119"/>
        <v>{ "id": 352, "cbl_value":"AED", "oscar_display_text" : "AED", "top_record": false, "synonyms": [] },</v>
      </c>
      <c r="Q353" s="68" t="str">
        <f t="shared" si="120"/>
        <v>]},{ "id":6,"ext_id": 31, "name":"CURRENCY_TYPE","values":[{ "id": 352, "cbl_value":"AED", "oscar_display_text" : "AED", "top_record": false, "synonyms": [] },</v>
      </c>
      <c r="R353" s="68"/>
      <c r="S353" t="s">
        <v>88</v>
      </c>
      <c r="T353" t="str">
        <f t="shared" si="130"/>
        <v>UPDATE lov_value SET ACTIVE = 1 , ORDER_VALUE = 1 WHERE ID = 352;</v>
      </c>
      <c r="U353" t="str">
        <f t="shared" ref="U353:AF354" si="135">IF($L353&lt;&gt;"",
    IF(LEN($L353)-LEN(SUBSTITUTE($L353,";",""))&gt;=U$1,
        IF(U$1=1,
            MID($L353,1,FIND(";",$L353,1)-1),
            MID($L353,
                FIND("~",SUBSTITUTE($L353,";","~",U$1-1))+1,
                FIND("~",SUBSTITUTE($L353,";","~",U$1))-FIND("~",SUBSTITUTE($L353,";","~",U$1-1))-1
            )
        ),
        IF(AND(LEN($L353)-LEN(SUBSTITUTE($L353,";",""))=0,U$1=1),
            $L353,
            IF(LEN($L353)-LEN(SUBSTITUTE($L353,";",""))=U$1-1,
                RIGHT($L353,LEN($L353)-FIND("~",(SUBSTITUTE($L353,";","~",U$1-1)))),""))),"")</f>
        <v>UAE dirham</v>
      </c>
      <c r="V353" t="str">
        <f t="shared" si="135"/>
        <v/>
      </c>
      <c r="W353" t="str">
        <f t="shared" si="135"/>
        <v/>
      </c>
      <c r="X353" t="str">
        <f t="shared" si="135"/>
        <v/>
      </c>
      <c r="Y353" t="str">
        <f t="shared" si="135"/>
        <v/>
      </c>
      <c r="Z353" t="str">
        <f t="shared" si="135"/>
        <v/>
      </c>
      <c r="AA353" t="str">
        <f t="shared" si="135"/>
        <v/>
      </c>
      <c r="AB353" t="str">
        <f t="shared" si="135"/>
        <v/>
      </c>
      <c r="AC353" t="str">
        <f t="shared" si="135"/>
        <v/>
      </c>
      <c r="AD353" t="str">
        <f t="shared" si="135"/>
        <v/>
      </c>
      <c r="AE353" t="str">
        <f t="shared" si="135"/>
        <v/>
      </c>
      <c r="AF353" t="str">
        <f t="shared" si="135"/>
        <v/>
      </c>
      <c r="AG353" t="str">
        <f t="shared" ref="AG353:AR354" si="136">IF(U353&lt;&gt;"",CONCATENATE("INSERT INTO oscar_db.synonym (SYNONYM, LOV_ID) VALUES('",U353,"' , ",$N353,");"),"")</f>
        <v>INSERT INTO oscar_db.synonym (SYNONYM, LOV_ID) VALUES('UAE dirham' , 352);</v>
      </c>
      <c r="AH353" t="str">
        <f t="shared" si="136"/>
        <v/>
      </c>
      <c r="AI353" t="str">
        <f t="shared" si="136"/>
        <v/>
      </c>
      <c r="AJ353" t="str">
        <f t="shared" si="136"/>
        <v/>
      </c>
      <c r="AK353" t="str">
        <f t="shared" si="136"/>
        <v/>
      </c>
      <c r="AL353" t="str">
        <f t="shared" si="136"/>
        <v/>
      </c>
      <c r="AM353" t="str">
        <f t="shared" si="136"/>
        <v/>
      </c>
      <c r="AN353" t="str">
        <f t="shared" si="136"/>
        <v/>
      </c>
      <c r="AO353" t="str">
        <f t="shared" si="136"/>
        <v/>
      </c>
      <c r="AP353" t="str">
        <f t="shared" si="136"/>
        <v/>
      </c>
      <c r="AQ353" t="str">
        <f t="shared" si="136"/>
        <v/>
      </c>
      <c r="AR353" t="str">
        <f t="shared" si="136"/>
        <v/>
      </c>
    </row>
    <row r="354" spans="3:44" ht="16" hidden="1">
      <c r="C354" s="68">
        <v>6</v>
      </c>
      <c r="D354" s="68">
        <v>31</v>
      </c>
      <c r="E354" s="18" t="s">
        <v>406</v>
      </c>
      <c r="F354" s="145" t="s">
        <v>1791</v>
      </c>
      <c r="G354" s="148" t="str">
        <f t="shared" si="133"/>
        <v>AMD</v>
      </c>
      <c r="H354" s="148" t="str">
        <f t="shared" si="134"/>
        <v>AMD</v>
      </c>
      <c r="I354" s="148">
        <v>2</v>
      </c>
      <c r="J354" s="148" t="s">
        <v>200</v>
      </c>
      <c r="K354" s="148"/>
      <c r="L354" s="30" t="s">
        <v>1792</v>
      </c>
      <c r="M354" s="143"/>
      <c r="N354" s="68">
        <v>353</v>
      </c>
      <c r="O354" s="68" t="str">
        <f t="shared" si="121"/>
        <v/>
      </c>
      <c r="P354" s="68" t="str">
        <f t="shared" si="119"/>
        <v>{ "id": 353, "cbl_value":"AMD", "oscar_display_text" : "AMD", "top_record": false, "synonyms": [] },</v>
      </c>
      <c r="Q354" s="68" t="str">
        <f t="shared" si="120"/>
        <v>{ "id": 353, "cbl_value":"AMD", "oscar_display_text" : "AMD", "top_record": false, "synonyms": [] },</v>
      </c>
      <c r="R354" s="68"/>
      <c r="S354" t="s">
        <v>88</v>
      </c>
      <c r="T354" t="str">
        <f t="shared" si="130"/>
        <v>UPDATE lov_value SET ACTIVE = 1 , ORDER_VALUE = 2 WHERE ID = 353;</v>
      </c>
      <c r="U354" t="str">
        <f t="shared" si="135"/>
        <v>armenian dram</v>
      </c>
      <c r="V354" t="str">
        <f t="shared" si="135"/>
        <v/>
      </c>
      <c r="W354" t="str">
        <f t="shared" si="135"/>
        <v/>
      </c>
      <c r="X354" t="str">
        <f t="shared" si="135"/>
        <v/>
      </c>
      <c r="Y354" t="str">
        <f t="shared" si="135"/>
        <v/>
      </c>
      <c r="Z354" t="str">
        <f t="shared" si="135"/>
        <v/>
      </c>
      <c r="AA354" t="str">
        <f t="shared" si="135"/>
        <v/>
      </c>
      <c r="AB354" t="str">
        <f t="shared" si="135"/>
        <v/>
      </c>
      <c r="AC354" t="str">
        <f t="shared" si="135"/>
        <v/>
      </c>
      <c r="AD354" t="str">
        <f t="shared" si="135"/>
        <v/>
      </c>
      <c r="AE354" t="str">
        <f t="shared" si="135"/>
        <v/>
      </c>
      <c r="AF354" t="str">
        <f t="shared" si="135"/>
        <v/>
      </c>
      <c r="AG354" t="str">
        <f t="shared" si="136"/>
        <v>INSERT INTO oscar_db.synonym (SYNONYM, LOV_ID) VALUES('armenian dram' , 353);</v>
      </c>
      <c r="AH354" t="str">
        <f t="shared" si="136"/>
        <v/>
      </c>
      <c r="AI354" t="str">
        <f t="shared" si="136"/>
        <v/>
      </c>
      <c r="AJ354" t="str">
        <f t="shared" si="136"/>
        <v/>
      </c>
      <c r="AK354" t="str">
        <f t="shared" si="136"/>
        <v/>
      </c>
      <c r="AL354" t="str">
        <f t="shared" si="136"/>
        <v/>
      </c>
      <c r="AM354" t="str">
        <f t="shared" si="136"/>
        <v/>
      </c>
      <c r="AN354" t="str">
        <f t="shared" si="136"/>
        <v/>
      </c>
      <c r="AO354" t="str">
        <f t="shared" si="136"/>
        <v/>
      </c>
      <c r="AP354" t="str">
        <f t="shared" si="136"/>
        <v/>
      </c>
      <c r="AQ354" t="str">
        <f t="shared" si="136"/>
        <v/>
      </c>
      <c r="AR354" t="str">
        <f t="shared" si="136"/>
        <v/>
      </c>
    </row>
    <row r="355" spans="3:44" ht="16" hidden="1">
      <c r="C355" s="68">
        <v>6</v>
      </c>
      <c r="D355" s="68">
        <v>31</v>
      </c>
      <c r="E355" s="18" t="s">
        <v>406</v>
      </c>
      <c r="F355" s="145" t="s">
        <v>1793</v>
      </c>
      <c r="G355" s="148" t="str">
        <f t="shared" si="133"/>
        <v>AOA</v>
      </c>
      <c r="H355" s="148" t="str">
        <f t="shared" si="134"/>
        <v>AOA</v>
      </c>
      <c r="I355" s="148">
        <v>3</v>
      </c>
      <c r="J355" s="148" t="s">
        <v>88</v>
      </c>
      <c r="K355" s="148"/>
      <c r="L355" s="68"/>
      <c r="M355" s="143"/>
      <c r="N355" s="68">
        <v>354</v>
      </c>
      <c r="O355" s="68" t="str">
        <f t="shared" si="121"/>
        <v/>
      </c>
      <c r="P355" s="68" t="str">
        <f t="shared" si="119"/>
        <v>{ "id": 354, "cbl_value":"AOA", "oscar_display_text" : "AOA", "top_record": false, "synonyms": [] },</v>
      </c>
      <c r="Q355" s="68" t="str">
        <f t="shared" si="120"/>
        <v>{ "id": 354, "cbl_value":"AOA", "oscar_display_text" : "AOA", "top_record": false, "synonyms": [] },</v>
      </c>
      <c r="R355" s="68"/>
      <c r="S355" t="s">
        <v>88</v>
      </c>
      <c r="T355" t="str">
        <f t="shared" si="130"/>
        <v>UPDATE lov_value SET ACTIVE = 0 , ORDER_VALUE = 3 WHERE ID = 354;</v>
      </c>
    </row>
    <row r="356" spans="3:44" ht="16" hidden="1">
      <c r="C356" s="68">
        <v>6</v>
      </c>
      <c r="D356" s="68">
        <v>31</v>
      </c>
      <c r="E356" s="18" t="s">
        <v>406</v>
      </c>
      <c r="F356" s="145" t="s">
        <v>1794</v>
      </c>
      <c r="G356" s="148" t="str">
        <f t="shared" si="133"/>
        <v>ARS</v>
      </c>
      <c r="H356" s="148" t="str">
        <f t="shared" si="134"/>
        <v>ARS</v>
      </c>
      <c r="I356" s="148">
        <v>4</v>
      </c>
      <c r="J356" s="148" t="s">
        <v>200</v>
      </c>
      <c r="K356" s="148"/>
      <c r="L356" s="30" t="s">
        <v>1795</v>
      </c>
      <c r="M356" s="143"/>
      <c r="N356" s="68">
        <v>355</v>
      </c>
      <c r="O356" s="68" t="str">
        <f t="shared" si="121"/>
        <v/>
      </c>
      <c r="P356" s="68" t="str">
        <f t="shared" si="119"/>
        <v>{ "id": 355, "cbl_value":"ARS", "oscar_display_text" : "ARS", "top_record": false, "synonyms": [] },</v>
      </c>
      <c r="Q356" s="68" t="str">
        <f t="shared" si="120"/>
        <v>{ "id": 355, "cbl_value":"ARS", "oscar_display_text" : "ARS", "top_record": false, "synonyms": [] },</v>
      </c>
      <c r="R356" s="68"/>
      <c r="S356" t="s">
        <v>88</v>
      </c>
      <c r="T356" t="str">
        <f t="shared" si="130"/>
        <v>UPDATE lov_value SET ACTIVE = 1 , ORDER_VALUE = 4 WHERE ID = 355;</v>
      </c>
      <c r="U356" t="str">
        <f t="shared" ref="U356:AF356" si="137">IF($L356&lt;&gt;"",
    IF(LEN($L356)-LEN(SUBSTITUTE($L356,";",""))&gt;=U$1,
        IF(U$1=1,
            MID($L356,1,FIND(";",$L356,1)-1),
            MID($L356,
                FIND("~",SUBSTITUTE($L356,";","~",U$1-1))+1,
                FIND("~",SUBSTITUTE($L356,";","~",U$1))-FIND("~",SUBSTITUTE($L356,";","~",U$1-1))-1
            )
        ),
        IF(AND(LEN($L356)-LEN(SUBSTITUTE($L356,";",""))=0,U$1=1),
            $L356,
            IF(LEN($L356)-LEN(SUBSTITUTE($L356,";",""))=U$1-1,
                RIGHT($L356,LEN($L356)-FIND("~",(SUBSTITUTE($L356,";","~",U$1-1)))),""))),"")</f>
        <v>argentine peso</v>
      </c>
      <c r="V356" t="str">
        <f t="shared" si="137"/>
        <v>ar peso</v>
      </c>
      <c r="W356" t="str">
        <f t="shared" si="137"/>
        <v/>
      </c>
      <c r="X356" t="str">
        <f t="shared" si="137"/>
        <v/>
      </c>
      <c r="Y356" t="str">
        <f t="shared" si="137"/>
        <v/>
      </c>
      <c r="Z356" t="str">
        <f t="shared" si="137"/>
        <v/>
      </c>
      <c r="AA356" t="str">
        <f t="shared" si="137"/>
        <v/>
      </c>
      <c r="AB356" t="str">
        <f t="shared" si="137"/>
        <v/>
      </c>
      <c r="AC356" t="str">
        <f t="shared" si="137"/>
        <v/>
      </c>
      <c r="AD356" t="str">
        <f t="shared" si="137"/>
        <v/>
      </c>
      <c r="AE356" t="str">
        <f t="shared" si="137"/>
        <v/>
      </c>
      <c r="AF356" t="str">
        <f t="shared" si="137"/>
        <v/>
      </c>
      <c r="AG356" t="str">
        <f t="shared" ref="AG356:AR356" si="138">IF(U356&lt;&gt;"",CONCATENATE("INSERT INTO oscar_db.synonym (SYNONYM, LOV_ID) VALUES('",U356,"' , ",$N356,");"),"")</f>
        <v>INSERT INTO oscar_db.synonym (SYNONYM, LOV_ID) VALUES('argentine peso' , 355);</v>
      </c>
      <c r="AH356" t="str">
        <f t="shared" si="138"/>
        <v>INSERT INTO oscar_db.synonym (SYNONYM, LOV_ID) VALUES('ar peso' , 355);</v>
      </c>
      <c r="AI356" t="str">
        <f t="shared" si="138"/>
        <v/>
      </c>
      <c r="AJ356" t="str">
        <f t="shared" si="138"/>
        <v/>
      </c>
      <c r="AK356" t="str">
        <f t="shared" si="138"/>
        <v/>
      </c>
      <c r="AL356" t="str">
        <f t="shared" si="138"/>
        <v/>
      </c>
      <c r="AM356" t="str">
        <f t="shared" si="138"/>
        <v/>
      </c>
      <c r="AN356" t="str">
        <f t="shared" si="138"/>
        <v/>
      </c>
      <c r="AO356" t="str">
        <f t="shared" si="138"/>
        <v/>
      </c>
      <c r="AP356" t="str">
        <f t="shared" si="138"/>
        <v/>
      </c>
      <c r="AQ356" t="str">
        <f t="shared" si="138"/>
        <v/>
      </c>
      <c r="AR356" t="str">
        <f t="shared" si="138"/>
        <v/>
      </c>
    </row>
    <row r="357" spans="3:44" ht="16" hidden="1">
      <c r="C357" s="68">
        <v>6</v>
      </c>
      <c r="D357" s="68">
        <v>31</v>
      </c>
      <c r="E357" s="18" t="s">
        <v>406</v>
      </c>
      <c r="F357" s="145" t="s">
        <v>1796</v>
      </c>
      <c r="G357" s="148" t="str">
        <f t="shared" si="133"/>
        <v>ATS</v>
      </c>
      <c r="H357" s="148" t="str">
        <f t="shared" si="134"/>
        <v>ATS</v>
      </c>
      <c r="I357" s="148">
        <v>5</v>
      </c>
      <c r="J357" s="148" t="s">
        <v>88</v>
      </c>
      <c r="K357" s="148"/>
      <c r="L357" s="68"/>
      <c r="M357" s="143"/>
      <c r="N357" s="68">
        <v>356</v>
      </c>
      <c r="O357" s="68" t="str">
        <f t="shared" si="121"/>
        <v/>
      </c>
      <c r="P357" s="68" t="str">
        <f t="shared" si="119"/>
        <v>{ "id": 356, "cbl_value":"ATS", "oscar_display_text" : "ATS", "top_record": false, "synonyms": [] },</v>
      </c>
      <c r="Q357" s="68" t="str">
        <f t="shared" si="120"/>
        <v>{ "id": 356, "cbl_value":"ATS", "oscar_display_text" : "ATS", "top_record": false, "synonyms": [] },</v>
      </c>
      <c r="R357" s="68"/>
      <c r="S357" t="s">
        <v>88</v>
      </c>
      <c r="T357" t="str">
        <f t="shared" si="130"/>
        <v>UPDATE lov_value SET ACTIVE = 0 , ORDER_VALUE = 5 WHERE ID = 356;</v>
      </c>
    </row>
    <row r="358" spans="3:44" ht="16" hidden="1">
      <c r="C358" s="68">
        <v>6</v>
      </c>
      <c r="D358" s="68">
        <v>31</v>
      </c>
      <c r="E358" s="18" t="s">
        <v>406</v>
      </c>
      <c r="F358" s="145" t="s">
        <v>1797</v>
      </c>
      <c r="G358" s="148" t="str">
        <f t="shared" si="133"/>
        <v>AUD</v>
      </c>
      <c r="H358" s="148" t="str">
        <f t="shared" si="134"/>
        <v>AUD</v>
      </c>
      <c r="I358" s="148">
        <v>6</v>
      </c>
      <c r="J358" s="148" t="s">
        <v>200</v>
      </c>
      <c r="K358" s="148"/>
      <c r="L358" s="30" t="s">
        <v>1798</v>
      </c>
      <c r="M358" s="143" t="s">
        <v>1799</v>
      </c>
      <c r="N358" s="68">
        <v>357</v>
      </c>
      <c r="O358" s="68" t="str">
        <f t="shared" si="121"/>
        <v/>
      </c>
      <c r="P358" s="68" t="str">
        <f t="shared" si="119"/>
        <v>{ "id": 357, "cbl_value":"AUD", "oscar_display_text" : "AUD", "top_record": false, "synonyms": [] },</v>
      </c>
      <c r="Q358" s="68" t="str">
        <f t="shared" si="120"/>
        <v>{ "id": 357, "cbl_value":"AUD", "oscar_display_text" : "AUD", "top_record": false, "synonyms": [] },</v>
      </c>
      <c r="R358" s="68"/>
      <c r="S358" t="s">
        <v>88</v>
      </c>
      <c r="T358" t="str">
        <f t="shared" si="130"/>
        <v>UPDATE lov_value SET ACTIVE = 1 , ORDER_VALUE = 6 WHERE ID = 357;</v>
      </c>
      <c r="U358" t="str">
        <f t="shared" ref="U358:AF358" si="139">IF($L358&lt;&gt;"",
    IF(LEN($L358)-LEN(SUBSTITUTE($L358,";",""))&gt;=U$1,
        IF(U$1=1,
            MID($L358,1,FIND(";",$L358,1)-1),
            MID($L358,
                FIND("~",SUBSTITUTE($L358,";","~",U$1-1))+1,
                FIND("~",SUBSTITUTE($L358,";","~",U$1))-FIND("~",SUBSTITUTE($L358,";","~",U$1-1))-1
            )
        ),
        IF(AND(LEN($L358)-LEN(SUBSTITUTE($L358,";",""))=0,U$1=1),
            $L358,
            IF(LEN($L358)-LEN(SUBSTITUTE($L358,";",""))=U$1-1,
                RIGHT($L358,LEN($L358)-FIND("~",(SUBSTITUTE($L358,";","~",U$1-1)))),""))),"")</f>
        <v>australian dollar</v>
      </c>
      <c r="V358" t="str">
        <f t="shared" si="139"/>
        <v>au dollar</v>
      </c>
      <c r="W358" t="str">
        <f t="shared" si="139"/>
        <v/>
      </c>
      <c r="X358" t="str">
        <f t="shared" si="139"/>
        <v/>
      </c>
      <c r="Y358" t="str">
        <f t="shared" si="139"/>
        <v/>
      </c>
      <c r="Z358" t="str">
        <f t="shared" si="139"/>
        <v/>
      </c>
      <c r="AA358" t="str">
        <f t="shared" si="139"/>
        <v/>
      </c>
      <c r="AB358" t="str">
        <f t="shared" si="139"/>
        <v/>
      </c>
      <c r="AC358" t="str">
        <f t="shared" si="139"/>
        <v/>
      </c>
      <c r="AD358" t="str">
        <f t="shared" si="139"/>
        <v/>
      </c>
      <c r="AE358" t="str">
        <f t="shared" si="139"/>
        <v/>
      </c>
      <c r="AF358" t="str">
        <f t="shared" si="139"/>
        <v/>
      </c>
      <c r="AG358" t="str">
        <f t="shared" ref="AG358:AR358" si="140">IF(U358&lt;&gt;"",CONCATENATE("INSERT INTO oscar_db.synonym (SYNONYM, LOV_ID) VALUES('",U358,"' , ",$N358,");"),"")</f>
        <v>INSERT INTO oscar_db.synonym (SYNONYM, LOV_ID) VALUES('australian dollar' , 357);</v>
      </c>
      <c r="AH358" t="str">
        <f t="shared" si="140"/>
        <v>INSERT INTO oscar_db.synonym (SYNONYM, LOV_ID) VALUES('au dollar' , 357);</v>
      </c>
      <c r="AI358" t="str">
        <f t="shared" si="140"/>
        <v/>
      </c>
      <c r="AJ358" t="str">
        <f t="shared" si="140"/>
        <v/>
      </c>
      <c r="AK358" t="str">
        <f t="shared" si="140"/>
        <v/>
      </c>
      <c r="AL358" t="str">
        <f t="shared" si="140"/>
        <v/>
      </c>
      <c r="AM358" t="str">
        <f t="shared" si="140"/>
        <v/>
      </c>
      <c r="AN358" t="str">
        <f t="shared" si="140"/>
        <v/>
      </c>
      <c r="AO358" t="str">
        <f t="shared" si="140"/>
        <v/>
      </c>
      <c r="AP358" t="str">
        <f t="shared" si="140"/>
        <v/>
      </c>
      <c r="AQ358" t="str">
        <f t="shared" si="140"/>
        <v/>
      </c>
      <c r="AR358" t="str">
        <f t="shared" si="140"/>
        <v/>
      </c>
    </row>
    <row r="359" spans="3:44" ht="16" hidden="1">
      <c r="C359" s="68">
        <v>6</v>
      </c>
      <c r="D359" s="68">
        <v>31</v>
      </c>
      <c r="E359" s="18" t="s">
        <v>406</v>
      </c>
      <c r="F359" s="145" t="s">
        <v>1800</v>
      </c>
      <c r="G359" s="148" t="str">
        <f t="shared" si="133"/>
        <v>AZN</v>
      </c>
      <c r="H359" s="148" t="str">
        <f t="shared" si="134"/>
        <v>AZN</v>
      </c>
      <c r="I359" s="148">
        <v>7</v>
      </c>
      <c r="J359" s="148" t="s">
        <v>88</v>
      </c>
      <c r="K359" s="148"/>
      <c r="L359" s="68"/>
      <c r="M359" s="143"/>
      <c r="N359" s="68">
        <v>358</v>
      </c>
      <c r="O359" s="68" t="str">
        <f t="shared" si="121"/>
        <v/>
      </c>
      <c r="P359" s="68" t="str">
        <f t="shared" si="119"/>
        <v>{ "id": 358, "cbl_value":"AZN", "oscar_display_text" : "AZN", "top_record": false, "synonyms": [] },</v>
      </c>
      <c r="Q359" s="68" t="str">
        <f t="shared" si="120"/>
        <v>{ "id": 358, "cbl_value":"AZN", "oscar_display_text" : "AZN", "top_record": false, "synonyms": [] },</v>
      </c>
      <c r="R359" s="68"/>
      <c r="S359" t="s">
        <v>88</v>
      </c>
      <c r="T359" t="str">
        <f t="shared" si="130"/>
        <v>UPDATE lov_value SET ACTIVE = 0 , ORDER_VALUE = 7 WHERE ID = 358;</v>
      </c>
    </row>
    <row r="360" spans="3:44" ht="16" hidden="1">
      <c r="C360" s="68">
        <v>6</v>
      </c>
      <c r="D360" s="68">
        <v>31</v>
      </c>
      <c r="E360" s="18" t="s">
        <v>406</v>
      </c>
      <c r="F360" s="145" t="s">
        <v>1801</v>
      </c>
      <c r="G360" s="148" t="str">
        <f t="shared" si="133"/>
        <v>BDT</v>
      </c>
      <c r="H360" s="148" t="str">
        <f t="shared" si="134"/>
        <v>BDT</v>
      </c>
      <c r="I360" s="148">
        <v>8</v>
      </c>
      <c r="J360" s="148" t="s">
        <v>88</v>
      </c>
      <c r="K360" s="148"/>
      <c r="L360" s="68"/>
      <c r="M360" s="143"/>
      <c r="N360" s="68">
        <v>359</v>
      </c>
      <c r="O360" s="68" t="str">
        <f t="shared" si="121"/>
        <v/>
      </c>
      <c r="P360" s="68" t="str">
        <f t="shared" si="119"/>
        <v>{ "id": 359, "cbl_value":"BDT", "oscar_display_text" : "BDT", "top_record": false, "synonyms": [] },</v>
      </c>
      <c r="Q360" s="68" t="str">
        <f t="shared" si="120"/>
        <v>{ "id": 359, "cbl_value":"BDT", "oscar_display_text" : "BDT", "top_record": false, "synonyms": [] },</v>
      </c>
      <c r="R360" s="68"/>
      <c r="S360" t="s">
        <v>88</v>
      </c>
      <c r="T360" t="str">
        <f t="shared" si="130"/>
        <v>UPDATE lov_value SET ACTIVE = 0 , ORDER_VALUE = 8 WHERE ID = 359;</v>
      </c>
    </row>
    <row r="361" spans="3:44" ht="16" hidden="1">
      <c r="C361" s="68">
        <v>6</v>
      </c>
      <c r="D361" s="68">
        <v>31</v>
      </c>
      <c r="E361" s="18" t="s">
        <v>406</v>
      </c>
      <c r="F361" s="145" t="s">
        <v>1802</v>
      </c>
      <c r="G361" s="148" t="str">
        <f t="shared" si="133"/>
        <v>BEF</v>
      </c>
      <c r="H361" s="148" t="str">
        <f t="shared" si="134"/>
        <v>BEF</v>
      </c>
      <c r="I361" s="148">
        <v>9</v>
      </c>
      <c r="J361" s="148" t="s">
        <v>88</v>
      </c>
      <c r="K361" s="148"/>
      <c r="L361" s="68"/>
      <c r="M361" s="143"/>
      <c r="N361" s="68">
        <v>360</v>
      </c>
      <c r="O361" s="68" t="str">
        <f t="shared" si="121"/>
        <v/>
      </c>
      <c r="P361" s="68" t="str">
        <f t="shared" si="119"/>
        <v>{ "id": 360, "cbl_value":"BEF", "oscar_display_text" : "BEF", "top_record": false, "synonyms": [] },</v>
      </c>
      <c r="Q361" s="68" t="str">
        <f t="shared" si="120"/>
        <v>{ "id": 360, "cbl_value":"BEF", "oscar_display_text" : "BEF", "top_record": false, "synonyms": [] },</v>
      </c>
      <c r="R361" s="68"/>
      <c r="S361" t="s">
        <v>88</v>
      </c>
      <c r="T361" t="str">
        <f t="shared" si="130"/>
        <v>UPDATE lov_value SET ACTIVE = 0 , ORDER_VALUE = 9 WHERE ID = 360;</v>
      </c>
    </row>
    <row r="362" spans="3:44" ht="16" hidden="1">
      <c r="C362" s="68">
        <v>6</v>
      </c>
      <c r="D362" s="68">
        <v>31</v>
      </c>
      <c r="E362" s="18" t="s">
        <v>406</v>
      </c>
      <c r="F362" s="145" t="s">
        <v>1803</v>
      </c>
      <c r="G362" s="148" t="str">
        <f t="shared" si="133"/>
        <v>BGN</v>
      </c>
      <c r="H362" s="148" t="str">
        <f t="shared" si="134"/>
        <v>BGN</v>
      </c>
      <c r="I362" s="148">
        <v>10</v>
      </c>
      <c r="J362" s="148" t="s">
        <v>200</v>
      </c>
      <c r="K362" s="148"/>
      <c r="L362" s="30" t="s">
        <v>1804</v>
      </c>
      <c r="M362" s="143"/>
      <c r="N362" s="68">
        <v>361</v>
      </c>
      <c r="O362" s="68" t="str">
        <f t="shared" si="121"/>
        <v/>
      </c>
      <c r="P362" s="68" t="str">
        <f t="shared" si="119"/>
        <v>{ "id": 361, "cbl_value":"BGN", "oscar_display_text" : "BGN", "top_record": false, "synonyms": [] },</v>
      </c>
      <c r="Q362" s="68" t="str">
        <f t="shared" si="120"/>
        <v>{ "id": 361, "cbl_value":"BGN", "oscar_display_text" : "BGN", "top_record": false, "synonyms": [] },</v>
      </c>
      <c r="R362" s="68"/>
      <c r="S362" t="s">
        <v>88</v>
      </c>
      <c r="T362" t="str">
        <f t="shared" si="130"/>
        <v>UPDATE lov_value SET ACTIVE = 1 , ORDER_VALUE = 10 WHERE ID = 361;</v>
      </c>
      <c r="U362" t="str">
        <f t="shared" ref="U362:AF363" si="141">IF($L362&lt;&gt;"",
    IF(LEN($L362)-LEN(SUBSTITUTE($L362,";",""))&gt;=U$1,
        IF(U$1=1,
            MID($L362,1,FIND(";",$L362,1)-1),
            MID($L362,
                FIND("~",SUBSTITUTE($L362,";","~",U$1-1))+1,
                FIND("~",SUBSTITUTE($L362,";","~",U$1))-FIND("~",SUBSTITUTE($L362,";","~",U$1-1))-1
            )
        ),
        IF(AND(LEN($L362)-LEN(SUBSTITUTE($L362,";",""))=0,U$1=1),
            $L362,
            IF(LEN($L362)-LEN(SUBSTITUTE($L362,";",""))=U$1-1,
                RIGHT($L362,LEN($L362)-FIND("~",(SUBSTITUTE($L362,";","~",U$1-1)))),""))),"")</f>
        <v>bulgaria lev</v>
      </c>
      <c r="V362" t="str">
        <f t="shared" si="141"/>
        <v>bg lev</v>
      </c>
      <c r="W362" t="str">
        <f t="shared" si="141"/>
        <v/>
      </c>
      <c r="X362" t="str">
        <f t="shared" si="141"/>
        <v/>
      </c>
      <c r="Y362" t="str">
        <f t="shared" si="141"/>
        <v/>
      </c>
      <c r="Z362" t="str">
        <f t="shared" si="141"/>
        <v/>
      </c>
      <c r="AA362" t="str">
        <f t="shared" si="141"/>
        <v/>
      </c>
      <c r="AB362" t="str">
        <f t="shared" si="141"/>
        <v/>
      </c>
      <c r="AC362" t="str">
        <f t="shared" si="141"/>
        <v/>
      </c>
      <c r="AD362" t="str">
        <f t="shared" si="141"/>
        <v/>
      </c>
      <c r="AE362" t="str">
        <f t="shared" si="141"/>
        <v/>
      </c>
      <c r="AF362" t="str">
        <f t="shared" si="141"/>
        <v/>
      </c>
      <c r="AG362" t="str">
        <f t="shared" ref="AG362:AR363" si="142">IF(U362&lt;&gt;"",CONCATENATE("INSERT INTO oscar_db.synonym (SYNONYM, LOV_ID) VALUES('",U362,"' , ",$N362,");"),"")</f>
        <v>INSERT INTO oscar_db.synonym (SYNONYM, LOV_ID) VALUES('bulgaria lev' , 361);</v>
      </c>
      <c r="AH362" t="str">
        <f t="shared" si="142"/>
        <v>INSERT INTO oscar_db.synonym (SYNONYM, LOV_ID) VALUES('bg lev' , 361);</v>
      </c>
      <c r="AI362" t="str">
        <f t="shared" si="142"/>
        <v/>
      </c>
      <c r="AJ362" t="str">
        <f t="shared" si="142"/>
        <v/>
      </c>
      <c r="AK362" t="str">
        <f t="shared" si="142"/>
        <v/>
      </c>
      <c r="AL362" t="str">
        <f t="shared" si="142"/>
        <v/>
      </c>
      <c r="AM362" t="str">
        <f t="shared" si="142"/>
        <v/>
      </c>
      <c r="AN362" t="str">
        <f t="shared" si="142"/>
        <v/>
      </c>
      <c r="AO362" t="str">
        <f t="shared" si="142"/>
        <v/>
      </c>
      <c r="AP362" t="str">
        <f t="shared" si="142"/>
        <v/>
      </c>
      <c r="AQ362" t="str">
        <f t="shared" si="142"/>
        <v/>
      </c>
      <c r="AR362" t="str">
        <f t="shared" si="142"/>
        <v/>
      </c>
    </row>
    <row r="363" spans="3:44" ht="16" hidden="1">
      <c r="C363" s="68">
        <v>6</v>
      </c>
      <c r="D363" s="68">
        <v>31</v>
      </c>
      <c r="E363" s="18" t="s">
        <v>406</v>
      </c>
      <c r="F363" s="145" t="s">
        <v>1805</v>
      </c>
      <c r="G363" s="148" t="str">
        <f t="shared" si="133"/>
        <v>BHD</v>
      </c>
      <c r="H363" s="148" t="str">
        <f t="shared" si="134"/>
        <v>BHD</v>
      </c>
      <c r="I363" s="148">
        <v>11</v>
      </c>
      <c r="J363" s="148" t="s">
        <v>200</v>
      </c>
      <c r="K363" s="148"/>
      <c r="L363" s="30" t="s">
        <v>1806</v>
      </c>
      <c r="M363" s="143"/>
      <c r="N363" s="68">
        <v>362</v>
      </c>
      <c r="O363" s="68" t="str">
        <f t="shared" si="121"/>
        <v/>
      </c>
      <c r="P363" s="68" t="str">
        <f t="shared" si="119"/>
        <v>{ "id": 362, "cbl_value":"BHD", "oscar_display_text" : "BHD", "top_record": false, "synonyms": [] },</v>
      </c>
      <c r="Q363" s="68" t="str">
        <f t="shared" si="120"/>
        <v>{ "id": 362, "cbl_value":"BHD", "oscar_display_text" : "BHD", "top_record": false, "synonyms": [] },</v>
      </c>
      <c r="R363" s="68"/>
      <c r="S363" t="s">
        <v>88</v>
      </c>
      <c r="T363" t="str">
        <f t="shared" si="130"/>
        <v>UPDATE lov_value SET ACTIVE = 1 , ORDER_VALUE = 11 WHERE ID = 362;</v>
      </c>
      <c r="U363" t="str">
        <f t="shared" si="141"/>
        <v>bahraini dinar</v>
      </c>
      <c r="V363" t="str">
        <f t="shared" si="141"/>
        <v xml:space="preserve"> bh dinar</v>
      </c>
      <c r="W363" t="str">
        <f t="shared" si="141"/>
        <v/>
      </c>
      <c r="X363" t="str">
        <f t="shared" si="141"/>
        <v/>
      </c>
      <c r="Y363" t="str">
        <f t="shared" si="141"/>
        <v/>
      </c>
      <c r="Z363" t="str">
        <f t="shared" si="141"/>
        <v/>
      </c>
      <c r="AA363" t="str">
        <f t="shared" si="141"/>
        <v/>
      </c>
      <c r="AB363" t="str">
        <f t="shared" si="141"/>
        <v/>
      </c>
      <c r="AC363" t="str">
        <f t="shared" si="141"/>
        <v/>
      </c>
      <c r="AD363" t="str">
        <f t="shared" si="141"/>
        <v/>
      </c>
      <c r="AE363" t="str">
        <f t="shared" si="141"/>
        <v/>
      </c>
      <c r="AF363" t="str">
        <f t="shared" si="141"/>
        <v/>
      </c>
      <c r="AG363" t="str">
        <f t="shared" si="142"/>
        <v>INSERT INTO oscar_db.synonym (SYNONYM, LOV_ID) VALUES('bahraini dinar' , 362);</v>
      </c>
      <c r="AH363" t="str">
        <f t="shared" si="142"/>
        <v>INSERT INTO oscar_db.synonym (SYNONYM, LOV_ID) VALUES(' bh dinar' , 362);</v>
      </c>
      <c r="AI363" t="str">
        <f t="shared" si="142"/>
        <v/>
      </c>
      <c r="AJ363" t="str">
        <f t="shared" si="142"/>
        <v/>
      </c>
      <c r="AK363" t="str">
        <f t="shared" si="142"/>
        <v/>
      </c>
      <c r="AL363" t="str">
        <f t="shared" si="142"/>
        <v/>
      </c>
      <c r="AM363" t="str">
        <f t="shared" si="142"/>
        <v/>
      </c>
      <c r="AN363" t="str">
        <f t="shared" si="142"/>
        <v/>
      </c>
      <c r="AO363" t="str">
        <f t="shared" si="142"/>
        <v/>
      </c>
      <c r="AP363" t="str">
        <f t="shared" si="142"/>
        <v/>
      </c>
      <c r="AQ363" t="str">
        <f t="shared" si="142"/>
        <v/>
      </c>
      <c r="AR363" t="str">
        <f t="shared" si="142"/>
        <v/>
      </c>
    </row>
    <row r="364" spans="3:44" ht="16" hidden="1">
      <c r="C364" s="68">
        <v>6</v>
      </c>
      <c r="D364" s="68">
        <v>31</v>
      </c>
      <c r="E364" s="18" t="s">
        <v>406</v>
      </c>
      <c r="F364" s="145" t="s">
        <v>1807</v>
      </c>
      <c r="G364" s="148" t="str">
        <f t="shared" si="133"/>
        <v>BOB</v>
      </c>
      <c r="H364" s="148" t="str">
        <f t="shared" si="134"/>
        <v>BOB</v>
      </c>
      <c r="I364" s="148">
        <v>12</v>
      </c>
      <c r="J364" s="148" t="s">
        <v>88</v>
      </c>
      <c r="K364" s="148"/>
      <c r="L364" s="68"/>
      <c r="M364" s="143"/>
      <c r="N364" s="68">
        <v>363</v>
      </c>
      <c r="O364" s="68" t="str">
        <f t="shared" si="121"/>
        <v/>
      </c>
      <c r="P364" s="68" t="str">
        <f t="shared" si="119"/>
        <v>{ "id": 363, "cbl_value":"BOB", "oscar_display_text" : "BOB", "top_record": false, "synonyms": [] },</v>
      </c>
      <c r="Q364" s="68" t="str">
        <f t="shared" si="120"/>
        <v>{ "id": 363, "cbl_value":"BOB", "oscar_display_text" : "BOB", "top_record": false, "synonyms": [] },</v>
      </c>
      <c r="R364" s="68"/>
      <c r="S364" t="s">
        <v>88</v>
      </c>
      <c r="T364" t="str">
        <f t="shared" si="130"/>
        <v>UPDATE lov_value SET ACTIVE = 0 , ORDER_VALUE = 12 WHERE ID = 363;</v>
      </c>
    </row>
    <row r="365" spans="3:44" ht="16" hidden="1">
      <c r="C365" s="68">
        <v>6</v>
      </c>
      <c r="D365" s="68">
        <v>31</v>
      </c>
      <c r="E365" s="18" t="s">
        <v>406</v>
      </c>
      <c r="F365" s="145" t="s">
        <v>1808</v>
      </c>
      <c r="G365" s="148" t="str">
        <f t="shared" si="133"/>
        <v>BRL</v>
      </c>
      <c r="H365" s="148" t="str">
        <f t="shared" si="134"/>
        <v>BRL</v>
      </c>
      <c r="I365" s="148">
        <v>13</v>
      </c>
      <c r="J365" s="148" t="s">
        <v>88</v>
      </c>
      <c r="K365" s="148"/>
      <c r="L365" s="68"/>
      <c r="M365" s="143"/>
      <c r="N365" s="68">
        <v>364</v>
      </c>
      <c r="O365" s="68" t="str">
        <f t="shared" si="121"/>
        <v/>
      </c>
      <c r="P365" s="68" t="str">
        <f t="shared" si="119"/>
        <v>{ "id": 364, "cbl_value":"BRL", "oscar_display_text" : "BRL", "top_record": false, "synonyms": [] },</v>
      </c>
      <c r="Q365" s="68" t="str">
        <f t="shared" si="120"/>
        <v>{ "id": 364, "cbl_value":"BRL", "oscar_display_text" : "BRL", "top_record": false, "synonyms": [] },</v>
      </c>
      <c r="R365" s="68"/>
      <c r="S365" t="s">
        <v>88</v>
      </c>
      <c r="T365" t="str">
        <f t="shared" si="130"/>
        <v>UPDATE lov_value SET ACTIVE = 0 , ORDER_VALUE = 13 WHERE ID = 364;</v>
      </c>
    </row>
    <row r="366" spans="3:44" ht="16" hidden="1">
      <c r="C366" s="68">
        <v>6</v>
      </c>
      <c r="D366" s="68">
        <v>31</v>
      </c>
      <c r="E366" s="18" t="s">
        <v>406</v>
      </c>
      <c r="F366" s="145" t="s">
        <v>1809</v>
      </c>
      <c r="G366" s="148" t="str">
        <f t="shared" si="133"/>
        <v>BWP</v>
      </c>
      <c r="H366" s="148" t="str">
        <f t="shared" si="134"/>
        <v>BWP</v>
      </c>
      <c r="I366" s="148">
        <v>14</v>
      </c>
      <c r="J366" s="148" t="s">
        <v>200</v>
      </c>
      <c r="K366" s="148"/>
      <c r="L366" s="30" t="s">
        <v>1810</v>
      </c>
      <c r="M366" s="143"/>
      <c r="N366" s="68">
        <v>365</v>
      </c>
      <c r="O366" s="68" t="str">
        <f t="shared" si="121"/>
        <v/>
      </c>
      <c r="P366" s="68" t="str">
        <f t="shared" si="119"/>
        <v>{ "id": 365, "cbl_value":"BWP", "oscar_display_text" : "BWP", "top_record": false, "synonyms": [] },</v>
      </c>
      <c r="Q366" s="68" t="str">
        <f t="shared" si="120"/>
        <v>{ "id": 365, "cbl_value":"BWP", "oscar_display_text" : "BWP", "top_record": false, "synonyms": [] },</v>
      </c>
      <c r="R366" s="68"/>
      <c r="S366" t="s">
        <v>88</v>
      </c>
      <c r="T366" t="str">
        <f t="shared" si="130"/>
        <v>UPDATE lov_value SET ACTIVE = 1 , ORDER_VALUE = 14 WHERE ID = 365;</v>
      </c>
      <c r="U366" t="str">
        <f t="shared" ref="U366:AF366" si="143">IF($L366&lt;&gt;"",
    IF(LEN($L366)-LEN(SUBSTITUTE($L366,";",""))&gt;=U$1,
        IF(U$1=1,
            MID($L366,1,FIND(";",$L366,1)-1),
            MID($L366,
                FIND("~",SUBSTITUTE($L366,";","~",U$1-1))+1,
                FIND("~",SUBSTITUTE($L366,";","~",U$1))-FIND("~",SUBSTITUTE($L366,";","~",U$1-1))-1
            )
        ),
        IF(AND(LEN($L366)-LEN(SUBSTITUTE($L366,";",""))=0,U$1=1),
            $L366,
            IF(LEN($L366)-LEN(SUBSTITUTE($L366,";",""))=U$1-1,
                RIGHT($L366,LEN($L366)-FIND("~",(SUBSTITUTE($L366,";","~",U$1-1)))),""))),"")</f>
        <v>botswana pula</v>
      </c>
      <c r="V366" t="str">
        <f t="shared" si="143"/>
        <v/>
      </c>
      <c r="W366" t="str">
        <f t="shared" si="143"/>
        <v/>
      </c>
      <c r="X366" t="str">
        <f t="shared" si="143"/>
        <v/>
      </c>
      <c r="Y366" t="str">
        <f t="shared" si="143"/>
        <v/>
      </c>
      <c r="Z366" t="str">
        <f t="shared" si="143"/>
        <v/>
      </c>
      <c r="AA366" t="str">
        <f t="shared" si="143"/>
        <v/>
      </c>
      <c r="AB366" t="str">
        <f t="shared" si="143"/>
        <v/>
      </c>
      <c r="AC366" t="str">
        <f t="shared" si="143"/>
        <v/>
      </c>
      <c r="AD366" t="str">
        <f t="shared" si="143"/>
        <v/>
      </c>
      <c r="AE366" t="str">
        <f t="shared" si="143"/>
        <v/>
      </c>
      <c r="AF366" t="str">
        <f t="shared" si="143"/>
        <v/>
      </c>
      <c r="AG366" t="str">
        <f t="shared" ref="AG366:AR366" si="144">IF(U366&lt;&gt;"",CONCATENATE("INSERT INTO oscar_db.synonym (SYNONYM, LOV_ID) VALUES('",U366,"' , ",$N366,");"),"")</f>
        <v>INSERT INTO oscar_db.synonym (SYNONYM, LOV_ID) VALUES('botswana pula' , 365);</v>
      </c>
      <c r="AH366" t="str">
        <f t="shared" si="144"/>
        <v/>
      </c>
      <c r="AI366" t="str">
        <f t="shared" si="144"/>
        <v/>
      </c>
      <c r="AJ366" t="str">
        <f t="shared" si="144"/>
        <v/>
      </c>
      <c r="AK366" t="str">
        <f t="shared" si="144"/>
        <v/>
      </c>
      <c r="AL366" t="str">
        <f t="shared" si="144"/>
        <v/>
      </c>
      <c r="AM366" t="str">
        <f t="shared" si="144"/>
        <v/>
      </c>
      <c r="AN366" t="str">
        <f t="shared" si="144"/>
        <v/>
      </c>
      <c r="AO366" t="str">
        <f t="shared" si="144"/>
        <v/>
      </c>
      <c r="AP366" t="str">
        <f t="shared" si="144"/>
        <v/>
      </c>
      <c r="AQ366" t="str">
        <f t="shared" si="144"/>
        <v/>
      </c>
      <c r="AR366" t="str">
        <f t="shared" si="144"/>
        <v/>
      </c>
    </row>
    <row r="367" spans="3:44" ht="16" hidden="1">
      <c r="C367" s="68">
        <v>6</v>
      </c>
      <c r="D367" s="68">
        <v>31</v>
      </c>
      <c r="E367" s="18" t="s">
        <v>406</v>
      </c>
      <c r="F367" s="145" t="s">
        <v>1811</v>
      </c>
      <c r="G367" s="148" t="str">
        <f t="shared" si="133"/>
        <v>BYN</v>
      </c>
      <c r="H367" s="148" t="str">
        <f t="shared" si="134"/>
        <v>BYN</v>
      </c>
      <c r="I367" s="148">
        <v>15</v>
      </c>
      <c r="J367" s="148" t="s">
        <v>88</v>
      </c>
      <c r="K367" s="148"/>
      <c r="L367" s="68"/>
      <c r="M367" s="143"/>
      <c r="N367" s="68">
        <v>366</v>
      </c>
      <c r="O367" s="68" t="str">
        <f t="shared" si="121"/>
        <v/>
      </c>
      <c r="P367" s="68" t="str">
        <f t="shared" si="119"/>
        <v>{ "id": 366, "cbl_value":"BYN", "oscar_display_text" : "BYN", "top_record": false, "synonyms": [] },</v>
      </c>
      <c r="Q367" s="68" t="str">
        <f t="shared" si="120"/>
        <v>{ "id": 366, "cbl_value":"BYN", "oscar_display_text" : "BYN", "top_record": false, "synonyms": [] },</v>
      </c>
      <c r="R367" s="68"/>
      <c r="S367" t="s">
        <v>88</v>
      </c>
      <c r="T367" t="str">
        <f t="shared" si="130"/>
        <v>UPDATE lov_value SET ACTIVE = 0 , ORDER_VALUE = 15 WHERE ID = 366;</v>
      </c>
    </row>
    <row r="368" spans="3:44" ht="16" hidden="1">
      <c r="C368" s="68">
        <v>6</v>
      </c>
      <c r="D368" s="68">
        <v>31</v>
      </c>
      <c r="E368" s="18" t="s">
        <v>406</v>
      </c>
      <c r="F368" s="145" t="s">
        <v>1812</v>
      </c>
      <c r="G368" s="148" t="str">
        <f t="shared" si="133"/>
        <v>BYR</v>
      </c>
      <c r="H368" s="148" t="str">
        <f t="shared" si="134"/>
        <v>BYR</v>
      </c>
      <c r="I368" s="148">
        <v>16</v>
      </c>
      <c r="J368" s="148" t="s">
        <v>88</v>
      </c>
      <c r="K368" s="148"/>
      <c r="L368" s="68"/>
      <c r="M368" s="143"/>
      <c r="N368" s="68">
        <v>367</v>
      </c>
      <c r="O368" s="68" t="str">
        <f t="shared" si="121"/>
        <v/>
      </c>
      <c r="P368" s="68" t="str">
        <f t="shared" si="119"/>
        <v>{ "id": 367, "cbl_value":"BYR", "oscar_display_text" : "BYR", "top_record": false, "synonyms": [] },</v>
      </c>
      <c r="Q368" s="68" t="str">
        <f t="shared" si="120"/>
        <v>{ "id": 367, "cbl_value":"BYR", "oscar_display_text" : "BYR", "top_record": false, "synonyms": [] },</v>
      </c>
      <c r="R368" s="68"/>
      <c r="S368" t="s">
        <v>88</v>
      </c>
      <c r="T368" t="str">
        <f t="shared" si="130"/>
        <v>UPDATE lov_value SET ACTIVE = 0 , ORDER_VALUE = 16 WHERE ID = 367;</v>
      </c>
    </row>
    <row r="369" spans="3:44" ht="16" hidden="1">
      <c r="C369" s="68">
        <v>6</v>
      </c>
      <c r="D369" s="68">
        <v>31</v>
      </c>
      <c r="E369" s="18" t="s">
        <v>406</v>
      </c>
      <c r="F369" s="145" t="s">
        <v>1813</v>
      </c>
      <c r="G369" s="148" t="str">
        <f t="shared" si="133"/>
        <v>CAD</v>
      </c>
      <c r="H369" s="148" t="str">
        <f t="shared" si="134"/>
        <v>CAD</v>
      </c>
      <c r="I369" s="148">
        <v>17</v>
      </c>
      <c r="J369" s="148" t="s">
        <v>200</v>
      </c>
      <c r="K369" s="148"/>
      <c r="L369" s="30" t="s">
        <v>1814</v>
      </c>
      <c r="M369" s="143" t="s">
        <v>1799</v>
      </c>
      <c r="N369" s="68">
        <v>368</v>
      </c>
      <c r="O369" s="68" t="str">
        <f t="shared" si="121"/>
        <v/>
      </c>
      <c r="P369" s="68" t="str">
        <f t="shared" si="119"/>
        <v>{ "id": 368, "cbl_value":"CAD", "oscar_display_text" : "CAD", "top_record": false, "synonyms": [] },</v>
      </c>
      <c r="Q369" s="68" t="str">
        <f t="shared" si="120"/>
        <v>{ "id": 368, "cbl_value":"CAD", "oscar_display_text" : "CAD", "top_record": false, "synonyms": [] },</v>
      </c>
      <c r="R369" s="68"/>
      <c r="S369" t="s">
        <v>88</v>
      </c>
      <c r="T369" t="str">
        <f t="shared" si="130"/>
        <v>UPDATE lov_value SET ACTIVE = 1 , ORDER_VALUE = 17 WHERE ID = 368;</v>
      </c>
      <c r="U369" t="str">
        <f t="shared" ref="U369:AF370" si="145">IF($L369&lt;&gt;"",
    IF(LEN($L369)-LEN(SUBSTITUTE($L369,";",""))&gt;=U$1,
        IF(U$1=1,
            MID($L369,1,FIND(";",$L369,1)-1),
            MID($L369,
                FIND("~",SUBSTITUTE($L369,";","~",U$1-1))+1,
                FIND("~",SUBSTITUTE($L369,";","~",U$1))-FIND("~",SUBSTITUTE($L369,";","~",U$1-1))-1
            )
        ),
        IF(AND(LEN($L369)-LEN(SUBSTITUTE($L369,";",""))=0,U$1=1),
            $L369,
            IF(LEN($L369)-LEN(SUBSTITUTE($L369,";",""))=U$1-1,
                RIGHT($L369,LEN($L369)-FIND("~",(SUBSTITUTE($L369,";","~",U$1-1)))),""))),"")</f>
        <v>canadian dollar</v>
      </c>
      <c r="V369" t="str">
        <f t="shared" si="145"/>
        <v xml:space="preserve"> ca dollar</v>
      </c>
      <c r="W369" t="str">
        <f t="shared" si="145"/>
        <v/>
      </c>
      <c r="X369" t="str">
        <f t="shared" si="145"/>
        <v/>
      </c>
      <c r="Y369" t="str">
        <f t="shared" si="145"/>
        <v/>
      </c>
      <c r="Z369" t="str">
        <f t="shared" si="145"/>
        <v/>
      </c>
      <c r="AA369" t="str">
        <f t="shared" si="145"/>
        <v/>
      </c>
      <c r="AB369" t="str">
        <f t="shared" si="145"/>
        <v/>
      </c>
      <c r="AC369" t="str">
        <f t="shared" si="145"/>
        <v/>
      </c>
      <c r="AD369" t="str">
        <f t="shared" si="145"/>
        <v/>
      </c>
      <c r="AE369" t="str">
        <f t="shared" si="145"/>
        <v/>
      </c>
      <c r="AF369" t="str">
        <f t="shared" si="145"/>
        <v/>
      </c>
      <c r="AG369" t="str">
        <f t="shared" ref="AG369:AR370" si="146">IF(U369&lt;&gt;"",CONCATENATE("INSERT INTO oscar_db.synonym (SYNONYM, LOV_ID) VALUES('",U369,"' , ",$N369,");"),"")</f>
        <v>INSERT INTO oscar_db.synonym (SYNONYM, LOV_ID) VALUES('canadian dollar' , 368);</v>
      </c>
      <c r="AH369" t="str">
        <f t="shared" si="146"/>
        <v>INSERT INTO oscar_db.synonym (SYNONYM, LOV_ID) VALUES(' ca dollar' , 368);</v>
      </c>
      <c r="AI369" t="str">
        <f t="shared" si="146"/>
        <v/>
      </c>
      <c r="AJ369" t="str">
        <f t="shared" si="146"/>
        <v/>
      </c>
      <c r="AK369" t="str">
        <f t="shared" si="146"/>
        <v/>
      </c>
      <c r="AL369" t="str">
        <f t="shared" si="146"/>
        <v/>
      </c>
      <c r="AM369" t="str">
        <f t="shared" si="146"/>
        <v/>
      </c>
      <c r="AN369" t="str">
        <f t="shared" si="146"/>
        <v/>
      </c>
      <c r="AO369" t="str">
        <f t="shared" si="146"/>
        <v/>
      </c>
      <c r="AP369" t="str">
        <f t="shared" si="146"/>
        <v/>
      </c>
      <c r="AQ369" t="str">
        <f t="shared" si="146"/>
        <v/>
      </c>
      <c r="AR369" t="str">
        <f t="shared" si="146"/>
        <v/>
      </c>
    </row>
    <row r="370" spans="3:44" ht="16" hidden="1">
      <c r="C370" s="68">
        <v>6</v>
      </c>
      <c r="D370" s="68">
        <v>31</v>
      </c>
      <c r="E370" s="18" t="s">
        <v>406</v>
      </c>
      <c r="F370" s="145" t="s">
        <v>1815</v>
      </c>
      <c r="G370" s="148" t="str">
        <f t="shared" si="133"/>
        <v>CHF</v>
      </c>
      <c r="H370" s="148" t="str">
        <f t="shared" si="134"/>
        <v>CHF</v>
      </c>
      <c r="I370" s="148">
        <v>18</v>
      </c>
      <c r="J370" s="148" t="s">
        <v>200</v>
      </c>
      <c r="K370" s="148" t="b">
        <v>1</v>
      </c>
      <c r="L370" s="30" t="s">
        <v>1816</v>
      </c>
      <c r="M370" s="143" t="s">
        <v>1799</v>
      </c>
      <c r="N370" s="68">
        <v>369</v>
      </c>
      <c r="O370" s="68" t="str">
        <f t="shared" si="121"/>
        <v/>
      </c>
      <c r="P370" s="68" t="str">
        <f t="shared" si="119"/>
        <v>{ "id": 369, "cbl_value":"CHF", "oscar_display_text" : "CHF", "top_record": true, "synonyms": [] },</v>
      </c>
      <c r="Q370" s="68" t="str">
        <f t="shared" si="120"/>
        <v>{ "id": 369, "cbl_value":"CHF", "oscar_display_text" : "CHF", "top_record": true, "synonyms": [] },</v>
      </c>
      <c r="R370" s="68"/>
      <c r="S370" t="s">
        <v>88</v>
      </c>
      <c r="T370" t="str">
        <f t="shared" si="130"/>
        <v>UPDATE lov_value SET ACTIVE = 1 , ORDER_VALUE = 18 WHERE ID = 369;</v>
      </c>
      <c r="U370" t="str">
        <f t="shared" si="145"/>
        <v>swiss franc</v>
      </c>
      <c r="V370" t="str">
        <f t="shared" si="145"/>
        <v>swiss</v>
      </c>
      <c r="W370" t="str">
        <f t="shared" si="145"/>
        <v/>
      </c>
      <c r="X370" t="str">
        <f t="shared" si="145"/>
        <v/>
      </c>
      <c r="Y370" t="str">
        <f t="shared" si="145"/>
        <v/>
      </c>
      <c r="Z370" t="str">
        <f t="shared" si="145"/>
        <v/>
      </c>
      <c r="AA370" t="str">
        <f t="shared" si="145"/>
        <v/>
      </c>
      <c r="AB370" t="str">
        <f t="shared" si="145"/>
        <v/>
      </c>
      <c r="AC370" t="str">
        <f t="shared" si="145"/>
        <v/>
      </c>
      <c r="AD370" t="str">
        <f t="shared" si="145"/>
        <v/>
      </c>
      <c r="AE370" t="str">
        <f t="shared" si="145"/>
        <v/>
      </c>
      <c r="AF370" t="str">
        <f t="shared" si="145"/>
        <v/>
      </c>
      <c r="AG370" t="str">
        <f t="shared" si="146"/>
        <v>INSERT INTO oscar_db.synonym (SYNONYM, LOV_ID) VALUES('swiss franc' , 369);</v>
      </c>
      <c r="AH370" t="str">
        <f t="shared" si="146"/>
        <v>INSERT INTO oscar_db.synonym (SYNONYM, LOV_ID) VALUES('swiss' , 369);</v>
      </c>
      <c r="AI370" t="str">
        <f t="shared" si="146"/>
        <v/>
      </c>
      <c r="AJ370" t="str">
        <f t="shared" si="146"/>
        <v/>
      </c>
      <c r="AK370" t="str">
        <f t="shared" si="146"/>
        <v/>
      </c>
      <c r="AL370" t="str">
        <f t="shared" si="146"/>
        <v/>
      </c>
      <c r="AM370" t="str">
        <f t="shared" si="146"/>
        <v/>
      </c>
      <c r="AN370" t="str">
        <f t="shared" si="146"/>
        <v/>
      </c>
      <c r="AO370" t="str">
        <f t="shared" si="146"/>
        <v/>
      </c>
      <c r="AP370" t="str">
        <f t="shared" si="146"/>
        <v/>
      </c>
      <c r="AQ370" t="str">
        <f t="shared" si="146"/>
        <v/>
      </c>
      <c r="AR370" t="str">
        <f t="shared" si="146"/>
        <v/>
      </c>
    </row>
    <row r="371" spans="3:44" ht="16" hidden="1">
      <c r="C371" s="68">
        <v>6</v>
      </c>
      <c r="D371" s="68">
        <v>31</v>
      </c>
      <c r="E371" s="18" t="s">
        <v>406</v>
      </c>
      <c r="F371" s="145" t="s">
        <v>1817</v>
      </c>
      <c r="G371" s="148" t="str">
        <f t="shared" si="133"/>
        <v>CLF</v>
      </c>
      <c r="H371" s="148" t="str">
        <f t="shared" si="134"/>
        <v>CLF</v>
      </c>
      <c r="I371" s="148">
        <v>19</v>
      </c>
      <c r="J371" s="148" t="s">
        <v>88</v>
      </c>
      <c r="K371" s="148"/>
      <c r="L371" s="68"/>
      <c r="M371" s="143"/>
      <c r="N371" s="68">
        <v>370</v>
      </c>
      <c r="O371" s="68" t="str">
        <f t="shared" si="121"/>
        <v/>
      </c>
      <c r="P371" s="68" t="str">
        <f t="shared" si="119"/>
        <v>{ "id": 370, "cbl_value":"CLF", "oscar_display_text" : "CLF", "top_record": false, "synonyms": [] },</v>
      </c>
      <c r="Q371" s="68" t="str">
        <f t="shared" si="120"/>
        <v>{ "id": 370, "cbl_value":"CLF", "oscar_display_text" : "CLF", "top_record": false, "synonyms": [] },</v>
      </c>
      <c r="R371" s="68"/>
      <c r="S371" t="s">
        <v>88</v>
      </c>
      <c r="T371" t="str">
        <f t="shared" si="130"/>
        <v>UPDATE lov_value SET ACTIVE = 0 , ORDER_VALUE = 19 WHERE ID = 370;</v>
      </c>
    </row>
    <row r="372" spans="3:44" ht="16" hidden="1">
      <c r="C372" s="68">
        <v>6</v>
      </c>
      <c r="D372" s="68">
        <v>31</v>
      </c>
      <c r="E372" s="18" t="s">
        <v>406</v>
      </c>
      <c r="F372" s="145" t="s">
        <v>1818</v>
      </c>
      <c r="G372" s="148" t="str">
        <f t="shared" si="133"/>
        <v>CLP</v>
      </c>
      <c r="H372" s="148" t="str">
        <f t="shared" si="134"/>
        <v>CLP</v>
      </c>
      <c r="I372" s="148">
        <v>20</v>
      </c>
      <c r="J372" s="148" t="s">
        <v>88</v>
      </c>
      <c r="K372" s="148"/>
      <c r="L372" s="68"/>
      <c r="M372" s="143"/>
      <c r="N372" s="68">
        <v>371</v>
      </c>
      <c r="O372" s="68" t="str">
        <f t="shared" si="121"/>
        <v/>
      </c>
      <c r="P372" s="68" t="str">
        <f t="shared" si="119"/>
        <v>{ "id": 371, "cbl_value":"CLP", "oscar_display_text" : "CLP", "top_record": false, "synonyms": [] },</v>
      </c>
      <c r="Q372" s="68" t="str">
        <f t="shared" si="120"/>
        <v>{ "id": 371, "cbl_value":"CLP", "oscar_display_text" : "CLP", "top_record": false, "synonyms": [] },</v>
      </c>
      <c r="R372" s="68"/>
      <c r="S372" t="s">
        <v>88</v>
      </c>
      <c r="T372" t="str">
        <f t="shared" si="130"/>
        <v>UPDATE lov_value SET ACTIVE = 0 , ORDER_VALUE = 20 WHERE ID = 371;</v>
      </c>
    </row>
    <row r="373" spans="3:44" ht="16" hidden="1">
      <c r="C373" s="68">
        <v>6</v>
      </c>
      <c r="D373" s="68">
        <v>31</v>
      </c>
      <c r="E373" s="18" t="s">
        <v>406</v>
      </c>
      <c r="F373" s="145" t="s">
        <v>1819</v>
      </c>
      <c r="G373" s="148" t="str">
        <f t="shared" si="133"/>
        <v>CNY</v>
      </c>
      <c r="H373" s="148" t="str">
        <f t="shared" si="134"/>
        <v>CNY</v>
      </c>
      <c r="I373" s="148">
        <v>21</v>
      </c>
      <c r="J373" s="148" t="s">
        <v>200</v>
      </c>
      <c r="K373" s="148"/>
      <c r="L373" s="30" t="s">
        <v>1820</v>
      </c>
      <c r="M373" s="143"/>
      <c r="N373" s="68">
        <v>372</v>
      </c>
      <c r="O373" s="68" t="str">
        <f t="shared" si="121"/>
        <v/>
      </c>
      <c r="P373" s="68" t="str">
        <f t="shared" si="119"/>
        <v>{ "id": 372, "cbl_value":"CNY", "oscar_display_text" : "CNY", "top_record": false, "synonyms": [] },</v>
      </c>
      <c r="Q373" s="68" t="str">
        <f t="shared" si="120"/>
        <v>{ "id": 372, "cbl_value":"CNY", "oscar_display_text" : "CNY", "top_record": false, "synonyms": [] },</v>
      </c>
      <c r="R373" s="68"/>
      <c r="S373" t="s">
        <v>88</v>
      </c>
      <c r="T373" t="str">
        <f t="shared" si="130"/>
        <v>UPDATE lov_value SET ACTIVE = 1 , ORDER_VALUE = 21 WHERE ID = 372;</v>
      </c>
      <c r="U373" t="str">
        <f t="shared" ref="U373:AF374" si="147">IF($L373&lt;&gt;"",
    IF(LEN($L373)-LEN(SUBSTITUTE($L373,";",""))&gt;=U$1,
        IF(U$1=1,
            MID($L373,1,FIND(";",$L373,1)-1),
            MID($L373,
                FIND("~",SUBSTITUTE($L373,";","~",U$1-1))+1,
                FIND("~",SUBSTITUTE($L373,";","~",U$1))-FIND("~",SUBSTITUTE($L373,";","~",U$1-1))-1
            )
        ),
        IF(AND(LEN($L373)-LEN(SUBSTITUTE($L373,";",""))=0,U$1=1),
            $L373,
            IF(LEN($L373)-LEN(SUBSTITUTE($L373,";",""))=U$1-1,
                RIGHT($L373,LEN($L373)-FIND("~",(SUBSTITUTE($L373,";","~",U$1-1)))),""))),"")</f>
        <v>chinese yuan renminbi</v>
      </c>
      <c r="V373" t="str">
        <f t="shared" si="147"/>
        <v>yuan</v>
      </c>
      <c r="W373" t="str">
        <f t="shared" si="147"/>
        <v/>
      </c>
      <c r="X373" t="str">
        <f t="shared" si="147"/>
        <v/>
      </c>
      <c r="Y373" t="str">
        <f t="shared" si="147"/>
        <v/>
      </c>
      <c r="Z373" t="str">
        <f t="shared" si="147"/>
        <v/>
      </c>
      <c r="AA373" t="str">
        <f t="shared" si="147"/>
        <v/>
      </c>
      <c r="AB373" t="str">
        <f t="shared" si="147"/>
        <v/>
      </c>
      <c r="AC373" t="str">
        <f t="shared" si="147"/>
        <v/>
      </c>
      <c r="AD373" t="str">
        <f t="shared" si="147"/>
        <v/>
      </c>
      <c r="AE373" t="str">
        <f t="shared" si="147"/>
        <v/>
      </c>
      <c r="AF373" t="str">
        <f t="shared" si="147"/>
        <v/>
      </c>
      <c r="AG373" t="str">
        <f t="shared" ref="AG373:AR374" si="148">IF(U373&lt;&gt;"",CONCATENATE("INSERT INTO oscar_db.synonym (SYNONYM, LOV_ID) VALUES('",U373,"' , ",$N373,");"),"")</f>
        <v>INSERT INTO oscar_db.synonym (SYNONYM, LOV_ID) VALUES('chinese yuan renminbi' , 372);</v>
      </c>
      <c r="AH373" t="str">
        <f t="shared" si="148"/>
        <v>INSERT INTO oscar_db.synonym (SYNONYM, LOV_ID) VALUES('yuan' , 372);</v>
      </c>
      <c r="AI373" t="str">
        <f t="shared" si="148"/>
        <v/>
      </c>
      <c r="AJ373" t="str">
        <f t="shared" si="148"/>
        <v/>
      </c>
      <c r="AK373" t="str">
        <f t="shared" si="148"/>
        <v/>
      </c>
      <c r="AL373" t="str">
        <f t="shared" si="148"/>
        <v/>
      </c>
      <c r="AM373" t="str">
        <f t="shared" si="148"/>
        <v/>
      </c>
      <c r="AN373" t="str">
        <f t="shared" si="148"/>
        <v/>
      </c>
      <c r="AO373" t="str">
        <f t="shared" si="148"/>
        <v/>
      </c>
      <c r="AP373" t="str">
        <f t="shared" si="148"/>
        <v/>
      </c>
      <c r="AQ373" t="str">
        <f t="shared" si="148"/>
        <v/>
      </c>
      <c r="AR373" t="str">
        <f t="shared" si="148"/>
        <v/>
      </c>
    </row>
    <row r="374" spans="3:44" ht="16" hidden="1">
      <c r="C374" s="68">
        <v>6</v>
      </c>
      <c r="D374" s="68">
        <v>31</v>
      </c>
      <c r="E374" s="18" t="s">
        <v>406</v>
      </c>
      <c r="F374" s="145" t="s">
        <v>1821</v>
      </c>
      <c r="G374" s="148" t="str">
        <f t="shared" si="133"/>
        <v>COP</v>
      </c>
      <c r="H374" s="148" t="str">
        <f t="shared" si="134"/>
        <v>COP</v>
      </c>
      <c r="I374" s="148">
        <v>22</v>
      </c>
      <c r="J374" s="148" t="s">
        <v>200</v>
      </c>
      <c r="K374" s="148"/>
      <c r="L374" s="30" t="s">
        <v>1822</v>
      </c>
      <c r="M374" s="143"/>
      <c r="N374" s="68">
        <v>373</v>
      </c>
      <c r="O374" s="68" t="str">
        <f t="shared" si="121"/>
        <v/>
      </c>
      <c r="P374" s="68" t="str">
        <f t="shared" si="119"/>
        <v>{ "id": 373, "cbl_value":"COP", "oscar_display_text" : "COP", "top_record": false, "synonyms": [] },</v>
      </c>
      <c r="Q374" s="68" t="str">
        <f t="shared" si="120"/>
        <v>{ "id": 373, "cbl_value":"COP", "oscar_display_text" : "COP", "top_record": false, "synonyms": [] },</v>
      </c>
      <c r="R374" s="68"/>
      <c r="S374" t="s">
        <v>88</v>
      </c>
      <c r="T374" t="str">
        <f t="shared" si="130"/>
        <v>UPDATE lov_value SET ACTIVE = 1 , ORDER_VALUE = 22 WHERE ID = 373;</v>
      </c>
      <c r="U374" t="str">
        <f t="shared" si="147"/>
        <v>colombian peso</v>
      </c>
      <c r="V374" t="str">
        <f t="shared" si="147"/>
        <v xml:space="preserve"> co peso</v>
      </c>
      <c r="W374" t="str">
        <f t="shared" si="147"/>
        <v/>
      </c>
      <c r="X374" t="str">
        <f t="shared" si="147"/>
        <v/>
      </c>
      <c r="Y374" t="str">
        <f t="shared" si="147"/>
        <v/>
      </c>
      <c r="Z374" t="str">
        <f t="shared" si="147"/>
        <v/>
      </c>
      <c r="AA374" t="str">
        <f t="shared" si="147"/>
        <v/>
      </c>
      <c r="AB374" t="str">
        <f t="shared" si="147"/>
        <v/>
      </c>
      <c r="AC374" t="str">
        <f t="shared" si="147"/>
        <v/>
      </c>
      <c r="AD374" t="str">
        <f t="shared" si="147"/>
        <v/>
      </c>
      <c r="AE374" t="str">
        <f t="shared" si="147"/>
        <v/>
      </c>
      <c r="AF374" t="str">
        <f t="shared" si="147"/>
        <v/>
      </c>
      <c r="AG374" t="str">
        <f t="shared" si="148"/>
        <v>INSERT INTO oscar_db.synonym (SYNONYM, LOV_ID) VALUES('colombian peso' , 373);</v>
      </c>
      <c r="AH374" t="str">
        <f t="shared" si="148"/>
        <v>INSERT INTO oscar_db.synonym (SYNONYM, LOV_ID) VALUES(' co peso' , 373);</v>
      </c>
      <c r="AI374" t="str">
        <f t="shared" si="148"/>
        <v/>
      </c>
      <c r="AJ374" t="str">
        <f t="shared" si="148"/>
        <v/>
      </c>
      <c r="AK374" t="str">
        <f t="shared" si="148"/>
        <v/>
      </c>
      <c r="AL374" t="str">
        <f t="shared" si="148"/>
        <v/>
      </c>
      <c r="AM374" t="str">
        <f t="shared" si="148"/>
        <v/>
      </c>
      <c r="AN374" t="str">
        <f t="shared" si="148"/>
        <v/>
      </c>
      <c r="AO374" t="str">
        <f t="shared" si="148"/>
        <v/>
      </c>
      <c r="AP374" t="str">
        <f t="shared" si="148"/>
        <v/>
      </c>
      <c r="AQ374" t="str">
        <f t="shared" si="148"/>
        <v/>
      </c>
      <c r="AR374" t="str">
        <f t="shared" si="148"/>
        <v/>
      </c>
    </row>
    <row r="375" spans="3:44" ht="16" hidden="1">
      <c r="C375" s="68">
        <v>6</v>
      </c>
      <c r="D375" s="68">
        <v>31</v>
      </c>
      <c r="E375" s="18" t="s">
        <v>406</v>
      </c>
      <c r="F375" s="145" t="s">
        <v>1823</v>
      </c>
      <c r="G375" s="148" t="str">
        <f t="shared" si="133"/>
        <v>CRC</v>
      </c>
      <c r="H375" s="148" t="str">
        <f t="shared" si="134"/>
        <v>CRC</v>
      </c>
      <c r="I375" s="148">
        <v>23</v>
      </c>
      <c r="J375" s="148" t="s">
        <v>88</v>
      </c>
      <c r="K375" s="148"/>
      <c r="L375" s="68"/>
      <c r="M375" s="143"/>
      <c r="N375" s="68">
        <v>374</v>
      </c>
      <c r="O375" s="68" t="str">
        <f t="shared" si="121"/>
        <v/>
      </c>
      <c r="P375" s="68" t="str">
        <f t="shared" si="119"/>
        <v>{ "id": 374, "cbl_value":"CRC", "oscar_display_text" : "CRC", "top_record": false, "synonyms": [] },</v>
      </c>
      <c r="Q375" s="68" t="str">
        <f t="shared" si="120"/>
        <v>{ "id": 374, "cbl_value":"CRC", "oscar_display_text" : "CRC", "top_record": false, "synonyms": [] },</v>
      </c>
      <c r="R375" s="68"/>
      <c r="S375" t="s">
        <v>88</v>
      </c>
      <c r="T375" t="str">
        <f t="shared" si="130"/>
        <v>UPDATE lov_value SET ACTIVE = 0 , ORDER_VALUE = 23 WHERE ID = 374;</v>
      </c>
    </row>
    <row r="376" spans="3:44" ht="16" hidden="1">
      <c r="C376" s="68">
        <v>6</v>
      </c>
      <c r="D376" s="68">
        <v>31</v>
      </c>
      <c r="E376" s="18" t="s">
        <v>406</v>
      </c>
      <c r="F376" s="145" t="s">
        <v>1824</v>
      </c>
      <c r="G376" s="148" t="str">
        <f t="shared" si="133"/>
        <v>CYP</v>
      </c>
      <c r="H376" s="148" t="str">
        <f t="shared" si="134"/>
        <v>CYP</v>
      </c>
      <c r="I376" s="148">
        <v>24</v>
      </c>
      <c r="J376" s="148" t="s">
        <v>88</v>
      </c>
      <c r="K376" s="148"/>
      <c r="L376" s="68"/>
      <c r="M376" s="143"/>
      <c r="N376" s="68">
        <v>375</v>
      </c>
      <c r="O376" s="68" t="str">
        <f t="shared" si="121"/>
        <v/>
      </c>
      <c r="P376" s="68" t="str">
        <f t="shared" si="119"/>
        <v>{ "id": 375, "cbl_value":"CYP", "oscar_display_text" : "CYP", "top_record": false, "synonyms": [] },</v>
      </c>
      <c r="Q376" s="68" t="str">
        <f t="shared" si="120"/>
        <v>{ "id": 375, "cbl_value":"CYP", "oscar_display_text" : "CYP", "top_record": false, "synonyms": [] },</v>
      </c>
      <c r="R376" s="68"/>
      <c r="S376" t="s">
        <v>88</v>
      </c>
      <c r="T376" t="str">
        <f t="shared" si="130"/>
        <v>UPDATE lov_value SET ACTIVE = 0 , ORDER_VALUE = 24 WHERE ID = 375;</v>
      </c>
    </row>
    <row r="377" spans="3:44" ht="16" hidden="1">
      <c r="C377" s="68">
        <v>6</v>
      </c>
      <c r="D377" s="68">
        <v>31</v>
      </c>
      <c r="E377" s="18" t="s">
        <v>406</v>
      </c>
      <c r="F377" s="145" t="s">
        <v>1825</v>
      </c>
      <c r="G377" s="148" t="str">
        <f t="shared" si="133"/>
        <v>CZK</v>
      </c>
      <c r="H377" s="148" t="str">
        <f t="shared" si="134"/>
        <v>CZK</v>
      </c>
      <c r="I377" s="148">
        <v>25</v>
      </c>
      <c r="J377" s="148" t="s">
        <v>200</v>
      </c>
      <c r="K377" s="148"/>
      <c r="L377" s="30" t="s">
        <v>1826</v>
      </c>
      <c r="M377" s="143"/>
      <c r="N377" s="68">
        <v>376</v>
      </c>
      <c r="O377" s="68" t="str">
        <f t="shared" si="121"/>
        <v/>
      </c>
      <c r="P377" s="68" t="str">
        <f t="shared" si="119"/>
        <v>{ "id": 376, "cbl_value":"CZK", "oscar_display_text" : "CZK", "top_record": false, "synonyms": [] },</v>
      </c>
      <c r="Q377" s="68" t="str">
        <f t="shared" si="120"/>
        <v>{ "id": 376, "cbl_value":"CZK", "oscar_display_text" : "CZK", "top_record": false, "synonyms": [] },</v>
      </c>
      <c r="R377" s="68"/>
      <c r="S377" t="s">
        <v>88</v>
      </c>
      <c r="T377" t="str">
        <f t="shared" si="130"/>
        <v>UPDATE lov_value SET ACTIVE = 1 , ORDER_VALUE = 25 WHERE ID = 376;</v>
      </c>
      <c r="U377" t="str">
        <f t="shared" ref="U377:AF377" si="149">IF($L377&lt;&gt;"",
    IF(LEN($L377)-LEN(SUBSTITUTE($L377,";",""))&gt;=U$1,
        IF(U$1=1,
            MID($L377,1,FIND(";",$L377,1)-1),
            MID($L377,
                FIND("~",SUBSTITUTE($L377,";","~",U$1-1))+1,
                FIND("~",SUBSTITUTE($L377,";","~",U$1))-FIND("~",SUBSTITUTE($L377,";","~",U$1-1))-1
            )
        ),
        IF(AND(LEN($L377)-LEN(SUBSTITUTE($L377,";",""))=0,U$1=1),
            $L377,
            IF(LEN($L377)-LEN(SUBSTITUTE($L377,";",""))=U$1-1,
                RIGHT($L377,LEN($L377)-FIND("~",(SUBSTITUTE($L377,";","~",U$1-1)))),""))),"")</f>
        <v>czech koruna</v>
      </c>
      <c r="V377" t="str">
        <f t="shared" si="149"/>
        <v>cz koruna</v>
      </c>
      <c r="W377" t="str">
        <f t="shared" si="149"/>
        <v/>
      </c>
      <c r="X377" t="str">
        <f t="shared" si="149"/>
        <v/>
      </c>
      <c r="Y377" t="str">
        <f t="shared" si="149"/>
        <v/>
      </c>
      <c r="Z377" t="str">
        <f t="shared" si="149"/>
        <v/>
      </c>
      <c r="AA377" t="str">
        <f t="shared" si="149"/>
        <v/>
      </c>
      <c r="AB377" t="str">
        <f t="shared" si="149"/>
        <v/>
      </c>
      <c r="AC377" t="str">
        <f t="shared" si="149"/>
        <v/>
      </c>
      <c r="AD377" t="str">
        <f t="shared" si="149"/>
        <v/>
      </c>
      <c r="AE377" t="str">
        <f t="shared" si="149"/>
        <v/>
      </c>
      <c r="AF377" t="str">
        <f t="shared" si="149"/>
        <v/>
      </c>
      <c r="AG377" t="str">
        <f t="shared" ref="AG377:AR377" si="150">IF(U377&lt;&gt;"",CONCATENATE("INSERT INTO oscar_db.synonym (SYNONYM, LOV_ID) VALUES('",U377,"' , ",$N377,");"),"")</f>
        <v>INSERT INTO oscar_db.synonym (SYNONYM, LOV_ID) VALUES('czech koruna' , 376);</v>
      </c>
      <c r="AH377" t="str">
        <f t="shared" si="150"/>
        <v>INSERT INTO oscar_db.synonym (SYNONYM, LOV_ID) VALUES('cz koruna' , 376);</v>
      </c>
      <c r="AI377" t="str">
        <f t="shared" si="150"/>
        <v/>
      </c>
      <c r="AJ377" t="str">
        <f t="shared" si="150"/>
        <v/>
      </c>
      <c r="AK377" t="str">
        <f t="shared" si="150"/>
        <v/>
      </c>
      <c r="AL377" t="str">
        <f t="shared" si="150"/>
        <v/>
      </c>
      <c r="AM377" t="str">
        <f t="shared" si="150"/>
        <v/>
      </c>
      <c r="AN377" t="str">
        <f t="shared" si="150"/>
        <v/>
      </c>
      <c r="AO377" t="str">
        <f t="shared" si="150"/>
        <v/>
      </c>
      <c r="AP377" t="str">
        <f t="shared" si="150"/>
        <v/>
      </c>
      <c r="AQ377" t="str">
        <f t="shared" si="150"/>
        <v/>
      </c>
      <c r="AR377" t="str">
        <f t="shared" si="150"/>
        <v/>
      </c>
    </row>
    <row r="378" spans="3:44" ht="16" hidden="1">
      <c r="C378" s="68">
        <v>6</v>
      </c>
      <c r="D378" s="68">
        <v>31</v>
      </c>
      <c r="E378" s="18" t="s">
        <v>406</v>
      </c>
      <c r="F378" s="145" t="s">
        <v>1827</v>
      </c>
      <c r="G378" s="148" t="str">
        <f t="shared" si="133"/>
        <v>DEM</v>
      </c>
      <c r="H378" s="148" t="str">
        <f t="shared" si="134"/>
        <v>DEM</v>
      </c>
      <c r="I378" s="148">
        <v>26</v>
      </c>
      <c r="J378" s="148" t="s">
        <v>88</v>
      </c>
      <c r="K378" s="148"/>
      <c r="L378" s="68"/>
      <c r="M378" s="143"/>
      <c r="N378" s="68">
        <v>377</v>
      </c>
      <c r="O378" s="68" t="str">
        <f t="shared" si="121"/>
        <v/>
      </c>
      <c r="P378" s="68" t="str">
        <f t="shared" si="119"/>
        <v>{ "id": 377, "cbl_value":"DEM", "oscar_display_text" : "DEM", "top_record": false, "synonyms": [] },</v>
      </c>
      <c r="Q378" s="68" t="str">
        <f t="shared" si="120"/>
        <v>{ "id": 377, "cbl_value":"DEM", "oscar_display_text" : "DEM", "top_record": false, "synonyms": [] },</v>
      </c>
      <c r="R378" s="68"/>
      <c r="S378" t="s">
        <v>88</v>
      </c>
      <c r="T378" t="str">
        <f t="shared" si="130"/>
        <v>UPDATE lov_value SET ACTIVE = 0 , ORDER_VALUE = 26 WHERE ID = 377;</v>
      </c>
    </row>
    <row r="379" spans="3:44" ht="16" hidden="1">
      <c r="C379" s="68">
        <v>6</v>
      </c>
      <c r="D379" s="68">
        <v>31</v>
      </c>
      <c r="E379" s="18" t="s">
        <v>406</v>
      </c>
      <c r="F379" s="145" t="s">
        <v>1828</v>
      </c>
      <c r="G379" s="148" t="str">
        <f t="shared" si="133"/>
        <v>DKK</v>
      </c>
      <c r="H379" s="148" t="str">
        <f t="shared" si="134"/>
        <v>DKK</v>
      </c>
      <c r="I379" s="148">
        <v>27</v>
      </c>
      <c r="J379" s="148" t="s">
        <v>200</v>
      </c>
      <c r="K379" s="148"/>
      <c r="L379" s="30" t="s">
        <v>1829</v>
      </c>
      <c r="M379" s="143" t="s">
        <v>1799</v>
      </c>
      <c r="N379" s="68">
        <v>378</v>
      </c>
      <c r="O379" s="68" t="str">
        <f t="shared" si="121"/>
        <v/>
      </c>
      <c r="P379" s="68" t="str">
        <f t="shared" si="119"/>
        <v>{ "id": 378, "cbl_value":"DKK", "oscar_display_text" : "DKK", "top_record": false, "synonyms": [] },</v>
      </c>
      <c r="Q379" s="68" t="str">
        <f t="shared" si="120"/>
        <v>{ "id": 378, "cbl_value":"DKK", "oscar_display_text" : "DKK", "top_record": false, "synonyms": [] },</v>
      </c>
      <c r="R379" s="68"/>
      <c r="S379" t="s">
        <v>88</v>
      </c>
      <c r="T379" t="str">
        <f t="shared" si="130"/>
        <v>UPDATE lov_value SET ACTIVE = 1 , ORDER_VALUE = 27 WHERE ID = 378;</v>
      </c>
      <c r="U379" t="str">
        <f t="shared" ref="U379:AF379" si="151">IF($L379&lt;&gt;"",
    IF(LEN($L379)-LEN(SUBSTITUTE($L379,";",""))&gt;=U$1,
        IF(U$1=1,
            MID($L379,1,FIND(";",$L379,1)-1),
            MID($L379,
                FIND("~",SUBSTITUTE($L379,";","~",U$1-1))+1,
                FIND("~",SUBSTITUTE($L379,";","~",U$1))-FIND("~",SUBSTITUTE($L379,";","~",U$1-1))-1
            )
        ),
        IF(AND(LEN($L379)-LEN(SUBSTITUTE($L379,";",""))=0,U$1=1),
            $L379,
            IF(LEN($L379)-LEN(SUBSTITUTE($L379,";",""))=U$1-1,
                RIGHT($L379,LEN($L379)-FIND("~",(SUBSTITUTE($L379,";","~",U$1-1)))),""))),"")</f>
        <v>danish krone</v>
      </c>
      <c r="V379" t="str">
        <f t="shared" si="151"/>
        <v>dk krone</v>
      </c>
      <c r="W379" t="str">
        <f t="shared" si="151"/>
        <v/>
      </c>
      <c r="X379" t="str">
        <f t="shared" si="151"/>
        <v/>
      </c>
      <c r="Y379" t="str">
        <f t="shared" si="151"/>
        <v/>
      </c>
      <c r="Z379" t="str">
        <f t="shared" si="151"/>
        <v/>
      </c>
      <c r="AA379" t="str">
        <f t="shared" si="151"/>
        <v/>
      </c>
      <c r="AB379" t="str">
        <f t="shared" si="151"/>
        <v/>
      </c>
      <c r="AC379" t="str">
        <f t="shared" si="151"/>
        <v/>
      </c>
      <c r="AD379" t="str">
        <f t="shared" si="151"/>
        <v/>
      </c>
      <c r="AE379" t="str">
        <f t="shared" si="151"/>
        <v/>
      </c>
      <c r="AF379" t="str">
        <f t="shared" si="151"/>
        <v/>
      </c>
      <c r="AG379" t="str">
        <f t="shared" ref="AG379:AR379" si="152">IF(U379&lt;&gt;"",CONCATENATE("INSERT INTO oscar_db.synonym (SYNONYM, LOV_ID) VALUES('",U379,"' , ",$N379,");"),"")</f>
        <v>INSERT INTO oscar_db.synonym (SYNONYM, LOV_ID) VALUES('danish krone' , 378);</v>
      </c>
      <c r="AH379" t="str">
        <f t="shared" si="152"/>
        <v>INSERT INTO oscar_db.synonym (SYNONYM, LOV_ID) VALUES('dk krone' , 378);</v>
      </c>
      <c r="AI379" t="str">
        <f t="shared" si="152"/>
        <v/>
      </c>
      <c r="AJ379" t="str">
        <f t="shared" si="152"/>
        <v/>
      </c>
      <c r="AK379" t="str">
        <f t="shared" si="152"/>
        <v/>
      </c>
      <c r="AL379" t="str">
        <f t="shared" si="152"/>
        <v/>
      </c>
      <c r="AM379" t="str">
        <f t="shared" si="152"/>
        <v/>
      </c>
      <c r="AN379" t="str">
        <f t="shared" si="152"/>
        <v/>
      </c>
      <c r="AO379" t="str">
        <f t="shared" si="152"/>
        <v/>
      </c>
      <c r="AP379" t="str">
        <f t="shared" si="152"/>
        <v/>
      </c>
      <c r="AQ379" t="str">
        <f t="shared" si="152"/>
        <v/>
      </c>
      <c r="AR379" t="str">
        <f t="shared" si="152"/>
        <v/>
      </c>
    </row>
    <row r="380" spans="3:44" ht="16" hidden="1">
      <c r="C380" s="68">
        <v>6</v>
      </c>
      <c r="D380" s="68">
        <v>31</v>
      </c>
      <c r="E380" s="18" t="s">
        <v>406</v>
      </c>
      <c r="F380" s="145" t="s">
        <v>1830</v>
      </c>
      <c r="G380" s="148" t="str">
        <f t="shared" si="133"/>
        <v>DOP</v>
      </c>
      <c r="H380" s="148" t="str">
        <f t="shared" si="134"/>
        <v>DOP</v>
      </c>
      <c r="I380" s="148">
        <v>28</v>
      </c>
      <c r="J380" s="148" t="s">
        <v>88</v>
      </c>
      <c r="K380" s="148"/>
      <c r="L380" s="68"/>
      <c r="M380" s="143"/>
      <c r="N380" s="68">
        <v>379</v>
      </c>
      <c r="O380" s="68" t="str">
        <f t="shared" si="121"/>
        <v/>
      </c>
      <c r="P380" s="68" t="str">
        <f t="shared" si="119"/>
        <v>{ "id": 379, "cbl_value":"DOP", "oscar_display_text" : "DOP", "top_record": false, "synonyms": [] },</v>
      </c>
      <c r="Q380" s="68" t="str">
        <f t="shared" si="120"/>
        <v>{ "id": 379, "cbl_value":"DOP", "oscar_display_text" : "DOP", "top_record": false, "synonyms": [] },</v>
      </c>
      <c r="R380" s="68"/>
      <c r="S380" t="s">
        <v>88</v>
      </c>
      <c r="T380" t="str">
        <f t="shared" si="130"/>
        <v>UPDATE lov_value SET ACTIVE = 0 , ORDER_VALUE = 28 WHERE ID = 379;</v>
      </c>
    </row>
    <row r="381" spans="3:44" ht="16" hidden="1">
      <c r="C381" s="68">
        <v>6</v>
      </c>
      <c r="D381" s="68">
        <v>31</v>
      </c>
      <c r="E381" s="18" t="s">
        <v>406</v>
      </c>
      <c r="F381" s="145" t="s">
        <v>1831</v>
      </c>
      <c r="G381" s="148" t="str">
        <f t="shared" si="133"/>
        <v>DZD</v>
      </c>
      <c r="H381" s="148" t="str">
        <f t="shared" si="134"/>
        <v>DZD</v>
      </c>
      <c r="I381" s="148">
        <v>29</v>
      </c>
      <c r="J381" s="148" t="s">
        <v>88</v>
      </c>
      <c r="K381" s="148"/>
      <c r="L381" s="68"/>
      <c r="M381" s="143"/>
      <c r="N381" s="68">
        <v>380</v>
      </c>
      <c r="O381" s="68" t="str">
        <f t="shared" si="121"/>
        <v/>
      </c>
      <c r="P381" s="68" t="str">
        <f t="shared" si="119"/>
        <v>{ "id": 380, "cbl_value":"DZD", "oscar_display_text" : "DZD", "top_record": false, "synonyms": [] },</v>
      </c>
      <c r="Q381" s="68" t="str">
        <f t="shared" si="120"/>
        <v>{ "id": 380, "cbl_value":"DZD", "oscar_display_text" : "DZD", "top_record": false, "synonyms": [] },</v>
      </c>
      <c r="R381" s="68"/>
      <c r="S381" t="s">
        <v>88</v>
      </c>
      <c r="T381" t="str">
        <f t="shared" si="130"/>
        <v>UPDATE lov_value SET ACTIVE = 0 , ORDER_VALUE = 29 WHERE ID = 380;</v>
      </c>
    </row>
    <row r="382" spans="3:44" ht="16" hidden="1">
      <c r="C382" s="68">
        <v>6</v>
      </c>
      <c r="D382" s="68">
        <v>31</v>
      </c>
      <c r="E382" s="18" t="s">
        <v>406</v>
      </c>
      <c r="F382" s="145" t="s">
        <v>1832</v>
      </c>
      <c r="G382" s="148" t="str">
        <f t="shared" si="133"/>
        <v>EEK</v>
      </c>
      <c r="H382" s="148" t="str">
        <f t="shared" si="134"/>
        <v>EEK</v>
      </c>
      <c r="I382" s="148">
        <v>30</v>
      </c>
      <c r="J382" s="148" t="s">
        <v>88</v>
      </c>
      <c r="K382" s="148"/>
      <c r="L382" s="68"/>
      <c r="M382" s="143"/>
      <c r="N382" s="68">
        <v>381</v>
      </c>
      <c r="O382" s="68" t="str">
        <f t="shared" si="121"/>
        <v/>
      </c>
      <c r="P382" s="68" t="str">
        <f t="shared" si="119"/>
        <v>{ "id": 381, "cbl_value":"EEK", "oscar_display_text" : "EEK", "top_record": false, "synonyms": [] },</v>
      </c>
      <c r="Q382" s="68" t="str">
        <f t="shared" si="120"/>
        <v>{ "id": 381, "cbl_value":"EEK", "oscar_display_text" : "EEK", "top_record": false, "synonyms": [] },</v>
      </c>
      <c r="R382" s="68"/>
      <c r="S382" t="s">
        <v>88</v>
      </c>
      <c r="T382" t="str">
        <f t="shared" si="130"/>
        <v>UPDATE lov_value SET ACTIVE = 0 , ORDER_VALUE = 30 WHERE ID = 381;</v>
      </c>
    </row>
    <row r="383" spans="3:44" ht="16" hidden="1">
      <c r="C383" s="68">
        <v>6</v>
      </c>
      <c r="D383" s="68">
        <v>31</v>
      </c>
      <c r="E383" s="18" t="s">
        <v>406</v>
      </c>
      <c r="F383" s="145" t="s">
        <v>1833</v>
      </c>
      <c r="G383" s="148" t="str">
        <f t="shared" si="133"/>
        <v>EGP</v>
      </c>
      <c r="H383" s="148" t="str">
        <f t="shared" si="134"/>
        <v>EGP</v>
      </c>
      <c r="I383" s="148">
        <v>31</v>
      </c>
      <c r="J383" s="148" t="s">
        <v>88</v>
      </c>
      <c r="K383" s="148"/>
      <c r="L383" s="68"/>
      <c r="M383" s="143"/>
      <c r="N383" s="68">
        <v>382</v>
      </c>
      <c r="O383" s="68" t="str">
        <f t="shared" si="121"/>
        <v/>
      </c>
      <c r="P383" s="68" t="str">
        <f t="shared" si="119"/>
        <v>{ "id": 382, "cbl_value":"EGP", "oscar_display_text" : "EGP", "top_record": false, "synonyms": [] },</v>
      </c>
      <c r="Q383" s="68" t="str">
        <f t="shared" si="120"/>
        <v>{ "id": 382, "cbl_value":"EGP", "oscar_display_text" : "EGP", "top_record": false, "synonyms": [] },</v>
      </c>
      <c r="R383" s="68"/>
      <c r="S383" t="s">
        <v>88</v>
      </c>
      <c r="T383" t="str">
        <f t="shared" si="130"/>
        <v>UPDATE lov_value SET ACTIVE = 0 , ORDER_VALUE = 31 WHERE ID = 382;</v>
      </c>
    </row>
    <row r="384" spans="3:44" ht="16" hidden="1">
      <c r="C384" s="68">
        <v>6</v>
      </c>
      <c r="D384" s="68">
        <v>31</v>
      </c>
      <c r="E384" s="18" t="s">
        <v>406</v>
      </c>
      <c r="F384" s="145" t="s">
        <v>1834</v>
      </c>
      <c r="G384" s="148" t="str">
        <f t="shared" si="133"/>
        <v>ESP</v>
      </c>
      <c r="H384" s="148" t="str">
        <f t="shared" si="134"/>
        <v>ESP</v>
      </c>
      <c r="I384" s="148">
        <v>32</v>
      </c>
      <c r="J384" s="148" t="s">
        <v>88</v>
      </c>
      <c r="K384" s="148"/>
      <c r="L384" s="68"/>
      <c r="M384" s="143"/>
      <c r="N384" s="68">
        <v>383</v>
      </c>
      <c r="O384" s="68" t="str">
        <f t="shared" si="121"/>
        <v/>
      </c>
      <c r="P384" s="68" t="str">
        <f t="shared" si="119"/>
        <v>{ "id": 383, "cbl_value":"ESP", "oscar_display_text" : "ESP", "top_record": false, "synonyms": [] },</v>
      </c>
      <c r="Q384" s="68" t="str">
        <f t="shared" si="120"/>
        <v>{ "id": 383, "cbl_value":"ESP", "oscar_display_text" : "ESP", "top_record": false, "synonyms": [] },</v>
      </c>
      <c r="R384" s="68"/>
      <c r="S384" t="s">
        <v>88</v>
      </c>
      <c r="T384" t="str">
        <f t="shared" si="130"/>
        <v>UPDATE lov_value SET ACTIVE = 0 , ORDER_VALUE = 32 WHERE ID = 383;</v>
      </c>
    </row>
    <row r="385" spans="3:44" ht="32" hidden="1">
      <c r="C385" s="68">
        <v>6</v>
      </c>
      <c r="D385" s="68">
        <v>31</v>
      </c>
      <c r="E385" s="18" t="s">
        <v>406</v>
      </c>
      <c r="F385" s="145" t="s">
        <v>1835</v>
      </c>
      <c r="G385" s="148" t="str">
        <f t="shared" si="133"/>
        <v>EUR</v>
      </c>
      <c r="H385" s="148" t="str">
        <f t="shared" si="134"/>
        <v>EUR</v>
      </c>
      <c r="I385" s="148">
        <v>33</v>
      </c>
      <c r="J385" s="148" t="s">
        <v>200</v>
      </c>
      <c r="K385" s="148" t="b">
        <v>1</v>
      </c>
      <c r="L385" s="30" t="s">
        <v>1836</v>
      </c>
      <c r="M385" s="143" t="s">
        <v>1837</v>
      </c>
      <c r="N385" s="68">
        <v>384</v>
      </c>
      <c r="O385" s="68" t="str">
        <f t="shared" si="121"/>
        <v/>
      </c>
      <c r="P385" s="68" t="str">
        <f t="shared" si="119"/>
        <v>{ "id": 384, "cbl_value":"EUR", "oscar_display_text" : "EUR", "top_record": true, "synonyms": [] },</v>
      </c>
      <c r="Q385" s="68" t="str">
        <f t="shared" si="120"/>
        <v>{ "id": 384, "cbl_value":"EUR", "oscar_display_text" : "EUR", "top_record": true, "synonyms": [] },</v>
      </c>
      <c r="R385" s="68"/>
      <c r="S385" t="s">
        <v>88</v>
      </c>
      <c r="T385" t="str">
        <f t="shared" si="130"/>
        <v>UPDATE lov_value SET ACTIVE = 1 , ORDER_VALUE = 33 WHERE ID = 384;</v>
      </c>
      <c r="U385" t="str">
        <f t="shared" ref="U385:AF385" si="153">IF($L385&lt;&gt;"",
    IF(LEN($L385)-LEN(SUBSTITUTE($L385,";",""))&gt;=U$1,
        IF(U$1=1,
            MID($L385,1,FIND(";",$L385,1)-1),
            MID($L385,
                FIND("~",SUBSTITUTE($L385,";","~",U$1-1))+1,
                FIND("~",SUBSTITUTE($L385,";","~",U$1))-FIND("~",SUBSTITUTE($L385,";","~",U$1-1))-1
            )
        ),
        IF(AND(LEN($L385)-LEN(SUBSTITUTE($L385,";",""))=0,U$1=1),
            $L385,
            IF(LEN($L385)-LEN(SUBSTITUTE($L385,";",""))=U$1-1,
                RIGHT($L385,LEN($L385)-FIND("~",(SUBSTITUTE($L385,";","~",U$1-1)))),""))),"")</f>
        <v>euro</v>
      </c>
      <c r="V385" t="str">
        <f t="shared" si="153"/>
        <v>€</v>
      </c>
      <c r="W385" t="str">
        <f t="shared" si="153"/>
        <v/>
      </c>
      <c r="X385" t="str">
        <f t="shared" si="153"/>
        <v/>
      </c>
      <c r="Y385" t="str">
        <f t="shared" si="153"/>
        <v/>
      </c>
      <c r="Z385" t="str">
        <f t="shared" si="153"/>
        <v/>
      </c>
      <c r="AA385" t="str">
        <f t="shared" si="153"/>
        <v/>
      </c>
      <c r="AB385" t="str">
        <f t="shared" si="153"/>
        <v/>
      </c>
      <c r="AC385" t="str">
        <f t="shared" si="153"/>
        <v/>
      </c>
      <c r="AD385" t="str">
        <f t="shared" si="153"/>
        <v/>
      </c>
      <c r="AE385" t="str">
        <f t="shared" si="153"/>
        <v/>
      </c>
      <c r="AF385" t="str">
        <f t="shared" si="153"/>
        <v/>
      </c>
      <c r="AG385" t="str">
        <f t="shared" ref="AG385:AR385" si="154">IF(U385&lt;&gt;"",CONCATENATE("INSERT INTO oscar_db.synonym (SYNONYM, LOV_ID) VALUES('",U385,"' , ",$N385,");"),"")</f>
        <v>INSERT INTO oscar_db.synonym (SYNONYM, LOV_ID) VALUES('euro' , 384);</v>
      </c>
      <c r="AH385" t="str">
        <f t="shared" si="154"/>
        <v>INSERT INTO oscar_db.synonym (SYNONYM, LOV_ID) VALUES('€' , 384);</v>
      </c>
      <c r="AI385" t="str">
        <f t="shared" si="154"/>
        <v/>
      </c>
      <c r="AJ385" t="str">
        <f t="shared" si="154"/>
        <v/>
      </c>
      <c r="AK385" t="str">
        <f t="shared" si="154"/>
        <v/>
      </c>
      <c r="AL385" t="str">
        <f t="shared" si="154"/>
        <v/>
      </c>
      <c r="AM385" t="str">
        <f t="shared" si="154"/>
        <v/>
      </c>
      <c r="AN385" t="str">
        <f t="shared" si="154"/>
        <v/>
      </c>
      <c r="AO385" t="str">
        <f t="shared" si="154"/>
        <v/>
      </c>
      <c r="AP385" t="str">
        <f t="shared" si="154"/>
        <v/>
      </c>
      <c r="AQ385" t="str">
        <f t="shared" si="154"/>
        <v/>
      </c>
      <c r="AR385" t="str">
        <f t="shared" si="154"/>
        <v/>
      </c>
    </row>
    <row r="386" spans="3:44" ht="16" hidden="1">
      <c r="C386" s="68">
        <v>6</v>
      </c>
      <c r="D386" s="68">
        <v>31</v>
      </c>
      <c r="E386" s="18" t="s">
        <v>406</v>
      </c>
      <c r="F386" s="145" t="s">
        <v>1838</v>
      </c>
      <c r="G386" s="148" t="str">
        <f t="shared" si="133"/>
        <v>FIM</v>
      </c>
      <c r="H386" s="148" t="str">
        <f t="shared" si="134"/>
        <v>FIM</v>
      </c>
      <c r="I386" s="148">
        <v>34</v>
      </c>
      <c r="J386" s="148" t="s">
        <v>88</v>
      </c>
      <c r="K386" s="148"/>
      <c r="L386" s="68"/>
      <c r="M386" s="143"/>
      <c r="N386" s="68">
        <v>385</v>
      </c>
      <c r="O386" s="68" t="str">
        <f t="shared" si="121"/>
        <v/>
      </c>
      <c r="P386" s="68" t="str">
        <f t="shared" ref="P386:P449" si="155">CONCATENATE("{ ""id"": ",N386,", ""cbl_value"":""",G386,""", ""oscar_display_text"" : """,H386,""", ""top_record"": ", IF(K386=TRUE,"true","false"), ", ""synonyms"": []"," },")</f>
        <v>{ "id": 385, "cbl_value":"FIM", "oscar_display_text" : "FIM", "top_record": false, "synonyms": [] },</v>
      </c>
      <c r="Q386" s="68" t="str">
        <f t="shared" ref="Q386:Q449" si="156">CONCATENATE(O386,P386)</f>
        <v>{ "id": 385, "cbl_value":"FIM", "oscar_display_text" : "FIM", "top_record": false, "synonyms": [] },</v>
      </c>
      <c r="R386" s="68"/>
      <c r="S386" t="s">
        <v>88</v>
      </c>
      <c r="T386" t="str">
        <f t="shared" si="130"/>
        <v>UPDATE lov_value SET ACTIVE = 0 , ORDER_VALUE = 34 WHERE ID = 385;</v>
      </c>
    </row>
    <row r="387" spans="3:44" ht="16" hidden="1">
      <c r="C387" s="68">
        <v>6</v>
      </c>
      <c r="D387" s="68">
        <v>31</v>
      </c>
      <c r="E387" s="18" t="s">
        <v>406</v>
      </c>
      <c r="F387" s="145" t="s">
        <v>1839</v>
      </c>
      <c r="G387" s="148" t="str">
        <f t="shared" si="133"/>
        <v>FRF</v>
      </c>
      <c r="H387" s="148" t="str">
        <f t="shared" si="134"/>
        <v>FRF</v>
      </c>
      <c r="I387" s="148">
        <v>35</v>
      </c>
      <c r="J387" s="148" t="s">
        <v>88</v>
      </c>
      <c r="K387" s="148"/>
      <c r="L387" s="68"/>
      <c r="M387" s="143"/>
      <c r="N387" s="68">
        <v>386</v>
      </c>
      <c r="O387" s="68" t="str">
        <f t="shared" ref="O387:O450" si="157">IF(E387 &lt;&gt; E386, CONCATENATE("]},{ ""id"":",C387,",""ext_id"": ",D387,", ""name"":""",E387,""",""values"":["),"")</f>
        <v/>
      </c>
      <c r="P387" s="68" t="str">
        <f t="shared" si="155"/>
        <v>{ "id": 386, "cbl_value":"FRF", "oscar_display_text" : "FRF", "top_record": false, "synonyms": [] },</v>
      </c>
      <c r="Q387" s="68" t="str">
        <f t="shared" si="156"/>
        <v>{ "id": 386, "cbl_value":"FRF", "oscar_display_text" : "FRF", "top_record": false, "synonyms": [] },</v>
      </c>
      <c r="R387" s="68"/>
      <c r="S387" t="s">
        <v>88</v>
      </c>
      <c r="T387" t="str">
        <f t="shared" si="130"/>
        <v>UPDATE lov_value SET ACTIVE = 0 , ORDER_VALUE = 35 WHERE ID = 386;</v>
      </c>
    </row>
    <row r="388" spans="3:44" ht="32" hidden="1">
      <c r="C388" s="68">
        <v>6</v>
      </c>
      <c r="D388" s="68">
        <v>31</v>
      </c>
      <c r="E388" s="18" t="s">
        <v>406</v>
      </c>
      <c r="F388" s="145" t="s">
        <v>1840</v>
      </c>
      <c r="G388" s="148" t="str">
        <f t="shared" si="133"/>
        <v>GBP</v>
      </c>
      <c r="H388" s="148" t="str">
        <f t="shared" si="134"/>
        <v>GBP</v>
      </c>
      <c r="I388" s="148">
        <v>36</v>
      </c>
      <c r="J388" s="148" t="s">
        <v>200</v>
      </c>
      <c r="K388" s="148" t="b">
        <v>1</v>
      </c>
      <c r="L388" s="30" t="s">
        <v>1841</v>
      </c>
      <c r="M388" s="143" t="s">
        <v>1842</v>
      </c>
      <c r="N388" s="68">
        <v>387</v>
      </c>
      <c r="O388" s="68" t="str">
        <f t="shared" si="157"/>
        <v/>
      </c>
      <c r="P388" s="68" t="str">
        <f t="shared" si="155"/>
        <v>{ "id": 387, "cbl_value":"GBP", "oscar_display_text" : "GBP", "top_record": true, "synonyms": [] },</v>
      </c>
      <c r="Q388" s="68" t="str">
        <f t="shared" si="156"/>
        <v>{ "id": 387, "cbl_value":"GBP", "oscar_display_text" : "GBP", "top_record": true, "synonyms": [] },</v>
      </c>
      <c r="R388" s="68"/>
      <c r="S388" t="s">
        <v>88</v>
      </c>
      <c r="T388" t="str">
        <f t="shared" si="130"/>
        <v>UPDATE lov_value SET ACTIVE = 1 , ORDER_VALUE = 36 WHERE ID = 387;</v>
      </c>
      <c r="U388" t="str">
        <f t="shared" ref="U388:AF389" si="158">IF($L388&lt;&gt;"",
    IF(LEN($L388)-LEN(SUBSTITUTE($L388,";",""))&gt;=U$1,
        IF(U$1=1,
            MID($L388,1,FIND(";",$L388,1)-1),
            MID($L388,
                FIND("~",SUBSTITUTE($L388,";","~",U$1-1))+1,
                FIND("~",SUBSTITUTE($L388,";","~",U$1))-FIND("~",SUBSTITUTE($L388,";","~",U$1-1))-1
            )
        ),
        IF(AND(LEN($L388)-LEN(SUBSTITUTE($L388,";",""))=0,U$1=1),
            $L388,
            IF(LEN($L388)-LEN(SUBSTITUTE($L388,";",""))=U$1-1,
                RIGHT($L388,LEN($L388)-FIND("~",(SUBSTITUTE($L388,";","~",U$1-1)))),""))),"")</f>
        <v>£</v>
      </c>
      <c r="V388" t="str">
        <f t="shared" si="158"/>
        <v>pound</v>
      </c>
      <c r="W388" t="str">
        <f t="shared" si="158"/>
        <v>british pound</v>
      </c>
      <c r="X388" t="str">
        <f t="shared" si="158"/>
        <v>great britain pound</v>
      </c>
      <c r="Y388" t="str">
        <f t="shared" si="158"/>
        <v/>
      </c>
      <c r="Z388" t="str">
        <f t="shared" si="158"/>
        <v/>
      </c>
      <c r="AA388" t="str">
        <f t="shared" si="158"/>
        <v/>
      </c>
      <c r="AB388" t="str">
        <f t="shared" si="158"/>
        <v/>
      </c>
      <c r="AC388" t="str">
        <f t="shared" si="158"/>
        <v/>
      </c>
      <c r="AD388" t="str">
        <f t="shared" si="158"/>
        <v/>
      </c>
      <c r="AE388" t="str">
        <f t="shared" si="158"/>
        <v/>
      </c>
      <c r="AF388" t="str">
        <f t="shared" si="158"/>
        <v/>
      </c>
      <c r="AG388" t="str">
        <f t="shared" ref="AG388:AR389" si="159">IF(U388&lt;&gt;"",CONCATENATE("INSERT INTO oscar_db.synonym (SYNONYM, LOV_ID) VALUES('",U388,"' , ",$N388,");"),"")</f>
        <v>INSERT INTO oscar_db.synonym (SYNONYM, LOV_ID) VALUES('£' , 387);</v>
      </c>
      <c r="AH388" t="str">
        <f t="shared" si="159"/>
        <v>INSERT INTO oscar_db.synonym (SYNONYM, LOV_ID) VALUES('pound' , 387);</v>
      </c>
      <c r="AI388" t="str">
        <f t="shared" si="159"/>
        <v>INSERT INTO oscar_db.synonym (SYNONYM, LOV_ID) VALUES('british pound' , 387);</v>
      </c>
      <c r="AJ388" t="str">
        <f t="shared" si="159"/>
        <v>INSERT INTO oscar_db.synonym (SYNONYM, LOV_ID) VALUES('great britain pound' , 387);</v>
      </c>
      <c r="AK388" t="str">
        <f t="shared" si="159"/>
        <v/>
      </c>
      <c r="AL388" t="str">
        <f t="shared" si="159"/>
        <v/>
      </c>
      <c r="AM388" t="str">
        <f t="shared" si="159"/>
        <v/>
      </c>
      <c r="AN388" t="str">
        <f t="shared" si="159"/>
        <v/>
      </c>
      <c r="AO388" t="str">
        <f t="shared" si="159"/>
        <v/>
      </c>
      <c r="AP388" t="str">
        <f t="shared" si="159"/>
        <v/>
      </c>
      <c r="AQ388" t="str">
        <f t="shared" si="159"/>
        <v/>
      </c>
      <c r="AR388" t="str">
        <f t="shared" si="159"/>
        <v/>
      </c>
    </row>
    <row r="389" spans="3:44" ht="16" hidden="1">
      <c r="C389" s="68">
        <v>6</v>
      </c>
      <c r="D389" s="68">
        <v>31</v>
      </c>
      <c r="E389" s="18" t="s">
        <v>406</v>
      </c>
      <c r="F389" s="145" t="s">
        <v>1843</v>
      </c>
      <c r="G389" s="148" t="str">
        <f t="shared" si="133"/>
        <v>GEL</v>
      </c>
      <c r="H389" s="148" t="str">
        <f t="shared" si="134"/>
        <v>GEL</v>
      </c>
      <c r="I389" s="148">
        <v>37</v>
      </c>
      <c r="J389" s="148" t="s">
        <v>200</v>
      </c>
      <c r="K389" s="148"/>
      <c r="L389" s="30" t="s">
        <v>1844</v>
      </c>
      <c r="M389" s="143"/>
      <c r="N389" s="68">
        <v>388</v>
      </c>
      <c r="O389" s="68" t="str">
        <f t="shared" si="157"/>
        <v/>
      </c>
      <c r="P389" s="68" t="str">
        <f t="shared" si="155"/>
        <v>{ "id": 388, "cbl_value":"GEL", "oscar_display_text" : "GEL", "top_record": false, "synonyms": [] },</v>
      </c>
      <c r="Q389" s="68" t="str">
        <f t="shared" si="156"/>
        <v>{ "id": 388, "cbl_value":"GEL", "oscar_display_text" : "GEL", "top_record": false, "synonyms": [] },</v>
      </c>
      <c r="R389" s="68"/>
      <c r="S389" t="s">
        <v>88</v>
      </c>
      <c r="T389" t="str">
        <f t="shared" si="130"/>
        <v>UPDATE lov_value SET ACTIVE = 1 , ORDER_VALUE = 37 WHERE ID = 388;</v>
      </c>
      <c r="U389" t="str">
        <f t="shared" si="158"/>
        <v>georgian lari</v>
      </c>
      <c r="V389" t="str">
        <f t="shared" si="158"/>
        <v>ge lari</v>
      </c>
      <c r="W389" t="str">
        <f t="shared" si="158"/>
        <v/>
      </c>
      <c r="X389" t="str">
        <f t="shared" si="158"/>
        <v/>
      </c>
      <c r="Y389" t="str">
        <f t="shared" si="158"/>
        <v/>
      </c>
      <c r="Z389" t="str">
        <f t="shared" si="158"/>
        <v/>
      </c>
      <c r="AA389" t="str">
        <f t="shared" si="158"/>
        <v/>
      </c>
      <c r="AB389" t="str">
        <f t="shared" si="158"/>
        <v/>
      </c>
      <c r="AC389" t="str">
        <f t="shared" si="158"/>
        <v/>
      </c>
      <c r="AD389" t="str">
        <f t="shared" si="158"/>
        <v/>
      </c>
      <c r="AE389" t="str">
        <f t="shared" si="158"/>
        <v/>
      </c>
      <c r="AF389" t="str">
        <f t="shared" si="158"/>
        <v/>
      </c>
      <c r="AG389" t="str">
        <f t="shared" si="159"/>
        <v>INSERT INTO oscar_db.synonym (SYNONYM, LOV_ID) VALUES('georgian lari' , 388);</v>
      </c>
      <c r="AH389" t="str">
        <f t="shared" si="159"/>
        <v>INSERT INTO oscar_db.synonym (SYNONYM, LOV_ID) VALUES('ge lari' , 388);</v>
      </c>
      <c r="AI389" t="str">
        <f t="shared" si="159"/>
        <v/>
      </c>
      <c r="AJ389" t="str">
        <f t="shared" si="159"/>
        <v/>
      </c>
      <c r="AK389" t="str">
        <f t="shared" si="159"/>
        <v/>
      </c>
      <c r="AL389" t="str">
        <f t="shared" si="159"/>
        <v/>
      </c>
      <c r="AM389" t="str">
        <f t="shared" si="159"/>
        <v/>
      </c>
      <c r="AN389" t="str">
        <f t="shared" si="159"/>
        <v/>
      </c>
      <c r="AO389" t="str">
        <f t="shared" si="159"/>
        <v/>
      </c>
      <c r="AP389" t="str">
        <f t="shared" si="159"/>
        <v/>
      </c>
      <c r="AQ389" t="str">
        <f t="shared" si="159"/>
        <v/>
      </c>
      <c r="AR389" t="str">
        <f t="shared" si="159"/>
        <v/>
      </c>
    </row>
    <row r="390" spans="3:44" ht="16" hidden="1">
      <c r="C390" s="68">
        <v>6</v>
      </c>
      <c r="D390" s="68">
        <v>31</v>
      </c>
      <c r="E390" s="18" t="s">
        <v>406</v>
      </c>
      <c r="F390" s="145" t="s">
        <v>1845</v>
      </c>
      <c r="G390" s="148" t="str">
        <f t="shared" si="133"/>
        <v>GHC</v>
      </c>
      <c r="H390" s="148" t="str">
        <f t="shared" si="134"/>
        <v>GHC</v>
      </c>
      <c r="I390" s="148">
        <v>38</v>
      </c>
      <c r="J390" s="148" t="s">
        <v>88</v>
      </c>
      <c r="K390" s="148"/>
      <c r="L390" s="68"/>
      <c r="M390" s="143"/>
      <c r="N390" s="68">
        <v>389</v>
      </c>
      <c r="O390" s="68" t="str">
        <f t="shared" si="157"/>
        <v/>
      </c>
      <c r="P390" s="68" t="str">
        <f t="shared" si="155"/>
        <v>{ "id": 389, "cbl_value":"GHC", "oscar_display_text" : "GHC", "top_record": false, "synonyms": [] },</v>
      </c>
      <c r="Q390" s="68" t="str">
        <f t="shared" si="156"/>
        <v>{ "id": 389, "cbl_value":"GHC", "oscar_display_text" : "GHC", "top_record": false, "synonyms": [] },</v>
      </c>
      <c r="R390" s="68"/>
      <c r="S390" t="s">
        <v>88</v>
      </c>
      <c r="T390" t="str">
        <f t="shared" si="130"/>
        <v>UPDATE lov_value SET ACTIVE = 0 , ORDER_VALUE = 38 WHERE ID = 389;</v>
      </c>
    </row>
    <row r="391" spans="3:44" ht="16" hidden="1">
      <c r="C391" s="68">
        <v>6</v>
      </c>
      <c r="D391" s="68">
        <v>31</v>
      </c>
      <c r="E391" s="18" t="s">
        <v>406</v>
      </c>
      <c r="F391" s="145" t="s">
        <v>1846</v>
      </c>
      <c r="G391" s="148" t="str">
        <f t="shared" si="133"/>
        <v>GHS</v>
      </c>
      <c r="H391" s="148" t="str">
        <f t="shared" si="134"/>
        <v>GHS</v>
      </c>
      <c r="I391" s="148">
        <v>39</v>
      </c>
      <c r="J391" s="148" t="s">
        <v>88</v>
      </c>
      <c r="K391" s="148"/>
      <c r="L391" s="68"/>
      <c r="M391" s="143"/>
      <c r="N391" s="68">
        <v>390</v>
      </c>
      <c r="O391" s="68" t="str">
        <f t="shared" si="157"/>
        <v/>
      </c>
      <c r="P391" s="68" t="str">
        <f t="shared" si="155"/>
        <v>{ "id": 390, "cbl_value":"GHS", "oscar_display_text" : "GHS", "top_record": false, "synonyms": [] },</v>
      </c>
      <c r="Q391" s="68" t="str">
        <f t="shared" si="156"/>
        <v>{ "id": 390, "cbl_value":"GHS", "oscar_display_text" : "GHS", "top_record": false, "synonyms": [] },</v>
      </c>
      <c r="R391" s="68"/>
      <c r="S391" t="s">
        <v>88</v>
      </c>
      <c r="T391" t="str">
        <f t="shared" si="130"/>
        <v>UPDATE lov_value SET ACTIVE = 0 , ORDER_VALUE = 39 WHERE ID = 390;</v>
      </c>
    </row>
    <row r="392" spans="3:44" ht="16" hidden="1">
      <c r="C392" s="68">
        <v>6</v>
      </c>
      <c r="D392" s="68">
        <v>31</v>
      </c>
      <c r="E392" s="18" t="s">
        <v>406</v>
      </c>
      <c r="F392" s="145" t="s">
        <v>1847</v>
      </c>
      <c r="G392" s="148" t="str">
        <f t="shared" si="133"/>
        <v>GRD</v>
      </c>
      <c r="H392" s="148" t="str">
        <f t="shared" si="134"/>
        <v>GRD</v>
      </c>
      <c r="I392" s="148">
        <v>40</v>
      </c>
      <c r="J392" s="148" t="s">
        <v>88</v>
      </c>
      <c r="K392" s="148"/>
      <c r="L392" s="68"/>
      <c r="M392" s="143"/>
      <c r="N392" s="68">
        <v>391</v>
      </c>
      <c r="O392" s="68" t="str">
        <f t="shared" si="157"/>
        <v/>
      </c>
      <c r="P392" s="68" t="str">
        <f t="shared" si="155"/>
        <v>{ "id": 391, "cbl_value":"GRD", "oscar_display_text" : "GRD", "top_record": false, "synonyms": [] },</v>
      </c>
      <c r="Q392" s="68" t="str">
        <f t="shared" si="156"/>
        <v>{ "id": 391, "cbl_value":"GRD", "oscar_display_text" : "GRD", "top_record": false, "synonyms": [] },</v>
      </c>
      <c r="R392" s="68"/>
      <c r="S392" t="s">
        <v>88</v>
      </c>
      <c r="T392" t="str">
        <f t="shared" si="130"/>
        <v>UPDATE lov_value SET ACTIVE = 0 , ORDER_VALUE = 40 WHERE ID = 391;</v>
      </c>
    </row>
    <row r="393" spans="3:44" ht="16" hidden="1">
      <c r="C393" s="68">
        <v>6</v>
      </c>
      <c r="D393" s="68">
        <v>31</v>
      </c>
      <c r="E393" s="18" t="s">
        <v>406</v>
      </c>
      <c r="F393" s="145" t="s">
        <v>1848</v>
      </c>
      <c r="G393" s="148" t="str">
        <f t="shared" si="133"/>
        <v>GTQ</v>
      </c>
      <c r="H393" s="148" t="str">
        <f t="shared" si="134"/>
        <v>GTQ</v>
      </c>
      <c r="I393" s="148">
        <v>41</v>
      </c>
      <c r="J393" s="148" t="s">
        <v>88</v>
      </c>
      <c r="K393" s="148"/>
      <c r="L393" s="68"/>
      <c r="M393" s="143"/>
      <c r="N393" s="68">
        <v>392</v>
      </c>
      <c r="O393" s="68" t="str">
        <f t="shared" si="157"/>
        <v/>
      </c>
      <c r="P393" s="68" t="str">
        <f t="shared" si="155"/>
        <v>{ "id": 392, "cbl_value":"GTQ", "oscar_display_text" : "GTQ", "top_record": false, "synonyms": [] },</v>
      </c>
      <c r="Q393" s="68" t="str">
        <f t="shared" si="156"/>
        <v>{ "id": 392, "cbl_value":"GTQ", "oscar_display_text" : "GTQ", "top_record": false, "synonyms": [] },</v>
      </c>
      <c r="R393" s="68"/>
      <c r="S393" t="s">
        <v>88</v>
      </c>
      <c r="T393" t="str">
        <f t="shared" si="130"/>
        <v>UPDATE lov_value SET ACTIVE = 0 , ORDER_VALUE = 41 WHERE ID = 392;</v>
      </c>
    </row>
    <row r="394" spans="3:44" ht="16" hidden="1">
      <c r="C394" s="68">
        <v>6</v>
      </c>
      <c r="D394" s="68">
        <v>31</v>
      </c>
      <c r="E394" s="18" t="s">
        <v>406</v>
      </c>
      <c r="F394" s="145" t="s">
        <v>1849</v>
      </c>
      <c r="G394" s="148" t="str">
        <f t="shared" si="133"/>
        <v>HKD</v>
      </c>
      <c r="H394" s="148" t="str">
        <f t="shared" si="134"/>
        <v>HKD</v>
      </c>
      <c r="I394" s="148">
        <v>42</v>
      </c>
      <c r="J394" s="148" t="s">
        <v>200</v>
      </c>
      <c r="K394" s="148"/>
      <c r="L394" s="30" t="s">
        <v>1850</v>
      </c>
      <c r="M394" s="143"/>
      <c r="N394" s="68">
        <v>393</v>
      </c>
      <c r="O394" s="68" t="str">
        <f t="shared" si="157"/>
        <v/>
      </c>
      <c r="P394" s="68" t="str">
        <f t="shared" si="155"/>
        <v>{ "id": 393, "cbl_value":"HKD", "oscar_display_text" : "HKD", "top_record": false, "synonyms": [] },</v>
      </c>
      <c r="Q394" s="68" t="str">
        <f t="shared" si="156"/>
        <v>{ "id": 393, "cbl_value":"HKD", "oscar_display_text" : "HKD", "top_record": false, "synonyms": [] },</v>
      </c>
      <c r="R394" s="68"/>
      <c r="S394" t="s">
        <v>88</v>
      </c>
      <c r="T394" t="str">
        <f t="shared" si="130"/>
        <v>UPDATE lov_value SET ACTIVE = 1 , ORDER_VALUE = 42 WHERE ID = 393;</v>
      </c>
      <c r="U394" t="str">
        <f t="shared" ref="U394:AF397" si="160">IF($L394&lt;&gt;"",
    IF(LEN($L394)-LEN(SUBSTITUTE($L394,";",""))&gt;=U$1,
        IF(U$1=1,
            MID($L394,1,FIND(";",$L394,1)-1),
            MID($L394,
                FIND("~",SUBSTITUTE($L394,";","~",U$1-1))+1,
                FIND("~",SUBSTITUTE($L394,";","~",U$1))-FIND("~",SUBSTITUTE($L394,";","~",U$1-1))-1
            )
        ),
        IF(AND(LEN($L394)-LEN(SUBSTITUTE($L394,";",""))=0,U$1=1),
            $L394,
            IF(LEN($L394)-LEN(SUBSTITUTE($L394,";",""))=U$1-1,
                RIGHT($L394,LEN($L394)-FIND("~",(SUBSTITUTE($L394,";","~",U$1-1)))),""))),"")</f>
        <v>hong kong dollar</v>
      </c>
      <c r="V394" t="str">
        <f t="shared" si="160"/>
        <v xml:space="preserve"> hk dollar</v>
      </c>
      <c r="W394" t="str">
        <f t="shared" si="160"/>
        <v/>
      </c>
      <c r="X394" t="str">
        <f t="shared" si="160"/>
        <v/>
      </c>
      <c r="Y394" t="str">
        <f t="shared" si="160"/>
        <v/>
      </c>
      <c r="Z394" t="str">
        <f t="shared" si="160"/>
        <v/>
      </c>
      <c r="AA394" t="str">
        <f t="shared" si="160"/>
        <v/>
      </c>
      <c r="AB394" t="str">
        <f t="shared" si="160"/>
        <v/>
      </c>
      <c r="AC394" t="str">
        <f t="shared" si="160"/>
        <v/>
      </c>
      <c r="AD394" t="str">
        <f t="shared" si="160"/>
        <v/>
      </c>
      <c r="AE394" t="str">
        <f t="shared" si="160"/>
        <v/>
      </c>
      <c r="AF394" t="str">
        <f t="shared" si="160"/>
        <v/>
      </c>
      <c r="AG394" t="str">
        <f t="shared" ref="AG394:AR397" si="161">IF(U394&lt;&gt;"",CONCATENATE("INSERT INTO oscar_db.synonym (SYNONYM, LOV_ID) VALUES('",U394,"' , ",$N394,");"),"")</f>
        <v>INSERT INTO oscar_db.synonym (SYNONYM, LOV_ID) VALUES('hong kong dollar' , 393);</v>
      </c>
      <c r="AH394" t="str">
        <f t="shared" si="161"/>
        <v>INSERT INTO oscar_db.synonym (SYNONYM, LOV_ID) VALUES(' hk dollar' , 393);</v>
      </c>
      <c r="AI394" t="str">
        <f t="shared" si="161"/>
        <v/>
      </c>
      <c r="AJ394" t="str">
        <f t="shared" si="161"/>
        <v/>
      </c>
      <c r="AK394" t="str">
        <f t="shared" si="161"/>
        <v/>
      </c>
      <c r="AL394" t="str">
        <f t="shared" si="161"/>
        <v/>
      </c>
      <c r="AM394" t="str">
        <f t="shared" si="161"/>
        <v/>
      </c>
      <c r="AN394" t="str">
        <f t="shared" si="161"/>
        <v/>
      </c>
      <c r="AO394" t="str">
        <f t="shared" si="161"/>
        <v/>
      </c>
      <c r="AP394" t="str">
        <f t="shared" si="161"/>
        <v/>
      </c>
      <c r="AQ394" t="str">
        <f t="shared" si="161"/>
        <v/>
      </c>
      <c r="AR394" t="str">
        <f t="shared" si="161"/>
        <v/>
      </c>
    </row>
    <row r="395" spans="3:44" ht="16" hidden="1">
      <c r="C395" s="68">
        <v>6</v>
      </c>
      <c r="D395" s="68">
        <v>31</v>
      </c>
      <c r="E395" s="18" t="s">
        <v>406</v>
      </c>
      <c r="F395" s="145" t="s">
        <v>1851</v>
      </c>
      <c r="G395" s="148" t="str">
        <f t="shared" si="133"/>
        <v>HRK</v>
      </c>
      <c r="H395" s="148" t="str">
        <f t="shared" si="134"/>
        <v>HRK</v>
      </c>
      <c r="I395" s="148">
        <v>43</v>
      </c>
      <c r="J395" s="148" t="s">
        <v>200</v>
      </c>
      <c r="K395" s="148"/>
      <c r="L395" s="30" t="s">
        <v>1852</v>
      </c>
      <c r="M395" s="143"/>
      <c r="N395" s="68">
        <v>394</v>
      </c>
      <c r="O395" s="68" t="str">
        <f t="shared" si="157"/>
        <v/>
      </c>
      <c r="P395" s="68" t="str">
        <f t="shared" si="155"/>
        <v>{ "id": 394, "cbl_value":"HRK", "oscar_display_text" : "HRK", "top_record": false, "synonyms": [] },</v>
      </c>
      <c r="Q395" s="68" t="str">
        <f t="shared" si="156"/>
        <v>{ "id": 394, "cbl_value":"HRK", "oscar_display_text" : "HRK", "top_record": false, "synonyms": [] },</v>
      </c>
      <c r="R395" s="68"/>
      <c r="S395" t="s">
        <v>88</v>
      </c>
      <c r="T395" t="str">
        <f t="shared" si="130"/>
        <v>UPDATE lov_value SET ACTIVE = 1 , ORDER_VALUE = 43 WHERE ID = 394;</v>
      </c>
      <c r="U395" t="str">
        <f t="shared" si="160"/>
        <v>croatian kuna</v>
      </c>
      <c r="V395" t="str">
        <f t="shared" si="160"/>
        <v>hr kuna</v>
      </c>
      <c r="W395" t="str">
        <f t="shared" si="160"/>
        <v/>
      </c>
      <c r="X395" t="str">
        <f t="shared" si="160"/>
        <v/>
      </c>
      <c r="Y395" t="str">
        <f t="shared" si="160"/>
        <v/>
      </c>
      <c r="Z395" t="str">
        <f t="shared" si="160"/>
        <v/>
      </c>
      <c r="AA395" t="str">
        <f t="shared" si="160"/>
        <v/>
      </c>
      <c r="AB395" t="str">
        <f t="shared" si="160"/>
        <v/>
      </c>
      <c r="AC395" t="str">
        <f t="shared" si="160"/>
        <v/>
      </c>
      <c r="AD395" t="str">
        <f t="shared" si="160"/>
        <v/>
      </c>
      <c r="AE395" t="str">
        <f t="shared" si="160"/>
        <v/>
      </c>
      <c r="AF395" t="str">
        <f t="shared" si="160"/>
        <v/>
      </c>
      <c r="AG395" t="str">
        <f t="shared" si="161"/>
        <v>INSERT INTO oscar_db.synonym (SYNONYM, LOV_ID) VALUES('croatian kuna' , 394);</v>
      </c>
      <c r="AH395" t="str">
        <f t="shared" si="161"/>
        <v>INSERT INTO oscar_db.synonym (SYNONYM, LOV_ID) VALUES('hr kuna' , 394);</v>
      </c>
      <c r="AI395" t="str">
        <f t="shared" si="161"/>
        <v/>
      </c>
      <c r="AJ395" t="str">
        <f t="shared" si="161"/>
        <v/>
      </c>
      <c r="AK395" t="str">
        <f t="shared" si="161"/>
        <v/>
      </c>
      <c r="AL395" t="str">
        <f t="shared" si="161"/>
        <v/>
      </c>
      <c r="AM395" t="str">
        <f t="shared" si="161"/>
        <v/>
      </c>
      <c r="AN395" t="str">
        <f t="shared" si="161"/>
        <v/>
      </c>
      <c r="AO395" t="str">
        <f t="shared" si="161"/>
        <v/>
      </c>
      <c r="AP395" t="str">
        <f t="shared" si="161"/>
        <v/>
      </c>
      <c r="AQ395" t="str">
        <f t="shared" si="161"/>
        <v/>
      </c>
      <c r="AR395" t="str">
        <f t="shared" si="161"/>
        <v/>
      </c>
    </row>
    <row r="396" spans="3:44" ht="16" hidden="1">
      <c r="C396" s="68">
        <v>6</v>
      </c>
      <c r="D396" s="68">
        <v>31</v>
      </c>
      <c r="E396" s="18" t="s">
        <v>406</v>
      </c>
      <c r="F396" s="145" t="s">
        <v>1853</v>
      </c>
      <c r="G396" s="148" t="str">
        <f t="shared" si="133"/>
        <v>HUF</v>
      </c>
      <c r="H396" s="148" t="str">
        <f t="shared" si="134"/>
        <v>HUF</v>
      </c>
      <c r="I396" s="148">
        <v>44</v>
      </c>
      <c r="J396" s="148" t="s">
        <v>200</v>
      </c>
      <c r="K396" s="148"/>
      <c r="L396" s="30" t="s">
        <v>1854</v>
      </c>
      <c r="M396" s="143"/>
      <c r="N396" s="68">
        <v>395</v>
      </c>
      <c r="O396" s="68" t="str">
        <f t="shared" si="157"/>
        <v/>
      </c>
      <c r="P396" s="68" t="str">
        <f t="shared" si="155"/>
        <v>{ "id": 395, "cbl_value":"HUF", "oscar_display_text" : "HUF", "top_record": false, "synonyms": [] },</v>
      </c>
      <c r="Q396" s="68" t="str">
        <f t="shared" si="156"/>
        <v>{ "id": 395, "cbl_value":"HUF", "oscar_display_text" : "HUF", "top_record": false, "synonyms": [] },</v>
      </c>
      <c r="R396" s="68"/>
      <c r="S396" t="s">
        <v>88</v>
      </c>
      <c r="T396" t="str">
        <f t="shared" si="130"/>
        <v>UPDATE lov_value SET ACTIVE = 1 , ORDER_VALUE = 44 WHERE ID = 395;</v>
      </c>
      <c r="U396" t="str">
        <f t="shared" si="160"/>
        <v>hungary forint</v>
      </c>
      <c r="V396" t="str">
        <f t="shared" si="160"/>
        <v>hf forint</v>
      </c>
      <c r="W396" t="str">
        <f t="shared" si="160"/>
        <v/>
      </c>
      <c r="X396" t="str">
        <f t="shared" si="160"/>
        <v/>
      </c>
      <c r="Y396" t="str">
        <f t="shared" si="160"/>
        <v/>
      </c>
      <c r="Z396" t="str">
        <f t="shared" si="160"/>
        <v/>
      </c>
      <c r="AA396" t="str">
        <f t="shared" si="160"/>
        <v/>
      </c>
      <c r="AB396" t="str">
        <f t="shared" si="160"/>
        <v/>
      </c>
      <c r="AC396" t="str">
        <f t="shared" si="160"/>
        <v/>
      </c>
      <c r="AD396" t="str">
        <f t="shared" si="160"/>
        <v/>
      </c>
      <c r="AE396" t="str">
        <f t="shared" si="160"/>
        <v/>
      </c>
      <c r="AF396" t="str">
        <f t="shared" si="160"/>
        <v/>
      </c>
      <c r="AG396" t="str">
        <f t="shared" si="161"/>
        <v>INSERT INTO oscar_db.synonym (SYNONYM, LOV_ID) VALUES('hungary forint' , 395);</v>
      </c>
      <c r="AH396" t="str">
        <f t="shared" si="161"/>
        <v>INSERT INTO oscar_db.synonym (SYNONYM, LOV_ID) VALUES('hf forint' , 395);</v>
      </c>
      <c r="AI396" t="str">
        <f t="shared" si="161"/>
        <v/>
      </c>
      <c r="AJ396" t="str">
        <f t="shared" si="161"/>
        <v/>
      </c>
      <c r="AK396" t="str">
        <f t="shared" si="161"/>
        <v/>
      </c>
      <c r="AL396" t="str">
        <f t="shared" si="161"/>
        <v/>
      </c>
      <c r="AM396" t="str">
        <f t="shared" si="161"/>
        <v/>
      </c>
      <c r="AN396" t="str">
        <f t="shared" si="161"/>
        <v/>
      </c>
      <c r="AO396" t="str">
        <f t="shared" si="161"/>
        <v/>
      </c>
      <c r="AP396" t="str">
        <f t="shared" si="161"/>
        <v/>
      </c>
      <c r="AQ396" t="str">
        <f t="shared" si="161"/>
        <v/>
      </c>
      <c r="AR396" t="str">
        <f t="shared" si="161"/>
        <v/>
      </c>
    </row>
    <row r="397" spans="3:44" ht="32" hidden="1">
      <c r="C397" s="68">
        <v>6</v>
      </c>
      <c r="D397" s="68">
        <v>31</v>
      </c>
      <c r="E397" s="18" t="s">
        <v>406</v>
      </c>
      <c r="F397" s="145" t="s">
        <v>1855</v>
      </c>
      <c r="G397" s="148" t="str">
        <f t="shared" si="133"/>
        <v>IDR</v>
      </c>
      <c r="H397" s="148" t="str">
        <f t="shared" si="134"/>
        <v>IDR</v>
      </c>
      <c r="I397" s="148">
        <v>45</v>
      </c>
      <c r="J397" s="148" t="s">
        <v>200</v>
      </c>
      <c r="K397" s="148"/>
      <c r="L397" s="30" t="s">
        <v>1856</v>
      </c>
      <c r="M397" s="143"/>
      <c r="N397" s="68">
        <v>396</v>
      </c>
      <c r="O397" s="68" t="str">
        <f t="shared" si="157"/>
        <v/>
      </c>
      <c r="P397" s="68" t="str">
        <f t="shared" si="155"/>
        <v>{ "id": 396, "cbl_value":"IDR", "oscar_display_text" : "IDR", "top_record": false, "synonyms": [] },</v>
      </c>
      <c r="Q397" s="68" t="str">
        <f t="shared" si="156"/>
        <v>{ "id": 396, "cbl_value":"IDR", "oscar_display_text" : "IDR", "top_record": false, "synonyms": [] },</v>
      </c>
      <c r="R397" s="68"/>
      <c r="S397" t="s">
        <v>88</v>
      </c>
      <c r="T397" t="str">
        <f t="shared" si="130"/>
        <v>UPDATE lov_value SET ACTIVE = 1 , ORDER_VALUE = 45 WHERE ID = 396;</v>
      </c>
      <c r="U397" t="str">
        <f t="shared" si="160"/>
        <v>indonesian rupiah</v>
      </c>
      <c r="V397" t="str">
        <f t="shared" si="160"/>
        <v>ind rupiah</v>
      </c>
      <c r="W397" t="str">
        <f t="shared" si="160"/>
        <v/>
      </c>
      <c r="X397" t="str">
        <f t="shared" si="160"/>
        <v/>
      </c>
      <c r="Y397" t="str">
        <f t="shared" si="160"/>
        <v/>
      </c>
      <c r="Z397" t="str">
        <f t="shared" si="160"/>
        <v/>
      </c>
      <c r="AA397" t="str">
        <f t="shared" si="160"/>
        <v/>
      </c>
      <c r="AB397" t="str">
        <f t="shared" si="160"/>
        <v/>
      </c>
      <c r="AC397" t="str">
        <f t="shared" si="160"/>
        <v/>
      </c>
      <c r="AD397" t="str">
        <f t="shared" si="160"/>
        <v/>
      </c>
      <c r="AE397" t="str">
        <f t="shared" si="160"/>
        <v/>
      </c>
      <c r="AF397" t="str">
        <f t="shared" si="160"/>
        <v/>
      </c>
      <c r="AG397" t="str">
        <f t="shared" si="161"/>
        <v>INSERT INTO oscar_db.synonym (SYNONYM, LOV_ID) VALUES('indonesian rupiah' , 396);</v>
      </c>
      <c r="AH397" t="str">
        <f t="shared" si="161"/>
        <v>INSERT INTO oscar_db.synonym (SYNONYM, LOV_ID) VALUES('ind rupiah' , 396);</v>
      </c>
      <c r="AI397" t="str">
        <f t="shared" si="161"/>
        <v/>
      </c>
      <c r="AJ397" t="str">
        <f t="shared" si="161"/>
        <v/>
      </c>
      <c r="AK397" t="str">
        <f t="shared" si="161"/>
        <v/>
      </c>
      <c r="AL397" t="str">
        <f t="shared" si="161"/>
        <v/>
      </c>
      <c r="AM397" t="str">
        <f t="shared" si="161"/>
        <v/>
      </c>
      <c r="AN397" t="str">
        <f t="shared" si="161"/>
        <v/>
      </c>
      <c r="AO397" t="str">
        <f t="shared" si="161"/>
        <v/>
      </c>
      <c r="AP397" t="str">
        <f t="shared" si="161"/>
        <v/>
      </c>
      <c r="AQ397" t="str">
        <f t="shared" si="161"/>
        <v/>
      </c>
      <c r="AR397" t="str">
        <f t="shared" si="161"/>
        <v/>
      </c>
    </row>
    <row r="398" spans="3:44" ht="16" hidden="1">
      <c r="C398" s="68">
        <v>6</v>
      </c>
      <c r="D398" s="68">
        <v>31</v>
      </c>
      <c r="E398" s="18" t="s">
        <v>406</v>
      </c>
      <c r="F398" s="145" t="s">
        <v>1857</v>
      </c>
      <c r="G398" s="148" t="str">
        <f t="shared" si="133"/>
        <v>IEP</v>
      </c>
      <c r="H398" s="148" t="str">
        <f t="shared" si="134"/>
        <v>IEP</v>
      </c>
      <c r="I398" s="148">
        <v>46</v>
      </c>
      <c r="J398" s="148" t="s">
        <v>88</v>
      </c>
      <c r="K398" s="148"/>
      <c r="L398" s="68"/>
      <c r="M398" s="143"/>
      <c r="N398" s="68">
        <v>397</v>
      </c>
      <c r="O398" s="68" t="str">
        <f t="shared" si="157"/>
        <v/>
      </c>
      <c r="P398" s="68" t="str">
        <f t="shared" si="155"/>
        <v>{ "id": 397, "cbl_value":"IEP", "oscar_display_text" : "IEP", "top_record": false, "synonyms": [] },</v>
      </c>
      <c r="Q398" s="68" t="str">
        <f t="shared" si="156"/>
        <v>{ "id": 397, "cbl_value":"IEP", "oscar_display_text" : "IEP", "top_record": false, "synonyms": [] },</v>
      </c>
      <c r="R398" s="68"/>
      <c r="S398" t="s">
        <v>88</v>
      </c>
      <c r="T398" t="str">
        <f t="shared" si="130"/>
        <v>UPDATE lov_value SET ACTIVE = 0 , ORDER_VALUE = 46 WHERE ID = 397;</v>
      </c>
    </row>
    <row r="399" spans="3:44" ht="32" hidden="1">
      <c r="C399" s="68">
        <v>6</v>
      </c>
      <c r="D399" s="68">
        <v>31</v>
      </c>
      <c r="E399" s="18" t="s">
        <v>406</v>
      </c>
      <c r="F399" s="145" t="s">
        <v>1858</v>
      </c>
      <c r="G399" s="148" t="str">
        <f t="shared" si="133"/>
        <v>ILS</v>
      </c>
      <c r="H399" s="148" t="str">
        <f t="shared" si="134"/>
        <v>ILS</v>
      </c>
      <c r="I399" s="148">
        <v>47</v>
      </c>
      <c r="J399" s="148" t="s">
        <v>200</v>
      </c>
      <c r="K399" s="148"/>
      <c r="L399" s="30" t="s">
        <v>1859</v>
      </c>
      <c r="M399" s="143"/>
      <c r="N399" s="68">
        <v>398</v>
      </c>
      <c r="O399" s="68" t="str">
        <f t="shared" si="157"/>
        <v/>
      </c>
      <c r="P399" s="68" t="str">
        <f t="shared" si="155"/>
        <v>{ "id": 398, "cbl_value":"ILS", "oscar_display_text" : "ILS", "top_record": false, "synonyms": [] },</v>
      </c>
      <c r="Q399" s="68" t="str">
        <f t="shared" si="156"/>
        <v>{ "id": 398, "cbl_value":"ILS", "oscar_display_text" : "ILS", "top_record": false, "synonyms": [] },</v>
      </c>
      <c r="R399" s="68"/>
      <c r="S399" t="s">
        <v>88</v>
      </c>
      <c r="T399" t="str">
        <f t="shared" si="130"/>
        <v>UPDATE lov_value SET ACTIVE = 1 , ORDER_VALUE = 47 WHERE ID = 398;</v>
      </c>
      <c r="U399" t="str">
        <f t="shared" ref="U399:AF399" si="162">IF($L399&lt;&gt;"",
    IF(LEN($L399)-LEN(SUBSTITUTE($L399,";",""))&gt;=U$1,
        IF(U$1=1,
            MID($L399,1,FIND(";",$L399,1)-1),
            MID($L399,
                FIND("~",SUBSTITUTE($L399,";","~",U$1-1))+1,
                FIND("~",SUBSTITUTE($L399,";","~",U$1))-FIND("~",SUBSTITUTE($L399,";","~",U$1-1))-1
            )
        ),
        IF(AND(LEN($L399)-LEN(SUBSTITUTE($L399,";",""))=0,U$1=1),
            $L399,
            IF(LEN($L399)-LEN(SUBSTITUTE($L399,";",""))=U$1-1,
                RIGHT($L399,LEN($L399)-FIND("~",(SUBSTITUTE($L399,";","~",U$1-1)))),""))),"")</f>
        <v>israeli new shekel</v>
      </c>
      <c r="V399" t="str">
        <f t="shared" si="162"/>
        <v>new shekel</v>
      </c>
      <c r="W399" t="str">
        <f t="shared" si="162"/>
        <v>il shekel</v>
      </c>
      <c r="X399" t="str">
        <f t="shared" si="162"/>
        <v/>
      </c>
      <c r="Y399" t="str">
        <f t="shared" si="162"/>
        <v/>
      </c>
      <c r="Z399" t="str">
        <f t="shared" si="162"/>
        <v/>
      </c>
      <c r="AA399" t="str">
        <f t="shared" si="162"/>
        <v/>
      </c>
      <c r="AB399" t="str">
        <f t="shared" si="162"/>
        <v/>
      </c>
      <c r="AC399" t="str">
        <f t="shared" si="162"/>
        <v/>
      </c>
      <c r="AD399" t="str">
        <f t="shared" si="162"/>
        <v/>
      </c>
      <c r="AE399" t="str">
        <f t="shared" si="162"/>
        <v/>
      </c>
      <c r="AF399" t="str">
        <f t="shared" si="162"/>
        <v/>
      </c>
      <c r="AG399" t="str">
        <f t="shared" ref="AG399:AR399" si="163">IF(U399&lt;&gt;"",CONCATENATE("INSERT INTO oscar_db.synonym (SYNONYM, LOV_ID) VALUES('",U399,"' , ",$N399,");"),"")</f>
        <v>INSERT INTO oscar_db.synonym (SYNONYM, LOV_ID) VALUES('israeli new shekel' , 398);</v>
      </c>
      <c r="AH399" t="str">
        <f t="shared" si="163"/>
        <v>INSERT INTO oscar_db.synonym (SYNONYM, LOV_ID) VALUES('new shekel' , 398);</v>
      </c>
      <c r="AI399" t="str">
        <f t="shared" si="163"/>
        <v>INSERT INTO oscar_db.synonym (SYNONYM, LOV_ID) VALUES('il shekel' , 398);</v>
      </c>
      <c r="AJ399" t="str">
        <f t="shared" si="163"/>
        <v/>
      </c>
      <c r="AK399" t="str">
        <f t="shared" si="163"/>
        <v/>
      </c>
      <c r="AL399" t="str">
        <f t="shared" si="163"/>
        <v/>
      </c>
      <c r="AM399" t="str">
        <f t="shared" si="163"/>
        <v/>
      </c>
      <c r="AN399" t="str">
        <f t="shared" si="163"/>
        <v/>
      </c>
      <c r="AO399" t="str">
        <f t="shared" si="163"/>
        <v/>
      </c>
      <c r="AP399" t="str">
        <f t="shared" si="163"/>
        <v/>
      </c>
      <c r="AQ399" t="str">
        <f t="shared" si="163"/>
        <v/>
      </c>
      <c r="AR399" t="str">
        <f t="shared" si="163"/>
        <v/>
      </c>
    </row>
    <row r="400" spans="3:44" ht="16" hidden="1">
      <c r="C400" s="68">
        <v>6</v>
      </c>
      <c r="D400" s="68">
        <v>31</v>
      </c>
      <c r="E400" s="18" t="s">
        <v>406</v>
      </c>
      <c r="F400" s="145" t="s">
        <v>1860</v>
      </c>
      <c r="G400" s="148" t="str">
        <f t="shared" si="133"/>
        <v>INR</v>
      </c>
      <c r="H400" s="148" t="str">
        <f t="shared" si="134"/>
        <v>INR</v>
      </c>
      <c r="I400" s="148">
        <v>48</v>
      </c>
      <c r="J400" s="148" t="s">
        <v>88</v>
      </c>
      <c r="K400" s="148"/>
      <c r="L400" s="68"/>
      <c r="M400" s="143"/>
      <c r="N400" s="68">
        <v>399</v>
      </c>
      <c r="O400" s="68" t="str">
        <f t="shared" si="157"/>
        <v/>
      </c>
      <c r="P400" s="68" t="str">
        <f t="shared" si="155"/>
        <v>{ "id": 399, "cbl_value":"INR", "oscar_display_text" : "INR", "top_record": false, "synonyms": [] },</v>
      </c>
      <c r="Q400" s="68" t="str">
        <f t="shared" si="156"/>
        <v>{ "id": 399, "cbl_value":"INR", "oscar_display_text" : "INR", "top_record": false, "synonyms": [] },</v>
      </c>
      <c r="R400" s="68"/>
      <c r="S400" t="s">
        <v>88</v>
      </c>
      <c r="T400" t="str">
        <f t="shared" si="130"/>
        <v>UPDATE lov_value SET ACTIVE = 0 , ORDER_VALUE = 48 WHERE ID = 399;</v>
      </c>
    </row>
    <row r="401" spans="3:44" ht="16" hidden="1">
      <c r="C401" s="68">
        <v>6</v>
      </c>
      <c r="D401" s="68">
        <v>31</v>
      </c>
      <c r="E401" s="18" t="s">
        <v>406</v>
      </c>
      <c r="F401" s="145" t="s">
        <v>1861</v>
      </c>
      <c r="G401" s="148" t="str">
        <f t="shared" si="133"/>
        <v>ISK</v>
      </c>
      <c r="H401" s="148" t="str">
        <f t="shared" si="134"/>
        <v>ISK</v>
      </c>
      <c r="I401" s="148">
        <v>49</v>
      </c>
      <c r="J401" s="148" t="s">
        <v>200</v>
      </c>
      <c r="K401" s="148"/>
      <c r="L401" s="30" t="s">
        <v>1862</v>
      </c>
      <c r="M401" s="143"/>
      <c r="N401" s="68">
        <v>400</v>
      </c>
      <c r="O401" s="68" t="str">
        <f t="shared" si="157"/>
        <v/>
      </c>
      <c r="P401" s="68" t="str">
        <f t="shared" si="155"/>
        <v>{ "id": 400, "cbl_value":"ISK", "oscar_display_text" : "ISK", "top_record": false, "synonyms": [] },</v>
      </c>
      <c r="Q401" s="68" t="str">
        <f t="shared" si="156"/>
        <v>{ "id": 400, "cbl_value":"ISK", "oscar_display_text" : "ISK", "top_record": false, "synonyms": [] },</v>
      </c>
      <c r="R401" s="68"/>
      <c r="S401" t="s">
        <v>88</v>
      </c>
      <c r="T401" t="str">
        <f t="shared" si="130"/>
        <v>UPDATE lov_value SET ACTIVE = 1 , ORDER_VALUE = 49 WHERE ID = 400;</v>
      </c>
      <c r="U401" t="str">
        <f t="shared" ref="U401:AF401" si="164">IF($L401&lt;&gt;"",
    IF(LEN($L401)-LEN(SUBSTITUTE($L401,";",""))&gt;=U$1,
        IF(U$1=1,
            MID($L401,1,FIND(";",$L401,1)-1),
            MID($L401,
                FIND("~",SUBSTITUTE($L401,";","~",U$1-1))+1,
                FIND("~",SUBSTITUTE($L401,";","~",U$1))-FIND("~",SUBSTITUTE($L401,";","~",U$1-1))-1
            )
        ),
        IF(AND(LEN($L401)-LEN(SUBSTITUTE($L401,";",""))=0,U$1=1),
            $L401,
            IF(LEN($L401)-LEN(SUBSTITUTE($L401,";",""))=U$1-1,
                RIGHT($L401,LEN($L401)-FIND("~",(SUBSTITUTE($L401,";","~",U$1-1)))),""))),"")</f>
        <v>icelandic krona</v>
      </c>
      <c r="V401" t="str">
        <f t="shared" si="164"/>
        <v>is krona</v>
      </c>
      <c r="W401" t="str">
        <f t="shared" si="164"/>
        <v/>
      </c>
      <c r="X401" t="str">
        <f t="shared" si="164"/>
        <v/>
      </c>
      <c r="Y401" t="str">
        <f t="shared" si="164"/>
        <v/>
      </c>
      <c r="Z401" t="str">
        <f t="shared" si="164"/>
        <v/>
      </c>
      <c r="AA401" t="str">
        <f t="shared" si="164"/>
        <v/>
      </c>
      <c r="AB401" t="str">
        <f t="shared" si="164"/>
        <v/>
      </c>
      <c r="AC401" t="str">
        <f t="shared" si="164"/>
        <v/>
      </c>
      <c r="AD401" t="str">
        <f t="shared" si="164"/>
        <v/>
      </c>
      <c r="AE401" t="str">
        <f t="shared" si="164"/>
        <v/>
      </c>
      <c r="AF401" t="str">
        <f t="shared" si="164"/>
        <v/>
      </c>
      <c r="AG401" t="str">
        <f t="shared" ref="AG401:AR401" si="165">IF(U401&lt;&gt;"",CONCATENATE("INSERT INTO oscar_db.synonym (SYNONYM, LOV_ID) VALUES('",U401,"' , ",$N401,");"),"")</f>
        <v>INSERT INTO oscar_db.synonym (SYNONYM, LOV_ID) VALUES('icelandic krona' , 400);</v>
      </c>
      <c r="AH401" t="str">
        <f t="shared" si="165"/>
        <v>INSERT INTO oscar_db.synonym (SYNONYM, LOV_ID) VALUES('is krona' , 400);</v>
      </c>
      <c r="AI401" t="str">
        <f t="shared" si="165"/>
        <v/>
      </c>
      <c r="AJ401" t="str">
        <f t="shared" si="165"/>
        <v/>
      </c>
      <c r="AK401" t="str">
        <f t="shared" si="165"/>
        <v/>
      </c>
      <c r="AL401" t="str">
        <f t="shared" si="165"/>
        <v/>
      </c>
      <c r="AM401" t="str">
        <f t="shared" si="165"/>
        <v/>
      </c>
      <c r="AN401" t="str">
        <f t="shared" si="165"/>
        <v/>
      </c>
      <c r="AO401" t="str">
        <f t="shared" si="165"/>
        <v/>
      </c>
      <c r="AP401" t="str">
        <f t="shared" si="165"/>
        <v/>
      </c>
      <c r="AQ401" t="str">
        <f t="shared" si="165"/>
        <v/>
      </c>
      <c r="AR401" t="str">
        <f t="shared" si="165"/>
        <v/>
      </c>
    </row>
    <row r="402" spans="3:44" ht="16" hidden="1">
      <c r="C402" s="68">
        <v>6</v>
      </c>
      <c r="D402" s="68">
        <v>31</v>
      </c>
      <c r="E402" s="18" t="s">
        <v>406</v>
      </c>
      <c r="F402" s="145" t="s">
        <v>1863</v>
      </c>
      <c r="G402" s="148" t="str">
        <f t="shared" si="133"/>
        <v>ITL</v>
      </c>
      <c r="H402" s="148" t="str">
        <f t="shared" si="134"/>
        <v>ITL</v>
      </c>
      <c r="I402" s="148">
        <v>50</v>
      </c>
      <c r="J402" s="148" t="s">
        <v>88</v>
      </c>
      <c r="K402" s="148"/>
      <c r="L402" s="68"/>
      <c r="M402" s="143"/>
      <c r="N402" s="68">
        <v>401</v>
      </c>
      <c r="O402" s="68" t="str">
        <f t="shared" si="157"/>
        <v/>
      </c>
      <c r="P402" s="68" t="str">
        <f t="shared" si="155"/>
        <v>{ "id": 401, "cbl_value":"ITL", "oscar_display_text" : "ITL", "top_record": false, "synonyms": [] },</v>
      </c>
      <c r="Q402" s="68" t="str">
        <f t="shared" si="156"/>
        <v>{ "id": 401, "cbl_value":"ITL", "oscar_display_text" : "ITL", "top_record": false, "synonyms": [] },</v>
      </c>
      <c r="R402" s="68"/>
      <c r="S402" t="s">
        <v>88</v>
      </c>
      <c r="T402" t="str">
        <f t="shared" ref="T402:T465" si="166">CONCATENATE("UPDATE lov_value SET ACTIVE = ", IF(J402="Y",1,0), " , ORDER_VALUE = ",IF(I402&gt;0,I402,0), " WHERE ID = ", N402,";")</f>
        <v>UPDATE lov_value SET ACTIVE = 0 , ORDER_VALUE = 50 WHERE ID = 401;</v>
      </c>
    </row>
    <row r="403" spans="3:44" ht="16" hidden="1">
      <c r="C403" s="68">
        <v>6</v>
      </c>
      <c r="D403" s="68">
        <v>31</v>
      </c>
      <c r="E403" s="18" t="s">
        <v>406</v>
      </c>
      <c r="F403" s="145" t="s">
        <v>1864</v>
      </c>
      <c r="G403" s="148" t="str">
        <f t="shared" si="133"/>
        <v>JMD</v>
      </c>
      <c r="H403" s="148" t="str">
        <f t="shared" si="134"/>
        <v>JMD</v>
      </c>
      <c r="I403" s="148">
        <v>51</v>
      </c>
      <c r="J403" s="148" t="s">
        <v>88</v>
      </c>
      <c r="K403" s="148"/>
      <c r="L403" s="68"/>
      <c r="M403" s="143"/>
      <c r="N403" s="68">
        <v>402</v>
      </c>
      <c r="O403" s="68" t="str">
        <f t="shared" si="157"/>
        <v/>
      </c>
      <c r="P403" s="68" t="str">
        <f t="shared" si="155"/>
        <v>{ "id": 402, "cbl_value":"JMD", "oscar_display_text" : "JMD", "top_record": false, "synonyms": [] },</v>
      </c>
      <c r="Q403" s="68" t="str">
        <f t="shared" si="156"/>
        <v>{ "id": 402, "cbl_value":"JMD", "oscar_display_text" : "JMD", "top_record": false, "synonyms": [] },</v>
      </c>
      <c r="R403" s="68"/>
      <c r="S403" t="s">
        <v>88</v>
      </c>
      <c r="T403" t="str">
        <f t="shared" si="166"/>
        <v>UPDATE lov_value SET ACTIVE = 0 , ORDER_VALUE = 51 WHERE ID = 402;</v>
      </c>
    </row>
    <row r="404" spans="3:44" ht="16" hidden="1">
      <c r="C404" s="68">
        <v>6</v>
      </c>
      <c r="D404" s="68">
        <v>31</v>
      </c>
      <c r="E404" s="18" t="s">
        <v>406</v>
      </c>
      <c r="F404" s="145" t="s">
        <v>1865</v>
      </c>
      <c r="G404" s="148" t="str">
        <f t="shared" si="133"/>
        <v>JOD</v>
      </c>
      <c r="H404" s="148" t="str">
        <f t="shared" si="134"/>
        <v>JOD</v>
      </c>
      <c r="I404" s="148">
        <v>52</v>
      </c>
      <c r="J404" s="148" t="s">
        <v>88</v>
      </c>
      <c r="K404" s="148"/>
      <c r="L404" s="68"/>
      <c r="M404" s="143"/>
      <c r="N404" s="68">
        <v>403</v>
      </c>
      <c r="O404" s="68" t="str">
        <f t="shared" si="157"/>
        <v/>
      </c>
      <c r="P404" s="68" t="str">
        <f t="shared" si="155"/>
        <v>{ "id": 403, "cbl_value":"JOD", "oscar_display_text" : "JOD", "top_record": false, "synonyms": [] },</v>
      </c>
      <c r="Q404" s="68" t="str">
        <f t="shared" si="156"/>
        <v>{ "id": 403, "cbl_value":"JOD", "oscar_display_text" : "JOD", "top_record": false, "synonyms": [] },</v>
      </c>
      <c r="R404" s="68"/>
      <c r="S404" t="s">
        <v>88</v>
      </c>
      <c r="T404" t="str">
        <f t="shared" si="166"/>
        <v>UPDATE lov_value SET ACTIVE = 0 , ORDER_VALUE = 52 WHERE ID = 403;</v>
      </c>
    </row>
    <row r="405" spans="3:44" ht="32" hidden="1">
      <c r="C405" s="68">
        <v>6</v>
      </c>
      <c r="D405" s="68">
        <v>31</v>
      </c>
      <c r="E405" s="18" t="s">
        <v>406</v>
      </c>
      <c r="F405" s="145" t="s">
        <v>1866</v>
      </c>
      <c r="G405" s="148" t="str">
        <f t="shared" si="133"/>
        <v>JPY</v>
      </c>
      <c r="H405" s="148" t="str">
        <f t="shared" si="134"/>
        <v>JPY</v>
      </c>
      <c r="I405" s="148">
        <v>53</v>
      </c>
      <c r="J405" s="148" t="s">
        <v>200</v>
      </c>
      <c r="K405" s="148" t="b">
        <v>1</v>
      </c>
      <c r="L405" s="30" t="s">
        <v>1867</v>
      </c>
      <c r="M405" s="143" t="s">
        <v>1837</v>
      </c>
      <c r="N405" s="68">
        <v>404</v>
      </c>
      <c r="O405" s="68" t="str">
        <f t="shared" si="157"/>
        <v/>
      </c>
      <c r="P405" s="68" t="str">
        <f t="shared" si="155"/>
        <v>{ "id": 404, "cbl_value":"JPY", "oscar_display_text" : "JPY", "top_record": true, "synonyms": [] },</v>
      </c>
      <c r="Q405" s="68" t="str">
        <f t="shared" si="156"/>
        <v>{ "id": 404, "cbl_value":"JPY", "oscar_display_text" : "JPY", "top_record": true, "synonyms": [] },</v>
      </c>
      <c r="R405" s="68"/>
      <c r="S405" t="s">
        <v>88</v>
      </c>
      <c r="T405" t="str">
        <f t="shared" si="166"/>
        <v>UPDATE lov_value SET ACTIVE = 1 , ORDER_VALUE = 53 WHERE ID = 404;</v>
      </c>
      <c r="U405" t="str">
        <f t="shared" ref="U405:AF405" si="167">IF($L405&lt;&gt;"",
    IF(LEN($L405)-LEN(SUBSTITUTE($L405,";",""))&gt;=U$1,
        IF(U$1=1,
            MID($L405,1,FIND(";",$L405,1)-1),
            MID($L405,
                FIND("~",SUBSTITUTE($L405,";","~",U$1-1))+1,
                FIND("~",SUBSTITUTE($L405,";","~",U$1))-FIND("~",SUBSTITUTE($L405,";","~",U$1-1))-1
            )
        ),
        IF(AND(LEN($L405)-LEN(SUBSTITUTE($L405,";",""))=0,U$1=1),
            $L405,
            IF(LEN($L405)-LEN(SUBSTITUTE($L405,";",""))=U$1-1,
                RIGHT($L405,LEN($L405)-FIND("~",(SUBSTITUTE($L405,";","~",U$1-1)))),""))),"")</f>
        <v>japanese yen</v>
      </c>
      <c r="V405" t="str">
        <f t="shared" si="167"/>
        <v>jp yen</v>
      </c>
      <c r="W405" t="str">
        <f t="shared" si="167"/>
        <v>yen</v>
      </c>
      <c r="X405" t="str">
        <f t="shared" si="167"/>
        <v/>
      </c>
      <c r="Y405" t="str">
        <f t="shared" si="167"/>
        <v/>
      </c>
      <c r="Z405" t="str">
        <f t="shared" si="167"/>
        <v/>
      </c>
      <c r="AA405" t="str">
        <f t="shared" si="167"/>
        <v/>
      </c>
      <c r="AB405" t="str">
        <f t="shared" si="167"/>
        <v/>
      </c>
      <c r="AC405" t="str">
        <f t="shared" si="167"/>
        <v/>
      </c>
      <c r="AD405" t="str">
        <f t="shared" si="167"/>
        <v/>
      </c>
      <c r="AE405" t="str">
        <f t="shared" si="167"/>
        <v/>
      </c>
      <c r="AF405" t="str">
        <f t="shared" si="167"/>
        <v/>
      </c>
      <c r="AG405" t="str">
        <f t="shared" ref="AG405:AR405" si="168">IF(U405&lt;&gt;"",CONCATENATE("INSERT INTO oscar_db.synonym (SYNONYM, LOV_ID) VALUES('",U405,"' , ",$N405,");"),"")</f>
        <v>INSERT INTO oscar_db.synonym (SYNONYM, LOV_ID) VALUES('japanese yen' , 404);</v>
      </c>
      <c r="AH405" t="str">
        <f t="shared" si="168"/>
        <v>INSERT INTO oscar_db.synonym (SYNONYM, LOV_ID) VALUES('jp yen' , 404);</v>
      </c>
      <c r="AI405" t="str">
        <f t="shared" si="168"/>
        <v>INSERT INTO oscar_db.synonym (SYNONYM, LOV_ID) VALUES('yen' , 404);</v>
      </c>
      <c r="AJ405" t="str">
        <f t="shared" si="168"/>
        <v/>
      </c>
      <c r="AK405" t="str">
        <f t="shared" si="168"/>
        <v/>
      </c>
      <c r="AL405" t="str">
        <f t="shared" si="168"/>
        <v/>
      </c>
      <c r="AM405" t="str">
        <f t="shared" si="168"/>
        <v/>
      </c>
      <c r="AN405" t="str">
        <f t="shared" si="168"/>
        <v/>
      </c>
      <c r="AO405" t="str">
        <f t="shared" si="168"/>
        <v/>
      </c>
      <c r="AP405" t="str">
        <f t="shared" si="168"/>
        <v/>
      </c>
      <c r="AQ405" t="str">
        <f t="shared" si="168"/>
        <v/>
      </c>
      <c r="AR405" t="str">
        <f t="shared" si="168"/>
        <v/>
      </c>
    </row>
    <row r="406" spans="3:44" ht="16" hidden="1">
      <c r="C406" s="68">
        <v>6</v>
      </c>
      <c r="D406" s="68">
        <v>31</v>
      </c>
      <c r="E406" s="18" t="s">
        <v>406</v>
      </c>
      <c r="F406" s="145" t="s">
        <v>1868</v>
      </c>
      <c r="G406" s="148" t="str">
        <f t="shared" si="133"/>
        <v>KES</v>
      </c>
      <c r="H406" s="148" t="str">
        <f t="shared" si="134"/>
        <v>KES</v>
      </c>
      <c r="I406" s="148">
        <v>54</v>
      </c>
      <c r="J406" s="148" t="s">
        <v>88</v>
      </c>
      <c r="K406" s="148"/>
      <c r="L406" s="68"/>
      <c r="M406" s="143"/>
      <c r="N406" s="68">
        <v>405</v>
      </c>
      <c r="O406" s="68" t="str">
        <f t="shared" si="157"/>
        <v/>
      </c>
      <c r="P406" s="68" t="str">
        <f t="shared" si="155"/>
        <v>{ "id": 405, "cbl_value":"KES", "oscar_display_text" : "KES", "top_record": false, "synonyms": [] },</v>
      </c>
      <c r="Q406" s="68" t="str">
        <f t="shared" si="156"/>
        <v>{ "id": 405, "cbl_value":"KES", "oscar_display_text" : "KES", "top_record": false, "synonyms": [] },</v>
      </c>
      <c r="R406" s="68"/>
      <c r="S406" t="s">
        <v>88</v>
      </c>
      <c r="T406" t="str">
        <f t="shared" si="166"/>
        <v>UPDATE lov_value SET ACTIVE = 0 , ORDER_VALUE = 54 WHERE ID = 405;</v>
      </c>
    </row>
    <row r="407" spans="3:44" ht="16" hidden="1">
      <c r="C407" s="68">
        <v>6</v>
      </c>
      <c r="D407" s="68">
        <v>31</v>
      </c>
      <c r="E407" s="18" t="s">
        <v>406</v>
      </c>
      <c r="F407" s="145" t="s">
        <v>1869</v>
      </c>
      <c r="G407" s="148" t="str">
        <f t="shared" si="133"/>
        <v>KGS</v>
      </c>
      <c r="H407" s="148" t="str">
        <f t="shared" si="134"/>
        <v>KGS</v>
      </c>
      <c r="I407" s="148">
        <v>55</v>
      </c>
      <c r="J407" s="148" t="s">
        <v>88</v>
      </c>
      <c r="K407" s="148"/>
      <c r="L407" s="68"/>
      <c r="M407" s="143"/>
      <c r="N407" s="68">
        <v>406</v>
      </c>
      <c r="O407" s="68" t="str">
        <f t="shared" si="157"/>
        <v/>
      </c>
      <c r="P407" s="68" t="str">
        <f t="shared" si="155"/>
        <v>{ "id": 406, "cbl_value":"KGS", "oscar_display_text" : "KGS", "top_record": false, "synonyms": [] },</v>
      </c>
      <c r="Q407" s="68" t="str">
        <f t="shared" si="156"/>
        <v>{ "id": 406, "cbl_value":"KGS", "oscar_display_text" : "KGS", "top_record": false, "synonyms": [] },</v>
      </c>
      <c r="R407" s="68"/>
      <c r="S407" t="s">
        <v>88</v>
      </c>
      <c r="T407" t="str">
        <f t="shared" si="166"/>
        <v>UPDATE lov_value SET ACTIVE = 0 , ORDER_VALUE = 55 WHERE ID = 406;</v>
      </c>
    </row>
    <row r="408" spans="3:44" ht="16" hidden="1">
      <c r="C408" s="68">
        <v>6</v>
      </c>
      <c r="D408" s="68">
        <v>31</v>
      </c>
      <c r="E408" s="18" t="s">
        <v>406</v>
      </c>
      <c r="F408" s="145" t="s">
        <v>1870</v>
      </c>
      <c r="G408" s="148" t="str">
        <f t="shared" si="133"/>
        <v>KHR</v>
      </c>
      <c r="H408" s="148" t="str">
        <f t="shared" si="134"/>
        <v>KHR</v>
      </c>
      <c r="I408" s="148">
        <v>56</v>
      </c>
      <c r="J408" s="148" t="s">
        <v>88</v>
      </c>
      <c r="K408" s="148"/>
      <c r="L408" s="68"/>
      <c r="M408" s="143"/>
      <c r="N408" s="68">
        <v>407</v>
      </c>
      <c r="O408" s="68" t="str">
        <f t="shared" si="157"/>
        <v/>
      </c>
      <c r="P408" s="68" t="str">
        <f t="shared" si="155"/>
        <v>{ "id": 407, "cbl_value":"KHR", "oscar_display_text" : "KHR", "top_record": false, "synonyms": [] },</v>
      </c>
      <c r="Q408" s="68" t="str">
        <f t="shared" si="156"/>
        <v>{ "id": 407, "cbl_value":"KHR", "oscar_display_text" : "KHR", "top_record": false, "synonyms": [] },</v>
      </c>
      <c r="R408" s="68"/>
      <c r="S408" t="s">
        <v>88</v>
      </c>
      <c r="T408" t="str">
        <f t="shared" si="166"/>
        <v>UPDATE lov_value SET ACTIVE = 0 , ORDER_VALUE = 56 WHERE ID = 407;</v>
      </c>
    </row>
    <row r="409" spans="3:44" ht="32" hidden="1">
      <c r="C409" s="68">
        <v>6</v>
      </c>
      <c r="D409" s="68">
        <v>31</v>
      </c>
      <c r="E409" s="18" t="s">
        <v>406</v>
      </c>
      <c r="F409" s="145" t="s">
        <v>1871</v>
      </c>
      <c r="G409" s="148" t="str">
        <f t="shared" si="133"/>
        <v>KRW</v>
      </c>
      <c r="H409" s="148" t="str">
        <f t="shared" si="134"/>
        <v>KRW</v>
      </c>
      <c r="I409" s="148">
        <v>57</v>
      </c>
      <c r="J409" s="148" t="s">
        <v>200</v>
      </c>
      <c r="K409" s="148"/>
      <c r="L409" s="30" t="s">
        <v>1872</v>
      </c>
      <c r="M409" s="143"/>
      <c r="N409" s="68">
        <v>408</v>
      </c>
      <c r="O409" s="68" t="str">
        <f t="shared" si="157"/>
        <v/>
      </c>
      <c r="P409" s="68" t="str">
        <f t="shared" si="155"/>
        <v>{ "id": 408, "cbl_value":"KRW", "oscar_display_text" : "KRW", "top_record": false, "synonyms": [] },</v>
      </c>
      <c r="Q409" s="68" t="str">
        <f t="shared" si="156"/>
        <v>{ "id": 408, "cbl_value":"KRW", "oscar_display_text" : "KRW", "top_record": false, "synonyms": [] },</v>
      </c>
      <c r="R409" s="68"/>
      <c r="S409" t="s">
        <v>88</v>
      </c>
      <c r="T409" t="str">
        <f t="shared" si="166"/>
        <v>UPDATE lov_value SET ACTIVE = 1 , ORDER_VALUE = 57 WHERE ID = 408;</v>
      </c>
      <c r="U409" t="str">
        <f t="shared" ref="U409:AF411" si="169">IF($L409&lt;&gt;"",
    IF(LEN($L409)-LEN(SUBSTITUTE($L409,";",""))&gt;=U$1,
        IF(U$1=1,
            MID($L409,1,FIND(";",$L409,1)-1),
            MID($L409,
                FIND("~",SUBSTITUTE($L409,";","~",U$1-1))+1,
                FIND("~",SUBSTITUTE($L409,";","~",U$1))-FIND("~",SUBSTITUTE($L409,";","~",U$1-1))-1
            )
        ),
        IF(AND(LEN($L409)-LEN(SUBSTITUTE($L409,";",""))=0,U$1=1),
            $L409,
            IF(LEN($L409)-LEN(SUBSTITUTE($L409,";",""))=U$1-1,
                RIGHT($L409,LEN($L409)-FIND("~",(SUBSTITUTE($L409,";","~",U$1-1)))),""))),"")</f>
        <v>south korean won</v>
      </c>
      <c r="V409" t="str">
        <f t="shared" si="169"/>
        <v>kr won</v>
      </c>
      <c r="W409" t="str">
        <f t="shared" si="169"/>
        <v>won</v>
      </c>
      <c r="X409" t="str">
        <f t="shared" si="169"/>
        <v/>
      </c>
      <c r="Y409" t="str">
        <f t="shared" si="169"/>
        <v/>
      </c>
      <c r="Z409" t="str">
        <f t="shared" si="169"/>
        <v/>
      </c>
      <c r="AA409" t="str">
        <f t="shared" si="169"/>
        <v/>
      </c>
      <c r="AB409" t="str">
        <f t="shared" si="169"/>
        <v/>
      </c>
      <c r="AC409" t="str">
        <f t="shared" si="169"/>
        <v/>
      </c>
      <c r="AD409" t="str">
        <f t="shared" si="169"/>
        <v/>
      </c>
      <c r="AE409" t="str">
        <f t="shared" si="169"/>
        <v/>
      </c>
      <c r="AF409" t="str">
        <f t="shared" si="169"/>
        <v/>
      </c>
      <c r="AG409" t="str">
        <f t="shared" ref="AG409:AR411" si="170">IF(U409&lt;&gt;"",CONCATENATE("INSERT INTO oscar_db.synonym (SYNONYM, LOV_ID) VALUES('",U409,"' , ",$N409,");"),"")</f>
        <v>INSERT INTO oscar_db.synonym (SYNONYM, LOV_ID) VALUES('south korean won' , 408);</v>
      </c>
      <c r="AH409" t="str">
        <f t="shared" si="170"/>
        <v>INSERT INTO oscar_db.synonym (SYNONYM, LOV_ID) VALUES('kr won' , 408);</v>
      </c>
      <c r="AI409" t="str">
        <f t="shared" si="170"/>
        <v>INSERT INTO oscar_db.synonym (SYNONYM, LOV_ID) VALUES('won' , 408);</v>
      </c>
      <c r="AJ409" t="str">
        <f t="shared" si="170"/>
        <v/>
      </c>
      <c r="AK409" t="str">
        <f t="shared" si="170"/>
        <v/>
      </c>
      <c r="AL409" t="str">
        <f t="shared" si="170"/>
        <v/>
      </c>
      <c r="AM409" t="str">
        <f t="shared" si="170"/>
        <v/>
      </c>
      <c r="AN409" t="str">
        <f t="shared" si="170"/>
        <v/>
      </c>
      <c r="AO409" t="str">
        <f t="shared" si="170"/>
        <v/>
      </c>
      <c r="AP409" t="str">
        <f t="shared" si="170"/>
        <v/>
      </c>
      <c r="AQ409" t="str">
        <f t="shared" si="170"/>
        <v/>
      </c>
      <c r="AR409" t="str">
        <f t="shared" si="170"/>
        <v/>
      </c>
    </row>
    <row r="410" spans="3:44" ht="16" hidden="1">
      <c r="C410" s="68">
        <v>6</v>
      </c>
      <c r="D410" s="68">
        <v>31</v>
      </c>
      <c r="E410" s="18" t="s">
        <v>406</v>
      </c>
      <c r="F410" s="145" t="s">
        <v>1873</v>
      </c>
      <c r="G410" s="148" t="str">
        <f t="shared" si="133"/>
        <v>KWD</v>
      </c>
      <c r="H410" s="148" t="str">
        <f t="shared" si="134"/>
        <v>KWD</v>
      </c>
      <c r="I410" s="148">
        <v>58</v>
      </c>
      <c r="J410" s="148" t="s">
        <v>200</v>
      </c>
      <c r="K410" s="148"/>
      <c r="L410" s="30" t="s">
        <v>1874</v>
      </c>
      <c r="M410" s="143"/>
      <c r="N410" s="68">
        <v>409</v>
      </c>
      <c r="O410" s="68" t="str">
        <f t="shared" si="157"/>
        <v/>
      </c>
      <c r="P410" s="68" t="str">
        <f t="shared" si="155"/>
        <v>{ "id": 409, "cbl_value":"KWD", "oscar_display_text" : "KWD", "top_record": false, "synonyms": [] },</v>
      </c>
      <c r="Q410" s="68" t="str">
        <f t="shared" si="156"/>
        <v>{ "id": 409, "cbl_value":"KWD", "oscar_display_text" : "KWD", "top_record": false, "synonyms": [] },</v>
      </c>
      <c r="R410" s="68"/>
      <c r="S410" t="s">
        <v>88</v>
      </c>
      <c r="T410" t="str">
        <f t="shared" si="166"/>
        <v>UPDATE lov_value SET ACTIVE = 1 , ORDER_VALUE = 58 WHERE ID = 409;</v>
      </c>
      <c r="U410" t="str">
        <f t="shared" si="169"/>
        <v>kuwait dinar</v>
      </c>
      <c r="V410" t="str">
        <f t="shared" si="169"/>
        <v>kw dinar</v>
      </c>
      <c r="W410" t="str">
        <f t="shared" si="169"/>
        <v/>
      </c>
      <c r="X410" t="str">
        <f t="shared" si="169"/>
        <v/>
      </c>
      <c r="Y410" t="str">
        <f t="shared" si="169"/>
        <v/>
      </c>
      <c r="Z410" t="str">
        <f t="shared" si="169"/>
        <v/>
      </c>
      <c r="AA410" t="str">
        <f t="shared" si="169"/>
        <v/>
      </c>
      <c r="AB410" t="str">
        <f t="shared" si="169"/>
        <v/>
      </c>
      <c r="AC410" t="str">
        <f t="shared" si="169"/>
        <v/>
      </c>
      <c r="AD410" t="str">
        <f t="shared" si="169"/>
        <v/>
      </c>
      <c r="AE410" t="str">
        <f t="shared" si="169"/>
        <v/>
      </c>
      <c r="AF410" t="str">
        <f t="shared" si="169"/>
        <v/>
      </c>
      <c r="AG410" t="str">
        <f t="shared" si="170"/>
        <v>INSERT INTO oscar_db.synonym (SYNONYM, LOV_ID) VALUES('kuwait dinar' , 409);</v>
      </c>
      <c r="AH410" t="str">
        <f t="shared" si="170"/>
        <v>INSERT INTO oscar_db.synonym (SYNONYM, LOV_ID) VALUES('kw dinar' , 409);</v>
      </c>
      <c r="AI410" t="str">
        <f t="shared" si="170"/>
        <v/>
      </c>
      <c r="AJ410" t="str">
        <f t="shared" si="170"/>
        <v/>
      </c>
      <c r="AK410" t="str">
        <f t="shared" si="170"/>
        <v/>
      </c>
      <c r="AL410" t="str">
        <f t="shared" si="170"/>
        <v/>
      </c>
      <c r="AM410" t="str">
        <f t="shared" si="170"/>
        <v/>
      </c>
      <c r="AN410" t="str">
        <f t="shared" si="170"/>
        <v/>
      </c>
      <c r="AO410" t="str">
        <f t="shared" si="170"/>
        <v/>
      </c>
      <c r="AP410" t="str">
        <f t="shared" si="170"/>
        <v/>
      </c>
      <c r="AQ410" t="str">
        <f t="shared" si="170"/>
        <v/>
      </c>
      <c r="AR410" t="str">
        <f t="shared" si="170"/>
        <v/>
      </c>
    </row>
    <row r="411" spans="3:44" ht="32" hidden="1">
      <c r="C411" s="68">
        <v>6</v>
      </c>
      <c r="D411" s="68">
        <v>31</v>
      </c>
      <c r="E411" s="18" t="s">
        <v>406</v>
      </c>
      <c r="F411" s="145" t="s">
        <v>1875</v>
      </c>
      <c r="G411" s="148" t="str">
        <f t="shared" si="133"/>
        <v>KZT</v>
      </c>
      <c r="H411" s="148" t="str">
        <f t="shared" si="134"/>
        <v>KZT</v>
      </c>
      <c r="I411" s="148">
        <v>59</v>
      </c>
      <c r="J411" s="148" t="s">
        <v>200</v>
      </c>
      <c r="K411" s="148"/>
      <c r="L411" s="30" t="s">
        <v>1876</v>
      </c>
      <c r="M411" s="143"/>
      <c r="N411" s="68">
        <v>410</v>
      </c>
      <c r="O411" s="68" t="str">
        <f t="shared" si="157"/>
        <v/>
      </c>
      <c r="P411" s="68" t="str">
        <f t="shared" si="155"/>
        <v>{ "id": 410, "cbl_value":"KZT", "oscar_display_text" : "KZT", "top_record": false, "synonyms": [] },</v>
      </c>
      <c r="Q411" s="68" t="str">
        <f t="shared" si="156"/>
        <v>{ "id": 410, "cbl_value":"KZT", "oscar_display_text" : "KZT", "top_record": false, "synonyms": [] },</v>
      </c>
      <c r="R411" s="68"/>
      <c r="S411" t="s">
        <v>88</v>
      </c>
      <c r="T411" t="str">
        <f t="shared" si="166"/>
        <v>UPDATE lov_value SET ACTIVE = 1 , ORDER_VALUE = 59 WHERE ID = 410;</v>
      </c>
      <c r="U411" t="str">
        <f t="shared" si="169"/>
        <v>kazachstani tenge</v>
      </c>
      <c r="V411" t="str">
        <f t="shared" si="169"/>
        <v>kz tenge</v>
      </c>
      <c r="W411" t="str">
        <f t="shared" si="169"/>
        <v>tenge</v>
      </c>
      <c r="X411" t="str">
        <f t="shared" si="169"/>
        <v/>
      </c>
      <c r="Y411" t="str">
        <f t="shared" si="169"/>
        <v/>
      </c>
      <c r="Z411" t="str">
        <f t="shared" si="169"/>
        <v/>
      </c>
      <c r="AA411" t="str">
        <f t="shared" si="169"/>
        <v/>
      </c>
      <c r="AB411" t="str">
        <f t="shared" si="169"/>
        <v/>
      </c>
      <c r="AC411" t="str">
        <f t="shared" si="169"/>
        <v/>
      </c>
      <c r="AD411" t="str">
        <f t="shared" si="169"/>
        <v/>
      </c>
      <c r="AE411" t="str">
        <f t="shared" si="169"/>
        <v/>
      </c>
      <c r="AF411" t="str">
        <f t="shared" si="169"/>
        <v/>
      </c>
      <c r="AG411" t="str">
        <f t="shared" si="170"/>
        <v>INSERT INTO oscar_db.synonym (SYNONYM, LOV_ID) VALUES('kazachstani tenge' , 410);</v>
      </c>
      <c r="AH411" t="str">
        <f t="shared" si="170"/>
        <v>INSERT INTO oscar_db.synonym (SYNONYM, LOV_ID) VALUES('kz tenge' , 410);</v>
      </c>
      <c r="AI411" t="str">
        <f t="shared" si="170"/>
        <v>INSERT INTO oscar_db.synonym (SYNONYM, LOV_ID) VALUES('tenge' , 410);</v>
      </c>
      <c r="AJ411" t="str">
        <f t="shared" si="170"/>
        <v/>
      </c>
      <c r="AK411" t="str">
        <f t="shared" si="170"/>
        <v/>
      </c>
      <c r="AL411" t="str">
        <f t="shared" si="170"/>
        <v/>
      </c>
      <c r="AM411" t="str">
        <f t="shared" si="170"/>
        <v/>
      </c>
      <c r="AN411" t="str">
        <f t="shared" si="170"/>
        <v/>
      </c>
      <c r="AO411" t="str">
        <f t="shared" si="170"/>
        <v/>
      </c>
      <c r="AP411" t="str">
        <f t="shared" si="170"/>
        <v/>
      </c>
      <c r="AQ411" t="str">
        <f t="shared" si="170"/>
        <v/>
      </c>
      <c r="AR411" t="str">
        <f t="shared" si="170"/>
        <v/>
      </c>
    </row>
    <row r="412" spans="3:44" ht="16" hidden="1">
      <c r="C412" s="68">
        <v>6</v>
      </c>
      <c r="D412" s="68">
        <v>31</v>
      </c>
      <c r="E412" s="18" t="s">
        <v>406</v>
      </c>
      <c r="F412" s="145" t="s">
        <v>1877</v>
      </c>
      <c r="G412" s="148" t="str">
        <f t="shared" si="133"/>
        <v>LBP</v>
      </c>
      <c r="H412" s="148" t="str">
        <f t="shared" si="134"/>
        <v>LBP</v>
      </c>
      <c r="I412" s="148">
        <v>60</v>
      </c>
      <c r="J412" s="148" t="s">
        <v>88</v>
      </c>
      <c r="K412" s="148"/>
      <c r="L412" s="68"/>
      <c r="M412" s="143"/>
      <c r="N412" s="68">
        <v>411</v>
      </c>
      <c r="O412" s="68" t="str">
        <f t="shared" si="157"/>
        <v/>
      </c>
      <c r="P412" s="68" t="str">
        <f t="shared" si="155"/>
        <v>{ "id": 411, "cbl_value":"LBP", "oscar_display_text" : "LBP", "top_record": false, "synonyms": [] },</v>
      </c>
      <c r="Q412" s="68" t="str">
        <f t="shared" si="156"/>
        <v>{ "id": 411, "cbl_value":"LBP", "oscar_display_text" : "LBP", "top_record": false, "synonyms": [] },</v>
      </c>
      <c r="R412" s="68"/>
      <c r="S412" t="s">
        <v>88</v>
      </c>
      <c r="T412" t="str">
        <f t="shared" si="166"/>
        <v>UPDATE lov_value SET ACTIVE = 0 , ORDER_VALUE = 60 WHERE ID = 411;</v>
      </c>
    </row>
    <row r="413" spans="3:44" ht="16" hidden="1">
      <c r="C413" s="68">
        <v>6</v>
      </c>
      <c r="D413" s="68">
        <v>31</v>
      </c>
      <c r="E413" s="18" t="s">
        <v>406</v>
      </c>
      <c r="F413" s="145" t="s">
        <v>1878</v>
      </c>
      <c r="G413" s="148" t="str">
        <f t="shared" si="133"/>
        <v>LKR</v>
      </c>
      <c r="H413" s="148" t="str">
        <f t="shared" si="134"/>
        <v>LKR</v>
      </c>
      <c r="I413" s="148">
        <v>61</v>
      </c>
      <c r="J413" s="148" t="s">
        <v>88</v>
      </c>
      <c r="K413" s="148"/>
      <c r="L413" s="68"/>
      <c r="M413" s="143"/>
      <c r="N413" s="68">
        <v>412</v>
      </c>
      <c r="O413" s="68" t="str">
        <f t="shared" si="157"/>
        <v/>
      </c>
      <c r="P413" s="68" t="str">
        <f t="shared" si="155"/>
        <v>{ "id": 412, "cbl_value":"LKR", "oscar_display_text" : "LKR", "top_record": false, "synonyms": [] },</v>
      </c>
      <c r="Q413" s="68" t="str">
        <f t="shared" si="156"/>
        <v>{ "id": 412, "cbl_value":"LKR", "oscar_display_text" : "LKR", "top_record": false, "synonyms": [] },</v>
      </c>
      <c r="R413" s="68"/>
      <c r="S413" t="s">
        <v>88</v>
      </c>
      <c r="T413" t="str">
        <f t="shared" si="166"/>
        <v>UPDATE lov_value SET ACTIVE = 0 , ORDER_VALUE = 61 WHERE ID = 412;</v>
      </c>
    </row>
    <row r="414" spans="3:44" ht="16" hidden="1">
      <c r="C414" s="68">
        <v>6</v>
      </c>
      <c r="D414" s="68">
        <v>31</v>
      </c>
      <c r="E414" s="18" t="s">
        <v>406</v>
      </c>
      <c r="F414" s="145" t="s">
        <v>1879</v>
      </c>
      <c r="G414" s="148" t="str">
        <f t="shared" si="133"/>
        <v>LTL</v>
      </c>
      <c r="H414" s="148" t="str">
        <f t="shared" si="134"/>
        <v>LTL</v>
      </c>
      <c r="I414" s="148">
        <v>62</v>
      </c>
      <c r="J414" s="148" t="s">
        <v>88</v>
      </c>
      <c r="K414" s="148"/>
      <c r="L414" s="68"/>
      <c r="M414" s="143"/>
      <c r="N414" s="68">
        <v>413</v>
      </c>
      <c r="O414" s="68" t="str">
        <f t="shared" si="157"/>
        <v/>
      </c>
      <c r="P414" s="68" t="str">
        <f t="shared" si="155"/>
        <v>{ "id": 413, "cbl_value":"LTL", "oscar_display_text" : "LTL", "top_record": false, "synonyms": [] },</v>
      </c>
      <c r="Q414" s="68" t="str">
        <f t="shared" si="156"/>
        <v>{ "id": 413, "cbl_value":"LTL", "oscar_display_text" : "LTL", "top_record": false, "synonyms": [] },</v>
      </c>
      <c r="R414" s="68"/>
      <c r="S414" t="s">
        <v>88</v>
      </c>
      <c r="T414" t="str">
        <f t="shared" si="166"/>
        <v>UPDATE lov_value SET ACTIVE = 0 , ORDER_VALUE = 62 WHERE ID = 413;</v>
      </c>
    </row>
    <row r="415" spans="3:44" ht="16" hidden="1">
      <c r="C415" s="68">
        <v>6</v>
      </c>
      <c r="D415" s="68">
        <v>31</v>
      </c>
      <c r="E415" s="18" t="s">
        <v>406</v>
      </c>
      <c r="F415" s="145" t="s">
        <v>1880</v>
      </c>
      <c r="G415" s="148" t="str">
        <f t="shared" si="133"/>
        <v>LUF</v>
      </c>
      <c r="H415" s="148" t="str">
        <f t="shared" si="134"/>
        <v>LUF</v>
      </c>
      <c r="I415" s="148">
        <v>63</v>
      </c>
      <c r="J415" s="148" t="s">
        <v>88</v>
      </c>
      <c r="K415" s="148"/>
      <c r="L415" s="68"/>
      <c r="M415" s="143"/>
      <c r="N415" s="68">
        <v>414</v>
      </c>
      <c r="O415" s="68" t="str">
        <f t="shared" si="157"/>
        <v/>
      </c>
      <c r="P415" s="68" t="str">
        <f t="shared" si="155"/>
        <v>{ "id": 414, "cbl_value":"LUF", "oscar_display_text" : "LUF", "top_record": false, "synonyms": [] },</v>
      </c>
      <c r="Q415" s="68" t="str">
        <f t="shared" si="156"/>
        <v>{ "id": 414, "cbl_value":"LUF", "oscar_display_text" : "LUF", "top_record": false, "synonyms": [] },</v>
      </c>
      <c r="R415" s="68"/>
      <c r="S415" t="s">
        <v>88</v>
      </c>
      <c r="T415" t="str">
        <f t="shared" si="166"/>
        <v>UPDATE lov_value SET ACTIVE = 0 , ORDER_VALUE = 63 WHERE ID = 414;</v>
      </c>
    </row>
    <row r="416" spans="3:44" ht="16" hidden="1">
      <c r="C416" s="68">
        <v>6</v>
      </c>
      <c r="D416" s="68">
        <v>31</v>
      </c>
      <c r="E416" s="18" t="s">
        <v>406</v>
      </c>
      <c r="F416" s="145" t="s">
        <v>1881</v>
      </c>
      <c r="G416" s="148" t="str">
        <f t="shared" si="133"/>
        <v>LVL</v>
      </c>
      <c r="H416" s="148" t="str">
        <f t="shared" si="134"/>
        <v>LVL</v>
      </c>
      <c r="I416" s="148">
        <v>64</v>
      </c>
      <c r="J416" s="148" t="s">
        <v>88</v>
      </c>
      <c r="K416" s="148"/>
      <c r="L416" s="68"/>
      <c r="M416" s="143"/>
      <c r="N416" s="68">
        <v>415</v>
      </c>
      <c r="O416" s="68" t="str">
        <f t="shared" si="157"/>
        <v/>
      </c>
      <c r="P416" s="68" t="str">
        <f t="shared" si="155"/>
        <v>{ "id": 415, "cbl_value":"LVL", "oscar_display_text" : "LVL", "top_record": false, "synonyms": [] },</v>
      </c>
      <c r="Q416" s="68" t="str">
        <f t="shared" si="156"/>
        <v>{ "id": 415, "cbl_value":"LVL", "oscar_display_text" : "LVL", "top_record": false, "synonyms": [] },</v>
      </c>
      <c r="R416" s="68"/>
      <c r="S416" t="s">
        <v>88</v>
      </c>
      <c r="T416" t="str">
        <f t="shared" si="166"/>
        <v>UPDATE lov_value SET ACTIVE = 0 , ORDER_VALUE = 64 WHERE ID = 415;</v>
      </c>
    </row>
    <row r="417" spans="3:44" ht="16" hidden="1">
      <c r="C417" s="68">
        <v>6</v>
      </c>
      <c r="D417" s="68">
        <v>31</v>
      </c>
      <c r="E417" s="18" t="s">
        <v>406</v>
      </c>
      <c r="F417" s="145" t="s">
        <v>1882</v>
      </c>
      <c r="G417" s="148" t="str">
        <f t="shared" ref="G417:G480" si="171">IF(ISNUMBER(FIND("(",F417)),LEFT(F417,FIND("(",F417)-2),LEFT(F417,FIND(":",F417)-2))</f>
        <v>MAD</v>
      </c>
      <c r="H417" s="148" t="str">
        <f t="shared" ref="H417:H480" si="172">RIGHT(F417,LEN(F417)-FIND(":",F417)-1)</f>
        <v>MAD</v>
      </c>
      <c r="I417" s="148">
        <v>65</v>
      </c>
      <c r="J417" s="148" t="s">
        <v>88</v>
      </c>
      <c r="K417" s="148"/>
      <c r="L417" s="68"/>
      <c r="M417" s="143"/>
      <c r="N417" s="68">
        <v>416</v>
      </c>
      <c r="O417" s="68" t="str">
        <f t="shared" si="157"/>
        <v/>
      </c>
      <c r="P417" s="68" t="str">
        <f t="shared" si="155"/>
        <v>{ "id": 416, "cbl_value":"MAD", "oscar_display_text" : "MAD", "top_record": false, "synonyms": [] },</v>
      </c>
      <c r="Q417" s="68" t="str">
        <f t="shared" si="156"/>
        <v>{ "id": 416, "cbl_value":"MAD", "oscar_display_text" : "MAD", "top_record": false, "synonyms": [] },</v>
      </c>
      <c r="R417" s="68"/>
      <c r="S417" t="s">
        <v>88</v>
      </c>
      <c r="T417" t="str">
        <f t="shared" si="166"/>
        <v>UPDATE lov_value SET ACTIVE = 0 , ORDER_VALUE = 65 WHERE ID = 416;</v>
      </c>
    </row>
    <row r="418" spans="3:44" ht="16" hidden="1">
      <c r="C418" s="68">
        <v>6</v>
      </c>
      <c r="D418" s="68">
        <v>31</v>
      </c>
      <c r="E418" s="18" t="s">
        <v>406</v>
      </c>
      <c r="F418" s="145" t="s">
        <v>1883</v>
      </c>
      <c r="G418" s="148" t="str">
        <f t="shared" si="171"/>
        <v>MNT</v>
      </c>
      <c r="H418" s="148" t="str">
        <f t="shared" si="172"/>
        <v>MNT</v>
      </c>
      <c r="I418" s="148">
        <v>66</v>
      </c>
      <c r="J418" s="148" t="s">
        <v>88</v>
      </c>
      <c r="K418" s="148"/>
      <c r="L418" s="68"/>
      <c r="M418" s="143"/>
      <c r="N418" s="68">
        <v>417</v>
      </c>
      <c r="O418" s="68" t="str">
        <f t="shared" si="157"/>
        <v/>
      </c>
      <c r="P418" s="68" t="str">
        <f t="shared" si="155"/>
        <v>{ "id": 417, "cbl_value":"MNT", "oscar_display_text" : "MNT", "top_record": false, "synonyms": [] },</v>
      </c>
      <c r="Q418" s="68" t="str">
        <f t="shared" si="156"/>
        <v>{ "id": 417, "cbl_value":"MNT", "oscar_display_text" : "MNT", "top_record": false, "synonyms": [] },</v>
      </c>
      <c r="R418" s="68"/>
      <c r="S418" t="s">
        <v>88</v>
      </c>
      <c r="T418" t="str">
        <f t="shared" si="166"/>
        <v>UPDATE lov_value SET ACTIVE = 0 , ORDER_VALUE = 66 WHERE ID = 417;</v>
      </c>
    </row>
    <row r="419" spans="3:44" ht="16" hidden="1">
      <c r="C419" s="68">
        <v>6</v>
      </c>
      <c r="D419" s="68">
        <v>31</v>
      </c>
      <c r="E419" s="18" t="s">
        <v>406</v>
      </c>
      <c r="F419" s="145" t="s">
        <v>1884</v>
      </c>
      <c r="G419" s="148" t="str">
        <f t="shared" si="171"/>
        <v>MOP</v>
      </c>
      <c r="H419" s="148" t="str">
        <f t="shared" si="172"/>
        <v>MOP</v>
      </c>
      <c r="I419" s="148">
        <v>67</v>
      </c>
      <c r="J419" s="148" t="s">
        <v>88</v>
      </c>
      <c r="K419" s="148"/>
      <c r="L419" s="68"/>
      <c r="M419" s="143"/>
      <c r="N419" s="68">
        <v>418</v>
      </c>
      <c r="O419" s="68" t="str">
        <f t="shared" si="157"/>
        <v/>
      </c>
      <c r="P419" s="68" t="str">
        <f t="shared" si="155"/>
        <v>{ "id": 418, "cbl_value":"MOP", "oscar_display_text" : "MOP", "top_record": false, "synonyms": [] },</v>
      </c>
      <c r="Q419" s="68" t="str">
        <f t="shared" si="156"/>
        <v>{ "id": 418, "cbl_value":"MOP", "oscar_display_text" : "MOP", "top_record": false, "synonyms": [] },</v>
      </c>
      <c r="R419" s="68"/>
      <c r="S419" t="s">
        <v>88</v>
      </c>
      <c r="T419" t="str">
        <f t="shared" si="166"/>
        <v>UPDATE lov_value SET ACTIVE = 0 , ORDER_VALUE = 67 WHERE ID = 418;</v>
      </c>
    </row>
    <row r="420" spans="3:44" ht="16" hidden="1">
      <c r="C420" s="68">
        <v>6</v>
      </c>
      <c r="D420" s="68">
        <v>31</v>
      </c>
      <c r="E420" s="18" t="s">
        <v>406</v>
      </c>
      <c r="F420" s="145" t="s">
        <v>1885</v>
      </c>
      <c r="G420" s="148" t="str">
        <f t="shared" si="171"/>
        <v>MUR</v>
      </c>
      <c r="H420" s="148" t="str">
        <f t="shared" si="172"/>
        <v>MUR</v>
      </c>
      <c r="I420" s="148">
        <v>68</v>
      </c>
      <c r="J420" s="148" t="s">
        <v>88</v>
      </c>
      <c r="K420" s="148"/>
      <c r="L420" s="68"/>
      <c r="M420" s="143"/>
      <c r="N420" s="68">
        <v>419</v>
      </c>
      <c r="O420" s="68" t="str">
        <f t="shared" si="157"/>
        <v/>
      </c>
      <c r="P420" s="68" t="str">
        <f t="shared" si="155"/>
        <v>{ "id": 419, "cbl_value":"MUR", "oscar_display_text" : "MUR", "top_record": false, "synonyms": [] },</v>
      </c>
      <c r="Q420" s="68" t="str">
        <f t="shared" si="156"/>
        <v>{ "id": 419, "cbl_value":"MUR", "oscar_display_text" : "MUR", "top_record": false, "synonyms": [] },</v>
      </c>
      <c r="R420" s="68"/>
      <c r="S420" t="s">
        <v>88</v>
      </c>
      <c r="T420" t="str">
        <f t="shared" si="166"/>
        <v>UPDATE lov_value SET ACTIVE = 0 , ORDER_VALUE = 68 WHERE ID = 419;</v>
      </c>
    </row>
    <row r="421" spans="3:44" ht="16" hidden="1">
      <c r="C421" s="68">
        <v>6</v>
      </c>
      <c r="D421" s="68">
        <v>31</v>
      </c>
      <c r="E421" s="18" t="s">
        <v>406</v>
      </c>
      <c r="F421" s="145" t="s">
        <v>1886</v>
      </c>
      <c r="G421" s="148" t="str">
        <f t="shared" si="171"/>
        <v>MXN</v>
      </c>
      <c r="H421" s="148" t="str">
        <f t="shared" si="172"/>
        <v>MXN</v>
      </c>
      <c r="I421" s="148">
        <v>69</v>
      </c>
      <c r="J421" s="148" t="s">
        <v>200</v>
      </c>
      <c r="K421" s="148"/>
      <c r="L421" s="30" t="s">
        <v>1887</v>
      </c>
      <c r="M421" s="143"/>
      <c r="N421" s="68">
        <v>420</v>
      </c>
      <c r="O421" s="68" t="str">
        <f t="shared" si="157"/>
        <v/>
      </c>
      <c r="P421" s="68" t="str">
        <f t="shared" si="155"/>
        <v>{ "id": 420, "cbl_value":"MXN", "oscar_display_text" : "MXN", "top_record": false, "synonyms": [] },</v>
      </c>
      <c r="Q421" s="68" t="str">
        <f t="shared" si="156"/>
        <v>{ "id": 420, "cbl_value":"MXN", "oscar_display_text" : "MXN", "top_record": false, "synonyms": [] },</v>
      </c>
      <c r="R421" s="68"/>
      <c r="S421" t="s">
        <v>88</v>
      </c>
      <c r="T421" t="str">
        <f t="shared" si="166"/>
        <v>UPDATE lov_value SET ACTIVE = 1 , ORDER_VALUE = 69 WHERE ID = 420;</v>
      </c>
      <c r="U421" t="str">
        <f t="shared" ref="U421:AF421" si="173">IF($L421&lt;&gt;"",
    IF(LEN($L421)-LEN(SUBSTITUTE($L421,";",""))&gt;=U$1,
        IF(U$1=1,
            MID($L421,1,FIND(";",$L421,1)-1),
            MID($L421,
                FIND("~",SUBSTITUTE($L421,";","~",U$1-1))+1,
                FIND("~",SUBSTITUTE($L421,";","~",U$1))-FIND("~",SUBSTITUTE($L421,";","~",U$1-1))-1
            )
        ),
        IF(AND(LEN($L421)-LEN(SUBSTITUTE($L421,";",""))=0,U$1=1),
            $L421,
            IF(LEN($L421)-LEN(SUBSTITUTE($L421,";",""))=U$1-1,
                RIGHT($L421,LEN($L421)-FIND("~",(SUBSTITUTE($L421,";","~",U$1-1)))),""))),"")</f>
        <v>mexican peso</v>
      </c>
      <c r="V421" t="str">
        <f t="shared" si="173"/>
        <v>mx peso</v>
      </c>
      <c r="W421" t="str">
        <f t="shared" si="173"/>
        <v/>
      </c>
      <c r="X421" t="str">
        <f t="shared" si="173"/>
        <v/>
      </c>
      <c r="Y421" t="str">
        <f t="shared" si="173"/>
        <v/>
      </c>
      <c r="Z421" t="str">
        <f t="shared" si="173"/>
        <v/>
      </c>
      <c r="AA421" t="str">
        <f t="shared" si="173"/>
        <v/>
      </c>
      <c r="AB421" t="str">
        <f t="shared" si="173"/>
        <v/>
      </c>
      <c r="AC421" t="str">
        <f t="shared" si="173"/>
        <v/>
      </c>
      <c r="AD421" t="str">
        <f t="shared" si="173"/>
        <v/>
      </c>
      <c r="AE421" t="str">
        <f t="shared" si="173"/>
        <v/>
      </c>
      <c r="AF421" t="str">
        <f t="shared" si="173"/>
        <v/>
      </c>
      <c r="AG421" t="str">
        <f t="shared" ref="AG421:AR421" si="174">IF(U421&lt;&gt;"",CONCATENATE("INSERT INTO oscar_db.synonym (SYNONYM, LOV_ID) VALUES('",U421,"' , ",$N421,");"),"")</f>
        <v>INSERT INTO oscar_db.synonym (SYNONYM, LOV_ID) VALUES('mexican peso' , 420);</v>
      </c>
      <c r="AH421" t="str">
        <f t="shared" si="174"/>
        <v>INSERT INTO oscar_db.synonym (SYNONYM, LOV_ID) VALUES('mx peso' , 420);</v>
      </c>
      <c r="AI421" t="str">
        <f t="shared" si="174"/>
        <v/>
      </c>
      <c r="AJ421" t="str">
        <f t="shared" si="174"/>
        <v/>
      </c>
      <c r="AK421" t="str">
        <f t="shared" si="174"/>
        <v/>
      </c>
      <c r="AL421" t="str">
        <f t="shared" si="174"/>
        <v/>
      </c>
      <c r="AM421" t="str">
        <f t="shared" si="174"/>
        <v/>
      </c>
      <c r="AN421" t="str">
        <f t="shared" si="174"/>
        <v/>
      </c>
      <c r="AO421" t="str">
        <f t="shared" si="174"/>
        <v/>
      </c>
      <c r="AP421" t="str">
        <f t="shared" si="174"/>
        <v/>
      </c>
      <c r="AQ421" t="str">
        <f t="shared" si="174"/>
        <v/>
      </c>
      <c r="AR421" t="str">
        <f t="shared" si="174"/>
        <v/>
      </c>
    </row>
    <row r="422" spans="3:44" ht="16" hidden="1">
      <c r="C422" s="68">
        <v>6</v>
      </c>
      <c r="D422" s="68">
        <v>31</v>
      </c>
      <c r="E422" s="18" t="s">
        <v>406</v>
      </c>
      <c r="F422" s="145" t="s">
        <v>1888</v>
      </c>
      <c r="G422" s="148" t="str">
        <f t="shared" si="171"/>
        <v>MXV</v>
      </c>
      <c r="H422" s="148" t="str">
        <f t="shared" si="172"/>
        <v>MXV</v>
      </c>
      <c r="I422" s="148">
        <v>70</v>
      </c>
      <c r="J422" s="148" t="s">
        <v>88</v>
      </c>
      <c r="K422" s="148"/>
      <c r="L422" s="68"/>
      <c r="M422" s="143"/>
      <c r="N422" s="68">
        <v>421</v>
      </c>
      <c r="O422" s="68" t="str">
        <f t="shared" si="157"/>
        <v/>
      </c>
      <c r="P422" s="68" t="str">
        <f t="shared" si="155"/>
        <v>{ "id": 421, "cbl_value":"MXV", "oscar_display_text" : "MXV", "top_record": false, "synonyms": [] },</v>
      </c>
      <c r="Q422" s="68" t="str">
        <f t="shared" si="156"/>
        <v>{ "id": 421, "cbl_value":"MXV", "oscar_display_text" : "MXV", "top_record": false, "synonyms": [] },</v>
      </c>
      <c r="R422" s="68"/>
      <c r="S422" t="s">
        <v>88</v>
      </c>
      <c r="T422" t="str">
        <f t="shared" si="166"/>
        <v>UPDATE lov_value SET ACTIVE = 0 , ORDER_VALUE = 70 WHERE ID = 421;</v>
      </c>
    </row>
    <row r="423" spans="3:44" ht="32" hidden="1">
      <c r="C423" s="68">
        <v>6</v>
      </c>
      <c r="D423" s="68">
        <v>31</v>
      </c>
      <c r="E423" s="18" t="s">
        <v>406</v>
      </c>
      <c r="F423" s="145" t="s">
        <v>1889</v>
      </c>
      <c r="G423" s="148" t="str">
        <f t="shared" si="171"/>
        <v>MYR</v>
      </c>
      <c r="H423" s="148" t="str">
        <f t="shared" si="172"/>
        <v>MYR</v>
      </c>
      <c r="I423" s="148">
        <v>71</v>
      </c>
      <c r="J423" s="148" t="s">
        <v>200</v>
      </c>
      <c r="K423" s="148"/>
      <c r="L423" s="30" t="s">
        <v>1890</v>
      </c>
      <c r="M423" s="143"/>
      <c r="N423" s="68">
        <v>422</v>
      </c>
      <c r="O423" s="68" t="str">
        <f t="shared" si="157"/>
        <v/>
      </c>
      <c r="P423" s="68" t="str">
        <f t="shared" si="155"/>
        <v>{ "id": 422, "cbl_value":"MYR", "oscar_display_text" : "MYR", "top_record": false, "synonyms": [] },</v>
      </c>
      <c r="Q423" s="68" t="str">
        <f t="shared" si="156"/>
        <v>{ "id": 422, "cbl_value":"MYR", "oscar_display_text" : "MYR", "top_record": false, "synonyms": [] },</v>
      </c>
      <c r="R423" s="68"/>
      <c r="S423" t="s">
        <v>88</v>
      </c>
      <c r="T423" t="str">
        <f t="shared" si="166"/>
        <v>UPDATE lov_value SET ACTIVE = 1 , ORDER_VALUE = 71 WHERE ID = 422;</v>
      </c>
      <c r="U423" t="str">
        <f t="shared" ref="U423:AF423" si="175">IF($L423&lt;&gt;"",
    IF(LEN($L423)-LEN(SUBSTITUTE($L423,";",""))&gt;=U$1,
        IF(U$1=1,
            MID($L423,1,FIND(";",$L423,1)-1),
            MID($L423,
                FIND("~",SUBSTITUTE($L423,";","~",U$1-1))+1,
                FIND("~",SUBSTITUTE($L423,";","~",U$1))-FIND("~",SUBSTITUTE($L423,";","~",U$1-1))-1
            )
        ),
        IF(AND(LEN($L423)-LEN(SUBSTITUTE($L423,";",""))=0,U$1=1),
            $L423,
            IF(LEN($L423)-LEN(SUBSTITUTE($L423,";",""))=U$1-1,
                RIGHT($L423,LEN($L423)-FIND("~",(SUBSTITUTE($L423,";","~",U$1-1)))),""))),"")</f>
        <v>malaysian ringgit</v>
      </c>
      <c r="V423" t="str">
        <f t="shared" si="175"/>
        <v>ringgit</v>
      </c>
      <c r="W423" t="str">
        <f t="shared" si="175"/>
        <v>my ringgit</v>
      </c>
      <c r="X423" t="str">
        <f t="shared" si="175"/>
        <v/>
      </c>
      <c r="Y423" t="str">
        <f t="shared" si="175"/>
        <v/>
      </c>
      <c r="Z423" t="str">
        <f t="shared" si="175"/>
        <v/>
      </c>
      <c r="AA423" t="str">
        <f t="shared" si="175"/>
        <v/>
      </c>
      <c r="AB423" t="str">
        <f t="shared" si="175"/>
        <v/>
      </c>
      <c r="AC423" t="str">
        <f t="shared" si="175"/>
        <v/>
      </c>
      <c r="AD423" t="str">
        <f t="shared" si="175"/>
        <v/>
      </c>
      <c r="AE423" t="str">
        <f t="shared" si="175"/>
        <v/>
      </c>
      <c r="AF423" t="str">
        <f t="shared" si="175"/>
        <v/>
      </c>
      <c r="AG423" t="str">
        <f t="shared" ref="AG423:AR423" si="176">IF(U423&lt;&gt;"",CONCATENATE("INSERT INTO oscar_db.synonym (SYNONYM, LOV_ID) VALUES('",U423,"' , ",$N423,");"),"")</f>
        <v>INSERT INTO oscar_db.synonym (SYNONYM, LOV_ID) VALUES('malaysian ringgit' , 422);</v>
      </c>
      <c r="AH423" t="str">
        <f t="shared" si="176"/>
        <v>INSERT INTO oscar_db.synonym (SYNONYM, LOV_ID) VALUES('ringgit' , 422);</v>
      </c>
      <c r="AI423" t="str">
        <f t="shared" si="176"/>
        <v>INSERT INTO oscar_db.synonym (SYNONYM, LOV_ID) VALUES('my ringgit' , 422);</v>
      </c>
      <c r="AJ423" t="str">
        <f t="shared" si="176"/>
        <v/>
      </c>
      <c r="AK423" t="str">
        <f t="shared" si="176"/>
        <v/>
      </c>
      <c r="AL423" t="str">
        <f t="shared" si="176"/>
        <v/>
      </c>
      <c r="AM423" t="str">
        <f t="shared" si="176"/>
        <v/>
      </c>
      <c r="AN423" t="str">
        <f t="shared" si="176"/>
        <v/>
      </c>
      <c r="AO423" t="str">
        <f t="shared" si="176"/>
        <v/>
      </c>
      <c r="AP423" t="str">
        <f t="shared" si="176"/>
        <v/>
      </c>
      <c r="AQ423" t="str">
        <f t="shared" si="176"/>
        <v/>
      </c>
      <c r="AR423" t="str">
        <f t="shared" si="176"/>
        <v/>
      </c>
    </row>
    <row r="424" spans="3:44" ht="16" hidden="1">
      <c r="C424" s="68">
        <v>6</v>
      </c>
      <c r="D424" s="68">
        <v>31</v>
      </c>
      <c r="E424" s="18" t="s">
        <v>406</v>
      </c>
      <c r="F424" s="145" t="s">
        <v>1891</v>
      </c>
      <c r="G424" s="148" t="str">
        <f t="shared" si="171"/>
        <v>MZN</v>
      </c>
      <c r="H424" s="148" t="str">
        <f t="shared" si="172"/>
        <v>MZN</v>
      </c>
      <c r="I424" s="148">
        <v>72</v>
      </c>
      <c r="J424" s="148" t="s">
        <v>88</v>
      </c>
      <c r="K424" s="148"/>
      <c r="L424" s="68"/>
      <c r="M424" s="143"/>
      <c r="N424" s="68">
        <v>423</v>
      </c>
      <c r="O424" s="68" t="str">
        <f t="shared" si="157"/>
        <v/>
      </c>
      <c r="P424" s="68" t="str">
        <f t="shared" si="155"/>
        <v>{ "id": 423, "cbl_value":"MZN", "oscar_display_text" : "MZN", "top_record": false, "synonyms": [] },</v>
      </c>
      <c r="Q424" s="68" t="str">
        <f t="shared" si="156"/>
        <v>{ "id": 423, "cbl_value":"MZN", "oscar_display_text" : "MZN", "top_record": false, "synonyms": [] },</v>
      </c>
      <c r="R424" s="68"/>
      <c r="S424" t="s">
        <v>88</v>
      </c>
      <c r="T424" t="str">
        <f t="shared" si="166"/>
        <v>UPDATE lov_value SET ACTIVE = 0 , ORDER_VALUE = 72 WHERE ID = 423;</v>
      </c>
    </row>
    <row r="425" spans="3:44" ht="16" hidden="1">
      <c r="C425" s="68">
        <v>6</v>
      </c>
      <c r="D425" s="68">
        <v>31</v>
      </c>
      <c r="E425" s="18" t="s">
        <v>406</v>
      </c>
      <c r="F425" s="145" t="s">
        <v>1892</v>
      </c>
      <c r="G425" s="148" t="str">
        <f t="shared" si="171"/>
        <v>NAD</v>
      </c>
      <c r="H425" s="148" t="str">
        <f t="shared" si="172"/>
        <v>NAD</v>
      </c>
      <c r="I425" s="148">
        <v>73</v>
      </c>
      <c r="J425" s="148" t="s">
        <v>88</v>
      </c>
      <c r="K425" s="148"/>
      <c r="L425" s="68"/>
      <c r="M425" s="143"/>
      <c r="N425" s="68">
        <v>424</v>
      </c>
      <c r="O425" s="68" t="str">
        <f t="shared" si="157"/>
        <v/>
      </c>
      <c r="P425" s="68" t="str">
        <f t="shared" si="155"/>
        <v>{ "id": 424, "cbl_value":"NAD", "oscar_display_text" : "NAD", "top_record": false, "synonyms": [] },</v>
      </c>
      <c r="Q425" s="68" t="str">
        <f t="shared" si="156"/>
        <v>{ "id": 424, "cbl_value":"NAD", "oscar_display_text" : "NAD", "top_record": false, "synonyms": [] },</v>
      </c>
      <c r="R425" s="68"/>
      <c r="S425" t="s">
        <v>88</v>
      </c>
      <c r="T425" t="str">
        <f t="shared" si="166"/>
        <v>UPDATE lov_value SET ACTIVE = 0 , ORDER_VALUE = 73 WHERE ID = 424;</v>
      </c>
    </row>
    <row r="426" spans="3:44" ht="16" hidden="1">
      <c r="C426" s="68">
        <v>6</v>
      </c>
      <c r="D426" s="68">
        <v>31</v>
      </c>
      <c r="E426" s="18" t="s">
        <v>406</v>
      </c>
      <c r="F426" s="145" t="s">
        <v>1893</v>
      </c>
      <c r="G426" s="148" t="str">
        <f t="shared" si="171"/>
        <v>NGN</v>
      </c>
      <c r="H426" s="148" t="str">
        <f t="shared" si="172"/>
        <v>NGN</v>
      </c>
      <c r="I426" s="148">
        <v>74</v>
      </c>
      <c r="J426" s="148" t="s">
        <v>88</v>
      </c>
      <c r="K426" s="148"/>
      <c r="L426" s="68"/>
      <c r="M426" s="143"/>
      <c r="N426" s="68">
        <v>425</v>
      </c>
      <c r="O426" s="68" t="str">
        <f t="shared" si="157"/>
        <v/>
      </c>
      <c r="P426" s="68" t="str">
        <f t="shared" si="155"/>
        <v>{ "id": 425, "cbl_value":"NGN", "oscar_display_text" : "NGN", "top_record": false, "synonyms": [] },</v>
      </c>
      <c r="Q426" s="68" t="str">
        <f t="shared" si="156"/>
        <v>{ "id": 425, "cbl_value":"NGN", "oscar_display_text" : "NGN", "top_record": false, "synonyms": [] },</v>
      </c>
      <c r="R426" s="68"/>
      <c r="S426" t="s">
        <v>88</v>
      </c>
      <c r="T426" t="str">
        <f t="shared" si="166"/>
        <v>UPDATE lov_value SET ACTIVE = 0 , ORDER_VALUE = 74 WHERE ID = 425;</v>
      </c>
    </row>
    <row r="427" spans="3:44" ht="16" hidden="1">
      <c r="C427" s="68">
        <v>6</v>
      </c>
      <c r="D427" s="68">
        <v>31</v>
      </c>
      <c r="E427" s="18" t="s">
        <v>406</v>
      </c>
      <c r="F427" s="145" t="s">
        <v>1894</v>
      </c>
      <c r="G427" s="148" t="str">
        <f t="shared" si="171"/>
        <v>NIO</v>
      </c>
      <c r="H427" s="148" t="str">
        <f t="shared" si="172"/>
        <v>NIO</v>
      </c>
      <c r="I427" s="148">
        <v>75</v>
      </c>
      <c r="J427" s="148" t="s">
        <v>88</v>
      </c>
      <c r="K427" s="148"/>
      <c r="L427" s="68"/>
      <c r="M427" s="143"/>
      <c r="N427" s="68">
        <v>426</v>
      </c>
      <c r="O427" s="68" t="str">
        <f t="shared" si="157"/>
        <v/>
      </c>
      <c r="P427" s="68" t="str">
        <f t="shared" si="155"/>
        <v>{ "id": 426, "cbl_value":"NIO", "oscar_display_text" : "NIO", "top_record": false, "synonyms": [] },</v>
      </c>
      <c r="Q427" s="68" t="str">
        <f t="shared" si="156"/>
        <v>{ "id": 426, "cbl_value":"NIO", "oscar_display_text" : "NIO", "top_record": false, "synonyms": [] },</v>
      </c>
      <c r="R427" s="68"/>
      <c r="S427" t="s">
        <v>88</v>
      </c>
      <c r="T427" t="str">
        <f t="shared" si="166"/>
        <v>UPDATE lov_value SET ACTIVE = 0 , ORDER_VALUE = 75 WHERE ID = 426;</v>
      </c>
    </row>
    <row r="428" spans="3:44" ht="16" hidden="1">
      <c r="C428" s="68">
        <v>6</v>
      </c>
      <c r="D428" s="68">
        <v>31</v>
      </c>
      <c r="E428" s="18" t="s">
        <v>406</v>
      </c>
      <c r="F428" s="145" t="s">
        <v>1895</v>
      </c>
      <c r="G428" s="148" t="str">
        <f t="shared" si="171"/>
        <v>NLG</v>
      </c>
      <c r="H428" s="148" t="str">
        <f t="shared" si="172"/>
        <v>NLG</v>
      </c>
      <c r="I428" s="148">
        <v>76</v>
      </c>
      <c r="J428" s="148" t="s">
        <v>88</v>
      </c>
      <c r="K428" s="148"/>
      <c r="L428" s="68"/>
      <c r="M428" s="143"/>
      <c r="N428" s="68">
        <v>427</v>
      </c>
      <c r="O428" s="68" t="str">
        <f t="shared" si="157"/>
        <v/>
      </c>
      <c r="P428" s="68" t="str">
        <f t="shared" si="155"/>
        <v>{ "id": 427, "cbl_value":"NLG", "oscar_display_text" : "NLG", "top_record": false, "synonyms": [] },</v>
      </c>
      <c r="Q428" s="68" t="str">
        <f t="shared" si="156"/>
        <v>{ "id": 427, "cbl_value":"NLG", "oscar_display_text" : "NLG", "top_record": false, "synonyms": [] },</v>
      </c>
      <c r="R428" s="68"/>
      <c r="S428" t="s">
        <v>88</v>
      </c>
      <c r="T428" t="str">
        <f t="shared" si="166"/>
        <v>UPDATE lov_value SET ACTIVE = 0 , ORDER_VALUE = 76 WHERE ID = 427;</v>
      </c>
    </row>
    <row r="429" spans="3:44" ht="16" hidden="1">
      <c r="C429" s="68">
        <v>6</v>
      </c>
      <c r="D429" s="68">
        <v>31</v>
      </c>
      <c r="E429" s="18" t="s">
        <v>406</v>
      </c>
      <c r="F429" s="145" t="s">
        <v>1896</v>
      </c>
      <c r="G429" s="148" t="str">
        <f t="shared" si="171"/>
        <v>NOK</v>
      </c>
      <c r="H429" s="148" t="str">
        <f t="shared" si="172"/>
        <v>NOK</v>
      </c>
      <c r="I429" s="148">
        <v>77</v>
      </c>
      <c r="J429" s="148" t="s">
        <v>200</v>
      </c>
      <c r="K429" s="148"/>
      <c r="L429" s="30" t="s">
        <v>1897</v>
      </c>
      <c r="M429" s="143" t="s">
        <v>1799</v>
      </c>
      <c r="N429" s="68">
        <v>428</v>
      </c>
      <c r="O429" s="68" t="str">
        <f t="shared" si="157"/>
        <v/>
      </c>
      <c r="P429" s="68" t="str">
        <f t="shared" si="155"/>
        <v>{ "id": 428, "cbl_value":"NOK", "oscar_display_text" : "NOK", "top_record": false, "synonyms": [] },</v>
      </c>
      <c r="Q429" s="68" t="str">
        <f t="shared" si="156"/>
        <v>{ "id": 428, "cbl_value":"NOK", "oscar_display_text" : "NOK", "top_record": false, "synonyms": [] },</v>
      </c>
      <c r="R429" s="68"/>
      <c r="S429" t="s">
        <v>88</v>
      </c>
      <c r="T429" t="str">
        <f t="shared" si="166"/>
        <v>UPDATE lov_value SET ACTIVE = 1 , ORDER_VALUE = 77 WHERE ID = 428;</v>
      </c>
      <c r="U429" t="str">
        <f t="shared" ref="U429:AF429" si="177">IF($L429&lt;&gt;"",
    IF(LEN($L429)-LEN(SUBSTITUTE($L429,";",""))&gt;=U$1,
        IF(U$1=1,
            MID($L429,1,FIND(";",$L429,1)-1),
            MID($L429,
                FIND("~",SUBSTITUTE($L429,";","~",U$1-1))+1,
                FIND("~",SUBSTITUTE($L429,";","~",U$1))-FIND("~",SUBSTITUTE($L429,";","~",U$1-1))-1
            )
        ),
        IF(AND(LEN($L429)-LEN(SUBSTITUTE($L429,";",""))=0,U$1=1),
            $L429,
            IF(LEN($L429)-LEN(SUBSTITUTE($L429,";",""))=U$1-1,
                RIGHT($L429,LEN($L429)-FIND("~",(SUBSTITUTE($L429,";","~",U$1-1)))),""))),"")</f>
        <v>norwegian krone</v>
      </c>
      <c r="V429" t="str">
        <f t="shared" si="177"/>
        <v>no krone</v>
      </c>
      <c r="W429" t="str">
        <f t="shared" si="177"/>
        <v/>
      </c>
      <c r="X429" t="str">
        <f t="shared" si="177"/>
        <v/>
      </c>
      <c r="Y429" t="str">
        <f t="shared" si="177"/>
        <v/>
      </c>
      <c r="Z429" t="str">
        <f t="shared" si="177"/>
        <v/>
      </c>
      <c r="AA429" t="str">
        <f t="shared" si="177"/>
        <v/>
      </c>
      <c r="AB429" t="str">
        <f t="shared" si="177"/>
        <v/>
      </c>
      <c r="AC429" t="str">
        <f t="shared" si="177"/>
        <v/>
      </c>
      <c r="AD429" t="str">
        <f t="shared" si="177"/>
        <v/>
      </c>
      <c r="AE429" t="str">
        <f t="shared" si="177"/>
        <v/>
      </c>
      <c r="AF429" t="str">
        <f t="shared" si="177"/>
        <v/>
      </c>
      <c r="AG429" t="str">
        <f t="shared" ref="AG429:AR429" si="178">IF(U429&lt;&gt;"",CONCATENATE("INSERT INTO oscar_db.synonym (SYNONYM, LOV_ID) VALUES('",U429,"' , ",$N429,");"),"")</f>
        <v>INSERT INTO oscar_db.synonym (SYNONYM, LOV_ID) VALUES('norwegian krone' , 428);</v>
      </c>
      <c r="AH429" t="str">
        <f t="shared" si="178"/>
        <v>INSERT INTO oscar_db.synonym (SYNONYM, LOV_ID) VALUES('no krone' , 428);</v>
      </c>
      <c r="AI429" t="str">
        <f t="shared" si="178"/>
        <v/>
      </c>
      <c r="AJ429" t="str">
        <f t="shared" si="178"/>
        <v/>
      </c>
      <c r="AK429" t="str">
        <f t="shared" si="178"/>
        <v/>
      </c>
      <c r="AL429" t="str">
        <f t="shared" si="178"/>
        <v/>
      </c>
      <c r="AM429" t="str">
        <f t="shared" si="178"/>
        <v/>
      </c>
      <c r="AN429" t="str">
        <f t="shared" si="178"/>
        <v/>
      </c>
      <c r="AO429" t="str">
        <f t="shared" si="178"/>
        <v/>
      </c>
      <c r="AP429" t="str">
        <f t="shared" si="178"/>
        <v/>
      </c>
      <c r="AQ429" t="str">
        <f t="shared" si="178"/>
        <v/>
      </c>
      <c r="AR429" t="str">
        <f t="shared" si="178"/>
        <v/>
      </c>
    </row>
    <row r="430" spans="3:44" ht="16" hidden="1">
      <c r="C430" s="68">
        <v>6</v>
      </c>
      <c r="D430" s="68">
        <v>31</v>
      </c>
      <c r="E430" s="18" t="s">
        <v>406</v>
      </c>
      <c r="F430" s="145" t="s">
        <v>1898</v>
      </c>
      <c r="G430" s="148" t="str">
        <f t="shared" si="171"/>
        <v>NPR</v>
      </c>
      <c r="H430" s="148" t="str">
        <f t="shared" si="172"/>
        <v>NPR</v>
      </c>
      <c r="I430" s="148">
        <v>78</v>
      </c>
      <c r="J430" s="148" t="s">
        <v>88</v>
      </c>
      <c r="K430" s="148"/>
      <c r="L430" s="68"/>
      <c r="M430" s="143"/>
      <c r="N430" s="68">
        <v>429</v>
      </c>
      <c r="O430" s="68" t="str">
        <f t="shared" si="157"/>
        <v/>
      </c>
      <c r="P430" s="68" t="str">
        <f t="shared" si="155"/>
        <v>{ "id": 429, "cbl_value":"NPR", "oscar_display_text" : "NPR", "top_record": false, "synonyms": [] },</v>
      </c>
      <c r="Q430" s="68" t="str">
        <f t="shared" si="156"/>
        <v>{ "id": 429, "cbl_value":"NPR", "oscar_display_text" : "NPR", "top_record": false, "synonyms": [] },</v>
      </c>
      <c r="R430" s="68"/>
      <c r="S430" t="s">
        <v>88</v>
      </c>
      <c r="T430" t="str">
        <f t="shared" si="166"/>
        <v>UPDATE lov_value SET ACTIVE = 0 , ORDER_VALUE = 78 WHERE ID = 429;</v>
      </c>
    </row>
    <row r="431" spans="3:44" ht="16" hidden="1">
      <c r="C431" s="68">
        <v>6</v>
      </c>
      <c r="D431" s="68">
        <v>31</v>
      </c>
      <c r="E431" s="18" t="s">
        <v>406</v>
      </c>
      <c r="F431" s="145" t="s">
        <v>1899</v>
      </c>
      <c r="G431" s="148" t="str">
        <f t="shared" si="171"/>
        <v>NZD</v>
      </c>
      <c r="H431" s="148" t="str">
        <f t="shared" si="172"/>
        <v>NZD</v>
      </c>
      <c r="I431" s="148">
        <v>79</v>
      </c>
      <c r="J431" s="148" t="s">
        <v>200</v>
      </c>
      <c r="K431" s="148"/>
      <c r="L431" s="30" t="s">
        <v>1900</v>
      </c>
      <c r="M431" s="143" t="s">
        <v>1799</v>
      </c>
      <c r="N431" s="68">
        <v>430</v>
      </c>
      <c r="O431" s="68" t="str">
        <f t="shared" si="157"/>
        <v/>
      </c>
      <c r="P431" s="68" t="str">
        <f t="shared" si="155"/>
        <v>{ "id": 430, "cbl_value":"NZD", "oscar_display_text" : "NZD", "top_record": false, "synonyms": [] },</v>
      </c>
      <c r="Q431" s="68" t="str">
        <f t="shared" si="156"/>
        <v>{ "id": 430, "cbl_value":"NZD", "oscar_display_text" : "NZD", "top_record": false, "synonyms": [] },</v>
      </c>
      <c r="R431" s="68"/>
      <c r="S431" t="s">
        <v>88</v>
      </c>
      <c r="T431" t="str">
        <f t="shared" si="166"/>
        <v>UPDATE lov_value SET ACTIVE = 1 , ORDER_VALUE = 79 WHERE ID = 430;</v>
      </c>
      <c r="U431" t="str">
        <f t="shared" ref="U431:AF433" si="179">IF($L431&lt;&gt;"",
    IF(LEN($L431)-LEN(SUBSTITUTE($L431,";",""))&gt;=U$1,
        IF(U$1=1,
            MID($L431,1,FIND(";",$L431,1)-1),
            MID($L431,
                FIND("~",SUBSTITUTE($L431,";","~",U$1-1))+1,
                FIND("~",SUBSTITUTE($L431,";","~",U$1))-FIND("~",SUBSTITUTE($L431,";","~",U$1-1))-1
            )
        ),
        IF(AND(LEN($L431)-LEN(SUBSTITUTE($L431,";",""))=0,U$1=1),
            $L431,
            IF(LEN($L431)-LEN(SUBSTITUTE($L431,";",""))=U$1-1,
                RIGHT($L431,LEN($L431)-FIND("~",(SUBSTITUTE($L431,";","~",U$1-1)))),""))),"")</f>
        <v>new zealand dollar</v>
      </c>
      <c r="V431" t="str">
        <f t="shared" si="179"/>
        <v>nz dollar</v>
      </c>
      <c r="W431" t="str">
        <f t="shared" si="179"/>
        <v/>
      </c>
      <c r="X431" t="str">
        <f t="shared" si="179"/>
        <v/>
      </c>
      <c r="Y431" t="str">
        <f t="shared" si="179"/>
        <v/>
      </c>
      <c r="Z431" t="str">
        <f t="shared" si="179"/>
        <v/>
      </c>
      <c r="AA431" t="str">
        <f t="shared" si="179"/>
        <v/>
      </c>
      <c r="AB431" t="str">
        <f t="shared" si="179"/>
        <v/>
      </c>
      <c r="AC431" t="str">
        <f t="shared" si="179"/>
        <v/>
      </c>
      <c r="AD431" t="str">
        <f t="shared" si="179"/>
        <v/>
      </c>
      <c r="AE431" t="str">
        <f t="shared" si="179"/>
        <v/>
      </c>
      <c r="AF431" t="str">
        <f t="shared" si="179"/>
        <v/>
      </c>
      <c r="AG431" t="str">
        <f t="shared" ref="AG431:AR433" si="180">IF(U431&lt;&gt;"",CONCATENATE("INSERT INTO oscar_db.synonym (SYNONYM, LOV_ID) VALUES('",U431,"' , ",$N431,");"),"")</f>
        <v>INSERT INTO oscar_db.synonym (SYNONYM, LOV_ID) VALUES('new zealand dollar' , 430);</v>
      </c>
      <c r="AH431" t="str">
        <f t="shared" si="180"/>
        <v>INSERT INTO oscar_db.synonym (SYNONYM, LOV_ID) VALUES('nz dollar' , 430);</v>
      </c>
      <c r="AI431" t="str">
        <f t="shared" si="180"/>
        <v/>
      </c>
      <c r="AJ431" t="str">
        <f t="shared" si="180"/>
        <v/>
      </c>
      <c r="AK431" t="str">
        <f t="shared" si="180"/>
        <v/>
      </c>
      <c r="AL431" t="str">
        <f t="shared" si="180"/>
        <v/>
      </c>
      <c r="AM431" t="str">
        <f t="shared" si="180"/>
        <v/>
      </c>
      <c r="AN431" t="str">
        <f t="shared" si="180"/>
        <v/>
      </c>
      <c r="AO431" t="str">
        <f t="shared" si="180"/>
        <v/>
      </c>
      <c r="AP431" t="str">
        <f t="shared" si="180"/>
        <v/>
      </c>
      <c r="AQ431" t="str">
        <f t="shared" si="180"/>
        <v/>
      </c>
      <c r="AR431" t="str">
        <f t="shared" si="180"/>
        <v/>
      </c>
    </row>
    <row r="432" spans="3:44" ht="16" hidden="1">
      <c r="C432" s="68">
        <v>6</v>
      </c>
      <c r="D432" s="68">
        <v>31</v>
      </c>
      <c r="E432" s="18" t="s">
        <v>406</v>
      </c>
      <c r="F432" s="145" t="s">
        <v>1901</v>
      </c>
      <c r="G432" s="148" t="str">
        <f t="shared" si="171"/>
        <v>OMR</v>
      </c>
      <c r="H432" s="148" t="str">
        <f t="shared" si="172"/>
        <v>OMR</v>
      </c>
      <c r="I432" s="148">
        <v>80</v>
      </c>
      <c r="J432" s="148" t="s">
        <v>200</v>
      </c>
      <c r="K432" s="148"/>
      <c r="L432" s="30" t="s">
        <v>1902</v>
      </c>
      <c r="M432" s="143"/>
      <c r="N432" s="68">
        <v>431</v>
      </c>
      <c r="O432" s="68" t="str">
        <f t="shared" si="157"/>
        <v/>
      </c>
      <c r="P432" s="68" t="str">
        <f t="shared" si="155"/>
        <v>{ "id": 431, "cbl_value":"OMR", "oscar_display_text" : "OMR", "top_record": false, "synonyms": [] },</v>
      </c>
      <c r="Q432" s="68" t="str">
        <f t="shared" si="156"/>
        <v>{ "id": 431, "cbl_value":"OMR", "oscar_display_text" : "OMR", "top_record": false, "synonyms": [] },</v>
      </c>
      <c r="R432" s="68"/>
      <c r="S432" t="s">
        <v>88</v>
      </c>
      <c r="T432" t="str">
        <f t="shared" si="166"/>
        <v>UPDATE lov_value SET ACTIVE = 1 , ORDER_VALUE = 80 WHERE ID = 431;</v>
      </c>
      <c r="U432" t="str">
        <f t="shared" si="179"/>
        <v>oman rial</v>
      </c>
      <c r="V432" t="str">
        <f t="shared" si="179"/>
        <v>om rial</v>
      </c>
      <c r="W432" t="str">
        <f t="shared" si="179"/>
        <v/>
      </c>
      <c r="X432" t="str">
        <f t="shared" si="179"/>
        <v/>
      </c>
      <c r="Y432" t="str">
        <f t="shared" si="179"/>
        <v/>
      </c>
      <c r="Z432" t="str">
        <f t="shared" si="179"/>
        <v/>
      </c>
      <c r="AA432" t="str">
        <f t="shared" si="179"/>
        <v/>
      </c>
      <c r="AB432" t="str">
        <f t="shared" si="179"/>
        <v/>
      </c>
      <c r="AC432" t="str">
        <f t="shared" si="179"/>
        <v/>
      </c>
      <c r="AD432" t="str">
        <f t="shared" si="179"/>
        <v/>
      </c>
      <c r="AE432" t="str">
        <f t="shared" si="179"/>
        <v/>
      </c>
      <c r="AF432" t="str">
        <f t="shared" si="179"/>
        <v/>
      </c>
      <c r="AG432" t="str">
        <f t="shared" si="180"/>
        <v>INSERT INTO oscar_db.synonym (SYNONYM, LOV_ID) VALUES('oman rial' , 431);</v>
      </c>
      <c r="AH432" t="str">
        <f t="shared" si="180"/>
        <v>INSERT INTO oscar_db.synonym (SYNONYM, LOV_ID) VALUES('om rial' , 431);</v>
      </c>
      <c r="AI432" t="str">
        <f t="shared" si="180"/>
        <v/>
      </c>
      <c r="AJ432" t="str">
        <f t="shared" si="180"/>
        <v/>
      </c>
      <c r="AK432" t="str">
        <f t="shared" si="180"/>
        <v/>
      </c>
      <c r="AL432" t="str">
        <f t="shared" si="180"/>
        <v/>
      </c>
      <c r="AM432" t="str">
        <f t="shared" si="180"/>
        <v/>
      </c>
      <c r="AN432" t="str">
        <f t="shared" si="180"/>
        <v/>
      </c>
      <c r="AO432" t="str">
        <f t="shared" si="180"/>
        <v/>
      </c>
      <c r="AP432" t="str">
        <f t="shared" si="180"/>
        <v/>
      </c>
      <c r="AQ432" t="str">
        <f t="shared" si="180"/>
        <v/>
      </c>
      <c r="AR432" t="str">
        <f t="shared" si="180"/>
        <v/>
      </c>
    </row>
    <row r="433" spans="3:44" ht="16" hidden="1">
      <c r="C433" s="68">
        <v>6</v>
      </c>
      <c r="D433" s="68">
        <v>31</v>
      </c>
      <c r="E433" s="18" t="s">
        <v>406</v>
      </c>
      <c r="F433" s="145" t="s">
        <v>1903</v>
      </c>
      <c r="G433" s="148" t="str">
        <f t="shared" si="171"/>
        <v>PEN</v>
      </c>
      <c r="H433" s="148" t="str">
        <f t="shared" si="172"/>
        <v>PEN</v>
      </c>
      <c r="I433" s="148">
        <v>81</v>
      </c>
      <c r="J433" s="148" t="s">
        <v>200</v>
      </c>
      <c r="K433" s="148"/>
      <c r="L433" s="30" t="s">
        <v>1904</v>
      </c>
      <c r="M433" s="143"/>
      <c r="N433" s="68">
        <v>432</v>
      </c>
      <c r="O433" s="68" t="str">
        <f t="shared" si="157"/>
        <v/>
      </c>
      <c r="P433" s="68" t="str">
        <f t="shared" si="155"/>
        <v>{ "id": 432, "cbl_value":"PEN", "oscar_display_text" : "PEN", "top_record": false, "synonyms": [] },</v>
      </c>
      <c r="Q433" s="68" t="str">
        <f t="shared" si="156"/>
        <v>{ "id": 432, "cbl_value":"PEN", "oscar_display_text" : "PEN", "top_record": false, "synonyms": [] },</v>
      </c>
      <c r="R433" s="68"/>
      <c r="S433" t="s">
        <v>88</v>
      </c>
      <c r="T433" t="str">
        <f t="shared" si="166"/>
        <v>UPDATE lov_value SET ACTIVE = 1 , ORDER_VALUE = 81 WHERE ID = 432;</v>
      </c>
      <c r="U433" t="str">
        <f t="shared" si="179"/>
        <v>peruvian sol</v>
      </c>
      <c r="V433" t="str">
        <f t="shared" si="179"/>
        <v>pe sol</v>
      </c>
      <c r="W433" t="str">
        <f t="shared" si="179"/>
        <v xml:space="preserve"> sol</v>
      </c>
      <c r="X433" t="str">
        <f t="shared" si="179"/>
        <v/>
      </c>
      <c r="Y433" t="str">
        <f t="shared" si="179"/>
        <v/>
      </c>
      <c r="Z433" t="str">
        <f t="shared" si="179"/>
        <v/>
      </c>
      <c r="AA433" t="str">
        <f t="shared" si="179"/>
        <v/>
      </c>
      <c r="AB433" t="str">
        <f t="shared" si="179"/>
        <v/>
      </c>
      <c r="AC433" t="str">
        <f t="shared" si="179"/>
        <v/>
      </c>
      <c r="AD433" t="str">
        <f t="shared" si="179"/>
        <v/>
      </c>
      <c r="AE433" t="str">
        <f t="shared" si="179"/>
        <v/>
      </c>
      <c r="AF433" t="str">
        <f t="shared" si="179"/>
        <v/>
      </c>
      <c r="AG433" t="str">
        <f t="shared" si="180"/>
        <v>INSERT INTO oscar_db.synonym (SYNONYM, LOV_ID) VALUES('peruvian sol' , 432);</v>
      </c>
      <c r="AH433" t="str">
        <f t="shared" si="180"/>
        <v>INSERT INTO oscar_db.synonym (SYNONYM, LOV_ID) VALUES('pe sol' , 432);</v>
      </c>
      <c r="AI433" t="str">
        <f t="shared" si="180"/>
        <v>INSERT INTO oscar_db.synonym (SYNONYM, LOV_ID) VALUES(' sol' , 432);</v>
      </c>
      <c r="AJ433" t="str">
        <f t="shared" si="180"/>
        <v/>
      </c>
      <c r="AK433" t="str">
        <f t="shared" si="180"/>
        <v/>
      </c>
      <c r="AL433" t="str">
        <f t="shared" si="180"/>
        <v/>
      </c>
      <c r="AM433" t="str">
        <f t="shared" si="180"/>
        <v/>
      </c>
      <c r="AN433" t="str">
        <f t="shared" si="180"/>
        <v/>
      </c>
      <c r="AO433" t="str">
        <f t="shared" si="180"/>
        <v/>
      </c>
      <c r="AP433" t="str">
        <f t="shared" si="180"/>
        <v/>
      </c>
      <c r="AQ433" t="str">
        <f t="shared" si="180"/>
        <v/>
      </c>
      <c r="AR433" t="str">
        <f t="shared" si="180"/>
        <v/>
      </c>
    </row>
    <row r="434" spans="3:44" ht="16" hidden="1">
      <c r="C434" s="68">
        <v>6</v>
      </c>
      <c r="D434" s="68">
        <v>31</v>
      </c>
      <c r="E434" s="18" t="s">
        <v>406</v>
      </c>
      <c r="F434" s="145" t="s">
        <v>1905</v>
      </c>
      <c r="G434" s="148" t="str">
        <f t="shared" si="171"/>
        <v>PGK</v>
      </c>
      <c r="H434" s="148" t="str">
        <f t="shared" si="172"/>
        <v>PGK</v>
      </c>
      <c r="I434" s="148">
        <v>82</v>
      </c>
      <c r="J434" s="148" t="s">
        <v>88</v>
      </c>
      <c r="K434" s="148"/>
      <c r="L434" s="68"/>
      <c r="M434" s="143"/>
      <c r="N434" s="68">
        <v>433</v>
      </c>
      <c r="O434" s="68" t="str">
        <f t="shared" si="157"/>
        <v/>
      </c>
      <c r="P434" s="68" t="str">
        <f t="shared" si="155"/>
        <v>{ "id": 433, "cbl_value":"PGK", "oscar_display_text" : "PGK", "top_record": false, "synonyms": [] },</v>
      </c>
      <c r="Q434" s="68" t="str">
        <f t="shared" si="156"/>
        <v>{ "id": 433, "cbl_value":"PGK", "oscar_display_text" : "PGK", "top_record": false, "synonyms": [] },</v>
      </c>
      <c r="R434" s="68"/>
      <c r="S434" t="s">
        <v>88</v>
      </c>
      <c r="T434" t="str">
        <f t="shared" si="166"/>
        <v>UPDATE lov_value SET ACTIVE = 0 , ORDER_VALUE = 82 WHERE ID = 433;</v>
      </c>
    </row>
    <row r="435" spans="3:44" ht="16" hidden="1">
      <c r="C435" s="68">
        <v>6</v>
      </c>
      <c r="D435" s="68">
        <v>31</v>
      </c>
      <c r="E435" s="18" t="s">
        <v>406</v>
      </c>
      <c r="F435" s="145" t="s">
        <v>1906</v>
      </c>
      <c r="G435" s="148" t="str">
        <f t="shared" si="171"/>
        <v>PHP</v>
      </c>
      <c r="H435" s="148" t="str">
        <f t="shared" si="172"/>
        <v>PHP</v>
      </c>
      <c r="I435" s="148">
        <v>83</v>
      </c>
      <c r="J435" s="148" t="s">
        <v>200</v>
      </c>
      <c r="K435" s="148"/>
      <c r="L435" s="30" t="s">
        <v>1907</v>
      </c>
      <c r="M435" s="143"/>
      <c r="N435" s="68">
        <v>434</v>
      </c>
      <c r="O435" s="68" t="str">
        <f t="shared" si="157"/>
        <v/>
      </c>
      <c r="P435" s="68" t="str">
        <f t="shared" si="155"/>
        <v>{ "id": 434, "cbl_value":"PHP", "oscar_display_text" : "PHP", "top_record": false, "synonyms": [] },</v>
      </c>
      <c r="Q435" s="68" t="str">
        <f t="shared" si="156"/>
        <v>{ "id": 434, "cbl_value":"PHP", "oscar_display_text" : "PHP", "top_record": false, "synonyms": [] },</v>
      </c>
      <c r="R435" s="68"/>
      <c r="S435" t="s">
        <v>88</v>
      </c>
      <c r="T435" t="str">
        <f t="shared" si="166"/>
        <v>UPDATE lov_value SET ACTIVE = 1 , ORDER_VALUE = 83 WHERE ID = 434;</v>
      </c>
      <c r="U435" t="str">
        <f t="shared" ref="U435:AF435" si="181">IF($L435&lt;&gt;"",
    IF(LEN($L435)-LEN(SUBSTITUTE($L435,";",""))&gt;=U$1,
        IF(U$1=1,
            MID($L435,1,FIND(";",$L435,1)-1),
            MID($L435,
                FIND("~",SUBSTITUTE($L435,";","~",U$1-1))+1,
                FIND("~",SUBSTITUTE($L435,";","~",U$1))-FIND("~",SUBSTITUTE($L435,";","~",U$1-1))-1
            )
        ),
        IF(AND(LEN($L435)-LEN(SUBSTITUTE($L435,";",""))=0,U$1=1),
            $L435,
            IF(LEN($L435)-LEN(SUBSTITUTE($L435,";",""))=U$1-1,
                RIGHT($L435,LEN($L435)-FIND("~",(SUBSTITUTE($L435,";","~",U$1-1)))),""))),"")</f>
        <v>philippine peso</v>
      </c>
      <c r="V435" t="str">
        <f t="shared" si="181"/>
        <v>ph peso</v>
      </c>
      <c r="W435" t="str">
        <f t="shared" si="181"/>
        <v/>
      </c>
      <c r="X435" t="str">
        <f t="shared" si="181"/>
        <v/>
      </c>
      <c r="Y435" t="str">
        <f t="shared" si="181"/>
        <v/>
      </c>
      <c r="Z435" t="str">
        <f t="shared" si="181"/>
        <v/>
      </c>
      <c r="AA435" t="str">
        <f t="shared" si="181"/>
        <v/>
      </c>
      <c r="AB435" t="str">
        <f t="shared" si="181"/>
        <v/>
      </c>
      <c r="AC435" t="str">
        <f t="shared" si="181"/>
        <v/>
      </c>
      <c r="AD435" t="str">
        <f t="shared" si="181"/>
        <v/>
      </c>
      <c r="AE435" t="str">
        <f t="shared" si="181"/>
        <v/>
      </c>
      <c r="AF435" t="str">
        <f t="shared" si="181"/>
        <v/>
      </c>
      <c r="AG435" t="str">
        <f t="shared" ref="AG435:AR435" si="182">IF(U435&lt;&gt;"",CONCATENATE("INSERT INTO oscar_db.synonym (SYNONYM, LOV_ID) VALUES('",U435,"' , ",$N435,");"),"")</f>
        <v>INSERT INTO oscar_db.synonym (SYNONYM, LOV_ID) VALUES('philippine peso' , 434);</v>
      </c>
      <c r="AH435" t="str">
        <f t="shared" si="182"/>
        <v>INSERT INTO oscar_db.synonym (SYNONYM, LOV_ID) VALUES('ph peso' , 434);</v>
      </c>
      <c r="AI435" t="str">
        <f t="shared" si="182"/>
        <v/>
      </c>
      <c r="AJ435" t="str">
        <f t="shared" si="182"/>
        <v/>
      </c>
      <c r="AK435" t="str">
        <f t="shared" si="182"/>
        <v/>
      </c>
      <c r="AL435" t="str">
        <f t="shared" si="182"/>
        <v/>
      </c>
      <c r="AM435" t="str">
        <f t="shared" si="182"/>
        <v/>
      </c>
      <c r="AN435" t="str">
        <f t="shared" si="182"/>
        <v/>
      </c>
      <c r="AO435" t="str">
        <f t="shared" si="182"/>
        <v/>
      </c>
      <c r="AP435" t="str">
        <f t="shared" si="182"/>
        <v/>
      </c>
      <c r="AQ435" t="str">
        <f t="shared" si="182"/>
        <v/>
      </c>
      <c r="AR435" t="str">
        <f t="shared" si="182"/>
        <v/>
      </c>
    </row>
    <row r="436" spans="3:44" ht="16" hidden="1">
      <c r="C436" s="68">
        <v>6</v>
      </c>
      <c r="D436" s="68">
        <v>31</v>
      </c>
      <c r="E436" s="18" t="s">
        <v>406</v>
      </c>
      <c r="F436" s="145" t="s">
        <v>1908</v>
      </c>
      <c r="G436" s="148" t="str">
        <f t="shared" si="171"/>
        <v>PKR</v>
      </c>
      <c r="H436" s="148" t="str">
        <f t="shared" si="172"/>
        <v>PKR</v>
      </c>
      <c r="I436" s="148">
        <v>84</v>
      </c>
      <c r="J436" s="148" t="s">
        <v>88</v>
      </c>
      <c r="K436" s="148"/>
      <c r="L436" s="68"/>
      <c r="M436" s="143"/>
      <c r="N436" s="68">
        <v>435</v>
      </c>
      <c r="O436" s="68" t="str">
        <f t="shared" si="157"/>
        <v/>
      </c>
      <c r="P436" s="68" t="str">
        <f t="shared" si="155"/>
        <v>{ "id": 435, "cbl_value":"PKR", "oscar_display_text" : "PKR", "top_record": false, "synonyms": [] },</v>
      </c>
      <c r="Q436" s="68" t="str">
        <f t="shared" si="156"/>
        <v>{ "id": 435, "cbl_value":"PKR", "oscar_display_text" : "PKR", "top_record": false, "synonyms": [] },</v>
      </c>
      <c r="R436" s="68"/>
      <c r="S436" t="s">
        <v>88</v>
      </c>
      <c r="T436" t="str">
        <f t="shared" si="166"/>
        <v>UPDATE lov_value SET ACTIVE = 0 , ORDER_VALUE = 84 WHERE ID = 435;</v>
      </c>
    </row>
    <row r="437" spans="3:44" ht="16" hidden="1">
      <c r="C437" s="68">
        <v>6</v>
      </c>
      <c r="D437" s="68">
        <v>31</v>
      </c>
      <c r="E437" s="18" t="s">
        <v>406</v>
      </c>
      <c r="F437" s="145" t="s">
        <v>1909</v>
      </c>
      <c r="G437" s="148" t="str">
        <f t="shared" si="171"/>
        <v>PLN</v>
      </c>
      <c r="H437" s="148" t="str">
        <f t="shared" si="172"/>
        <v>PLN</v>
      </c>
      <c r="I437" s="148">
        <v>85</v>
      </c>
      <c r="J437" s="148" t="s">
        <v>200</v>
      </c>
      <c r="K437" s="148"/>
      <c r="L437" s="30" t="s">
        <v>1910</v>
      </c>
      <c r="M437" s="143"/>
      <c r="N437" s="68">
        <v>436</v>
      </c>
      <c r="O437" s="68" t="str">
        <f t="shared" si="157"/>
        <v/>
      </c>
      <c r="P437" s="68" t="str">
        <f t="shared" si="155"/>
        <v>{ "id": 436, "cbl_value":"PLN", "oscar_display_text" : "PLN", "top_record": false, "synonyms": [] },</v>
      </c>
      <c r="Q437" s="68" t="str">
        <f t="shared" si="156"/>
        <v>{ "id": 436, "cbl_value":"PLN", "oscar_display_text" : "PLN", "top_record": false, "synonyms": [] },</v>
      </c>
      <c r="R437" s="68"/>
      <c r="S437" t="s">
        <v>88</v>
      </c>
      <c r="T437" t="str">
        <f t="shared" si="166"/>
        <v>UPDATE lov_value SET ACTIVE = 1 , ORDER_VALUE = 85 WHERE ID = 436;</v>
      </c>
      <c r="U437" t="str">
        <f t="shared" ref="U437:AF437" si="183">IF($L437&lt;&gt;"",
    IF(LEN($L437)-LEN(SUBSTITUTE($L437,";",""))&gt;=U$1,
        IF(U$1=1,
            MID($L437,1,FIND(";",$L437,1)-1),
            MID($L437,
                FIND("~",SUBSTITUTE($L437,";","~",U$1-1))+1,
                FIND("~",SUBSTITUTE($L437,";","~",U$1))-FIND("~",SUBSTITUTE($L437,";","~",U$1-1))-1
            )
        ),
        IF(AND(LEN($L437)-LEN(SUBSTITUTE($L437,";",""))=0,U$1=1),
            $L437,
            IF(LEN($L437)-LEN(SUBSTITUTE($L437,";",""))=U$1-1,
                RIGHT($L437,LEN($L437)-FIND("~",(SUBSTITUTE($L437,";","~",U$1-1)))),""))),"")</f>
        <v>polish zloty</v>
      </c>
      <c r="V437" t="str">
        <f t="shared" si="183"/>
        <v>pl zloty</v>
      </c>
      <c r="W437" t="str">
        <f t="shared" si="183"/>
        <v>zloty</v>
      </c>
      <c r="X437" t="str">
        <f t="shared" si="183"/>
        <v/>
      </c>
      <c r="Y437" t="str">
        <f t="shared" si="183"/>
        <v/>
      </c>
      <c r="Z437" t="str">
        <f t="shared" si="183"/>
        <v/>
      </c>
      <c r="AA437" t="str">
        <f t="shared" si="183"/>
        <v/>
      </c>
      <c r="AB437" t="str">
        <f t="shared" si="183"/>
        <v/>
      </c>
      <c r="AC437" t="str">
        <f t="shared" si="183"/>
        <v/>
      </c>
      <c r="AD437" t="str">
        <f t="shared" si="183"/>
        <v/>
      </c>
      <c r="AE437" t="str">
        <f t="shared" si="183"/>
        <v/>
      </c>
      <c r="AF437" t="str">
        <f t="shared" si="183"/>
        <v/>
      </c>
      <c r="AG437" t="str">
        <f t="shared" ref="AG437:AR437" si="184">IF(U437&lt;&gt;"",CONCATENATE("INSERT INTO oscar_db.synonym (SYNONYM, LOV_ID) VALUES('",U437,"' , ",$N437,");"),"")</f>
        <v>INSERT INTO oscar_db.synonym (SYNONYM, LOV_ID) VALUES('polish zloty' , 436);</v>
      </c>
      <c r="AH437" t="str">
        <f t="shared" si="184"/>
        <v>INSERT INTO oscar_db.synonym (SYNONYM, LOV_ID) VALUES('pl zloty' , 436);</v>
      </c>
      <c r="AI437" t="str">
        <f t="shared" si="184"/>
        <v>INSERT INTO oscar_db.synonym (SYNONYM, LOV_ID) VALUES('zloty' , 436);</v>
      </c>
      <c r="AJ437" t="str">
        <f t="shared" si="184"/>
        <v/>
      </c>
      <c r="AK437" t="str">
        <f t="shared" si="184"/>
        <v/>
      </c>
      <c r="AL437" t="str">
        <f t="shared" si="184"/>
        <v/>
      </c>
      <c r="AM437" t="str">
        <f t="shared" si="184"/>
        <v/>
      </c>
      <c r="AN437" t="str">
        <f t="shared" si="184"/>
        <v/>
      </c>
      <c r="AO437" t="str">
        <f t="shared" si="184"/>
        <v/>
      </c>
      <c r="AP437" t="str">
        <f t="shared" si="184"/>
        <v/>
      </c>
      <c r="AQ437" t="str">
        <f t="shared" si="184"/>
        <v/>
      </c>
      <c r="AR437" t="str">
        <f t="shared" si="184"/>
        <v/>
      </c>
    </row>
    <row r="438" spans="3:44" ht="16" hidden="1">
      <c r="C438" s="68">
        <v>6</v>
      </c>
      <c r="D438" s="68">
        <v>31</v>
      </c>
      <c r="E438" s="18" t="s">
        <v>406</v>
      </c>
      <c r="F438" s="145" t="s">
        <v>1911</v>
      </c>
      <c r="G438" s="148" t="str">
        <f t="shared" si="171"/>
        <v>PTE</v>
      </c>
      <c r="H438" s="148" t="str">
        <f t="shared" si="172"/>
        <v>PTE</v>
      </c>
      <c r="I438" s="148">
        <v>86</v>
      </c>
      <c r="J438" s="148" t="s">
        <v>88</v>
      </c>
      <c r="K438" s="148"/>
      <c r="L438" s="68"/>
      <c r="M438" s="143"/>
      <c r="N438" s="68">
        <v>437</v>
      </c>
      <c r="O438" s="68" t="str">
        <f t="shared" si="157"/>
        <v/>
      </c>
      <c r="P438" s="68" t="str">
        <f t="shared" si="155"/>
        <v>{ "id": 437, "cbl_value":"PTE", "oscar_display_text" : "PTE", "top_record": false, "synonyms": [] },</v>
      </c>
      <c r="Q438" s="68" t="str">
        <f t="shared" si="156"/>
        <v>{ "id": 437, "cbl_value":"PTE", "oscar_display_text" : "PTE", "top_record": false, "synonyms": [] },</v>
      </c>
      <c r="R438" s="68"/>
      <c r="S438" t="s">
        <v>88</v>
      </c>
      <c r="T438" t="str">
        <f t="shared" si="166"/>
        <v>UPDATE lov_value SET ACTIVE = 0 , ORDER_VALUE = 86 WHERE ID = 437;</v>
      </c>
    </row>
    <row r="439" spans="3:44" ht="16" hidden="1">
      <c r="C439" s="68">
        <v>6</v>
      </c>
      <c r="D439" s="68">
        <v>31</v>
      </c>
      <c r="E439" s="18" t="s">
        <v>406</v>
      </c>
      <c r="F439" s="145" t="s">
        <v>1912</v>
      </c>
      <c r="G439" s="148" t="str">
        <f t="shared" si="171"/>
        <v>PYG</v>
      </c>
      <c r="H439" s="148" t="str">
        <f t="shared" si="172"/>
        <v>PYG</v>
      </c>
      <c r="I439" s="148">
        <v>87</v>
      </c>
      <c r="J439" s="148" t="s">
        <v>88</v>
      </c>
      <c r="K439" s="148"/>
      <c r="L439" s="68"/>
      <c r="M439" s="143"/>
      <c r="N439" s="68">
        <v>438</v>
      </c>
      <c r="O439" s="68" t="str">
        <f t="shared" si="157"/>
        <v/>
      </c>
      <c r="P439" s="68" t="str">
        <f t="shared" si="155"/>
        <v>{ "id": 438, "cbl_value":"PYG", "oscar_display_text" : "PYG", "top_record": false, "synonyms": [] },</v>
      </c>
      <c r="Q439" s="68" t="str">
        <f t="shared" si="156"/>
        <v>{ "id": 438, "cbl_value":"PYG", "oscar_display_text" : "PYG", "top_record": false, "synonyms": [] },</v>
      </c>
      <c r="R439" s="68"/>
      <c r="S439" t="s">
        <v>88</v>
      </c>
      <c r="T439" t="str">
        <f t="shared" si="166"/>
        <v>UPDATE lov_value SET ACTIVE = 0 , ORDER_VALUE = 87 WHERE ID = 438;</v>
      </c>
    </row>
    <row r="440" spans="3:44" ht="16" hidden="1">
      <c r="C440" s="68">
        <v>6</v>
      </c>
      <c r="D440" s="68">
        <v>31</v>
      </c>
      <c r="E440" s="18" t="s">
        <v>406</v>
      </c>
      <c r="F440" s="145" t="s">
        <v>1913</v>
      </c>
      <c r="G440" s="148" t="str">
        <f t="shared" si="171"/>
        <v>QAR</v>
      </c>
      <c r="H440" s="148" t="str">
        <f t="shared" si="172"/>
        <v>QAR</v>
      </c>
      <c r="I440" s="148">
        <v>88</v>
      </c>
      <c r="J440" s="148" t="s">
        <v>200</v>
      </c>
      <c r="K440" s="148"/>
      <c r="L440" s="30" t="s">
        <v>1914</v>
      </c>
      <c r="M440" s="143"/>
      <c r="N440" s="68">
        <v>439</v>
      </c>
      <c r="O440" s="68" t="str">
        <f t="shared" si="157"/>
        <v/>
      </c>
      <c r="P440" s="68" t="str">
        <f t="shared" si="155"/>
        <v>{ "id": 439, "cbl_value":"QAR", "oscar_display_text" : "QAR", "top_record": false, "synonyms": [] },</v>
      </c>
      <c r="Q440" s="68" t="str">
        <f t="shared" si="156"/>
        <v>{ "id": 439, "cbl_value":"QAR", "oscar_display_text" : "QAR", "top_record": false, "synonyms": [] },</v>
      </c>
      <c r="R440" s="68"/>
      <c r="S440" t="s">
        <v>88</v>
      </c>
      <c r="T440" t="str">
        <f t="shared" si="166"/>
        <v>UPDATE lov_value SET ACTIVE = 1 , ORDER_VALUE = 88 WHERE ID = 439;</v>
      </c>
      <c r="U440" t="str">
        <f t="shared" ref="U440:AF440" si="185">IF($L440&lt;&gt;"",
    IF(LEN($L440)-LEN(SUBSTITUTE($L440,";",""))&gt;=U$1,
        IF(U$1=1,
            MID($L440,1,FIND(";",$L440,1)-1),
            MID($L440,
                FIND("~",SUBSTITUTE($L440,";","~",U$1-1))+1,
                FIND("~",SUBSTITUTE($L440,";","~",U$1))-FIND("~",SUBSTITUTE($L440,";","~",U$1-1))-1
            )
        ),
        IF(AND(LEN($L440)-LEN(SUBSTITUTE($L440,";",""))=0,U$1=1),
            $L440,
            IF(LEN($L440)-LEN(SUBSTITUTE($L440,";",""))=U$1-1,
                RIGHT($L440,LEN($L440)-FIND("~",(SUBSTITUTE($L440,";","~",U$1-1)))),""))),"")</f>
        <v>qatari riyal</v>
      </c>
      <c r="V440" t="str">
        <f t="shared" si="185"/>
        <v>qa riyal</v>
      </c>
      <c r="W440" t="str">
        <f t="shared" si="185"/>
        <v/>
      </c>
      <c r="X440" t="str">
        <f t="shared" si="185"/>
        <v/>
      </c>
      <c r="Y440" t="str">
        <f t="shared" si="185"/>
        <v/>
      </c>
      <c r="Z440" t="str">
        <f t="shared" si="185"/>
        <v/>
      </c>
      <c r="AA440" t="str">
        <f t="shared" si="185"/>
        <v/>
      </c>
      <c r="AB440" t="str">
        <f t="shared" si="185"/>
        <v/>
      </c>
      <c r="AC440" t="str">
        <f t="shared" si="185"/>
        <v/>
      </c>
      <c r="AD440" t="str">
        <f t="shared" si="185"/>
        <v/>
      </c>
      <c r="AE440" t="str">
        <f t="shared" si="185"/>
        <v/>
      </c>
      <c r="AF440" t="str">
        <f t="shared" si="185"/>
        <v/>
      </c>
      <c r="AG440" t="str">
        <f t="shared" ref="AG440:AR440" si="186">IF(U440&lt;&gt;"",CONCATENATE("INSERT INTO oscar_db.synonym (SYNONYM, LOV_ID) VALUES('",U440,"' , ",$N440,");"),"")</f>
        <v>INSERT INTO oscar_db.synonym (SYNONYM, LOV_ID) VALUES('qatari riyal' , 439);</v>
      </c>
      <c r="AH440" t="str">
        <f t="shared" si="186"/>
        <v>INSERT INTO oscar_db.synonym (SYNONYM, LOV_ID) VALUES('qa riyal' , 439);</v>
      </c>
      <c r="AI440" t="str">
        <f t="shared" si="186"/>
        <v/>
      </c>
      <c r="AJ440" t="str">
        <f t="shared" si="186"/>
        <v/>
      </c>
      <c r="AK440" t="str">
        <f t="shared" si="186"/>
        <v/>
      </c>
      <c r="AL440" t="str">
        <f t="shared" si="186"/>
        <v/>
      </c>
      <c r="AM440" t="str">
        <f t="shared" si="186"/>
        <v/>
      </c>
      <c r="AN440" t="str">
        <f t="shared" si="186"/>
        <v/>
      </c>
      <c r="AO440" t="str">
        <f t="shared" si="186"/>
        <v/>
      </c>
      <c r="AP440" t="str">
        <f t="shared" si="186"/>
        <v/>
      </c>
      <c r="AQ440" t="str">
        <f t="shared" si="186"/>
        <v/>
      </c>
      <c r="AR440" t="str">
        <f t="shared" si="186"/>
        <v/>
      </c>
    </row>
    <row r="441" spans="3:44" ht="16" hidden="1">
      <c r="C441" s="68">
        <v>6</v>
      </c>
      <c r="D441" s="68">
        <v>31</v>
      </c>
      <c r="E441" s="18" t="s">
        <v>406</v>
      </c>
      <c r="F441" s="145" t="s">
        <v>1915</v>
      </c>
      <c r="G441" s="148" t="str">
        <f t="shared" si="171"/>
        <v>ROL</v>
      </c>
      <c r="H441" s="148" t="str">
        <f t="shared" si="172"/>
        <v>ROL</v>
      </c>
      <c r="I441" s="148">
        <v>89</v>
      </c>
      <c r="J441" s="148" t="s">
        <v>88</v>
      </c>
      <c r="K441" s="148"/>
      <c r="L441" s="68"/>
      <c r="M441" s="143"/>
      <c r="N441" s="68">
        <v>440</v>
      </c>
      <c r="O441" s="68" t="str">
        <f t="shared" si="157"/>
        <v/>
      </c>
      <c r="P441" s="68" t="str">
        <f t="shared" si="155"/>
        <v>{ "id": 440, "cbl_value":"ROL", "oscar_display_text" : "ROL", "top_record": false, "synonyms": [] },</v>
      </c>
      <c r="Q441" s="68" t="str">
        <f t="shared" si="156"/>
        <v>{ "id": 440, "cbl_value":"ROL", "oscar_display_text" : "ROL", "top_record": false, "synonyms": [] },</v>
      </c>
      <c r="R441" s="68"/>
      <c r="S441" t="s">
        <v>88</v>
      </c>
      <c r="T441" t="str">
        <f t="shared" si="166"/>
        <v>UPDATE lov_value SET ACTIVE = 0 , ORDER_VALUE = 89 WHERE ID = 440;</v>
      </c>
    </row>
    <row r="442" spans="3:44" ht="16" hidden="1">
      <c r="C442" s="68">
        <v>6</v>
      </c>
      <c r="D442" s="68">
        <v>31</v>
      </c>
      <c r="E442" s="18" t="s">
        <v>406</v>
      </c>
      <c r="F442" s="145" t="s">
        <v>1916</v>
      </c>
      <c r="G442" s="148" t="str">
        <f t="shared" si="171"/>
        <v>RON</v>
      </c>
      <c r="H442" s="148" t="str">
        <f t="shared" si="172"/>
        <v>RON</v>
      </c>
      <c r="I442" s="148">
        <v>90</v>
      </c>
      <c r="J442" s="148" t="s">
        <v>200</v>
      </c>
      <c r="K442" s="148"/>
      <c r="L442" s="30" t="s">
        <v>1917</v>
      </c>
      <c r="M442" s="143"/>
      <c r="N442" s="68">
        <v>441</v>
      </c>
      <c r="O442" s="68" t="str">
        <f t="shared" si="157"/>
        <v/>
      </c>
      <c r="P442" s="68" t="str">
        <f t="shared" si="155"/>
        <v>{ "id": 441, "cbl_value":"RON", "oscar_display_text" : "RON", "top_record": false, "synonyms": [] },</v>
      </c>
      <c r="Q442" s="68" t="str">
        <f t="shared" si="156"/>
        <v>{ "id": 441, "cbl_value":"RON", "oscar_display_text" : "RON", "top_record": false, "synonyms": [] },</v>
      </c>
      <c r="R442" s="68"/>
      <c r="S442" t="s">
        <v>88</v>
      </c>
      <c r="T442" t="str">
        <f t="shared" si="166"/>
        <v>UPDATE lov_value SET ACTIVE = 1 , ORDER_VALUE = 90 WHERE ID = 441;</v>
      </c>
      <c r="U442" t="str">
        <f t="shared" ref="U442:AF442" si="187">IF($L442&lt;&gt;"",
    IF(LEN($L442)-LEN(SUBSTITUTE($L442,";",""))&gt;=U$1,
        IF(U$1=1,
            MID($L442,1,FIND(";",$L442,1)-1),
            MID($L442,
                FIND("~",SUBSTITUTE($L442,";","~",U$1-1))+1,
                FIND("~",SUBSTITUTE($L442,";","~",U$1))-FIND("~",SUBSTITUTE($L442,";","~",U$1-1))-1
            )
        ),
        IF(AND(LEN($L442)-LEN(SUBSTITUTE($L442,";",""))=0,U$1=1),
            $L442,
            IF(LEN($L442)-LEN(SUBSTITUTE($L442,";",""))=U$1-1,
                RIGHT($L442,LEN($L442)-FIND("~",(SUBSTITUTE($L442,";","~",U$1-1)))),""))),"")</f>
        <v>romanian leu</v>
      </c>
      <c r="V442" t="str">
        <f t="shared" si="187"/>
        <v>ro leu</v>
      </c>
      <c r="W442" t="str">
        <f t="shared" si="187"/>
        <v>leu</v>
      </c>
      <c r="X442" t="str">
        <f t="shared" si="187"/>
        <v/>
      </c>
      <c r="Y442" t="str">
        <f t="shared" si="187"/>
        <v/>
      </c>
      <c r="Z442" t="str">
        <f t="shared" si="187"/>
        <v/>
      </c>
      <c r="AA442" t="str">
        <f t="shared" si="187"/>
        <v/>
      </c>
      <c r="AB442" t="str">
        <f t="shared" si="187"/>
        <v/>
      </c>
      <c r="AC442" t="str">
        <f t="shared" si="187"/>
        <v/>
      </c>
      <c r="AD442" t="str">
        <f t="shared" si="187"/>
        <v/>
      </c>
      <c r="AE442" t="str">
        <f t="shared" si="187"/>
        <v/>
      </c>
      <c r="AF442" t="str">
        <f t="shared" si="187"/>
        <v/>
      </c>
      <c r="AG442" t="str">
        <f t="shared" ref="AG442:AR442" si="188">IF(U442&lt;&gt;"",CONCATENATE("INSERT INTO oscar_db.synonym (SYNONYM, LOV_ID) VALUES('",U442,"' , ",$N442,");"),"")</f>
        <v>INSERT INTO oscar_db.synonym (SYNONYM, LOV_ID) VALUES('romanian leu' , 441);</v>
      </c>
      <c r="AH442" t="str">
        <f t="shared" si="188"/>
        <v>INSERT INTO oscar_db.synonym (SYNONYM, LOV_ID) VALUES('ro leu' , 441);</v>
      </c>
      <c r="AI442" t="str">
        <f t="shared" si="188"/>
        <v>INSERT INTO oscar_db.synonym (SYNONYM, LOV_ID) VALUES('leu' , 441);</v>
      </c>
      <c r="AJ442" t="str">
        <f t="shared" si="188"/>
        <v/>
      </c>
      <c r="AK442" t="str">
        <f t="shared" si="188"/>
        <v/>
      </c>
      <c r="AL442" t="str">
        <f t="shared" si="188"/>
        <v/>
      </c>
      <c r="AM442" t="str">
        <f t="shared" si="188"/>
        <v/>
      </c>
      <c r="AN442" t="str">
        <f t="shared" si="188"/>
        <v/>
      </c>
      <c r="AO442" t="str">
        <f t="shared" si="188"/>
        <v/>
      </c>
      <c r="AP442" t="str">
        <f t="shared" si="188"/>
        <v/>
      </c>
      <c r="AQ442" t="str">
        <f t="shared" si="188"/>
        <v/>
      </c>
      <c r="AR442" t="str">
        <f t="shared" si="188"/>
        <v/>
      </c>
    </row>
    <row r="443" spans="3:44" ht="16" hidden="1">
      <c r="C443" s="68">
        <v>6</v>
      </c>
      <c r="D443" s="68">
        <v>31</v>
      </c>
      <c r="E443" s="18" t="s">
        <v>406</v>
      </c>
      <c r="F443" s="145" t="s">
        <v>1918</v>
      </c>
      <c r="G443" s="148" t="str">
        <f t="shared" si="171"/>
        <v>RSD</v>
      </c>
      <c r="H443" s="148" t="str">
        <f t="shared" si="172"/>
        <v>RSD</v>
      </c>
      <c r="I443" s="148">
        <v>91</v>
      </c>
      <c r="J443" s="148" t="s">
        <v>88</v>
      </c>
      <c r="K443" s="148"/>
      <c r="L443" s="68"/>
      <c r="M443" s="143"/>
      <c r="N443" s="68">
        <v>442</v>
      </c>
      <c r="O443" s="68" t="str">
        <f t="shared" si="157"/>
        <v/>
      </c>
      <c r="P443" s="68" t="str">
        <f t="shared" si="155"/>
        <v>{ "id": 442, "cbl_value":"RSD", "oscar_display_text" : "RSD", "top_record": false, "synonyms": [] },</v>
      </c>
      <c r="Q443" s="68" t="str">
        <f t="shared" si="156"/>
        <v>{ "id": 442, "cbl_value":"RSD", "oscar_display_text" : "RSD", "top_record": false, "synonyms": [] },</v>
      </c>
      <c r="R443" s="68"/>
      <c r="S443" t="s">
        <v>88</v>
      </c>
      <c r="T443" t="str">
        <f t="shared" si="166"/>
        <v>UPDATE lov_value SET ACTIVE = 0 , ORDER_VALUE = 91 WHERE ID = 442;</v>
      </c>
    </row>
    <row r="444" spans="3:44" ht="16" hidden="1">
      <c r="C444" s="68">
        <v>6</v>
      </c>
      <c r="D444" s="68">
        <v>31</v>
      </c>
      <c r="E444" s="18" t="s">
        <v>406</v>
      </c>
      <c r="F444" s="145" t="s">
        <v>1919</v>
      </c>
      <c r="G444" s="148" t="str">
        <f t="shared" si="171"/>
        <v>RUB</v>
      </c>
      <c r="H444" s="148" t="str">
        <f t="shared" si="172"/>
        <v>RUB</v>
      </c>
      <c r="I444" s="148">
        <v>92</v>
      </c>
      <c r="J444" s="148" t="s">
        <v>200</v>
      </c>
      <c r="K444" s="148"/>
      <c r="L444" s="30" t="s">
        <v>1920</v>
      </c>
      <c r="M444" s="143"/>
      <c r="N444" s="68">
        <v>443</v>
      </c>
      <c r="O444" s="68" t="str">
        <f t="shared" si="157"/>
        <v/>
      </c>
      <c r="P444" s="68" t="str">
        <f t="shared" si="155"/>
        <v>{ "id": 443, "cbl_value":"RUB", "oscar_display_text" : "RUB", "top_record": false, "synonyms": [] },</v>
      </c>
      <c r="Q444" s="68" t="str">
        <f t="shared" si="156"/>
        <v>{ "id": 443, "cbl_value":"RUB", "oscar_display_text" : "RUB", "top_record": false, "synonyms": [] },</v>
      </c>
      <c r="R444" s="68"/>
      <c r="S444" t="s">
        <v>88</v>
      </c>
      <c r="T444" t="str">
        <f t="shared" si="166"/>
        <v>UPDATE lov_value SET ACTIVE = 1 , ORDER_VALUE = 92 WHERE ID = 443;</v>
      </c>
      <c r="U444" t="str">
        <f t="shared" ref="U444:AF444" si="189">IF($L444&lt;&gt;"",
    IF(LEN($L444)-LEN(SUBSTITUTE($L444,";",""))&gt;=U$1,
        IF(U$1=1,
            MID($L444,1,FIND(";",$L444,1)-1),
            MID($L444,
                FIND("~",SUBSTITUTE($L444,";","~",U$1-1))+1,
                FIND("~",SUBSTITUTE($L444,";","~",U$1))-FIND("~",SUBSTITUTE($L444,";","~",U$1-1))-1
            )
        ),
        IF(AND(LEN($L444)-LEN(SUBSTITUTE($L444,";",""))=0,U$1=1),
            $L444,
            IF(LEN($L444)-LEN(SUBSTITUTE($L444,";",""))=U$1-1,
                RIGHT($L444,LEN($L444)-FIND("~",(SUBSTITUTE($L444,";","~",U$1-1)))),""))),"")</f>
        <v>russian ruble</v>
      </c>
      <c r="V444" t="str">
        <f t="shared" si="189"/>
        <v>ru ruble</v>
      </c>
      <c r="W444" t="str">
        <f t="shared" si="189"/>
        <v>ruble</v>
      </c>
      <c r="X444" t="str">
        <f t="shared" si="189"/>
        <v/>
      </c>
      <c r="Y444" t="str">
        <f t="shared" si="189"/>
        <v/>
      </c>
      <c r="Z444" t="str">
        <f t="shared" si="189"/>
        <v/>
      </c>
      <c r="AA444" t="str">
        <f t="shared" si="189"/>
        <v/>
      </c>
      <c r="AB444" t="str">
        <f t="shared" si="189"/>
        <v/>
      </c>
      <c r="AC444" t="str">
        <f t="shared" si="189"/>
        <v/>
      </c>
      <c r="AD444" t="str">
        <f t="shared" si="189"/>
        <v/>
      </c>
      <c r="AE444" t="str">
        <f t="shared" si="189"/>
        <v/>
      </c>
      <c r="AF444" t="str">
        <f t="shared" si="189"/>
        <v/>
      </c>
      <c r="AG444" t="str">
        <f t="shared" ref="AG444:AR444" si="190">IF(U444&lt;&gt;"",CONCATENATE("INSERT INTO oscar_db.synonym (SYNONYM, LOV_ID) VALUES('",U444,"' , ",$N444,");"),"")</f>
        <v>INSERT INTO oscar_db.synonym (SYNONYM, LOV_ID) VALUES('russian ruble' , 443);</v>
      </c>
      <c r="AH444" t="str">
        <f t="shared" si="190"/>
        <v>INSERT INTO oscar_db.synonym (SYNONYM, LOV_ID) VALUES('ru ruble' , 443);</v>
      </c>
      <c r="AI444" t="str">
        <f t="shared" si="190"/>
        <v>INSERT INTO oscar_db.synonym (SYNONYM, LOV_ID) VALUES('ruble' , 443);</v>
      </c>
      <c r="AJ444" t="str">
        <f t="shared" si="190"/>
        <v/>
      </c>
      <c r="AK444" t="str">
        <f t="shared" si="190"/>
        <v/>
      </c>
      <c r="AL444" t="str">
        <f t="shared" si="190"/>
        <v/>
      </c>
      <c r="AM444" t="str">
        <f t="shared" si="190"/>
        <v/>
      </c>
      <c r="AN444" t="str">
        <f t="shared" si="190"/>
        <v/>
      </c>
      <c r="AO444" t="str">
        <f t="shared" si="190"/>
        <v/>
      </c>
      <c r="AP444" t="str">
        <f t="shared" si="190"/>
        <v/>
      </c>
      <c r="AQ444" t="str">
        <f t="shared" si="190"/>
        <v/>
      </c>
      <c r="AR444" t="str">
        <f t="shared" si="190"/>
        <v/>
      </c>
    </row>
    <row r="445" spans="3:44" ht="16" hidden="1">
      <c r="C445" s="68">
        <v>6</v>
      </c>
      <c r="D445" s="68">
        <v>31</v>
      </c>
      <c r="E445" s="18" t="s">
        <v>406</v>
      </c>
      <c r="F445" s="145" t="s">
        <v>1921</v>
      </c>
      <c r="G445" s="148" t="str">
        <f t="shared" si="171"/>
        <v>RWF</v>
      </c>
      <c r="H445" s="148" t="str">
        <f t="shared" si="172"/>
        <v>RWF</v>
      </c>
      <c r="I445" s="148">
        <v>93</v>
      </c>
      <c r="J445" s="148" t="s">
        <v>88</v>
      </c>
      <c r="K445" s="148"/>
      <c r="L445" s="68"/>
      <c r="M445" s="143"/>
      <c r="N445" s="68">
        <v>444</v>
      </c>
      <c r="O445" s="68" t="str">
        <f t="shared" si="157"/>
        <v/>
      </c>
      <c r="P445" s="68" t="str">
        <f t="shared" si="155"/>
        <v>{ "id": 444, "cbl_value":"RWF", "oscar_display_text" : "RWF", "top_record": false, "synonyms": [] },</v>
      </c>
      <c r="Q445" s="68" t="str">
        <f t="shared" si="156"/>
        <v>{ "id": 444, "cbl_value":"RWF", "oscar_display_text" : "RWF", "top_record": false, "synonyms": [] },</v>
      </c>
      <c r="R445" s="68"/>
      <c r="S445" t="s">
        <v>88</v>
      </c>
      <c r="T445" t="str">
        <f t="shared" si="166"/>
        <v>UPDATE lov_value SET ACTIVE = 0 , ORDER_VALUE = 93 WHERE ID = 444;</v>
      </c>
    </row>
    <row r="446" spans="3:44" ht="16" hidden="1">
      <c r="C446" s="68">
        <v>6</v>
      </c>
      <c r="D446" s="68">
        <v>31</v>
      </c>
      <c r="E446" s="18" t="s">
        <v>406</v>
      </c>
      <c r="F446" s="145" t="s">
        <v>1922</v>
      </c>
      <c r="G446" s="148" t="str">
        <f t="shared" si="171"/>
        <v>SAR</v>
      </c>
      <c r="H446" s="148" t="str">
        <f t="shared" si="172"/>
        <v>SAR</v>
      </c>
      <c r="I446" s="148">
        <v>94</v>
      </c>
      <c r="J446" s="148" t="s">
        <v>200</v>
      </c>
      <c r="K446" s="148"/>
      <c r="L446" s="30" t="s">
        <v>1923</v>
      </c>
      <c r="M446" s="143"/>
      <c r="N446" s="68">
        <v>445</v>
      </c>
      <c r="O446" s="68" t="str">
        <f t="shared" si="157"/>
        <v/>
      </c>
      <c r="P446" s="68" t="str">
        <f t="shared" si="155"/>
        <v>{ "id": 445, "cbl_value":"SAR", "oscar_display_text" : "SAR", "top_record": false, "synonyms": [] },</v>
      </c>
      <c r="Q446" s="68" t="str">
        <f t="shared" si="156"/>
        <v>{ "id": 445, "cbl_value":"SAR", "oscar_display_text" : "SAR", "top_record": false, "synonyms": [] },</v>
      </c>
      <c r="R446" s="68"/>
      <c r="S446" t="s">
        <v>88</v>
      </c>
      <c r="T446" t="str">
        <f t="shared" si="166"/>
        <v>UPDATE lov_value SET ACTIVE = 1 , ORDER_VALUE = 94 WHERE ID = 445;</v>
      </c>
      <c r="U446" t="str">
        <f t="shared" ref="U446:AF448" si="191">IF($L446&lt;&gt;"",
    IF(LEN($L446)-LEN(SUBSTITUTE($L446,";",""))&gt;=U$1,
        IF(U$1=1,
            MID($L446,1,FIND(";",$L446,1)-1),
            MID($L446,
                FIND("~",SUBSTITUTE($L446,";","~",U$1-1))+1,
                FIND("~",SUBSTITUTE($L446,";","~",U$1))-FIND("~",SUBSTITUTE($L446,";","~",U$1-1))-1
            )
        ),
        IF(AND(LEN($L446)-LEN(SUBSTITUTE($L446,";",""))=0,U$1=1),
            $L446,
            IF(LEN($L446)-LEN(SUBSTITUTE($L446,";",""))=U$1-1,
                RIGHT($L446,LEN($L446)-FIND("~",(SUBSTITUTE($L446,";","~",U$1-1)))),""))),"")</f>
        <v>saudi arabia riyal</v>
      </c>
      <c r="V446" t="str">
        <f t="shared" si="191"/>
        <v>sa riyal</v>
      </c>
      <c r="W446" t="str">
        <f t="shared" si="191"/>
        <v/>
      </c>
      <c r="X446" t="str">
        <f t="shared" si="191"/>
        <v/>
      </c>
      <c r="Y446" t="str">
        <f t="shared" si="191"/>
        <v/>
      </c>
      <c r="Z446" t="str">
        <f t="shared" si="191"/>
        <v/>
      </c>
      <c r="AA446" t="str">
        <f t="shared" si="191"/>
        <v/>
      </c>
      <c r="AB446" t="str">
        <f t="shared" si="191"/>
        <v/>
      </c>
      <c r="AC446" t="str">
        <f t="shared" si="191"/>
        <v/>
      </c>
      <c r="AD446" t="str">
        <f t="shared" si="191"/>
        <v/>
      </c>
      <c r="AE446" t="str">
        <f t="shared" si="191"/>
        <v/>
      </c>
      <c r="AF446" t="str">
        <f t="shared" si="191"/>
        <v/>
      </c>
      <c r="AG446" t="str">
        <f t="shared" ref="AG446:AR448" si="192">IF(U446&lt;&gt;"",CONCATENATE("INSERT INTO oscar_db.synonym (SYNONYM, LOV_ID) VALUES('",U446,"' , ",$N446,");"),"")</f>
        <v>INSERT INTO oscar_db.synonym (SYNONYM, LOV_ID) VALUES('saudi arabia riyal' , 445);</v>
      </c>
      <c r="AH446" t="str">
        <f t="shared" si="192"/>
        <v>INSERT INTO oscar_db.synonym (SYNONYM, LOV_ID) VALUES('sa riyal' , 445);</v>
      </c>
      <c r="AI446" t="str">
        <f t="shared" si="192"/>
        <v/>
      </c>
      <c r="AJ446" t="str">
        <f t="shared" si="192"/>
        <v/>
      </c>
      <c r="AK446" t="str">
        <f t="shared" si="192"/>
        <v/>
      </c>
      <c r="AL446" t="str">
        <f t="shared" si="192"/>
        <v/>
      </c>
      <c r="AM446" t="str">
        <f t="shared" si="192"/>
        <v/>
      </c>
      <c r="AN446" t="str">
        <f t="shared" si="192"/>
        <v/>
      </c>
      <c r="AO446" t="str">
        <f t="shared" si="192"/>
        <v/>
      </c>
      <c r="AP446" t="str">
        <f t="shared" si="192"/>
        <v/>
      </c>
      <c r="AQ446" t="str">
        <f t="shared" si="192"/>
        <v/>
      </c>
      <c r="AR446" t="str">
        <f t="shared" si="192"/>
        <v/>
      </c>
    </row>
    <row r="447" spans="3:44" ht="16" hidden="1">
      <c r="C447" s="68">
        <v>6</v>
      </c>
      <c r="D447" s="68">
        <v>31</v>
      </c>
      <c r="E447" s="18" t="s">
        <v>406</v>
      </c>
      <c r="F447" s="145" t="s">
        <v>1924</v>
      </c>
      <c r="G447" s="148" t="str">
        <f t="shared" si="171"/>
        <v>SEK</v>
      </c>
      <c r="H447" s="148" t="str">
        <f t="shared" si="172"/>
        <v>SEK</v>
      </c>
      <c r="I447" s="148">
        <v>95</v>
      </c>
      <c r="J447" s="148" t="s">
        <v>200</v>
      </c>
      <c r="K447" s="148"/>
      <c r="L447" s="30" t="s">
        <v>1925</v>
      </c>
      <c r="M447" s="143" t="s">
        <v>1799</v>
      </c>
      <c r="N447" s="68">
        <v>446</v>
      </c>
      <c r="O447" s="68" t="str">
        <f t="shared" si="157"/>
        <v/>
      </c>
      <c r="P447" s="68" t="str">
        <f t="shared" si="155"/>
        <v>{ "id": 446, "cbl_value":"SEK", "oscar_display_text" : "SEK", "top_record": false, "synonyms": [] },</v>
      </c>
      <c r="Q447" s="68" t="str">
        <f t="shared" si="156"/>
        <v>{ "id": 446, "cbl_value":"SEK", "oscar_display_text" : "SEK", "top_record": false, "synonyms": [] },</v>
      </c>
      <c r="R447" s="68"/>
      <c r="S447" t="s">
        <v>88</v>
      </c>
      <c r="T447" t="str">
        <f t="shared" si="166"/>
        <v>UPDATE lov_value SET ACTIVE = 1 , ORDER_VALUE = 95 WHERE ID = 446;</v>
      </c>
      <c r="U447" t="str">
        <f t="shared" si="191"/>
        <v>swedish krona</v>
      </c>
      <c r="V447" t="str">
        <f t="shared" si="191"/>
        <v>se krona</v>
      </c>
      <c r="W447" t="str">
        <f t="shared" si="191"/>
        <v/>
      </c>
      <c r="X447" t="str">
        <f t="shared" si="191"/>
        <v/>
      </c>
      <c r="Y447" t="str">
        <f t="shared" si="191"/>
        <v/>
      </c>
      <c r="Z447" t="str">
        <f t="shared" si="191"/>
        <v/>
      </c>
      <c r="AA447" t="str">
        <f t="shared" si="191"/>
        <v/>
      </c>
      <c r="AB447" t="str">
        <f t="shared" si="191"/>
        <v/>
      </c>
      <c r="AC447" t="str">
        <f t="shared" si="191"/>
        <v/>
      </c>
      <c r="AD447" t="str">
        <f t="shared" si="191"/>
        <v/>
      </c>
      <c r="AE447" t="str">
        <f t="shared" si="191"/>
        <v/>
      </c>
      <c r="AF447" t="str">
        <f t="shared" si="191"/>
        <v/>
      </c>
      <c r="AG447" t="str">
        <f t="shared" si="192"/>
        <v>INSERT INTO oscar_db.synonym (SYNONYM, LOV_ID) VALUES('swedish krona' , 446);</v>
      </c>
      <c r="AH447" t="str">
        <f t="shared" si="192"/>
        <v>INSERT INTO oscar_db.synonym (SYNONYM, LOV_ID) VALUES('se krona' , 446);</v>
      </c>
      <c r="AI447" t="str">
        <f t="shared" si="192"/>
        <v/>
      </c>
      <c r="AJ447" t="str">
        <f t="shared" si="192"/>
        <v/>
      </c>
      <c r="AK447" t="str">
        <f t="shared" si="192"/>
        <v/>
      </c>
      <c r="AL447" t="str">
        <f t="shared" si="192"/>
        <v/>
      </c>
      <c r="AM447" t="str">
        <f t="shared" si="192"/>
        <v/>
      </c>
      <c r="AN447" t="str">
        <f t="shared" si="192"/>
        <v/>
      </c>
      <c r="AO447" t="str">
        <f t="shared" si="192"/>
        <v/>
      </c>
      <c r="AP447" t="str">
        <f t="shared" si="192"/>
        <v/>
      </c>
      <c r="AQ447" t="str">
        <f t="shared" si="192"/>
        <v/>
      </c>
      <c r="AR447" t="str">
        <f t="shared" si="192"/>
        <v/>
      </c>
    </row>
    <row r="448" spans="3:44" ht="16" hidden="1">
      <c r="C448" s="68">
        <v>6</v>
      </c>
      <c r="D448" s="68">
        <v>31</v>
      </c>
      <c r="E448" s="18" t="s">
        <v>406</v>
      </c>
      <c r="F448" s="145" t="s">
        <v>1926</v>
      </c>
      <c r="G448" s="148" t="str">
        <f t="shared" si="171"/>
        <v>SGD</v>
      </c>
      <c r="H448" s="148" t="str">
        <f t="shared" si="172"/>
        <v>SGD</v>
      </c>
      <c r="I448" s="148">
        <v>96</v>
      </c>
      <c r="J448" s="148" t="s">
        <v>200</v>
      </c>
      <c r="K448" s="148"/>
      <c r="L448" s="30" t="s">
        <v>1927</v>
      </c>
      <c r="M448" s="143"/>
      <c r="N448" s="68">
        <v>447</v>
      </c>
      <c r="O448" s="68" t="str">
        <f t="shared" si="157"/>
        <v/>
      </c>
      <c r="P448" s="68" t="str">
        <f t="shared" si="155"/>
        <v>{ "id": 447, "cbl_value":"SGD", "oscar_display_text" : "SGD", "top_record": false, "synonyms": [] },</v>
      </c>
      <c r="Q448" s="68" t="str">
        <f t="shared" si="156"/>
        <v>{ "id": 447, "cbl_value":"SGD", "oscar_display_text" : "SGD", "top_record": false, "synonyms": [] },</v>
      </c>
      <c r="R448" s="68"/>
      <c r="S448" t="s">
        <v>88</v>
      </c>
      <c r="T448" t="str">
        <f t="shared" si="166"/>
        <v>UPDATE lov_value SET ACTIVE = 1 , ORDER_VALUE = 96 WHERE ID = 447;</v>
      </c>
      <c r="U448" t="str">
        <f t="shared" si="191"/>
        <v>singapore dollar</v>
      </c>
      <c r="V448" t="str">
        <f t="shared" si="191"/>
        <v>sg dollar</v>
      </c>
      <c r="W448" t="str">
        <f t="shared" si="191"/>
        <v/>
      </c>
      <c r="X448" t="str">
        <f t="shared" si="191"/>
        <v/>
      </c>
      <c r="Y448" t="str">
        <f t="shared" si="191"/>
        <v/>
      </c>
      <c r="Z448" t="str">
        <f t="shared" si="191"/>
        <v/>
      </c>
      <c r="AA448" t="str">
        <f t="shared" si="191"/>
        <v/>
      </c>
      <c r="AB448" t="str">
        <f t="shared" si="191"/>
        <v/>
      </c>
      <c r="AC448" t="str">
        <f t="shared" si="191"/>
        <v/>
      </c>
      <c r="AD448" t="str">
        <f t="shared" si="191"/>
        <v/>
      </c>
      <c r="AE448" t="str">
        <f t="shared" si="191"/>
        <v/>
      </c>
      <c r="AF448" t="str">
        <f t="shared" si="191"/>
        <v/>
      </c>
      <c r="AG448" t="str">
        <f t="shared" si="192"/>
        <v>INSERT INTO oscar_db.synonym (SYNONYM, LOV_ID) VALUES('singapore dollar' , 447);</v>
      </c>
      <c r="AH448" t="str">
        <f t="shared" si="192"/>
        <v>INSERT INTO oscar_db.synonym (SYNONYM, LOV_ID) VALUES('sg dollar' , 447);</v>
      </c>
      <c r="AI448" t="str">
        <f t="shared" si="192"/>
        <v/>
      </c>
      <c r="AJ448" t="str">
        <f t="shared" si="192"/>
        <v/>
      </c>
      <c r="AK448" t="str">
        <f t="shared" si="192"/>
        <v/>
      </c>
      <c r="AL448" t="str">
        <f t="shared" si="192"/>
        <v/>
      </c>
      <c r="AM448" t="str">
        <f t="shared" si="192"/>
        <v/>
      </c>
      <c r="AN448" t="str">
        <f t="shared" si="192"/>
        <v/>
      </c>
      <c r="AO448" t="str">
        <f t="shared" si="192"/>
        <v/>
      </c>
      <c r="AP448" t="str">
        <f t="shared" si="192"/>
        <v/>
      </c>
      <c r="AQ448" t="str">
        <f t="shared" si="192"/>
        <v/>
      </c>
      <c r="AR448" t="str">
        <f t="shared" si="192"/>
        <v/>
      </c>
    </row>
    <row r="449" spans="3:44" ht="16" hidden="1">
      <c r="C449" s="68">
        <v>6</v>
      </c>
      <c r="D449" s="68">
        <v>31</v>
      </c>
      <c r="E449" s="18" t="s">
        <v>406</v>
      </c>
      <c r="F449" s="145" t="s">
        <v>1928</v>
      </c>
      <c r="G449" s="148" t="str">
        <f t="shared" si="171"/>
        <v>SIT</v>
      </c>
      <c r="H449" s="148" t="str">
        <f t="shared" si="172"/>
        <v>SIT</v>
      </c>
      <c r="I449" s="148">
        <v>97</v>
      </c>
      <c r="J449" s="148" t="s">
        <v>88</v>
      </c>
      <c r="K449" s="148"/>
      <c r="L449" s="68"/>
      <c r="M449" s="143"/>
      <c r="N449" s="68">
        <v>448</v>
      </c>
      <c r="O449" s="68" t="str">
        <f t="shared" si="157"/>
        <v/>
      </c>
      <c r="P449" s="68" t="str">
        <f t="shared" si="155"/>
        <v>{ "id": 448, "cbl_value":"SIT", "oscar_display_text" : "SIT", "top_record": false, "synonyms": [] },</v>
      </c>
      <c r="Q449" s="68" t="str">
        <f t="shared" si="156"/>
        <v>{ "id": 448, "cbl_value":"SIT", "oscar_display_text" : "SIT", "top_record": false, "synonyms": [] },</v>
      </c>
      <c r="R449" s="68"/>
      <c r="S449" t="s">
        <v>88</v>
      </c>
      <c r="T449" t="str">
        <f t="shared" si="166"/>
        <v>UPDATE lov_value SET ACTIVE = 0 , ORDER_VALUE = 97 WHERE ID = 448;</v>
      </c>
    </row>
    <row r="450" spans="3:44" ht="16" hidden="1">
      <c r="C450" s="68">
        <v>6</v>
      </c>
      <c r="D450" s="68">
        <v>31</v>
      </c>
      <c r="E450" s="18" t="s">
        <v>406</v>
      </c>
      <c r="F450" s="145" t="s">
        <v>1929</v>
      </c>
      <c r="G450" s="148" t="str">
        <f t="shared" si="171"/>
        <v>SKK</v>
      </c>
      <c r="H450" s="148" t="str">
        <f t="shared" si="172"/>
        <v>SKK</v>
      </c>
      <c r="I450" s="148">
        <v>98</v>
      </c>
      <c r="J450" s="148" t="s">
        <v>88</v>
      </c>
      <c r="K450" s="148"/>
      <c r="L450" s="68"/>
      <c r="M450" s="143"/>
      <c r="N450" s="68">
        <v>449</v>
      </c>
      <c r="O450" s="68" t="str">
        <f t="shared" si="157"/>
        <v/>
      </c>
      <c r="P450" s="68" t="str">
        <f t="shared" ref="P450:P513" si="193">CONCATENATE("{ ""id"": ",N450,", ""cbl_value"":""",G450,""", ""oscar_display_text"" : """,H450,""", ""top_record"": ", IF(K450=TRUE,"true","false"), ", ""synonyms"": []"," },")</f>
        <v>{ "id": 449, "cbl_value":"SKK", "oscar_display_text" : "SKK", "top_record": false, "synonyms": [] },</v>
      </c>
      <c r="Q450" s="68" t="str">
        <f t="shared" ref="Q450:Q513" si="194">CONCATENATE(O450,P450)</f>
        <v>{ "id": 449, "cbl_value":"SKK", "oscar_display_text" : "SKK", "top_record": false, "synonyms": [] },</v>
      </c>
      <c r="R450" s="68"/>
      <c r="S450" t="s">
        <v>88</v>
      </c>
      <c r="T450" t="str">
        <f t="shared" si="166"/>
        <v>UPDATE lov_value SET ACTIVE = 0 , ORDER_VALUE = 98 WHERE ID = 449;</v>
      </c>
    </row>
    <row r="451" spans="3:44" ht="16" hidden="1">
      <c r="C451" s="68">
        <v>6</v>
      </c>
      <c r="D451" s="68">
        <v>31</v>
      </c>
      <c r="E451" s="18" t="s">
        <v>406</v>
      </c>
      <c r="F451" s="145" t="s">
        <v>1930</v>
      </c>
      <c r="G451" s="148" t="str">
        <f t="shared" si="171"/>
        <v>THB</v>
      </c>
      <c r="H451" s="148" t="str">
        <f t="shared" si="172"/>
        <v>THB</v>
      </c>
      <c r="I451" s="148">
        <v>99</v>
      </c>
      <c r="J451" s="148" t="s">
        <v>200</v>
      </c>
      <c r="K451" s="148"/>
      <c r="L451" s="30" t="s">
        <v>1931</v>
      </c>
      <c r="M451" s="143"/>
      <c r="N451" s="68">
        <v>450</v>
      </c>
      <c r="O451" s="68" t="str">
        <f t="shared" ref="O451:O514" si="195">IF(E451 &lt;&gt; E450, CONCATENATE("]},{ ""id"":",C451,",""ext_id"": ",D451,", ""name"":""",E451,""",""values"":["),"")</f>
        <v/>
      </c>
      <c r="P451" s="68" t="str">
        <f t="shared" si="193"/>
        <v>{ "id": 450, "cbl_value":"THB", "oscar_display_text" : "THB", "top_record": false, "synonyms": [] },</v>
      </c>
      <c r="Q451" s="68" t="str">
        <f t="shared" si="194"/>
        <v>{ "id": 450, "cbl_value":"THB", "oscar_display_text" : "THB", "top_record": false, "synonyms": [] },</v>
      </c>
      <c r="R451" s="68"/>
      <c r="S451" t="s">
        <v>88</v>
      </c>
      <c r="T451" t="str">
        <f t="shared" si="166"/>
        <v>UPDATE lov_value SET ACTIVE = 1 , ORDER_VALUE = 99 WHERE ID = 450;</v>
      </c>
      <c r="U451" t="str">
        <f t="shared" ref="U451:AF451" si="196">IF($L451&lt;&gt;"",
    IF(LEN($L451)-LEN(SUBSTITUTE($L451,";",""))&gt;=U$1,
        IF(U$1=1,
            MID($L451,1,FIND(";",$L451,1)-1),
            MID($L451,
                FIND("~",SUBSTITUTE($L451,";","~",U$1-1))+1,
                FIND("~",SUBSTITUTE($L451,";","~",U$1))-FIND("~",SUBSTITUTE($L451,";","~",U$1-1))-1
            )
        ),
        IF(AND(LEN($L451)-LEN(SUBSTITUTE($L451,";",""))=0,U$1=1),
            $L451,
            IF(LEN($L451)-LEN(SUBSTITUTE($L451,";",""))=U$1-1,
                RIGHT($L451,LEN($L451)-FIND("~",(SUBSTITUTE($L451,";","~",U$1-1)))),""))),"")</f>
        <v>thailand baht</v>
      </c>
      <c r="V451" t="str">
        <f t="shared" si="196"/>
        <v>th baht</v>
      </c>
      <c r="W451" t="str">
        <f t="shared" si="196"/>
        <v>baht</v>
      </c>
      <c r="X451" t="str">
        <f t="shared" si="196"/>
        <v/>
      </c>
      <c r="Y451" t="str">
        <f t="shared" si="196"/>
        <v/>
      </c>
      <c r="Z451" t="str">
        <f t="shared" si="196"/>
        <v/>
      </c>
      <c r="AA451" t="str">
        <f t="shared" si="196"/>
        <v/>
      </c>
      <c r="AB451" t="str">
        <f t="shared" si="196"/>
        <v/>
      </c>
      <c r="AC451" t="str">
        <f t="shared" si="196"/>
        <v/>
      </c>
      <c r="AD451" t="str">
        <f t="shared" si="196"/>
        <v/>
      </c>
      <c r="AE451" t="str">
        <f t="shared" si="196"/>
        <v/>
      </c>
      <c r="AF451" t="str">
        <f t="shared" si="196"/>
        <v/>
      </c>
      <c r="AG451" t="str">
        <f t="shared" ref="AG451:AR451" si="197">IF(U451&lt;&gt;"",CONCATENATE("INSERT INTO oscar_db.synonym (SYNONYM, LOV_ID) VALUES('",U451,"' , ",$N451,");"),"")</f>
        <v>INSERT INTO oscar_db.synonym (SYNONYM, LOV_ID) VALUES('thailand baht' , 450);</v>
      </c>
      <c r="AH451" t="str">
        <f t="shared" si="197"/>
        <v>INSERT INTO oscar_db.synonym (SYNONYM, LOV_ID) VALUES('th baht' , 450);</v>
      </c>
      <c r="AI451" t="str">
        <f t="shared" si="197"/>
        <v>INSERT INTO oscar_db.synonym (SYNONYM, LOV_ID) VALUES('baht' , 450);</v>
      </c>
      <c r="AJ451" t="str">
        <f t="shared" si="197"/>
        <v/>
      </c>
      <c r="AK451" t="str">
        <f t="shared" si="197"/>
        <v/>
      </c>
      <c r="AL451" t="str">
        <f t="shared" si="197"/>
        <v/>
      </c>
      <c r="AM451" t="str">
        <f t="shared" si="197"/>
        <v/>
      </c>
      <c r="AN451" t="str">
        <f t="shared" si="197"/>
        <v/>
      </c>
      <c r="AO451" t="str">
        <f t="shared" si="197"/>
        <v/>
      </c>
      <c r="AP451" t="str">
        <f t="shared" si="197"/>
        <v/>
      </c>
      <c r="AQ451" t="str">
        <f t="shared" si="197"/>
        <v/>
      </c>
      <c r="AR451" t="str">
        <f t="shared" si="197"/>
        <v/>
      </c>
    </row>
    <row r="452" spans="3:44" ht="16" hidden="1">
      <c r="C452" s="68">
        <v>6</v>
      </c>
      <c r="D452" s="68">
        <v>31</v>
      </c>
      <c r="E452" s="18" t="s">
        <v>406</v>
      </c>
      <c r="F452" s="145" t="s">
        <v>1932</v>
      </c>
      <c r="G452" s="148" t="str">
        <f t="shared" si="171"/>
        <v>TMT</v>
      </c>
      <c r="H452" s="148" t="str">
        <f t="shared" si="172"/>
        <v>TMT</v>
      </c>
      <c r="I452" s="148">
        <v>100</v>
      </c>
      <c r="J452" s="148" t="s">
        <v>88</v>
      </c>
      <c r="K452" s="148"/>
      <c r="L452" s="68"/>
      <c r="M452" s="143"/>
      <c r="N452" s="68">
        <v>451</v>
      </c>
      <c r="O452" s="68" t="str">
        <f t="shared" si="195"/>
        <v/>
      </c>
      <c r="P452" s="68" t="str">
        <f t="shared" si="193"/>
        <v>{ "id": 451, "cbl_value":"TMT", "oscar_display_text" : "TMT", "top_record": false, "synonyms": [] },</v>
      </c>
      <c r="Q452" s="68" t="str">
        <f t="shared" si="194"/>
        <v>{ "id": 451, "cbl_value":"TMT", "oscar_display_text" : "TMT", "top_record": false, "synonyms": [] },</v>
      </c>
      <c r="R452" s="68"/>
      <c r="S452" t="s">
        <v>88</v>
      </c>
      <c r="T452" t="str">
        <f t="shared" si="166"/>
        <v>UPDATE lov_value SET ACTIVE = 0 , ORDER_VALUE = 100 WHERE ID = 451;</v>
      </c>
    </row>
    <row r="453" spans="3:44" ht="16" hidden="1">
      <c r="C453" s="68">
        <v>6</v>
      </c>
      <c r="D453" s="68">
        <v>31</v>
      </c>
      <c r="E453" s="18" t="s">
        <v>406</v>
      </c>
      <c r="F453" s="145" t="s">
        <v>1933</v>
      </c>
      <c r="G453" s="148" t="str">
        <f t="shared" si="171"/>
        <v>TND</v>
      </c>
      <c r="H453" s="148" t="str">
        <f t="shared" si="172"/>
        <v>TND</v>
      </c>
      <c r="I453" s="148">
        <v>101</v>
      </c>
      <c r="J453" s="148" t="s">
        <v>88</v>
      </c>
      <c r="K453" s="148"/>
      <c r="L453" s="68"/>
      <c r="M453" s="143"/>
      <c r="N453" s="68">
        <v>452</v>
      </c>
      <c r="O453" s="68" t="str">
        <f t="shared" si="195"/>
        <v/>
      </c>
      <c r="P453" s="68" t="str">
        <f t="shared" si="193"/>
        <v>{ "id": 452, "cbl_value":"TND", "oscar_display_text" : "TND", "top_record": false, "synonyms": [] },</v>
      </c>
      <c r="Q453" s="68" t="str">
        <f t="shared" si="194"/>
        <v>{ "id": 452, "cbl_value":"TND", "oscar_display_text" : "TND", "top_record": false, "synonyms": [] },</v>
      </c>
      <c r="R453" s="68"/>
      <c r="S453" t="s">
        <v>88</v>
      </c>
      <c r="T453" t="str">
        <f t="shared" si="166"/>
        <v>UPDATE lov_value SET ACTIVE = 0 , ORDER_VALUE = 101 WHERE ID = 452;</v>
      </c>
    </row>
    <row r="454" spans="3:44" ht="16" hidden="1">
      <c r="C454" s="68">
        <v>6</v>
      </c>
      <c r="D454" s="68">
        <v>31</v>
      </c>
      <c r="E454" s="18" t="s">
        <v>406</v>
      </c>
      <c r="F454" s="145" t="s">
        <v>1934</v>
      </c>
      <c r="G454" s="148" t="str">
        <f t="shared" si="171"/>
        <v>TRL</v>
      </c>
      <c r="H454" s="148" t="str">
        <f t="shared" si="172"/>
        <v>TRL</v>
      </c>
      <c r="I454" s="148">
        <v>102</v>
      </c>
      <c r="J454" s="148" t="s">
        <v>88</v>
      </c>
      <c r="K454" s="148"/>
      <c r="L454" s="68"/>
      <c r="M454" s="143"/>
      <c r="N454" s="68">
        <v>453</v>
      </c>
      <c r="O454" s="68" t="str">
        <f t="shared" si="195"/>
        <v/>
      </c>
      <c r="P454" s="68" t="str">
        <f t="shared" si="193"/>
        <v>{ "id": 453, "cbl_value":"TRL", "oscar_display_text" : "TRL", "top_record": false, "synonyms": [] },</v>
      </c>
      <c r="Q454" s="68" t="str">
        <f t="shared" si="194"/>
        <v>{ "id": 453, "cbl_value":"TRL", "oscar_display_text" : "TRL", "top_record": false, "synonyms": [] },</v>
      </c>
      <c r="R454" s="68"/>
      <c r="S454" t="s">
        <v>88</v>
      </c>
      <c r="T454" t="str">
        <f t="shared" si="166"/>
        <v>UPDATE lov_value SET ACTIVE = 0 , ORDER_VALUE = 102 WHERE ID = 453;</v>
      </c>
    </row>
    <row r="455" spans="3:44" ht="16" hidden="1">
      <c r="C455" s="68">
        <v>6</v>
      </c>
      <c r="D455" s="68">
        <v>31</v>
      </c>
      <c r="E455" s="18" t="s">
        <v>406</v>
      </c>
      <c r="F455" s="145" t="s">
        <v>1935</v>
      </c>
      <c r="G455" s="148" t="str">
        <f t="shared" si="171"/>
        <v>TRY</v>
      </c>
      <c r="H455" s="148" t="str">
        <f t="shared" si="172"/>
        <v>TRY</v>
      </c>
      <c r="I455" s="148">
        <v>103</v>
      </c>
      <c r="J455" s="148" t="s">
        <v>200</v>
      </c>
      <c r="K455" s="148"/>
      <c r="L455" s="30" t="s">
        <v>1936</v>
      </c>
      <c r="M455" s="143"/>
      <c r="N455" s="68">
        <v>454</v>
      </c>
      <c r="O455" s="68" t="str">
        <f t="shared" si="195"/>
        <v/>
      </c>
      <c r="P455" s="68" t="str">
        <f t="shared" si="193"/>
        <v>{ "id": 454, "cbl_value":"TRY", "oscar_display_text" : "TRY", "top_record": false, "synonyms": [] },</v>
      </c>
      <c r="Q455" s="68" t="str">
        <f t="shared" si="194"/>
        <v>{ "id": 454, "cbl_value":"TRY", "oscar_display_text" : "TRY", "top_record": false, "synonyms": [] },</v>
      </c>
      <c r="R455" s="68"/>
      <c r="S455" t="s">
        <v>88</v>
      </c>
      <c r="T455" t="str">
        <f t="shared" si="166"/>
        <v>UPDATE lov_value SET ACTIVE = 1 , ORDER_VALUE = 103 WHERE ID = 454;</v>
      </c>
      <c r="U455" t="str">
        <f t="shared" ref="U455:AF455" si="198">IF($L455&lt;&gt;"",
    IF(LEN($L455)-LEN(SUBSTITUTE($L455,";",""))&gt;=U$1,
        IF(U$1=1,
            MID($L455,1,FIND(";",$L455,1)-1),
            MID($L455,
                FIND("~",SUBSTITUTE($L455,";","~",U$1-1))+1,
                FIND("~",SUBSTITUTE($L455,";","~",U$1))-FIND("~",SUBSTITUTE($L455,";","~",U$1-1))-1
            )
        ),
        IF(AND(LEN($L455)-LEN(SUBSTITUTE($L455,";",""))=0,U$1=1),
            $L455,
            IF(LEN($L455)-LEN(SUBSTITUTE($L455,";",""))=U$1-1,
                RIGHT($L455,LEN($L455)-FIND("~",(SUBSTITUTE($L455,";","~",U$1-1)))),""))),"")</f>
        <v>turkish lira</v>
      </c>
      <c r="V455" t="str">
        <f t="shared" si="198"/>
        <v>tr lira</v>
      </c>
      <c r="W455" t="str">
        <f t="shared" si="198"/>
        <v/>
      </c>
      <c r="X455" t="str">
        <f t="shared" si="198"/>
        <v/>
      </c>
      <c r="Y455" t="str">
        <f t="shared" si="198"/>
        <v/>
      </c>
      <c r="Z455" t="str">
        <f t="shared" si="198"/>
        <v/>
      </c>
      <c r="AA455" t="str">
        <f t="shared" si="198"/>
        <v/>
      </c>
      <c r="AB455" t="str">
        <f t="shared" si="198"/>
        <v/>
      </c>
      <c r="AC455" t="str">
        <f t="shared" si="198"/>
        <v/>
      </c>
      <c r="AD455" t="str">
        <f t="shared" si="198"/>
        <v/>
      </c>
      <c r="AE455" t="str">
        <f t="shared" si="198"/>
        <v/>
      </c>
      <c r="AF455" t="str">
        <f t="shared" si="198"/>
        <v/>
      </c>
      <c r="AG455" t="str">
        <f t="shared" ref="AG455:AR455" si="199">IF(U455&lt;&gt;"",CONCATENATE("INSERT INTO oscar_db.synonym (SYNONYM, LOV_ID) VALUES('",U455,"' , ",$N455,");"),"")</f>
        <v>INSERT INTO oscar_db.synonym (SYNONYM, LOV_ID) VALUES('turkish lira' , 454);</v>
      </c>
      <c r="AH455" t="str">
        <f t="shared" si="199"/>
        <v>INSERT INTO oscar_db.synonym (SYNONYM, LOV_ID) VALUES('tr lira' , 454);</v>
      </c>
      <c r="AI455" t="str">
        <f t="shared" si="199"/>
        <v/>
      </c>
      <c r="AJ455" t="str">
        <f t="shared" si="199"/>
        <v/>
      </c>
      <c r="AK455" t="str">
        <f t="shared" si="199"/>
        <v/>
      </c>
      <c r="AL455" t="str">
        <f t="shared" si="199"/>
        <v/>
      </c>
      <c r="AM455" t="str">
        <f t="shared" si="199"/>
        <v/>
      </c>
      <c r="AN455" t="str">
        <f t="shared" si="199"/>
        <v/>
      </c>
      <c r="AO455" t="str">
        <f t="shared" si="199"/>
        <v/>
      </c>
      <c r="AP455" t="str">
        <f t="shared" si="199"/>
        <v/>
      </c>
      <c r="AQ455" t="str">
        <f t="shared" si="199"/>
        <v/>
      </c>
      <c r="AR455" t="str">
        <f t="shared" si="199"/>
        <v/>
      </c>
    </row>
    <row r="456" spans="3:44" ht="16" hidden="1">
      <c r="C456" s="68">
        <v>6</v>
      </c>
      <c r="D456" s="68">
        <v>31</v>
      </c>
      <c r="E456" s="18" t="s">
        <v>406</v>
      </c>
      <c r="F456" s="145" t="s">
        <v>1937</v>
      </c>
      <c r="G456" s="148" t="str">
        <f t="shared" si="171"/>
        <v>TTD</v>
      </c>
      <c r="H456" s="148" t="str">
        <f t="shared" si="172"/>
        <v>TTD</v>
      </c>
      <c r="I456" s="148">
        <v>104</v>
      </c>
      <c r="J456" s="148" t="s">
        <v>88</v>
      </c>
      <c r="K456" s="148"/>
      <c r="L456" s="68"/>
      <c r="M456" s="143"/>
      <c r="N456" s="68">
        <v>455</v>
      </c>
      <c r="O456" s="68" t="str">
        <f t="shared" si="195"/>
        <v/>
      </c>
      <c r="P456" s="68" t="str">
        <f t="shared" si="193"/>
        <v>{ "id": 455, "cbl_value":"TTD", "oscar_display_text" : "TTD", "top_record": false, "synonyms": [] },</v>
      </c>
      <c r="Q456" s="68" t="str">
        <f t="shared" si="194"/>
        <v>{ "id": 455, "cbl_value":"TTD", "oscar_display_text" : "TTD", "top_record": false, "synonyms": [] },</v>
      </c>
      <c r="R456" s="68"/>
      <c r="S456" t="s">
        <v>88</v>
      </c>
      <c r="T456" t="str">
        <f t="shared" si="166"/>
        <v>UPDATE lov_value SET ACTIVE = 0 , ORDER_VALUE = 104 WHERE ID = 455;</v>
      </c>
    </row>
    <row r="457" spans="3:44" ht="16" hidden="1">
      <c r="C457" s="68">
        <v>6</v>
      </c>
      <c r="D457" s="68">
        <v>31</v>
      </c>
      <c r="E457" s="18" t="s">
        <v>406</v>
      </c>
      <c r="F457" s="145" t="s">
        <v>1938</v>
      </c>
      <c r="G457" s="148" t="str">
        <f t="shared" si="171"/>
        <v>TWD</v>
      </c>
      <c r="H457" s="148" t="str">
        <f t="shared" si="172"/>
        <v>TWD</v>
      </c>
      <c r="I457" s="148">
        <v>105</v>
      </c>
      <c r="J457" s="148" t="s">
        <v>88</v>
      </c>
      <c r="K457" s="148"/>
      <c r="L457" s="68"/>
      <c r="M457" s="143"/>
      <c r="N457" s="68">
        <v>456</v>
      </c>
      <c r="O457" s="68" t="str">
        <f t="shared" si="195"/>
        <v/>
      </c>
      <c r="P457" s="68" t="str">
        <f t="shared" si="193"/>
        <v>{ "id": 456, "cbl_value":"TWD", "oscar_display_text" : "TWD", "top_record": false, "synonyms": [] },</v>
      </c>
      <c r="Q457" s="68" t="str">
        <f t="shared" si="194"/>
        <v>{ "id": 456, "cbl_value":"TWD", "oscar_display_text" : "TWD", "top_record": false, "synonyms": [] },</v>
      </c>
      <c r="R457" s="68"/>
      <c r="S457" t="s">
        <v>88</v>
      </c>
      <c r="T457" t="str">
        <f t="shared" si="166"/>
        <v>UPDATE lov_value SET ACTIVE = 0 , ORDER_VALUE = 105 WHERE ID = 456;</v>
      </c>
    </row>
    <row r="458" spans="3:44" ht="16" hidden="1">
      <c r="C458" s="68">
        <v>6</v>
      </c>
      <c r="D458" s="68">
        <v>31</v>
      </c>
      <c r="E458" s="18" t="s">
        <v>406</v>
      </c>
      <c r="F458" s="145" t="s">
        <v>1939</v>
      </c>
      <c r="G458" s="148" t="str">
        <f t="shared" si="171"/>
        <v>TZS</v>
      </c>
      <c r="H458" s="148" t="str">
        <f t="shared" si="172"/>
        <v>TZS</v>
      </c>
      <c r="I458" s="148">
        <v>106</v>
      </c>
      <c r="J458" s="148" t="s">
        <v>88</v>
      </c>
      <c r="K458" s="148"/>
      <c r="L458" s="68"/>
      <c r="M458" s="143"/>
      <c r="N458" s="68">
        <v>457</v>
      </c>
      <c r="O458" s="68" t="str">
        <f t="shared" si="195"/>
        <v/>
      </c>
      <c r="P458" s="68" t="str">
        <f t="shared" si="193"/>
        <v>{ "id": 457, "cbl_value":"TZS", "oscar_display_text" : "TZS", "top_record": false, "synonyms": [] },</v>
      </c>
      <c r="Q458" s="68" t="str">
        <f t="shared" si="194"/>
        <v>{ "id": 457, "cbl_value":"TZS", "oscar_display_text" : "TZS", "top_record": false, "synonyms": [] },</v>
      </c>
      <c r="R458" s="68"/>
      <c r="S458" t="s">
        <v>88</v>
      </c>
      <c r="T458" t="str">
        <f t="shared" si="166"/>
        <v>UPDATE lov_value SET ACTIVE = 0 , ORDER_VALUE = 106 WHERE ID = 457;</v>
      </c>
    </row>
    <row r="459" spans="3:44" ht="32" hidden="1">
      <c r="C459" s="68">
        <v>6</v>
      </c>
      <c r="D459" s="68">
        <v>31</v>
      </c>
      <c r="E459" s="18" t="s">
        <v>406</v>
      </c>
      <c r="F459" s="145" t="s">
        <v>1940</v>
      </c>
      <c r="G459" s="148" t="str">
        <f t="shared" si="171"/>
        <v>UAH</v>
      </c>
      <c r="H459" s="148" t="str">
        <f t="shared" si="172"/>
        <v>UAH</v>
      </c>
      <c r="I459" s="148">
        <v>107</v>
      </c>
      <c r="J459" s="148" t="s">
        <v>200</v>
      </c>
      <c r="K459" s="148"/>
      <c r="L459" s="30" t="s">
        <v>1941</v>
      </c>
      <c r="M459" s="143"/>
      <c r="N459" s="68">
        <v>458</v>
      </c>
      <c r="O459" s="68" t="str">
        <f t="shared" si="195"/>
        <v/>
      </c>
      <c r="P459" s="68" t="str">
        <f t="shared" si="193"/>
        <v>{ "id": 458, "cbl_value":"UAH", "oscar_display_text" : "UAH", "top_record": false, "synonyms": [] },</v>
      </c>
      <c r="Q459" s="68" t="str">
        <f t="shared" si="194"/>
        <v>{ "id": 458, "cbl_value":"UAH", "oscar_display_text" : "UAH", "top_record": false, "synonyms": [] },</v>
      </c>
      <c r="R459" s="68"/>
      <c r="S459" t="s">
        <v>88</v>
      </c>
      <c r="T459" t="str">
        <f t="shared" si="166"/>
        <v>UPDATE lov_value SET ACTIVE = 1 , ORDER_VALUE = 107 WHERE ID = 458;</v>
      </c>
      <c r="U459" t="str">
        <f t="shared" ref="U459:AF459" si="200">IF($L459&lt;&gt;"",
    IF(LEN($L459)-LEN(SUBSTITUTE($L459,";",""))&gt;=U$1,
        IF(U$1=1,
            MID($L459,1,FIND(";",$L459,1)-1),
            MID($L459,
                FIND("~",SUBSTITUTE($L459,";","~",U$1-1))+1,
                FIND("~",SUBSTITUTE($L459,";","~",U$1))-FIND("~",SUBSTITUTE($L459,";","~",U$1-1))-1
            )
        ),
        IF(AND(LEN($L459)-LEN(SUBSTITUTE($L459,";",""))=0,U$1=1),
            $L459,
            IF(LEN($L459)-LEN(SUBSTITUTE($L459,";",""))=U$1-1,
                RIGHT($L459,LEN($L459)-FIND("~",(SUBSTITUTE($L459,";","~",U$1-1)))),""))),"")</f>
        <v>ukrainian hryvnia</v>
      </c>
      <c r="V459" t="str">
        <f t="shared" si="200"/>
        <v>ua hryvnia</v>
      </c>
      <c r="W459" t="str">
        <f t="shared" si="200"/>
        <v>hryvnia</v>
      </c>
      <c r="X459" t="str">
        <f t="shared" si="200"/>
        <v/>
      </c>
      <c r="Y459" t="str">
        <f t="shared" si="200"/>
        <v/>
      </c>
      <c r="Z459" t="str">
        <f t="shared" si="200"/>
        <v/>
      </c>
      <c r="AA459" t="str">
        <f t="shared" si="200"/>
        <v/>
      </c>
      <c r="AB459" t="str">
        <f t="shared" si="200"/>
        <v/>
      </c>
      <c r="AC459" t="str">
        <f t="shared" si="200"/>
        <v/>
      </c>
      <c r="AD459" t="str">
        <f t="shared" si="200"/>
        <v/>
      </c>
      <c r="AE459" t="str">
        <f t="shared" si="200"/>
        <v/>
      </c>
      <c r="AF459" t="str">
        <f t="shared" si="200"/>
        <v/>
      </c>
      <c r="AG459" t="str">
        <f t="shared" ref="AG459:AR459" si="201">IF(U459&lt;&gt;"",CONCATENATE("INSERT INTO oscar_db.synonym (SYNONYM, LOV_ID) VALUES('",U459,"' , ",$N459,");"),"")</f>
        <v>INSERT INTO oscar_db.synonym (SYNONYM, LOV_ID) VALUES('ukrainian hryvnia' , 458);</v>
      </c>
      <c r="AH459" t="str">
        <f t="shared" si="201"/>
        <v>INSERT INTO oscar_db.synonym (SYNONYM, LOV_ID) VALUES('ua hryvnia' , 458);</v>
      </c>
      <c r="AI459" t="str">
        <f t="shared" si="201"/>
        <v>INSERT INTO oscar_db.synonym (SYNONYM, LOV_ID) VALUES('hryvnia' , 458);</v>
      </c>
      <c r="AJ459" t="str">
        <f t="shared" si="201"/>
        <v/>
      </c>
      <c r="AK459" t="str">
        <f t="shared" si="201"/>
        <v/>
      </c>
      <c r="AL459" t="str">
        <f t="shared" si="201"/>
        <v/>
      </c>
      <c r="AM459" t="str">
        <f t="shared" si="201"/>
        <v/>
      </c>
      <c r="AN459" t="str">
        <f t="shared" si="201"/>
        <v/>
      </c>
      <c r="AO459" t="str">
        <f t="shared" si="201"/>
        <v/>
      </c>
      <c r="AP459" t="str">
        <f t="shared" si="201"/>
        <v/>
      </c>
      <c r="AQ459" t="str">
        <f t="shared" si="201"/>
        <v/>
      </c>
      <c r="AR459" t="str">
        <f t="shared" si="201"/>
        <v/>
      </c>
    </row>
    <row r="460" spans="3:44" ht="16" hidden="1">
      <c r="C460" s="68">
        <v>6</v>
      </c>
      <c r="D460" s="68">
        <v>31</v>
      </c>
      <c r="E460" s="18" t="s">
        <v>406</v>
      </c>
      <c r="F460" s="145" t="s">
        <v>1942</v>
      </c>
      <c r="G460" s="148" t="str">
        <f t="shared" si="171"/>
        <v>UGX</v>
      </c>
      <c r="H460" s="148" t="str">
        <f t="shared" si="172"/>
        <v>UGX</v>
      </c>
      <c r="I460" s="148">
        <v>108</v>
      </c>
      <c r="J460" s="148" t="s">
        <v>88</v>
      </c>
      <c r="K460" s="148"/>
      <c r="L460" s="68"/>
      <c r="M460" s="143"/>
      <c r="N460" s="68">
        <v>459</v>
      </c>
      <c r="O460" s="68" t="str">
        <f t="shared" si="195"/>
        <v/>
      </c>
      <c r="P460" s="68" t="str">
        <f t="shared" si="193"/>
        <v>{ "id": 459, "cbl_value":"UGX", "oscar_display_text" : "UGX", "top_record": false, "synonyms": [] },</v>
      </c>
      <c r="Q460" s="68" t="str">
        <f t="shared" si="194"/>
        <v>{ "id": 459, "cbl_value":"UGX", "oscar_display_text" : "UGX", "top_record": false, "synonyms": [] },</v>
      </c>
      <c r="R460" s="68"/>
      <c r="S460" t="s">
        <v>88</v>
      </c>
      <c r="T460" t="str">
        <f t="shared" si="166"/>
        <v>UPDATE lov_value SET ACTIVE = 0 , ORDER_VALUE = 108 WHERE ID = 459;</v>
      </c>
    </row>
    <row r="461" spans="3:44" ht="48" hidden="1">
      <c r="C461" s="68">
        <v>6</v>
      </c>
      <c r="D461" s="68">
        <v>31</v>
      </c>
      <c r="E461" s="18" t="s">
        <v>406</v>
      </c>
      <c r="F461" s="145" t="s">
        <v>1943</v>
      </c>
      <c r="G461" s="148" t="str">
        <f t="shared" si="171"/>
        <v>USD</v>
      </c>
      <c r="H461" s="148" t="str">
        <f t="shared" si="172"/>
        <v>USD</v>
      </c>
      <c r="I461" s="148">
        <v>109</v>
      </c>
      <c r="J461" s="148" t="s">
        <v>200</v>
      </c>
      <c r="K461" s="148" t="b">
        <v>1</v>
      </c>
      <c r="L461" s="30" t="s">
        <v>1944</v>
      </c>
      <c r="M461" s="143" t="s">
        <v>1837</v>
      </c>
      <c r="N461" s="68">
        <v>460</v>
      </c>
      <c r="O461" s="68" t="str">
        <f t="shared" si="195"/>
        <v/>
      </c>
      <c r="P461" s="68" t="str">
        <f t="shared" si="193"/>
        <v>{ "id": 460, "cbl_value":"USD", "oscar_display_text" : "USD", "top_record": true, "synonyms": [] },</v>
      </c>
      <c r="Q461" s="68" t="str">
        <f t="shared" si="194"/>
        <v>{ "id": 460, "cbl_value":"USD", "oscar_display_text" : "USD", "top_record": true, "synonyms": [] },</v>
      </c>
      <c r="R461" s="68"/>
      <c r="S461" t="s">
        <v>88</v>
      </c>
      <c r="T461" t="str">
        <f t="shared" si="166"/>
        <v>UPDATE lov_value SET ACTIVE = 1 , ORDER_VALUE = 109 WHERE ID = 460;</v>
      </c>
      <c r="U461" t="str">
        <f t="shared" ref="U461:AF462" si="202">IF($L461&lt;&gt;"",
    IF(LEN($L461)-LEN(SUBSTITUTE($L461,";",""))&gt;=U$1,
        IF(U$1=1,
            MID($L461,1,FIND(";",$L461,1)-1),
            MID($L461,
                FIND("~",SUBSTITUTE($L461,";","~",U$1-1))+1,
                FIND("~",SUBSTITUTE($L461,";","~",U$1))-FIND("~",SUBSTITUTE($L461,";","~",U$1-1))-1
            )
        ),
        IF(AND(LEN($L461)-LEN(SUBSTITUTE($L461,";",""))=0,U$1=1),
            $L461,
            IF(LEN($L461)-LEN(SUBSTITUTE($L461,";",""))=U$1-1,
                RIGHT($L461,LEN($L461)-FIND("~",(SUBSTITUTE($L461,";","~",U$1-1)))),""))),"")</f>
        <v>$</v>
      </c>
      <c r="V461" t="str">
        <f t="shared" si="202"/>
        <v>US dollar</v>
      </c>
      <c r="W461" t="str">
        <f t="shared" si="202"/>
        <v xml:space="preserve"> united states dollar</v>
      </c>
      <c r="X461" t="str">
        <f t="shared" si="202"/>
        <v>dollar</v>
      </c>
      <c r="Y461" t="str">
        <f t="shared" si="202"/>
        <v>american dollar</v>
      </c>
      <c r="Z461" t="str">
        <f t="shared" si="202"/>
        <v/>
      </c>
      <c r="AA461" t="str">
        <f t="shared" si="202"/>
        <v/>
      </c>
      <c r="AB461" t="str">
        <f t="shared" si="202"/>
        <v/>
      </c>
      <c r="AC461" t="str">
        <f t="shared" si="202"/>
        <v/>
      </c>
      <c r="AD461" t="str">
        <f t="shared" si="202"/>
        <v/>
      </c>
      <c r="AE461" t="str">
        <f t="shared" si="202"/>
        <v/>
      </c>
      <c r="AF461" t="str">
        <f t="shared" si="202"/>
        <v/>
      </c>
      <c r="AG461" t="str">
        <f t="shared" ref="AG461:AR462" si="203">IF(U461&lt;&gt;"",CONCATENATE("INSERT INTO oscar_db.synonym (SYNONYM, LOV_ID) VALUES('",U461,"' , ",$N461,");"),"")</f>
        <v>INSERT INTO oscar_db.synonym (SYNONYM, LOV_ID) VALUES('$' , 460);</v>
      </c>
      <c r="AH461" t="str">
        <f t="shared" si="203"/>
        <v>INSERT INTO oscar_db.synonym (SYNONYM, LOV_ID) VALUES('US dollar' , 460);</v>
      </c>
      <c r="AI461" t="str">
        <f t="shared" si="203"/>
        <v>INSERT INTO oscar_db.synonym (SYNONYM, LOV_ID) VALUES(' united states dollar' , 460);</v>
      </c>
      <c r="AJ461" t="str">
        <f t="shared" si="203"/>
        <v>INSERT INTO oscar_db.synonym (SYNONYM, LOV_ID) VALUES('dollar' , 460);</v>
      </c>
      <c r="AK461" t="str">
        <f t="shared" si="203"/>
        <v>INSERT INTO oscar_db.synonym (SYNONYM, LOV_ID) VALUES('american dollar' , 460);</v>
      </c>
      <c r="AL461" t="str">
        <f t="shared" si="203"/>
        <v/>
      </c>
      <c r="AM461" t="str">
        <f t="shared" si="203"/>
        <v/>
      </c>
      <c r="AN461" t="str">
        <f t="shared" si="203"/>
        <v/>
      </c>
      <c r="AO461" t="str">
        <f t="shared" si="203"/>
        <v/>
      </c>
      <c r="AP461" t="str">
        <f t="shared" si="203"/>
        <v/>
      </c>
      <c r="AQ461" t="str">
        <f t="shared" si="203"/>
        <v/>
      </c>
      <c r="AR461" t="str">
        <f t="shared" si="203"/>
        <v/>
      </c>
    </row>
    <row r="462" spans="3:44" ht="16" hidden="1">
      <c r="C462" s="68">
        <v>6</v>
      </c>
      <c r="D462" s="68">
        <v>31</v>
      </c>
      <c r="E462" s="18" t="s">
        <v>406</v>
      </c>
      <c r="F462" s="145" t="s">
        <v>1945</v>
      </c>
      <c r="G462" s="148" t="str">
        <f t="shared" si="171"/>
        <v>UYU</v>
      </c>
      <c r="H462" s="148" t="str">
        <f t="shared" si="172"/>
        <v>UYU</v>
      </c>
      <c r="I462" s="148">
        <v>110</v>
      </c>
      <c r="J462" s="148" t="s">
        <v>200</v>
      </c>
      <c r="K462" s="148"/>
      <c r="L462" s="30" t="s">
        <v>1946</v>
      </c>
      <c r="M462" s="143"/>
      <c r="N462" s="68">
        <v>461</v>
      </c>
      <c r="O462" s="68" t="str">
        <f t="shared" si="195"/>
        <v/>
      </c>
      <c r="P462" s="68" t="str">
        <f t="shared" si="193"/>
        <v>{ "id": 461, "cbl_value":"UYU", "oscar_display_text" : "UYU", "top_record": false, "synonyms": [] },</v>
      </c>
      <c r="Q462" s="68" t="str">
        <f t="shared" si="194"/>
        <v>{ "id": 461, "cbl_value":"UYU", "oscar_display_text" : "UYU", "top_record": false, "synonyms": [] },</v>
      </c>
      <c r="R462" s="68"/>
      <c r="S462" t="s">
        <v>88</v>
      </c>
      <c r="T462" t="str">
        <f t="shared" si="166"/>
        <v>UPDATE lov_value SET ACTIVE = 1 , ORDER_VALUE = 110 WHERE ID = 461;</v>
      </c>
      <c r="U462" t="str">
        <f t="shared" si="202"/>
        <v>uruguyan peso</v>
      </c>
      <c r="V462" t="str">
        <f t="shared" si="202"/>
        <v>uy peso</v>
      </c>
      <c r="W462" t="str">
        <f t="shared" si="202"/>
        <v/>
      </c>
      <c r="X462" t="str">
        <f t="shared" si="202"/>
        <v/>
      </c>
      <c r="Y462" t="str">
        <f t="shared" si="202"/>
        <v/>
      </c>
      <c r="Z462" t="str">
        <f t="shared" si="202"/>
        <v/>
      </c>
      <c r="AA462" t="str">
        <f t="shared" si="202"/>
        <v/>
      </c>
      <c r="AB462" t="str">
        <f t="shared" si="202"/>
        <v/>
      </c>
      <c r="AC462" t="str">
        <f t="shared" si="202"/>
        <v/>
      </c>
      <c r="AD462" t="str">
        <f t="shared" si="202"/>
        <v/>
      </c>
      <c r="AE462" t="str">
        <f t="shared" si="202"/>
        <v/>
      </c>
      <c r="AF462" t="str">
        <f t="shared" si="202"/>
        <v/>
      </c>
      <c r="AG462" t="str">
        <f t="shared" si="203"/>
        <v>INSERT INTO oscar_db.synonym (SYNONYM, LOV_ID) VALUES('uruguyan peso' , 461);</v>
      </c>
      <c r="AH462" t="str">
        <f t="shared" si="203"/>
        <v>INSERT INTO oscar_db.synonym (SYNONYM, LOV_ID) VALUES('uy peso' , 461);</v>
      </c>
      <c r="AI462" t="str">
        <f t="shared" si="203"/>
        <v/>
      </c>
      <c r="AJ462" t="str">
        <f t="shared" si="203"/>
        <v/>
      </c>
      <c r="AK462" t="str">
        <f t="shared" si="203"/>
        <v/>
      </c>
      <c r="AL462" t="str">
        <f t="shared" si="203"/>
        <v/>
      </c>
      <c r="AM462" t="str">
        <f t="shared" si="203"/>
        <v/>
      </c>
      <c r="AN462" t="str">
        <f t="shared" si="203"/>
        <v/>
      </c>
      <c r="AO462" t="str">
        <f t="shared" si="203"/>
        <v/>
      </c>
      <c r="AP462" t="str">
        <f t="shared" si="203"/>
        <v/>
      </c>
      <c r="AQ462" t="str">
        <f t="shared" si="203"/>
        <v/>
      </c>
      <c r="AR462" t="str">
        <f t="shared" si="203"/>
        <v/>
      </c>
    </row>
    <row r="463" spans="3:44" ht="16" hidden="1">
      <c r="C463" s="68">
        <v>6</v>
      </c>
      <c r="D463" s="68">
        <v>31</v>
      </c>
      <c r="E463" s="18" t="s">
        <v>406</v>
      </c>
      <c r="F463" s="145" t="s">
        <v>1947</v>
      </c>
      <c r="G463" s="148" t="str">
        <f t="shared" si="171"/>
        <v>UZS</v>
      </c>
      <c r="H463" s="148" t="str">
        <f t="shared" si="172"/>
        <v>UZS</v>
      </c>
      <c r="I463" s="148">
        <v>111</v>
      </c>
      <c r="J463" s="148" t="s">
        <v>88</v>
      </c>
      <c r="K463" s="148"/>
      <c r="L463" s="68"/>
      <c r="M463" s="143"/>
      <c r="N463" s="68">
        <v>462</v>
      </c>
      <c r="O463" s="68" t="str">
        <f t="shared" si="195"/>
        <v/>
      </c>
      <c r="P463" s="68" t="str">
        <f t="shared" si="193"/>
        <v>{ "id": 462, "cbl_value":"UZS", "oscar_display_text" : "UZS", "top_record": false, "synonyms": [] },</v>
      </c>
      <c r="Q463" s="68" t="str">
        <f t="shared" si="194"/>
        <v>{ "id": 462, "cbl_value":"UZS", "oscar_display_text" : "UZS", "top_record": false, "synonyms": [] },</v>
      </c>
      <c r="R463" s="68"/>
      <c r="S463" t="s">
        <v>88</v>
      </c>
      <c r="T463" t="str">
        <f t="shared" si="166"/>
        <v>UPDATE lov_value SET ACTIVE = 0 , ORDER_VALUE = 111 WHERE ID = 462;</v>
      </c>
    </row>
    <row r="464" spans="3:44" ht="16" hidden="1">
      <c r="C464" s="68">
        <v>6</v>
      </c>
      <c r="D464" s="68">
        <v>31</v>
      </c>
      <c r="E464" s="18" t="s">
        <v>406</v>
      </c>
      <c r="F464" s="145" t="s">
        <v>1948</v>
      </c>
      <c r="G464" s="148" t="str">
        <f t="shared" si="171"/>
        <v>VEB</v>
      </c>
      <c r="H464" s="148" t="str">
        <f t="shared" si="172"/>
        <v>VEB</v>
      </c>
      <c r="I464" s="148">
        <v>112</v>
      </c>
      <c r="J464" s="148" t="s">
        <v>88</v>
      </c>
      <c r="K464" s="148"/>
      <c r="L464" s="68"/>
      <c r="M464" s="143"/>
      <c r="N464" s="68">
        <v>463</v>
      </c>
      <c r="O464" s="68" t="str">
        <f t="shared" si="195"/>
        <v/>
      </c>
      <c r="P464" s="68" t="str">
        <f t="shared" si="193"/>
        <v>{ "id": 463, "cbl_value":"VEB", "oscar_display_text" : "VEB", "top_record": false, "synonyms": [] },</v>
      </c>
      <c r="Q464" s="68" t="str">
        <f t="shared" si="194"/>
        <v>{ "id": 463, "cbl_value":"VEB", "oscar_display_text" : "VEB", "top_record": false, "synonyms": [] },</v>
      </c>
      <c r="R464" s="68"/>
      <c r="S464" t="s">
        <v>88</v>
      </c>
      <c r="T464" t="str">
        <f t="shared" si="166"/>
        <v>UPDATE lov_value SET ACTIVE = 0 , ORDER_VALUE = 112 WHERE ID = 463;</v>
      </c>
    </row>
    <row r="465" spans="3:44" ht="16" hidden="1">
      <c r="C465" s="68">
        <v>6</v>
      </c>
      <c r="D465" s="68">
        <v>31</v>
      </c>
      <c r="E465" s="18" t="s">
        <v>406</v>
      </c>
      <c r="F465" s="145" t="s">
        <v>1949</v>
      </c>
      <c r="G465" s="148" t="str">
        <f t="shared" si="171"/>
        <v>VEF</v>
      </c>
      <c r="H465" s="148" t="str">
        <f t="shared" si="172"/>
        <v>VEF</v>
      </c>
      <c r="I465" s="148">
        <v>113</v>
      </c>
      <c r="J465" s="148" t="s">
        <v>88</v>
      </c>
      <c r="K465" s="148"/>
      <c r="L465" s="68"/>
      <c r="M465" s="143"/>
      <c r="N465" s="68">
        <v>464</v>
      </c>
      <c r="O465" s="68" t="str">
        <f t="shared" si="195"/>
        <v/>
      </c>
      <c r="P465" s="68" t="str">
        <f t="shared" si="193"/>
        <v>{ "id": 464, "cbl_value":"VEF", "oscar_display_text" : "VEF", "top_record": false, "synonyms": [] },</v>
      </c>
      <c r="Q465" s="68" t="str">
        <f t="shared" si="194"/>
        <v>{ "id": 464, "cbl_value":"VEF", "oscar_display_text" : "VEF", "top_record": false, "synonyms": [] },</v>
      </c>
      <c r="R465" s="68"/>
      <c r="S465" t="s">
        <v>88</v>
      </c>
      <c r="T465" t="str">
        <f t="shared" si="166"/>
        <v>UPDATE lov_value SET ACTIVE = 0 , ORDER_VALUE = 113 WHERE ID = 464;</v>
      </c>
    </row>
    <row r="466" spans="3:44" ht="16" hidden="1">
      <c r="C466" s="68">
        <v>6</v>
      </c>
      <c r="D466" s="68">
        <v>31</v>
      </c>
      <c r="E466" s="18" t="s">
        <v>406</v>
      </c>
      <c r="F466" s="145" t="s">
        <v>1950</v>
      </c>
      <c r="G466" s="148" t="str">
        <f t="shared" si="171"/>
        <v>VND</v>
      </c>
      <c r="H466" s="148" t="str">
        <f t="shared" si="172"/>
        <v>VND</v>
      </c>
      <c r="I466" s="148">
        <v>114</v>
      </c>
      <c r="J466" s="148" t="s">
        <v>88</v>
      </c>
      <c r="K466" s="148"/>
      <c r="L466" s="68"/>
      <c r="M466" s="143"/>
      <c r="N466" s="68">
        <v>465</v>
      </c>
      <c r="O466" s="68" t="str">
        <f t="shared" si="195"/>
        <v/>
      </c>
      <c r="P466" s="68" t="str">
        <f t="shared" si="193"/>
        <v>{ "id": 465, "cbl_value":"VND", "oscar_display_text" : "VND", "top_record": false, "synonyms": [] },</v>
      </c>
      <c r="Q466" s="68" t="str">
        <f t="shared" si="194"/>
        <v>{ "id": 465, "cbl_value":"VND", "oscar_display_text" : "VND", "top_record": false, "synonyms": [] },</v>
      </c>
      <c r="R466" s="68"/>
      <c r="S466" t="s">
        <v>88</v>
      </c>
      <c r="T466" t="str">
        <f t="shared" ref="T466:T529" si="204">CONCATENATE("UPDATE lov_value SET ACTIVE = ", IF(J466="Y",1,0), " , ORDER_VALUE = ",IF(I466&gt;0,I466,0), " WHERE ID = ", N466,";")</f>
        <v>UPDATE lov_value SET ACTIVE = 0 , ORDER_VALUE = 114 WHERE ID = 465;</v>
      </c>
    </row>
    <row r="467" spans="3:44" ht="16" hidden="1">
      <c r="C467" s="68">
        <v>6</v>
      </c>
      <c r="D467" s="68">
        <v>31</v>
      </c>
      <c r="E467" s="18" t="s">
        <v>406</v>
      </c>
      <c r="F467" s="145" t="s">
        <v>1951</v>
      </c>
      <c r="G467" s="148" t="str">
        <f t="shared" si="171"/>
        <v>XAF</v>
      </c>
      <c r="H467" s="148" t="str">
        <f t="shared" si="172"/>
        <v>XAF</v>
      </c>
      <c r="I467" s="148">
        <v>115</v>
      </c>
      <c r="J467" s="148" t="s">
        <v>88</v>
      </c>
      <c r="K467" s="148"/>
      <c r="L467" s="68"/>
      <c r="M467" s="143"/>
      <c r="N467" s="68">
        <v>466</v>
      </c>
      <c r="O467" s="68" t="str">
        <f t="shared" si="195"/>
        <v/>
      </c>
      <c r="P467" s="68" t="str">
        <f t="shared" si="193"/>
        <v>{ "id": 466, "cbl_value":"XAF", "oscar_display_text" : "XAF", "top_record": false, "synonyms": [] },</v>
      </c>
      <c r="Q467" s="68" t="str">
        <f t="shared" si="194"/>
        <v>{ "id": 466, "cbl_value":"XAF", "oscar_display_text" : "XAF", "top_record": false, "synonyms": [] },</v>
      </c>
      <c r="R467" s="68"/>
      <c r="S467" t="s">
        <v>88</v>
      </c>
      <c r="T467" t="str">
        <f t="shared" si="204"/>
        <v>UPDATE lov_value SET ACTIVE = 0 , ORDER_VALUE = 115 WHERE ID = 466;</v>
      </c>
    </row>
    <row r="468" spans="3:44" ht="16" hidden="1">
      <c r="C468" s="68">
        <v>6</v>
      </c>
      <c r="D468" s="68">
        <v>31</v>
      </c>
      <c r="E468" s="18" t="s">
        <v>406</v>
      </c>
      <c r="F468" s="145" t="s">
        <v>1952</v>
      </c>
      <c r="G468" s="148" t="str">
        <f t="shared" si="171"/>
        <v>XAU</v>
      </c>
      <c r="H468" s="148" t="str">
        <f t="shared" si="172"/>
        <v>XAU</v>
      </c>
      <c r="I468" s="148">
        <v>116</v>
      </c>
      <c r="J468" s="148" t="s">
        <v>88</v>
      </c>
      <c r="K468" s="148"/>
      <c r="L468" s="68"/>
      <c r="M468" s="143"/>
      <c r="N468" s="68">
        <v>467</v>
      </c>
      <c r="O468" s="68" t="str">
        <f t="shared" si="195"/>
        <v/>
      </c>
      <c r="P468" s="68" t="str">
        <f t="shared" si="193"/>
        <v>{ "id": 467, "cbl_value":"XAU", "oscar_display_text" : "XAU", "top_record": false, "synonyms": [] },</v>
      </c>
      <c r="Q468" s="68" t="str">
        <f t="shared" si="194"/>
        <v>{ "id": 467, "cbl_value":"XAU", "oscar_display_text" : "XAU", "top_record": false, "synonyms": [] },</v>
      </c>
      <c r="R468" s="68"/>
      <c r="S468" t="s">
        <v>88</v>
      </c>
      <c r="T468" t="str">
        <f t="shared" si="204"/>
        <v>UPDATE lov_value SET ACTIVE = 0 , ORDER_VALUE = 116 WHERE ID = 467;</v>
      </c>
    </row>
    <row r="469" spans="3:44" ht="16" hidden="1">
      <c r="C469" s="68">
        <v>6</v>
      </c>
      <c r="D469" s="68">
        <v>31</v>
      </c>
      <c r="E469" s="18" t="s">
        <v>406</v>
      </c>
      <c r="F469" s="145" t="s">
        <v>1953</v>
      </c>
      <c r="G469" s="148" t="str">
        <f t="shared" si="171"/>
        <v>XDR</v>
      </c>
      <c r="H469" s="148" t="str">
        <f t="shared" si="172"/>
        <v>XDR</v>
      </c>
      <c r="I469" s="148">
        <v>117</v>
      </c>
      <c r="J469" s="148" t="s">
        <v>88</v>
      </c>
      <c r="K469" s="148"/>
      <c r="L469" s="68"/>
      <c r="M469" s="143"/>
      <c r="N469" s="68">
        <v>468</v>
      </c>
      <c r="O469" s="68" t="str">
        <f t="shared" si="195"/>
        <v/>
      </c>
      <c r="P469" s="68" t="str">
        <f t="shared" si="193"/>
        <v>{ "id": 468, "cbl_value":"XDR", "oscar_display_text" : "XDR", "top_record": false, "synonyms": [] },</v>
      </c>
      <c r="Q469" s="68" t="str">
        <f t="shared" si="194"/>
        <v>{ "id": 468, "cbl_value":"XDR", "oscar_display_text" : "XDR", "top_record": false, "synonyms": [] },</v>
      </c>
      <c r="R469" s="68"/>
      <c r="S469" t="s">
        <v>88</v>
      </c>
      <c r="T469" t="str">
        <f t="shared" si="204"/>
        <v>UPDATE lov_value SET ACTIVE = 0 , ORDER_VALUE = 117 WHERE ID = 468;</v>
      </c>
    </row>
    <row r="470" spans="3:44" ht="16" hidden="1">
      <c r="C470" s="68">
        <v>6</v>
      </c>
      <c r="D470" s="68">
        <v>31</v>
      </c>
      <c r="E470" s="18" t="s">
        <v>406</v>
      </c>
      <c r="F470" s="145" t="s">
        <v>1954</v>
      </c>
      <c r="G470" s="148" t="str">
        <f t="shared" si="171"/>
        <v>XEU</v>
      </c>
      <c r="H470" s="148" t="str">
        <f t="shared" si="172"/>
        <v>XEU</v>
      </c>
      <c r="I470" s="148">
        <v>118</v>
      </c>
      <c r="J470" s="148" t="s">
        <v>88</v>
      </c>
      <c r="K470" s="148"/>
      <c r="L470" s="68"/>
      <c r="M470" s="143"/>
      <c r="N470" s="68">
        <v>469</v>
      </c>
      <c r="O470" s="68" t="str">
        <f t="shared" si="195"/>
        <v/>
      </c>
      <c r="P470" s="68" t="str">
        <f t="shared" si="193"/>
        <v>{ "id": 469, "cbl_value":"XEU", "oscar_display_text" : "XEU", "top_record": false, "synonyms": [] },</v>
      </c>
      <c r="Q470" s="68" t="str">
        <f t="shared" si="194"/>
        <v>{ "id": 469, "cbl_value":"XEU", "oscar_display_text" : "XEU", "top_record": false, "synonyms": [] },</v>
      </c>
      <c r="R470" s="68"/>
      <c r="S470" t="s">
        <v>88</v>
      </c>
      <c r="T470" t="str">
        <f t="shared" si="204"/>
        <v>UPDATE lov_value SET ACTIVE = 0 , ORDER_VALUE = 118 WHERE ID = 469;</v>
      </c>
    </row>
    <row r="471" spans="3:44" ht="16" hidden="1">
      <c r="C471" s="68">
        <v>6</v>
      </c>
      <c r="D471" s="68">
        <v>31</v>
      </c>
      <c r="E471" s="18" t="s">
        <v>406</v>
      </c>
      <c r="F471" s="145" t="s">
        <v>1955</v>
      </c>
      <c r="G471" s="148" t="str">
        <f t="shared" si="171"/>
        <v>XOF</v>
      </c>
      <c r="H471" s="148" t="str">
        <f t="shared" si="172"/>
        <v>XOF</v>
      </c>
      <c r="I471" s="148">
        <v>119</v>
      </c>
      <c r="J471" s="148" t="s">
        <v>88</v>
      </c>
      <c r="K471" s="148"/>
      <c r="L471" s="68"/>
      <c r="M471" s="143"/>
      <c r="N471" s="68">
        <v>470</v>
      </c>
      <c r="O471" s="68" t="str">
        <f t="shared" si="195"/>
        <v/>
      </c>
      <c r="P471" s="68" t="str">
        <f t="shared" si="193"/>
        <v>{ "id": 470, "cbl_value":"XOF", "oscar_display_text" : "XOF", "top_record": false, "synonyms": [] },</v>
      </c>
      <c r="Q471" s="68" t="str">
        <f t="shared" si="194"/>
        <v>{ "id": 470, "cbl_value":"XOF", "oscar_display_text" : "XOF", "top_record": false, "synonyms": [] },</v>
      </c>
      <c r="R471" s="68"/>
      <c r="S471" t="s">
        <v>88</v>
      </c>
      <c r="T471" t="str">
        <f t="shared" si="204"/>
        <v>UPDATE lov_value SET ACTIVE = 0 , ORDER_VALUE = 119 WHERE ID = 470;</v>
      </c>
    </row>
    <row r="472" spans="3:44" ht="16" hidden="1">
      <c r="C472" s="68">
        <v>6</v>
      </c>
      <c r="D472" s="68">
        <v>31</v>
      </c>
      <c r="E472" s="18" t="s">
        <v>406</v>
      </c>
      <c r="F472" s="145" t="s">
        <v>1956</v>
      </c>
      <c r="G472" s="148" t="str">
        <f t="shared" si="171"/>
        <v>ZAR</v>
      </c>
      <c r="H472" s="148" t="str">
        <f t="shared" si="172"/>
        <v>ZAR</v>
      </c>
      <c r="I472" s="148">
        <v>120</v>
      </c>
      <c r="J472" s="148" t="s">
        <v>200</v>
      </c>
      <c r="K472" s="148"/>
      <c r="L472" s="30" t="s">
        <v>1957</v>
      </c>
      <c r="M472" s="143"/>
      <c r="N472" s="68">
        <v>471</v>
      </c>
      <c r="O472" s="68" t="str">
        <f t="shared" si="195"/>
        <v/>
      </c>
      <c r="P472" s="68" t="str">
        <f t="shared" si="193"/>
        <v>{ "id": 471, "cbl_value":"ZAR", "oscar_display_text" : "ZAR", "top_record": false, "synonyms": [] },</v>
      </c>
      <c r="Q472" s="68" t="str">
        <f t="shared" si="194"/>
        <v>{ "id": 471, "cbl_value":"ZAR", "oscar_display_text" : "ZAR", "top_record": false, "synonyms": [] },</v>
      </c>
      <c r="R472" s="68"/>
      <c r="S472" t="s">
        <v>88</v>
      </c>
      <c r="T472" t="str">
        <f t="shared" si="204"/>
        <v>UPDATE lov_value SET ACTIVE = 1 , ORDER_VALUE = 120 WHERE ID = 471;</v>
      </c>
      <c r="U472" t="str">
        <f t="shared" ref="U472:AF472" si="205">IF($L472&lt;&gt;"",
    IF(LEN($L472)-LEN(SUBSTITUTE($L472,";",""))&gt;=U$1,
        IF(U$1=1,
            MID($L472,1,FIND(";",$L472,1)-1),
            MID($L472,
                FIND("~",SUBSTITUTE($L472,";","~",U$1-1))+1,
                FIND("~",SUBSTITUTE($L472,";","~",U$1))-FIND("~",SUBSTITUTE($L472,";","~",U$1-1))-1
            )
        ),
        IF(AND(LEN($L472)-LEN(SUBSTITUTE($L472,";",""))=0,U$1=1),
            $L472,
            IF(LEN($L472)-LEN(SUBSTITUTE($L472,";",""))=U$1-1,
                RIGHT($L472,LEN($L472)-FIND("~",(SUBSTITUTE($L472,";","~",U$1-1)))),""))),"")</f>
        <v>south african rand</v>
      </c>
      <c r="V472" t="str">
        <f t="shared" si="205"/>
        <v>rand</v>
      </c>
      <c r="W472" t="str">
        <f t="shared" si="205"/>
        <v/>
      </c>
      <c r="X472" t="str">
        <f t="shared" si="205"/>
        <v/>
      </c>
      <c r="Y472" t="str">
        <f t="shared" si="205"/>
        <v/>
      </c>
      <c r="Z472" t="str">
        <f t="shared" si="205"/>
        <v/>
      </c>
      <c r="AA472" t="str">
        <f t="shared" si="205"/>
        <v/>
      </c>
      <c r="AB472" t="str">
        <f t="shared" si="205"/>
        <v/>
      </c>
      <c r="AC472" t="str">
        <f t="shared" si="205"/>
        <v/>
      </c>
      <c r="AD472" t="str">
        <f t="shared" si="205"/>
        <v/>
      </c>
      <c r="AE472" t="str">
        <f t="shared" si="205"/>
        <v/>
      </c>
      <c r="AF472" t="str">
        <f t="shared" si="205"/>
        <v/>
      </c>
      <c r="AG472" t="str">
        <f t="shared" ref="AG472:AR472" si="206">IF(U472&lt;&gt;"",CONCATENATE("INSERT INTO oscar_db.synonym (SYNONYM, LOV_ID) VALUES('",U472,"' , ",$N472,");"),"")</f>
        <v>INSERT INTO oscar_db.synonym (SYNONYM, LOV_ID) VALUES('south african rand' , 471);</v>
      </c>
      <c r="AH472" t="str">
        <f t="shared" si="206"/>
        <v>INSERT INTO oscar_db.synonym (SYNONYM, LOV_ID) VALUES('rand' , 471);</v>
      </c>
      <c r="AI472" t="str">
        <f t="shared" si="206"/>
        <v/>
      </c>
      <c r="AJ472" t="str">
        <f t="shared" si="206"/>
        <v/>
      </c>
      <c r="AK472" t="str">
        <f t="shared" si="206"/>
        <v/>
      </c>
      <c r="AL472" t="str">
        <f t="shared" si="206"/>
        <v/>
      </c>
      <c r="AM472" t="str">
        <f t="shared" si="206"/>
        <v/>
      </c>
      <c r="AN472" t="str">
        <f t="shared" si="206"/>
        <v/>
      </c>
      <c r="AO472" t="str">
        <f t="shared" si="206"/>
        <v/>
      </c>
      <c r="AP472" t="str">
        <f t="shared" si="206"/>
        <v/>
      </c>
      <c r="AQ472" t="str">
        <f t="shared" si="206"/>
        <v/>
      </c>
      <c r="AR472" t="str">
        <f t="shared" si="206"/>
        <v/>
      </c>
    </row>
    <row r="473" spans="3:44" ht="16" hidden="1">
      <c r="C473" s="68">
        <v>6</v>
      </c>
      <c r="D473" s="68">
        <v>31</v>
      </c>
      <c r="E473" s="18" t="s">
        <v>406</v>
      </c>
      <c r="F473" s="145" t="s">
        <v>1958</v>
      </c>
      <c r="G473" s="148" t="str">
        <f t="shared" si="171"/>
        <v>ZMK</v>
      </c>
      <c r="H473" s="148" t="str">
        <f t="shared" si="172"/>
        <v>ZMK</v>
      </c>
      <c r="I473" s="148">
        <v>121</v>
      </c>
      <c r="J473" s="148" t="s">
        <v>88</v>
      </c>
      <c r="K473" s="148"/>
      <c r="L473" s="68"/>
      <c r="M473" s="143"/>
      <c r="N473" s="68">
        <v>472</v>
      </c>
      <c r="O473" s="68" t="str">
        <f t="shared" si="195"/>
        <v/>
      </c>
      <c r="P473" s="68" t="str">
        <f t="shared" si="193"/>
        <v>{ "id": 472, "cbl_value":"ZMK", "oscar_display_text" : "ZMK", "top_record": false, "synonyms": [] },</v>
      </c>
      <c r="Q473" s="68" t="str">
        <f t="shared" si="194"/>
        <v>{ "id": 472, "cbl_value":"ZMK", "oscar_display_text" : "ZMK", "top_record": false, "synonyms": [] },</v>
      </c>
      <c r="R473" s="68"/>
      <c r="S473" t="s">
        <v>88</v>
      </c>
      <c r="T473" t="str">
        <f t="shared" si="204"/>
        <v>UPDATE lov_value SET ACTIVE = 0 , ORDER_VALUE = 121 WHERE ID = 472;</v>
      </c>
    </row>
    <row r="474" spans="3:44" ht="16" hidden="1">
      <c r="C474" s="68">
        <v>6</v>
      </c>
      <c r="D474" s="68">
        <v>31</v>
      </c>
      <c r="E474" s="18" t="s">
        <v>406</v>
      </c>
      <c r="F474" s="145" t="s">
        <v>1959</v>
      </c>
      <c r="G474" s="148" t="str">
        <f t="shared" si="171"/>
        <v>ZMW</v>
      </c>
      <c r="H474" s="148" t="str">
        <f t="shared" si="172"/>
        <v>ZMW</v>
      </c>
      <c r="I474" s="148">
        <v>122</v>
      </c>
      <c r="J474" s="148" t="s">
        <v>88</v>
      </c>
      <c r="K474" s="148"/>
      <c r="L474" s="68"/>
      <c r="M474" s="143"/>
      <c r="N474" s="68">
        <v>473</v>
      </c>
      <c r="O474" s="68" t="str">
        <f t="shared" si="195"/>
        <v/>
      </c>
      <c r="P474" s="68" t="str">
        <f t="shared" si="193"/>
        <v>{ "id": 473, "cbl_value":"ZMW", "oscar_display_text" : "ZMW", "top_record": false, "synonyms": [] },</v>
      </c>
      <c r="Q474" s="68" t="str">
        <f t="shared" si="194"/>
        <v>{ "id": 473, "cbl_value":"ZMW", "oscar_display_text" : "ZMW", "top_record": false, "synonyms": [] },</v>
      </c>
      <c r="R474" s="68"/>
      <c r="S474" t="s">
        <v>88</v>
      </c>
      <c r="T474" t="str">
        <f t="shared" si="204"/>
        <v>UPDATE lov_value SET ACTIVE = 0 , ORDER_VALUE = 122 WHERE ID = 473;</v>
      </c>
    </row>
    <row r="475" spans="3:44" ht="16" hidden="1">
      <c r="C475" s="68">
        <v>6</v>
      </c>
      <c r="D475" s="68">
        <v>31</v>
      </c>
      <c r="E475" s="18" t="s">
        <v>406</v>
      </c>
      <c r="F475" s="145" t="s">
        <v>1960</v>
      </c>
      <c r="G475" s="148" t="str">
        <f t="shared" si="171"/>
        <v>ZWD</v>
      </c>
      <c r="H475" s="148" t="str">
        <f t="shared" si="172"/>
        <v>ZWD</v>
      </c>
      <c r="I475" s="148">
        <v>123</v>
      </c>
      <c r="J475" s="148" t="s">
        <v>88</v>
      </c>
      <c r="K475" s="148"/>
      <c r="L475" s="68"/>
      <c r="M475" s="143"/>
      <c r="N475" s="68">
        <v>474</v>
      </c>
      <c r="O475" s="68" t="str">
        <f t="shared" si="195"/>
        <v/>
      </c>
      <c r="P475" s="68" t="str">
        <f t="shared" si="193"/>
        <v>{ "id": 474, "cbl_value":"ZWD", "oscar_display_text" : "ZWD", "top_record": false, "synonyms": [] },</v>
      </c>
      <c r="Q475" s="68" t="str">
        <f t="shared" si="194"/>
        <v>{ "id": 474, "cbl_value":"ZWD", "oscar_display_text" : "ZWD", "top_record": false, "synonyms": [] },</v>
      </c>
      <c r="R475" s="68"/>
      <c r="S475" t="s">
        <v>88</v>
      </c>
      <c r="T475" t="str">
        <f t="shared" si="204"/>
        <v>UPDATE lov_value SET ACTIVE = 0 , ORDER_VALUE = 123 WHERE ID = 474;</v>
      </c>
    </row>
    <row r="476" spans="3:44" ht="16" hidden="1">
      <c r="C476" s="68">
        <v>6</v>
      </c>
      <c r="D476" s="68">
        <v>31</v>
      </c>
      <c r="E476" s="18" t="s">
        <v>406</v>
      </c>
      <c r="F476" s="145" t="s">
        <v>1961</v>
      </c>
      <c r="G476" s="148" t="str">
        <f t="shared" si="171"/>
        <v>ZWL</v>
      </c>
      <c r="H476" s="148" t="str">
        <f t="shared" si="172"/>
        <v>ZWL</v>
      </c>
      <c r="I476" s="148">
        <v>124</v>
      </c>
      <c r="J476" s="148" t="s">
        <v>88</v>
      </c>
      <c r="K476" s="148"/>
      <c r="L476" s="68"/>
      <c r="M476" s="143"/>
      <c r="N476" s="68">
        <v>475</v>
      </c>
      <c r="O476" s="68" t="str">
        <f t="shared" si="195"/>
        <v/>
      </c>
      <c r="P476" s="68" t="str">
        <f t="shared" si="193"/>
        <v>{ "id": 475, "cbl_value":"ZWL", "oscar_display_text" : "ZWL", "top_record": false, "synonyms": [] },</v>
      </c>
      <c r="Q476" s="68" t="str">
        <f t="shared" si="194"/>
        <v>{ "id": 475, "cbl_value":"ZWL", "oscar_display_text" : "ZWL", "top_record": false, "synonyms": [] },</v>
      </c>
      <c r="R476" s="68"/>
      <c r="S476" t="s">
        <v>88</v>
      </c>
      <c r="T476" t="str">
        <f t="shared" si="204"/>
        <v>UPDATE lov_value SET ACTIVE = 0 , ORDER_VALUE = 124 WHERE ID = 475;</v>
      </c>
    </row>
    <row r="477" spans="3:44" ht="16" hidden="1">
      <c r="C477" s="68">
        <v>7</v>
      </c>
      <c r="D477" s="68">
        <v>159</v>
      </c>
      <c r="E477" s="18" t="s">
        <v>855</v>
      </c>
      <c r="F477" s="145" t="s">
        <v>1962</v>
      </c>
      <c r="G477" s="148" t="str">
        <f t="shared" si="171"/>
        <v>AT01</v>
      </c>
      <c r="H477" s="148" t="str">
        <f t="shared" si="172"/>
        <v>AT01 Bond</v>
      </c>
      <c r="I477" s="148"/>
      <c r="J477" s="148" t="s">
        <v>200</v>
      </c>
      <c r="K477" s="148"/>
      <c r="L477" s="169" t="s">
        <v>1963</v>
      </c>
      <c r="M477" s="143"/>
      <c r="N477" s="68">
        <v>476</v>
      </c>
      <c r="O477" s="68" t="str">
        <f t="shared" si="195"/>
        <v>]},{ "id":7,"ext_id": 159, "name":"ECB_ASSET_TYPE","values":[</v>
      </c>
      <c r="P477" s="68" t="str">
        <f t="shared" si="193"/>
        <v>{ "id": 476, "cbl_value":"AT01", "oscar_display_text" : "AT01 Bond", "top_record": false, "synonyms": [] },</v>
      </c>
      <c r="Q477" s="68" t="str">
        <f t="shared" si="194"/>
        <v>]},{ "id":7,"ext_id": 159, "name":"ECB_ASSET_TYPE","values":[{ "id": 476, "cbl_value":"AT01", "oscar_display_text" : "AT01 Bond", "top_record": false, "synonyms": [] },</v>
      </c>
      <c r="R477" s="68"/>
      <c r="S477" t="s">
        <v>88</v>
      </c>
      <c r="T477" t="str">
        <f t="shared" si="204"/>
        <v>UPDATE lov_value SET ACTIVE = 1 , ORDER_VALUE = 0 WHERE ID = 476;</v>
      </c>
      <c r="U477" t="str">
        <f t="shared" ref="U477:AF492" si="207">IF($L477&lt;&gt;"",
    IF(LEN($L477)-LEN(SUBSTITUTE($L477,";",""))&gt;=U$1,
        IF(U$1=1,
            MID($L477,1,FIND(";",$L477,1)-1),
            MID($L477,
                FIND("~",SUBSTITUTE($L477,";","~",U$1-1))+1,
                FIND("~",SUBSTITUTE($L477,";","~",U$1))-FIND("~",SUBSTITUTE($L477,";","~",U$1-1))-1
            )
        ),
        IF(AND(LEN($L477)-LEN(SUBSTITUTE($L477,";",""))=0,U$1=1),
            $L477,
            IF(LEN($L477)-LEN(SUBSTITUTE($L477,";",""))=U$1-1,
                RIGHT($L477,LEN($L477)-FIND("~",(SUBSTITUTE($L477,";","~",U$1-1)))),""))),"")</f>
        <v>AT01</v>
      </c>
      <c r="V477" t="str">
        <f t="shared" si="207"/>
        <v>Bond</v>
      </c>
      <c r="W477" t="str">
        <f t="shared" si="207"/>
        <v/>
      </c>
      <c r="X477" t="str">
        <f t="shared" si="207"/>
        <v/>
      </c>
      <c r="Y477" t="str">
        <f t="shared" si="207"/>
        <v/>
      </c>
      <c r="Z477" t="str">
        <f t="shared" si="207"/>
        <v/>
      </c>
      <c r="AA477" t="str">
        <f t="shared" si="207"/>
        <v/>
      </c>
      <c r="AB477" t="str">
        <f t="shared" si="207"/>
        <v/>
      </c>
      <c r="AC477" t="str">
        <f t="shared" si="207"/>
        <v/>
      </c>
      <c r="AD477" t="str">
        <f t="shared" si="207"/>
        <v/>
      </c>
      <c r="AE477" t="str">
        <f t="shared" si="207"/>
        <v/>
      </c>
      <c r="AF477" t="str">
        <f t="shared" si="207"/>
        <v/>
      </c>
      <c r="AG477" t="str">
        <f t="shared" ref="AG477:AR498" si="208">IF(U477&lt;&gt;"",CONCATENATE("INSERT INTO oscar_db.synonym (SYNONYM, LOV_ID) VALUES('",U477,"' , ",$N477,");"),"")</f>
        <v>INSERT INTO oscar_db.synonym (SYNONYM, LOV_ID) VALUES('AT01' , 476);</v>
      </c>
      <c r="AH477" t="str">
        <f t="shared" si="208"/>
        <v>INSERT INTO oscar_db.synonym (SYNONYM, LOV_ID) VALUES('Bond' , 476);</v>
      </c>
      <c r="AI477" t="str">
        <f t="shared" si="208"/>
        <v/>
      </c>
      <c r="AJ477" t="str">
        <f t="shared" si="208"/>
        <v/>
      </c>
      <c r="AK477" t="str">
        <f t="shared" si="208"/>
        <v/>
      </c>
      <c r="AL477" t="str">
        <f t="shared" si="208"/>
        <v/>
      </c>
      <c r="AM477" t="str">
        <f t="shared" si="208"/>
        <v/>
      </c>
      <c r="AN477" t="str">
        <f t="shared" si="208"/>
        <v/>
      </c>
      <c r="AO477" t="str">
        <f t="shared" si="208"/>
        <v/>
      </c>
      <c r="AP477" t="str">
        <f t="shared" si="208"/>
        <v/>
      </c>
      <c r="AQ477" t="str">
        <f t="shared" si="208"/>
        <v/>
      </c>
      <c r="AR477" t="str">
        <f t="shared" si="208"/>
        <v/>
      </c>
    </row>
    <row r="478" spans="3:44" ht="16" hidden="1">
      <c r="C478" s="68">
        <v>7</v>
      </c>
      <c r="D478" s="68">
        <v>159</v>
      </c>
      <c r="E478" s="18"/>
      <c r="F478" s="145" t="s">
        <v>1964</v>
      </c>
      <c r="G478" s="148" t="str">
        <f t="shared" si="171"/>
        <v>AT02</v>
      </c>
      <c r="H478" s="148" t="str">
        <f t="shared" si="172"/>
        <v>AT02 Medium-term note</v>
      </c>
      <c r="I478" s="148"/>
      <c r="J478" s="148" t="s">
        <v>200</v>
      </c>
      <c r="K478" s="148"/>
      <c r="L478" s="169" t="s">
        <v>1965</v>
      </c>
      <c r="M478" s="143"/>
      <c r="N478" s="68">
        <v>477</v>
      </c>
      <c r="O478" s="68" t="str">
        <f t="shared" si="195"/>
        <v>]},{ "id":7,"ext_id": 159, "name":"","values":[</v>
      </c>
      <c r="P478" s="68" t="str">
        <f t="shared" si="193"/>
        <v>{ "id": 477, "cbl_value":"AT02", "oscar_display_text" : "AT02 Medium-term note", "top_record": false, "synonyms": [] },</v>
      </c>
      <c r="Q478" s="68" t="str">
        <f t="shared" si="194"/>
        <v>]},{ "id":7,"ext_id": 159, "name":"","values":[{ "id": 477, "cbl_value":"AT02", "oscar_display_text" : "AT02 Medium-term note", "top_record": false, "synonyms": [] },</v>
      </c>
      <c r="R478" s="68"/>
      <c r="S478" t="s">
        <v>88</v>
      </c>
      <c r="T478" t="str">
        <f t="shared" si="204"/>
        <v>UPDATE lov_value SET ACTIVE = 1 , ORDER_VALUE = 0 WHERE ID = 477;</v>
      </c>
      <c r="U478" t="str">
        <f t="shared" si="207"/>
        <v>AT02</v>
      </c>
      <c r="V478" t="str">
        <f t="shared" si="207"/>
        <v>Medium-term note</v>
      </c>
      <c r="W478" t="str">
        <f t="shared" si="207"/>
        <v/>
      </c>
      <c r="X478" t="str">
        <f t="shared" si="207"/>
        <v/>
      </c>
      <c r="Y478" t="str">
        <f t="shared" si="207"/>
        <v/>
      </c>
      <c r="Z478" t="str">
        <f t="shared" si="207"/>
        <v/>
      </c>
      <c r="AA478" t="str">
        <f t="shared" si="207"/>
        <v/>
      </c>
      <c r="AB478" t="str">
        <f t="shared" si="207"/>
        <v/>
      </c>
      <c r="AC478" t="str">
        <f t="shared" si="207"/>
        <v/>
      </c>
      <c r="AD478" t="str">
        <f t="shared" si="207"/>
        <v/>
      </c>
      <c r="AE478" t="str">
        <f t="shared" si="207"/>
        <v/>
      </c>
      <c r="AF478" t="str">
        <f t="shared" si="207"/>
        <v/>
      </c>
      <c r="AG478" t="str">
        <f t="shared" si="208"/>
        <v>INSERT INTO oscar_db.synonym (SYNONYM, LOV_ID) VALUES('AT02' , 477);</v>
      </c>
      <c r="AH478" t="str">
        <f t="shared" si="208"/>
        <v>INSERT INTO oscar_db.synonym (SYNONYM, LOV_ID) VALUES('Medium-term note' , 477);</v>
      </c>
      <c r="AI478" t="str">
        <f t="shared" si="208"/>
        <v/>
      </c>
      <c r="AJ478" t="str">
        <f t="shared" si="208"/>
        <v/>
      </c>
      <c r="AK478" t="str">
        <f t="shared" si="208"/>
        <v/>
      </c>
      <c r="AL478" t="str">
        <f t="shared" si="208"/>
        <v/>
      </c>
      <c r="AM478" t="str">
        <f t="shared" si="208"/>
        <v/>
      </c>
      <c r="AN478" t="str">
        <f t="shared" si="208"/>
        <v/>
      </c>
      <c r="AO478" t="str">
        <f t="shared" si="208"/>
        <v/>
      </c>
      <c r="AP478" t="str">
        <f t="shared" si="208"/>
        <v/>
      </c>
      <c r="AQ478" t="str">
        <f t="shared" si="208"/>
        <v/>
      </c>
      <c r="AR478" t="str">
        <f t="shared" si="208"/>
        <v/>
      </c>
    </row>
    <row r="479" spans="3:44" ht="48" hidden="1">
      <c r="C479" s="68">
        <v>7</v>
      </c>
      <c r="D479" s="68">
        <v>159</v>
      </c>
      <c r="E479" s="18" t="s">
        <v>855</v>
      </c>
      <c r="F479" s="145" t="s">
        <v>1966</v>
      </c>
      <c r="G479" s="148" t="str">
        <f t="shared" si="171"/>
        <v>AT03</v>
      </c>
      <c r="H479" s="148" t="str">
        <f t="shared" si="172"/>
        <v>AT03 (Treasury) bill / commercial paper / certificate of deposit</v>
      </c>
      <c r="I479" s="148"/>
      <c r="J479" s="148" t="s">
        <v>200</v>
      </c>
      <c r="K479" s="148"/>
      <c r="L479" s="169" t="s">
        <v>1967</v>
      </c>
      <c r="M479" s="143"/>
      <c r="N479" s="68">
        <v>478</v>
      </c>
      <c r="O479" s="68" t="str">
        <f t="shared" si="195"/>
        <v>]},{ "id":7,"ext_id": 159, "name":"ECB_ASSET_TYPE","values":[</v>
      </c>
      <c r="P479" s="68" t="str">
        <f t="shared" si="193"/>
        <v>{ "id": 478, "cbl_value":"AT03", "oscar_display_text" : "AT03 (Treasury) bill / commercial paper / certificate of deposit", "top_record": false, "synonyms": [] },</v>
      </c>
      <c r="Q479" s="68" t="str">
        <f t="shared" si="194"/>
        <v>]},{ "id":7,"ext_id": 159, "name":"ECB_ASSET_TYPE","values":[{ "id": 478, "cbl_value":"AT03", "oscar_display_text" : "AT03 (Treasury) bill / commercial paper / certificate of deposit", "top_record": false, "synonyms": [] },</v>
      </c>
      <c r="R479" s="68"/>
      <c r="S479" t="s">
        <v>88</v>
      </c>
      <c r="T479" t="str">
        <f t="shared" si="204"/>
        <v>UPDATE lov_value SET ACTIVE = 1 , ORDER_VALUE = 0 WHERE ID = 478;</v>
      </c>
      <c r="U479" t="str">
        <f t="shared" si="207"/>
        <v>AT03</v>
      </c>
      <c r="V479" t="str">
        <f t="shared" si="207"/>
        <v>Bill</v>
      </c>
      <c r="W479" t="str">
        <f t="shared" si="207"/>
        <v>Treasury Bill</v>
      </c>
      <c r="X479" t="str">
        <f t="shared" si="207"/>
        <v>Commercial Paper</v>
      </c>
      <c r="Y479" t="str">
        <f t="shared" si="207"/>
        <v xml:space="preserve"> Certificate of deposit</v>
      </c>
      <c r="Z479" t="str">
        <f t="shared" si="207"/>
        <v/>
      </c>
      <c r="AA479" t="str">
        <f t="shared" si="207"/>
        <v/>
      </c>
      <c r="AB479" t="str">
        <f t="shared" si="207"/>
        <v/>
      </c>
      <c r="AC479" t="str">
        <f t="shared" si="207"/>
        <v/>
      </c>
      <c r="AD479" t="str">
        <f t="shared" si="207"/>
        <v/>
      </c>
      <c r="AE479" t="str">
        <f t="shared" si="207"/>
        <v/>
      </c>
      <c r="AF479" t="str">
        <f t="shared" si="207"/>
        <v/>
      </c>
      <c r="AG479" t="str">
        <f t="shared" si="208"/>
        <v>INSERT INTO oscar_db.synonym (SYNONYM, LOV_ID) VALUES('AT03' , 478);</v>
      </c>
      <c r="AH479" t="str">
        <f t="shared" si="208"/>
        <v>INSERT INTO oscar_db.synonym (SYNONYM, LOV_ID) VALUES('Bill' , 478);</v>
      </c>
      <c r="AI479" t="str">
        <f t="shared" si="208"/>
        <v>INSERT INTO oscar_db.synonym (SYNONYM, LOV_ID) VALUES('Treasury Bill' , 478);</v>
      </c>
      <c r="AJ479" t="str">
        <f t="shared" si="208"/>
        <v>INSERT INTO oscar_db.synonym (SYNONYM, LOV_ID) VALUES('Commercial Paper' , 478);</v>
      </c>
      <c r="AK479" t="str">
        <f t="shared" si="208"/>
        <v>INSERT INTO oscar_db.synonym (SYNONYM, LOV_ID) VALUES(' Certificate of deposit' , 478);</v>
      </c>
      <c r="AL479" t="str">
        <f t="shared" si="208"/>
        <v/>
      </c>
      <c r="AM479" t="str">
        <f t="shared" si="208"/>
        <v/>
      </c>
      <c r="AN479" t="str">
        <f t="shared" si="208"/>
        <v/>
      </c>
      <c r="AO479" t="str">
        <f t="shared" si="208"/>
        <v/>
      </c>
      <c r="AP479" t="str">
        <f t="shared" si="208"/>
        <v/>
      </c>
      <c r="AQ479" t="str">
        <f t="shared" si="208"/>
        <v/>
      </c>
      <c r="AR479" t="str">
        <f t="shared" si="208"/>
        <v/>
      </c>
    </row>
    <row r="480" spans="3:44" ht="16" hidden="1">
      <c r="C480" s="68">
        <v>7</v>
      </c>
      <c r="D480" s="68">
        <v>159</v>
      </c>
      <c r="E480" s="18" t="s">
        <v>855</v>
      </c>
      <c r="F480" s="145" t="s">
        <v>1968</v>
      </c>
      <c r="G480" s="148" t="str">
        <f t="shared" si="171"/>
        <v>AT09</v>
      </c>
      <c r="H480" s="148" t="str">
        <f t="shared" si="172"/>
        <v>AT09 Jumbo covered bonds</v>
      </c>
      <c r="I480" s="148"/>
      <c r="J480" s="148" t="s">
        <v>200</v>
      </c>
      <c r="K480" s="148"/>
      <c r="L480" s="169" t="s">
        <v>1969</v>
      </c>
      <c r="M480" s="143"/>
      <c r="N480" s="68">
        <v>479</v>
      </c>
      <c r="O480" s="68" t="str">
        <f t="shared" si="195"/>
        <v/>
      </c>
      <c r="P480" s="68" t="str">
        <f t="shared" si="193"/>
        <v>{ "id": 479, "cbl_value":"AT09", "oscar_display_text" : "AT09 Jumbo covered bonds", "top_record": false, "synonyms": [] },</v>
      </c>
      <c r="Q480" s="68" t="str">
        <f t="shared" si="194"/>
        <v>{ "id": 479, "cbl_value":"AT09", "oscar_display_text" : "AT09 Jumbo covered bonds", "top_record": false, "synonyms": [] },</v>
      </c>
      <c r="R480" s="68"/>
      <c r="S480" t="s">
        <v>88</v>
      </c>
      <c r="T480" t="str">
        <f t="shared" si="204"/>
        <v>UPDATE lov_value SET ACTIVE = 1 , ORDER_VALUE = 0 WHERE ID = 479;</v>
      </c>
      <c r="U480" t="str">
        <f t="shared" si="207"/>
        <v>AT09</v>
      </c>
      <c r="V480" t="str">
        <f t="shared" si="207"/>
        <v>Jumbo covered bonds</v>
      </c>
      <c r="W480" t="str">
        <f t="shared" si="207"/>
        <v/>
      </c>
      <c r="X480" t="str">
        <f t="shared" si="207"/>
        <v/>
      </c>
      <c r="Y480" t="str">
        <f t="shared" si="207"/>
        <v/>
      </c>
      <c r="Z480" t="str">
        <f t="shared" si="207"/>
        <v/>
      </c>
      <c r="AA480" t="str">
        <f t="shared" si="207"/>
        <v/>
      </c>
      <c r="AB480" t="str">
        <f t="shared" si="207"/>
        <v/>
      </c>
      <c r="AC480" t="str">
        <f t="shared" si="207"/>
        <v/>
      </c>
      <c r="AD480" t="str">
        <f t="shared" si="207"/>
        <v/>
      </c>
      <c r="AE480" t="str">
        <f t="shared" si="207"/>
        <v/>
      </c>
      <c r="AF480" t="str">
        <f t="shared" si="207"/>
        <v/>
      </c>
      <c r="AG480" t="str">
        <f t="shared" si="208"/>
        <v>INSERT INTO oscar_db.synonym (SYNONYM, LOV_ID) VALUES('AT09' , 479);</v>
      </c>
      <c r="AH480" t="str">
        <f t="shared" si="208"/>
        <v>INSERT INTO oscar_db.synonym (SYNONYM, LOV_ID) VALUES('Jumbo covered bonds' , 479);</v>
      </c>
      <c r="AI480" t="str">
        <f t="shared" si="208"/>
        <v/>
      </c>
      <c r="AJ480" t="str">
        <f t="shared" si="208"/>
        <v/>
      </c>
      <c r="AK480" t="str">
        <f t="shared" si="208"/>
        <v/>
      </c>
      <c r="AL480" t="str">
        <f t="shared" si="208"/>
        <v/>
      </c>
      <c r="AM480" t="str">
        <f t="shared" si="208"/>
        <v/>
      </c>
      <c r="AN480" t="str">
        <f t="shared" si="208"/>
        <v/>
      </c>
      <c r="AO480" t="str">
        <f t="shared" si="208"/>
        <v/>
      </c>
      <c r="AP480" t="str">
        <f t="shared" si="208"/>
        <v/>
      </c>
      <c r="AQ480" t="str">
        <f t="shared" si="208"/>
        <v/>
      </c>
      <c r="AR480" t="str">
        <f t="shared" si="208"/>
        <v/>
      </c>
    </row>
    <row r="481" spans="3:44" ht="32" hidden="1">
      <c r="C481" s="68">
        <v>7</v>
      </c>
      <c r="D481" s="68">
        <v>159</v>
      </c>
      <c r="E481" s="18" t="s">
        <v>855</v>
      </c>
      <c r="F481" s="145" t="s">
        <v>1970</v>
      </c>
      <c r="G481" s="148" t="str">
        <f t="shared" ref="G481:G544" si="209">IF(ISNUMBER(FIND("(",F481)),LEFT(F481,FIND("(",F481)-2),LEFT(F481,FIND(":",F481)-2))</f>
        <v>AT10</v>
      </c>
      <c r="H481" s="148" t="str">
        <f t="shared" ref="H481:H522" si="210">RIGHT(F481,LEN(F481)-FIND(":",F481)-1)</f>
        <v>AT10 Traditional covered bonds</v>
      </c>
      <c r="I481" s="148"/>
      <c r="J481" s="148" t="s">
        <v>200</v>
      </c>
      <c r="K481" s="148"/>
      <c r="L481" s="169" t="s">
        <v>1971</v>
      </c>
      <c r="M481" s="143"/>
      <c r="N481" s="68">
        <v>480</v>
      </c>
      <c r="O481" s="68" t="str">
        <f t="shared" si="195"/>
        <v/>
      </c>
      <c r="P481" s="68" t="str">
        <f t="shared" si="193"/>
        <v>{ "id": 480, "cbl_value":"AT10", "oscar_display_text" : "AT10 Traditional covered bonds", "top_record": false, "synonyms": [] },</v>
      </c>
      <c r="Q481" s="68" t="str">
        <f t="shared" si="194"/>
        <v>{ "id": 480, "cbl_value":"AT10", "oscar_display_text" : "AT10 Traditional covered bonds", "top_record": false, "synonyms": [] },</v>
      </c>
      <c r="R481" s="68"/>
      <c r="S481" t="s">
        <v>88</v>
      </c>
      <c r="T481" t="str">
        <f t="shared" si="204"/>
        <v>UPDATE lov_value SET ACTIVE = 1 , ORDER_VALUE = 0 WHERE ID = 480;</v>
      </c>
      <c r="U481" t="str">
        <f t="shared" si="207"/>
        <v>AT10</v>
      </c>
      <c r="V481" t="str">
        <f t="shared" si="207"/>
        <v>Traditional covered bonds</v>
      </c>
      <c r="W481" t="str">
        <f t="shared" si="207"/>
        <v/>
      </c>
      <c r="X481" t="str">
        <f t="shared" si="207"/>
        <v/>
      </c>
      <c r="Y481" t="str">
        <f t="shared" si="207"/>
        <v/>
      </c>
      <c r="Z481" t="str">
        <f t="shared" si="207"/>
        <v/>
      </c>
      <c r="AA481" t="str">
        <f t="shared" si="207"/>
        <v/>
      </c>
      <c r="AB481" t="str">
        <f t="shared" si="207"/>
        <v/>
      </c>
      <c r="AC481" t="str">
        <f t="shared" si="207"/>
        <v/>
      </c>
      <c r="AD481" t="str">
        <f t="shared" si="207"/>
        <v/>
      </c>
      <c r="AE481" t="str">
        <f t="shared" si="207"/>
        <v/>
      </c>
      <c r="AF481" t="str">
        <f t="shared" si="207"/>
        <v/>
      </c>
      <c r="AG481" t="str">
        <f t="shared" si="208"/>
        <v>INSERT INTO oscar_db.synonym (SYNONYM, LOV_ID) VALUES('AT10' , 480);</v>
      </c>
      <c r="AH481" t="str">
        <f t="shared" si="208"/>
        <v>INSERT INTO oscar_db.synonym (SYNONYM, LOV_ID) VALUES('Traditional covered bonds' , 480);</v>
      </c>
      <c r="AI481" t="str">
        <f t="shared" si="208"/>
        <v/>
      </c>
      <c r="AJ481" t="str">
        <f t="shared" si="208"/>
        <v/>
      </c>
      <c r="AK481" t="str">
        <f t="shared" si="208"/>
        <v/>
      </c>
      <c r="AL481" t="str">
        <f t="shared" si="208"/>
        <v/>
      </c>
      <c r="AM481" t="str">
        <f t="shared" si="208"/>
        <v/>
      </c>
      <c r="AN481" t="str">
        <f t="shared" si="208"/>
        <v/>
      </c>
      <c r="AO481" t="str">
        <f t="shared" si="208"/>
        <v/>
      </c>
      <c r="AP481" t="str">
        <f t="shared" si="208"/>
        <v/>
      </c>
      <c r="AQ481" t="str">
        <f t="shared" si="208"/>
        <v/>
      </c>
      <c r="AR481" t="str">
        <f t="shared" si="208"/>
        <v/>
      </c>
    </row>
    <row r="482" spans="3:44" ht="32" hidden="1">
      <c r="C482" s="68">
        <v>7</v>
      </c>
      <c r="D482" s="68">
        <v>159</v>
      </c>
      <c r="E482" s="18" t="s">
        <v>855</v>
      </c>
      <c r="F482" s="145" t="s">
        <v>1972</v>
      </c>
      <c r="G482" s="148" t="str">
        <f t="shared" si="209"/>
        <v>AT11</v>
      </c>
      <c r="H482" s="148" t="str">
        <f t="shared" si="210"/>
        <v>AT11 Asset-backed securities (ABS)</v>
      </c>
      <c r="I482" s="148"/>
      <c r="J482" s="148" t="s">
        <v>200</v>
      </c>
      <c r="K482" s="148"/>
      <c r="L482" s="169" t="s">
        <v>1973</v>
      </c>
      <c r="M482" s="143"/>
      <c r="N482" s="68">
        <v>481</v>
      </c>
      <c r="O482" s="68" t="str">
        <f t="shared" si="195"/>
        <v/>
      </c>
      <c r="P482" s="68" t="str">
        <f t="shared" si="193"/>
        <v>{ "id": 481, "cbl_value":"AT11", "oscar_display_text" : "AT11 Asset-backed securities (ABS)", "top_record": false, "synonyms": [] },</v>
      </c>
      <c r="Q482" s="68" t="str">
        <f t="shared" si="194"/>
        <v>{ "id": 481, "cbl_value":"AT11", "oscar_display_text" : "AT11 Asset-backed securities (ABS)", "top_record": false, "synonyms": [] },</v>
      </c>
      <c r="R482" s="68"/>
      <c r="S482" t="s">
        <v>88</v>
      </c>
      <c r="T482" t="str">
        <f t="shared" si="204"/>
        <v>UPDATE lov_value SET ACTIVE = 1 , ORDER_VALUE = 0 WHERE ID = 481;</v>
      </c>
      <c r="U482" t="str">
        <f t="shared" si="207"/>
        <v>AT11</v>
      </c>
      <c r="V482" t="str">
        <f t="shared" si="207"/>
        <v>ABS</v>
      </c>
      <c r="W482" t="str">
        <f t="shared" si="207"/>
        <v>Asset Backed securities</v>
      </c>
      <c r="X482" t="str">
        <f t="shared" si="207"/>
        <v/>
      </c>
      <c r="Y482" t="str">
        <f t="shared" si="207"/>
        <v/>
      </c>
      <c r="Z482" t="str">
        <f t="shared" si="207"/>
        <v/>
      </c>
      <c r="AA482" t="str">
        <f t="shared" si="207"/>
        <v/>
      </c>
      <c r="AB482" t="str">
        <f t="shared" si="207"/>
        <v/>
      </c>
      <c r="AC482" t="str">
        <f t="shared" si="207"/>
        <v/>
      </c>
      <c r="AD482" t="str">
        <f t="shared" si="207"/>
        <v/>
      </c>
      <c r="AE482" t="str">
        <f t="shared" si="207"/>
        <v/>
      </c>
      <c r="AF482" t="str">
        <f t="shared" si="207"/>
        <v/>
      </c>
      <c r="AG482" t="str">
        <f t="shared" si="208"/>
        <v>INSERT INTO oscar_db.synonym (SYNONYM, LOV_ID) VALUES('AT11' , 481);</v>
      </c>
      <c r="AH482" t="str">
        <f t="shared" si="208"/>
        <v>INSERT INTO oscar_db.synonym (SYNONYM, LOV_ID) VALUES('ABS' , 481);</v>
      </c>
      <c r="AI482" t="str">
        <f t="shared" si="208"/>
        <v>INSERT INTO oscar_db.synonym (SYNONYM, LOV_ID) VALUES('Asset Backed securities' , 481);</v>
      </c>
      <c r="AJ482" t="str">
        <f t="shared" si="208"/>
        <v/>
      </c>
      <c r="AK482" t="str">
        <f t="shared" si="208"/>
        <v/>
      </c>
      <c r="AL482" t="str">
        <f t="shared" si="208"/>
        <v/>
      </c>
      <c r="AM482" t="str">
        <f t="shared" si="208"/>
        <v/>
      </c>
      <c r="AN482" t="str">
        <f t="shared" si="208"/>
        <v/>
      </c>
      <c r="AO482" t="str">
        <f t="shared" si="208"/>
        <v/>
      </c>
      <c r="AP482" t="str">
        <f t="shared" si="208"/>
        <v/>
      </c>
      <c r="AQ482" t="str">
        <f t="shared" si="208"/>
        <v/>
      </c>
      <c r="AR482" t="str">
        <f t="shared" si="208"/>
        <v/>
      </c>
    </row>
    <row r="483" spans="3:44" ht="16" hidden="1">
      <c r="C483" s="68">
        <v>7</v>
      </c>
      <c r="D483" s="68">
        <v>159</v>
      </c>
      <c r="E483" s="18" t="s">
        <v>855</v>
      </c>
      <c r="F483" s="145" t="s">
        <v>1974</v>
      </c>
      <c r="G483" s="148" t="str">
        <f t="shared" si="209"/>
        <v>AT12</v>
      </c>
      <c r="H483" s="148" t="str">
        <f t="shared" si="210"/>
        <v>AT12 Multi-c�dulas</v>
      </c>
      <c r="I483" s="148"/>
      <c r="J483" s="148" t="s">
        <v>200</v>
      </c>
      <c r="K483" s="148"/>
      <c r="L483" s="169" t="s">
        <v>1975</v>
      </c>
      <c r="M483" s="143"/>
      <c r="N483" s="68">
        <v>482</v>
      </c>
      <c r="O483" s="68" t="str">
        <f t="shared" si="195"/>
        <v/>
      </c>
      <c r="P483" s="68" t="str">
        <f t="shared" si="193"/>
        <v>{ "id": 482, "cbl_value":"AT12", "oscar_display_text" : "AT12 Multi-c�dulas", "top_record": false, "synonyms": [] },</v>
      </c>
      <c r="Q483" s="68" t="str">
        <f t="shared" si="194"/>
        <v>{ "id": 482, "cbl_value":"AT12", "oscar_display_text" : "AT12 Multi-c�dulas", "top_record": false, "synonyms": [] },</v>
      </c>
      <c r="R483" s="68"/>
      <c r="S483" t="s">
        <v>88</v>
      </c>
      <c r="T483" t="str">
        <f t="shared" si="204"/>
        <v>UPDATE lov_value SET ACTIVE = 1 , ORDER_VALUE = 0 WHERE ID = 482;</v>
      </c>
      <c r="U483" t="str">
        <f t="shared" si="207"/>
        <v>AT12</v>
      </c>
      <c r="V483" t="str">
        <f t="shared" si="207"/>
        <v>multi-cedulas</v>
      </c>
      <c r="W483" t="str">
        <f t="shared" si="207"/>
        <v/>
      </c>
      <c r="X483" t="str">
        <f t="shared" si="207"/>
        <v/>
      </c>
      <c r="Y483" t="str">
        <f t="shared" si="207"/>
        <v/>
      </c>
      <c r="Z483" t="str">
        <f t="shared" si="207"/>
        <v/>
      </c>
      <c r="AA483" t="str">
        <f t="shared" si="207"/>
        <v/>
      </c>
      <c r="AB483" t="str">
        <f t="shared" si="207"/>
        <v/>
      </c>
      <c r="AC483" t="str">
        <f t="shared" si="207"/>
        <v/>
      </c>
      <c r="AD483" t="str">
        <f t="shared" si="207"/>
        <v/>
      </c>
      <c r="AE483" t="str">
        <f t="shared" si="207"/>
        <v/>
      </c>
      <c r="AF483" t="str">
        <f t="shared" si="207"/>
        <v/>
      </c>
      <c r="AG483" t="str">
        <f t="shared" si="208"/>
        <v>INSERT INTO oscar_db.synonym (SYNONYM, LOV_ID) VALUES('AT12' , 482);</v>
      </c>
      <c r="AH483" t="str">
        <f t="shared" si="208"/>
        <v>INSERT INTO oscar_db.synonym (SYNONYM, LOV_ID) VALUES('multi-cedulas' , 482);</v>
      </c>
      <c r="AI483" t="str">
        <f t="shared" si="208"/>
        <v/>
      </c>
      <c r="AJ483" t="str">
        <f t="shared" si="208"/>
        <v/>
      </c>
      <c r="AK483" t="str">
        <f t="shared" si="208"/>
        <v/>
      </c>
      <c r="AL483" t="str">
        <f t="shared" si="208"/>
        <v/>
      </c>
      <c r="AM483" t="str">
        <f t="shared" si="208"/>
        <v/>
      </c>
      <c r="AN483" t="str">
        <f t="shared" si="208"/>
        <v/>
      </c>
      <c r="AO483" t="str">
        <f t="shared" si="208"/>
        <v/>
      </c>
      <c r="AP483" t="str">
        <f t="shared" si="208"/>
        <v/>
      </c>
      <c r="AQ483" t="str">
        <f t="shared" si="208"/>
        <v/>
      </c>
      <c r="AR483" t="str">
        <f t="shared" si="208"/>
        <v/>
      </c>
    </row>
    <row r="484" spans="3:44" ht="32" hidden="1">
      <c r="C484" s="68">
        <v>7</v>
      </c>
      <c r="D484" s="68">
        <v>159</v>
      </c>
      <c r="E484" s="18" t="s">
        <v>855</v>
      </c>
      <c r="F484" s="145" t="s">
        <v>1976</v>
      </c>
      <c r="G484" s="148" t="str">
        <f t="shared" si="209"/>
        <v>AT13</v>
      </c>
      <c r="H484" s="148" t="str">
        <f t="shared" si="210"/>
        <v>AT13 Structured covered bonds</v>
      </c>
      <c r="I484" s="148"/>
      <c r="J484" s="148" t="s">
        <v>200</v>
      </c>
      <c r="K484" s="148"/>
      <c r="L484" s="169" t="s">
        <v>1977</v>
      </c>
      <c r="M484" s="143"/>
      <c r="N484" s="68">
        <v>483</v>
      </c>
      <c r="O484" s="68" t="str">
        <f t="shared" si="195"/>
        <v/>
      </c>
      <c r="P484" s="68" t="str">
        <f t="shared" si="193"/>
        <v>{ "id": 483, "cbl_value":"AT13", "oscar_display_text" : "AT13 Structured covered bonds", "top_record": false, "synonyms": [] },</v>
      </c>
      <c r="Q484" s="68" t="str">
        <f t="shared" si="194"/>
        <v>{ "id": 483, "cbl_value":"AT13", "oscar_display_text" : "AT13 Structured covered bonds", "top_record": false, "synonyms": [] },</v>
      </c>
      <c r="R484" s="68"/>
      <c r="S484" t="s">
        <v>88</v>
      </c>
      <c r="T484" t="str">
        <f t="shared" si="204"/>
        <v>UPDATE lov_value SET ACTIVE = 1 , ORDER_VALUE = 0 WHERE ID = 483;</v>
      </c>
      <c r="U484" t="str">
        <f t="shared" si="207"/>
        <v>AT13</v>
      </c>
      <c r="V484" t="str">
        <f t="shared" si="207"/>
        <v>structured covered bond</v>
      </c>
      <c r="W484" t="str">
        <f t="shared" si="207"/>
        <v/>
      </c>
      <c r="X484" t="str">
        <f t="shared" si="207"/>
        <v/>
      </c>
      <c r="Y484" t="str">
        <f t="shared" si="207"/>
        <v/>
      </c>
      <c r="Z484" t="str">
        <f t="shared" si="207"/>
        <v/>
      </c>
      <c r="AA484" t="str">
        <f t="shared" si="207"/>
        <v/>
      </c>
      <c r="AB484" t="str">
        <f t="shared" si="207"/>
        <v/>
      </c>
      <c r="AC484" t="str">
        <f t="shared" si="207"/>
        <v/>
      </c>
      <c r="AD484" t="str">
        <f t="shared" si="207"/>
        <v/>
      </c>
      <c r="AE484" t="str">
        <f t="shared" si="207"/>
        <v/>
      </c>
      <c r="AF484" t="str">
        <f t="shared" si="207"/>
        <v/>
      </c>
      <c r="AG484" t="str">
        <f t="shared" si="208"/>
        <v>INSERT INTO oscar_db.synonym (SYNONYM, LOV_ID) VALUES('AT13' , 483);</v>
      </c>
      <c r="AH484" t="str">
        <f t="shared" si="208"/>
        <v>INSERT INTO oscar_db.synonym (SYNONYM, LOV_ID) VALUES('structured covered bond' , 483);</v>
      </c>
      <c r="AI484" t="str">
        <f t="shared" si="208"/>
        <v/>
      </c>
      <c r="AJ484" t="str">
        <f t="shared" si="208"/>
        <v/>
      </c>
      <c r="AK484" t="str">
        <f t="shared" si="208"/>
        <v/>
      </c>
      <c r="AL484" t="str">
        <f t="shared" si="208"/>
        <v/>
      </c>
      <c r="AM484" t="str">
        <f t="shared" si="208"/>
        <v/>
      </c>
      <c r="AN484" t="str">
        <f t="shared" si="208"/>
        <v/>
      </c>
      <c r="AO484" t="str">
        <f t="shared" si="208"/>
        <v/>
      </c>
      <c r="AP484" t="str">
        <f t="shared" si="208"/>
        <v/>
      </c>
      <c r="AQ484" t="str">
        <f t="shared" si="208"/>
        <v/>
      </c>
      <c r="AR484" t="str">
        <f t="shared" si="208"/>
        <v/>
      </c>
    </row>
    <row r="485" spans="3:44" ht="16" hidden="1">
      <c r="C485" s="68">
        <v>8</v>
      </c>
      <c r="D485" s="68">
        <v>160</v>
      </c>
      <c r="E485" s="18" t="s">
        <v>909</v>
      </c>
      <c r="F485" s="145" t="s">
        <v>1978</v>
      </c>
      <c r="G485" s="148" t="str">
        <f t="shared" si="209"/>
        <v>CD1</v>
      </c>
      <c r="H485" s="148" t="str">
        <f t="shared" si="210"/>
        <v>CD1 Zero</v>
      </c>
      <c r="I485" s="148"/>
      <c r="J485" s="148" t="s">
        <v>200</v>
      </c>
      <c r="K485" s="148"/>
      <c r="L485" s="30" t="s">
        <v>1979</v>
      </c>
      <c r="M485" s="143"/>
      <c r="N485" s="68">
        <v>484</v>
      </c>
      <c r="O485" s="68" t="str">
        <f t="shared" si="195"/>
        <v>]},{ "id":8,"ext_id": 160, "name":"ECB_COUPON_DEFINITION_TYPE","values":[</v>
      </c>
      <c r="P485" s="68" t="str">
        <f t="shared" si="193"/>
        <v>{ "id": 484, "cbl_value":"CD1", "oscar_display_text" : "CD1 Zero", "top_record": false, "synonyms": [] },</v>
      </c>
      <c r="Q485" s="68" t="str">
        <f t="shared" si="194"/>
        <v>]},{ "id":8,"ext_id": 160, "name":"ECB_COUPON_DEFINITION_TYPE","values":[{ "id": 484, "cbl_value":"CD1", "oscar_display_text" : "CD1 Zero", "top_record": false, "synonyms": [] },</v>
      </c>
      <c r="R485" s="68"/>
      <c r="S485" t="s">
        <v>88</v>
      </c>
      <c r="T485" t="str">
        <f t="shared" si="204"/>
        <v>UPDATE lov_value SET ACTIVE = 1 , ORDER_VALUE = 0 WHERE ID = 484;</v>
      </c>
      <c r="U485" t="str">
        <f t="shared" si="207"/>
        <v>CD1</v>
      </c>
      <c r="V485" t="str">
        <f t="shared" si="207"/>
        <v>zero</v>
      </c>
      <c r="W485" t="str">
        <f t="shared" si="207"/>
        <v/>
      </c>
      <c r="X485" t="str">
        <f t="shared" si="207"/>
        <v/>
      </c>
      <c r="Y485" t="str">
        <f t="shared" si="207"/>
        <v/>
      </c>
      <c r="Z485" t="str">
        <f t="shared" si="207"/>
        <v/>
      </c>
      <c r="AA485" t="str">
        <f t="shared" si="207"/>
        <v/>
      </c>
      <c r="AB485" t="str">
        <f t="shared" si="207"/>
        <v/>
      </c>
      <c r="AC485" t="str">
        <f t="shared" si="207"/>
        <v/>
      </c>
      <c r="AD485" t="str">
        <f t="shared" si="207"/>
        <v/>
      </c>
      <c r="AE485" t="str">
        <f t="shared" si="207"/>
        <v/>
      </c>
      <c r="AF485" t="str">
        <f t="shared" si="207"/>
        <v/>
      </c>
      <c r="AG485" t="str">
        <f t="shared" si="208"/>
        <v>INSERT INTO oscar_db.synonym (SYNONYM, LOV_ID) VALUES('CD1' , 484);</v>
      </c>
      <c r="AH485" t="str">
        <f t="shared" si="208"/>
        <v>INSERT INTO oscar_db.synonym (SYNONYM, LOV_ID) VALUES('zero' , 484);</v>
      </c>
      <c r="AI485" t="str">
        <f t="shared" si="208"/>
        <v/>
      </c>
      <c r="AJ485" t="str">
        <f t="shared" si="208"/>
        <v/>
      </c>
      <c r="AK485" t="str">
        <f t="shared" si="208"/>
        <v/>
      </c>
      <c r="AL485" t="str">
        <f t="shared" si="208"/>
        <v/>
      </c>
      <c r="AM485" t="str">
        <f t="shared" si="208"/>
        <v/>
      </c>
      <c r="AN485" t="str">
        <f t="shared" si="208"/>
        <v/>
      </c>
      <c r="AO485" t="str">
        <f t="shared" si="208"/>
        <v/>
      </c>
      <c r="AP485" t="str">
        <f t="shared" si="208"/>
        <v/>
      </c>
      <c r="AQ485" t="str">
        <f t="shared" si="208"/>
        <v/>
      </c>
      <c r="AR485" t="str">
        <f t="shared" si="208"/>
        <v/>
      </c>
    </row>
    <row r="486" spans="3:44" ht="16" hidden="1">
      <c r="C486" s="68">
        <v>8</v>
      </c>
      <c r="D486" s="68">
        <v>160</v>
      </c>
      <c r="E486" s="18" t="s">
        <v>909</v>
      </c>
      <c r="F486" s="145" t="s">
        <v>1980</v>
      </c>
      <c r="G486" s="148" t="str">
        <f t="shared" si="209"/>
        <v>CD2</v>
      </c>
      <c r="H486" s="148" t="str">
        <f t="shared" si="210"/>
        <v>CD2 Variable</v>
      </c>
      <c r="I486" s="148"/>
      <c r="J486" s="148" t="s">
        <v>200</v>
      </c>
      <c r="K486" s="148"/>
      <c r="L486" s="30" t="s">
        <v>1981</v>
      </c>
      <c r="M486" s="143"/>
      <c r="N486" s="68">
        <v>485</v>
      </c>
      <c r="O486" s="68" t="str">
        <f t="shared" si="195"/>
        <v/>
      </c>
      <c r="P486" s="68" t="str">
        <f t="shared" si="193"/>
        <v>{ "id": 485, "cbl_value":"CD2", "oscar_display_text" : "CD2 Variable", "top_record": false, "synonyms": [] },</v>
      </c>
      <c r="Q486" s="68" t="str">
        <f t="shared" si="194"/>
        <v>{ "id": 485, "cbl_value":"CD2", "oscar_display_text" : "CD2 Variable", "top_record": false, "synonyms": [] },</v>
      </c>
      <c r="R486" s="68"/>
      <c r="S486" t="s">
        <v>88</v>
      </c>
      <c r="T486" t="str">
        <f t="shared" si="204"/>
        <v>UPDATE lov_value SET ACTIVE = 1 , ORDER_VALUE = 0 WHERE ID = 485;</v>
      </c>
      <c r="U486" t="str">
        <f t="shared" si="207"/>
        <v>CD2</v>
      </c>
      <c r="V486" t="str">
        <f t="shared" si="207"/>
        <v>variable</v>
      </c>
      <c r="W486" t="str">
        <f t="shared" si="207"/>
        <v/>
      </c>
      <c r="X486" t="str">
        <f t="shared" si="207"/>
        <v/>
      </c>
      <c r="Y486" t="str">
        <f t="shared" si="207"/>
        <v/>
      </c>
      <c r="Z486" t="str">
        <f t="shared" si="207"/>
        <v/>
      </c>
      <c r="AA486" t="str">
        <f t="shared" si="207"/>
        <v/>
      </c>
      <c r="AB486" t="str">
        <f t="shared" si="207"/>
        <v/>
      </c>
      <c r="AC486" t="str">
        <f t="shared" si="207"/>
        <v/>
      </c>
      <c r="AD486" t="str">
        <f t="shared" si="207"/>
        <v/>
      </c>
      <c r="AE486" t="str">
        <f t="shared" si="207"/>
        <v/>
      </c>
      <c r="AF486" t="str">
        <f t="shared" si="207"/>
        <v/>
      </c>
      <c r="AG486" t="str">
        <f t="shared" si="208"/>
        <v>INSERT INTO oscar_db.synonym (SYNONYM, LOV_ID) VALUES('CD2' , 485);</v>
      </c>
      <c r="AH486" t="str">
        <f t="shared" si="208"/>
        <v>INSERT INTO oscar_db.synonym (SYNONYM, LOV_ID) VALUES('variable' , 485);</v>
      </c>
      <c r="AI486" t="str">
        <f t="shared" si="208"/>
        <v/>
      </c>
      <c r="AJ486" t="str">
        <f t="shared" si="208"/>
        <v/>
      </c>
      <c r="AK486" t="str">
        <f t="shared" si="208"/>
        <v/>
      </c>
      <c r="AL486" t="str">
        <f t="shared" si="208"/>
        <v/>
      </c>
      <c r="AM486" t="str">
        <f t="shared" si="208"/>
        <v/>
      </c>
      <c r="AN486" t="str">
        <f t="shared" si="208"/>
        <v/>
      </c>
      <c r="AO486" t="str">
        <f t="shared" si="208"/>
        <v/>
      </c>
      <c r="AP486" t="str">
        <f t="shared" si="208"/>
        <v/>
      </c>
      <c r="AQ486" t="str">
        <f t="shared" si="208"/>
        <v/>
      </c>
      <c r="AR486" t="str">
        <f t="shared" si="208"/>
        <v/>
      </c>
    </row>
    <row r="487" spans="3:44" ht="16" hidden="1">
      <c r="C487" s="68">
        <v>8</v>
      </c>
      <c r="D487" s="68">
        <v>160</v>
      </c>
      <c r="E487" s="18" t="s">
        <v>909</v>
      </c>
      <c r="F487" s="145" t="s">
        <v>1982</v>
      </c>
      <c r="G487" s="148" t="str">
        <f t="shared" si="209"/>
        <v>CD4</v>
      </c>
      <c r="H487" s="148" t="str">
        <f t="shared" si="210"/>
        <v>CD4 Fixed</v>
      </c>
      <c r="I487" s="148"/>
      <c r="J487" s="148" t="s">
        <v>200</v>
      </c>
      <c r="K487" s="148"/>
      <c r="L487" s="30" t="s">
        <v>1983</v>
      </c>
      <c r="M487" s="143"/>
      <c r="N487" s="68">
        <v>486</v>
      </c>
      <c r="O487" s="68" t="str">
        <f t="shared" si="195"/>
        <v/>
      </c>
      <c r="P487" s="68" t="str">
        <f t="shared" si="193"/>
        <v>{ "id": 486, "cbl_value":"CD4", "oscar_display_text" : "CD4 Fixed", "top_record": false, "synonyms": [] },</v>
      </c>
      <c r="Q487" s="68" t="str">
        <f t="shared" si="194"/>
        <v>{ "id": 486, "cbl_value":"CD4", "oscar_display_text" : "CD4 Fixed", "top_record": false, "synonyms": [] },</v>
      </c>
      <c r="R487" s="68"/>
      <c r="S487" t="s">
        <v>88</v>
      </c>
      <c r="T487" t="str">
        <f t="shared" si="204"/>
        <v>UPDATE lov_value SET ACTIVE = 1 , ORDER_VALUE = 0 WHERE ID = 486;</v>
      </c>
      <c r="U487" t="str">
        <f t="shared" si="207"/>
        <v>CD4</v>
      </c>
      <c r="V487" t="str">
        <f t="shared" si="207"/>
        <v>fixed</v>
      </c>
      <c r="W487" t="str">
        <f t="shared" si="207"/>
        <v/>
      </c>
      <c r="X487" t="str">
        <f t="shared" si="207"/>
        <v/>
      </c>
      <c r="Y487" t="str">
        <f t="shared" si="207"/>
        <v/>
      </c>
      <c r="Z487" t="str">
        <f t="shared" si="207"/>
        <v/>
      </c>
      <c r="AA487" t="str">
        <f t="shared" si="207"/>
        <v/>
      </c>
      <c r="AB487" t="str">
        <f t="shared" si="207"/>
        <v/>
      </c>
      <c r="AC487" t="str">
        <f t="shared" si="207"/>
        <v/>
      </c>
      <c r="AD487" t="str">
        <f t="shared" si="207"/>
        <v/>
      </c>
      <c r="AE487" t="str">
        <f t="shared" si="207"/>
        <v/>
      </c>
      <c r="AF487" t="str">
        <f t="shared" si="207"/>
        <v/>
      </c>
      <c r="AG487" t="str">
        <f t="shared" si="208"/>
        <v>INSERT INTO oscar_db.synonym (SYNONYM, LOV_ID) VALUES('CD4' , 486);</v>
      </c>
      <c r="AH487" t="str">
        <f t="shared" si="208"/>
        <v>INSERT INTO oscar_db.synonym (SYNONYM, LOV_ID) VALUES('fixed' , 486);</v>
      </c>
      <c r="AI487" t="str">
        <f t="shared" si="208"/>
        <v/>
      </c>
      <c r="AJ487" t="str">
        <f t="shared" si="208"/>
        <v/>
      </c>
      <c r="AK487" t="str">
        <f t="shared" si="208"/>
        <v/>
      </c>
      <c r="AL487" t="str">
        <f t="shared" si="208"/>
        <v/>
      </c>
      <c r="AM487" t="str">
        <f t="shared" si="208"/>
        <v/>
      </c>
      <c r="AN487" t="str">
        <f t="shared" si="208"/>
        <v/>
      </c>
      <c r="AO487" t="str">
        <f t="shared" si="208"/>
        <v/>
      </c>
      <c r="AP487" t="str">
        <f t="shared" si="208"/>
        <v/>
      </c>
      <c r="AQ487" t="str">
        <f t="shared" si="208"/>
        <v/>
      </c>
      <c r="AR487" t="str">
        <f t="shared" si="208"/>
        <v/>
      </c>
    </row>
    <row r="488" spans="3:44" ht="32" hidden="1">
      <c r="C488" s="68">
        <v>9</v>
      </c>
      <c r="D488" s="68">
        <v>161</v>
      </c>
      <c r="E488" s="18" t="s">
        <v>861</v>
      </c>
      <c r="F488" s="145" t="s">
        <v>1984</v>
      </c>
      <c r="G488" s="148" t="str">
        <f t="shared" si="209"/>
        <v>ATS</v>
      </c>
      <c r="H488" s="148" t="str">
        <f t="shared" si="210"/>
        <v>ATS Austria Schillings</v>
      </c>
      <c r="I488" s="148"/>
      <c r="J488" s="148" t="s">
        <v>200</v>
      </c>
      <c r="K488" s="148"/>
      <c r="L488" s="30" t="s">
        <v>1985</v>
      </c>
      <c r="M488" s="143"/>
      <c r="N488" s="68">
        <v>487</v>
      </c>
      <c r="O488" s="68" t="str">
        <f t="shared" si="195"/>
        <v>]},{ "id":9,"ext_id": 161, "name":"ECB_DENOMINATION_TYPE","values":[</v>
      </c>
      <c r="P488" s="68" t="str">
        <f t="shared" si="193"/>
        <v>{ "id": 487, "cbl_value":"ATS", "oscar_display_text" : "ATS Austria Schillings", "top_record": false, "synonyms": [] },</v>
      </c>
      <c r="Q488" s="68" t="str">
        <f t="shared" si="194"/>
        <v>]},{ "id":9,"ext_id": 161, "name":"ECB_DENOMINATION_TYPE","values":[{ "id": 487, "cbl_value":"ATS", "oscar_display_text" : "ATS Austria Schillings", "top_record": false, "synonyms": [] },</v>
      </c>
      <c r="R488" s="68"/>
      <c r="S488" t="s">
        <v>88</v>
      </c>
      <c r="T488" t="str">
        <f t="shared" si="204"/>
        <v>UPDATE lov_value SET ACTIVE = 1 , ORDER_VALUE = 0 WHERE ID = 487;</v>
      </c>
      <c r="U488" t="str">
        <f t="shared" si="207"/>
        <v>ATS</v>
      </c>
      <c r="V488" t="str">
        <f t="shared" si="207"/>
        <v>Austria Schillings</v>
      </c>
      <c r="W488" t="str">
        <f t="shared" si="207"/>
        <v>Austrian Schillings</v>
      </c>
      <c r="X488" t="str">
        <f t="shared" si="207"/>
        <v/>
      </c>
      <c r="Y488" t="str">
        <f t="shared" si="207"/>
        <v/>
      </c>
      <c r="Z488" t="str">
        <f t="shared" si="207"/>
        <v/>
      </c>
      <c r="AA488" t="str">
        <f t="shared" si="207"/>
        <v/>
      </c>
      <c r="AB488" t="str">
        <f t="shared" si="207"/>
        <v/>
      </c>
      <c r="AC488" t="str">
        <f t="shared" si="207"/>
        <v/>
      </c>
      <c r="AD488" t="str">
        <f t="shared" si="207"/>
        <v/>
      </c>
      <c r="AE488" t="str">
        <f t="shared" si="207"/>
        <v/>
      </c>
      <c r="AF488" t="str">
        <f t="shared" si="207"/>
        <v/>
      </c>
      <c r="AG488" t="str">
        <f t="shared" si="208"/>
        <v>INSERT INTO oscar_db.synonym (SYNONYM, LOV_ID) VALUES('ATS' , 487);</v>
      </c>
      <c r="AH488" t="str">
        <f t="shared" si="208"/>
        <v>INSERT INTO oscar_db.synonym (SYNONYM, LOV_ID) VALUES('Austria Schillings' , 487);</v>
      </c>
      <c r="AI488" t="str">
        <f t="shared" si="208"/>
        <v>INSERT INTO oscar_db.synonym (SYNONYM, LOV_ID) VALUES('Austrian Schillings' , 487);</v>
      </c>
      <c r="AJ488" t="str">
        <f t="shared" si="208"/>
        <v/>
      </c>
      <c r="AK488" t="str">
        <f t="shared" si="208"/>
        <v/>
      </c>
      <c r="AL488" t="str">
        <f t="shared" si="208"/>
        <v/>
      </c>
      <c r="AM488" t="str">
        <f t="shared" si="208"/>
        <v/>
      </c>
      <c r="AN488" t="str">
        <f t="shared" si="208"/>
        <v/>
      </c>
      <c r="AO488" t="str">
        <f t="shared" si="208"/>
        <v/>
      </c>
      <c r="AP488" t="str">
        <f t="shared" si="208"/>
        <v/>
      </c>
      <c r="AQ488" t="str">
        <f t="shared" si="208"/>
        <v/>
      </c>
      <c r="AR488" t="str">
        <f t="shared" si="208"/>
        <v/>
      </c>
    </row>
    <row r="489" spans="3:44" ht="32" hidden="1">
      <c r="C489" s="68">
        <v>9</v>
      </c>
      <c r="D489" s="68">
        <v>161</v>
      </c>
      <c r="E489" s="18" t="s">
        <v>861</v>
      </c>
      <c r="F489" s="145" t="s">
        <v>1986</v>
      </c>
      <c r="G489" s="148" t="str">
        <f t="shared" si="209"/>
        <v>BEF</v>
      </c>
      <c r="H489" s="148" t="str">
        <f t="shared" si="210"/>
        <v>BEF Belgium Francs</v>
      </c>
      <c r="I489" s="148"/>
      <c r="J489" s="148" t="s">
        <v>200</v>
      </c>
      <c r="K489" s="148"/>
      <c r="L489" s="30" t="s">
        <v>1987</v>
      </c>
      <c r="M489" s="143"/>
      <c r="N489" s="68">
        <v>488</v>
      </c>
      <c r="O489" s="68" t="str">
        <f t="shared" si="195"/>
        <v/>
      </c>
      <c r="P489" s="68" t="str">
        <f t="shared" si="193"/>
        <v>{ "id": 488, "cbl_value":"BEF", "oscar_display_text" : "BEF Belgium Francs", "top_record": false, "synonyms": [] },</v>
      </c>
      <c r="Q489" s="68" t="str">
        <f t="shared" si="194"/>
        <v>{ "id": 488, "cbl_value":"BEF", "oscar_display_text" : "BEF Belgium Francs", "top_record": false, "synonyms": [] },</v>
      </c>
      <c r="R489" s="68"/>
      <c r="S489" t="s">
        <v>88</v>
      </c>
      <c r="T489" t="str">
        <f t="shared" si="204"/>
        <v>UPDATE lov_value SET ACTIVE = 1 , ORDER_VALUE = 0 WHERE ID = 488;</v>
      </c>
      <c r="U489" t="str">
        <f t="shared" si="207"/>
        <v>BEF</v>
      </c>
      <c r="V489" t="str">
        <f t="shared" si="207"/>
        <v>Belgium Francs</v>
      </c>
      <c r="W489" t="str">
        <f t="shared" si="207"/>
        <v>Belgian Francs</v>
      </c>
      <c r="X489" t="str">
        <f t="shared" si="207"/>
        <v/>
      </c>
      <c r="Y489" t="str">
        <f t="shared" si="207"/>
        <v/>
      </c>
      <c r="Z489" t="str">
        <f t="shared" si="207"/>
        <v/>
      </c>
      <c r="AA489" t="str">
        <f t="shared" si="207"/>
        <v/>
      </c>
      <c r="AB489" t="str">
        <f t="shared" si="207"/>
        <v/>
      </c>
      <c r="AC489" t="str">
        <f t="shared" si="207"/>
        <v/>
      </c>
      <c r="AD489" t="str">
        <f t="shared" si="207"/>
        <v/>
      </c>
      <c r="AE489" t="str">
        <f t="shared" si="207"/>
        <v/>
      </c>
      <c r="AF489" t="str">
        <f t="shared" si="207"/>
        <v/>
      </c>
      <c r="AG489" t="str">
        <f t="shared" si="208"/>
        <v>INSERT INTO oscar_db.synonym (SYNONYM, LOV_ID) VALUES('BEF' , 488);</v>
      </c>
      <c r="AH489" t="str">
        <f t="shared" si="208"/>
        <v>INSERT INTO oscar_db.synonym (SYNONYM, LOV_ID) VALUES('Belgium Francs' , 488);</v>
      </c>
      <c r="AI489" t="str">
        <f t="shared" si="208"/>
        <v>INSERT INTO oscar_db.synonym (SYNONYM, LOV_ID) VALUES('Belgian Francs' , 488);</v>
      </c>
      <c r="AJ489" t="str">
        <f t="shared" si="208"/>
        <v/>
      </c>
      <c r="AK489" t="str">
        <f t="shared" si="208"/>
        <v/>
      </c>
      <c r="AL489" t="str">
        <f t="shared" si="208"/>
        <v/>
      </c>
      <c r="AM489" t="str">
        <f t="shared" si="208"/>
        <v/>
      </c>
      <c r="AN489" t="str">
        <f t="shared" si="208"/>
        <v/>
      </c>
      <c r="AO489" t="str">
        <f t="shared" si="208"/>
        <v/>
      </c>
      <c r="AP489" t="str">
        <f t="shared" si="208"/>
        <v/>
      </c>
      <c r="AQ489" t="str">
        <f t="shared" si="208"/>
        <v/>
      </c>
      <c r="AR489" t="str">
        <f t="shared" si="208"/>
        <v/>
      </c>
    </row>
    <row r="490" spans="3:44" ht="16" hidden="1">
      <c r="C490" s="68">
        <v>9</v>
      </c>
      <c r="D490" s="68">
        <v>161</v>
      </c>
      <c r="E490" s="18" t="s">
        <v>861</v>
      </c>
      <c r="F490" s="145" t="s">
        <v>1988</v>
      </c>
      <c r="G490" s="148" t="str">
        <f t="shared" si="209"/>
        <v>CYP</v>
      </c>
      <c r="H490" s="148" t="str">
        <f t="shared" si="210"/>
        <v>CYP Cyprus Pounds</v>
      </c>
      <c r="I490" s="148"/>
      <c r="J490" s="148" t="s">
        <v>200</v>
      </c>
      <c r="K490" s="148"/>
      <c r="L490" s="30" t="s">
        <v>1989</v>
      </c>
      <c r="M490" s="143"/>
      <c r="N490" s="68">
        <v>489</v>
      </c>
      <c r="O490" s="68" t="str">
        <f t="shared" si="195"/>
        <v/>
      </c>
      <c r="P490" s="68" t="str">
        <f t="shared" si="193"/>
        <v>{ "id": 489, "cbl_value":"CYP", "oscar_display_text" : "CYP Cyprus Pounds", "top_record": false, "synonyms": [] },</v>
      </c>
      <c r="Q490" s="68" t="str">
        <f t="shared" si="194"/>
        <v>{ "id": 489, "cbl_value":"CYP", "oscar_display_text" : "CYP Cyprus Pounds", "top_record": false, "synonyms": [] },</v>
      </c>
      <c r="R490" s="68"/>
      <c r="S490" t="s">
        <v>88</v>
      </c>
      <c r="T490" t="str">
        <f t="shared" si="204"/>
        <v>UPDATE lov_value SET ACTIVE = 1 , ORDER_VALUE = 0 WHERE ID = 489;</v>
      </c>
      <c r="U490" t="str">
        <f t="shared" si="207"/>
        <v>CYP</v>
      </c>
      <c r="V490" t="str">
        <f t="shared" si="207"/>
        <v>Cyprus Pounds</v>
      </c>
      <c r="W490" t="str">
        <f t="shared" si="207"/>
        <v/>
      </c>
      <c r="X490" t="str">
        <f t="shared" si="207"/>
        <v/>
      </c>
      <c r="Y490" t="str">
        <f t="shared" si="207"/>
        <v/>
      </c>
      <c r="Z490" t="str">
        <f t="shared" si="207"/>
        <v/>
      </c>
      <c r="AA490" t="str">
        <f t="shared" si="207"/>
        <v/>
      </c>
      <c r="AB490" t="str">
        <f t="shared" si="207"/>
        <v/>
      </c>
      <c r="AC490" t="str">
        <f t="shared" si="207"/>
        <v/>
      </c>
      <c r="AD490" t="str">
        <f t="shared" si="207"/>
        <v/>
      </c>
      <c r="AE490" t="str">
        <f t="shared" si="207"/>
        <v/>
      </c>
      <c r="AF490" t="str">
        <f t="shared" si="207"/>
        <v/>
      </c>
      <c r="AG490" t="str">
        <f t="shared" si="208"/>
        <v>INSERT INTO oscar_db.synonym (SYNONYM, LOV_ID) VALUES('CYP' , 489);</v>
      </c>
      <c r="AH490" t="str">
        <f t="shared" si="208"/>
        <v>INSERT INTO oscar_db.synonym (SYNONYM, LOV_ID) VALUES('Cyprus Pounds' , 489);</v>
      </c>
      <c r="AI490" t="str">
        <f t="shared" si="208"/>
        <v/>
      </c>
      <c r="AJ490" t="str">
        <f t="shared" si="208"/>
        <v/>
      </c>
      <c r="AK490" t="str">
        <f t="shared" si="208"/>
        <v/>
      </c>
      <c r="AL490" t="str">
        <f t="shared" si="208"/>
        <v/>
      </c>
      <c r="AM490" t="str">
        <f t="shared" si="208"/>
        <v/>
      </c>
      <c r="AN490" t="str">
        <f t="shared" si="208"/>
        <v/>
      </c>
      <c r="AO490" t="str">
        <f t="shared" si="208"/>
        <v/>
      </c>
      <c r="AP490" t="str">
        <f t="shared" si="208"/>
        <v/>
      </c>
      <c r="AQ490" t="str">
        <f t="shared" si="208"/>
        <v/>
      </c>
      <c r="AR490" t="str">
        <f t="shared" si="208"/>
        <v/>
      </c>
    </row>
    <row r="491" spans="3:44" ht="16" hidden="1">
      <c r="C491" s="68">
        <v>9</v>
      </c>
      <c r="D491" s="68">
        <v>161</v>
      </c>
      <c r="E491" s="18" t="s">
        <v>861</v>
      </c>
      <c r="F491" s="145" t="s">
        <v>1990</v>
      </c>
      <c r="G491" s="148" t="str">
        <f t="shared" si="209"/>
        <v>DEM</v>
      </c>
      <c r="H491" s="148" t="str">
        <f t="shared" si="210"/>
        <v>DEM Germany Deutsche Mark</v>
      </c>
      <c r="I491" s="148"/>
      <c r="J491" s="148" t="s">
        <v>200</v>
      </c>
      <c r="K491" s="148"/>
      <c r="L491" s="30" t="s">
        <v>1991</v>
      </c>
      <c r="M491" s="143"/>
      <c r="N491" s="68">
        <v>490</v>
      </c>
      <c r="O491" s="68" t="str">
        <f t="shared" si="195"/>
        <v/>
      </c>
      <c r="P491" s="68" t="str">
        <f t="shared" si="193"/>
        <v>{ "id": 490, "cbl_value":"DEM", "oscar_display_text" : "DEM Germany Deutsche Mark", "top_record": false, "synonyms": [] },</v>
      </c>
      <c r="Q491" s="68" t="str">
        <f t="shared" si="194"/>
        <v>{ "id": 490, "cbl_value":"DEM", "oscar_display_text" : "DEM Germany Deutsche Mark", "top_record": false, "synonyms": [] },</v>
      </c>
      <c r="R491" s="68"/>
      <c r="S491" t="s">
        <v>88</v>
      </c>
      <c r="T491" t="str">
        <f t="shared" si="204"/>
        <v>UPDATE lov_value SET ACTIVE = 1 , ORDER_VALUE = 0 WHERE ID = 490;</v>
      </c>
      <c r="U491" t="str">
        <f t="shared" si="207"/>
        <v>DEM</v>
      </c>
      <c r="V491" t="str">
        <f t="shared" si="207"/>
        <v>Deutsche Mark</v>
      </c>
      <c r="W491" t="str">
        <f t="shared" si="207"/>
        <v/>
      </c>
      <c r="X491" t="str">
        <f t="shared" si="207"/>
        <v/>
      </c>
      <c r="Y491" t="str">
        <f t="shared" si="207"/>
        <v/>
      </c>
      <c r="Z491" t="str">
        <f t="shared" si="207"/>
        <v/>
      </c>
      <c r="AA491" t="str">
        <f t="shared" si="207"/>
        <v/>
      </c>
      <c r="AB491" t="str">
        <f t="shared" si="207"/>
        <v/>
      </c>
      <c r="AC491" t="str">
        <f t="shared" si="207"/>
        <v/>
      </c>
      <c r="AD491" t="str">
        <f t="shared" si="207"/>
        <v/>
      </c>
      <c r="AE491" t="str">
        <f t="shared" si="207"/>
        <v/>
      </c>
      <c r="AF491" t="str">
        <f t="shared" si="207"/>
        <v/>
      </c>
      <c r="AG491" t="str">
        <f t="shared" si="208"/>
        <v>INSERT INTO oscar_db.synonym (SYNONYM, LOV_ID) VALUES('DEM' , 490);</v>
      </c>
      <c r="AH491" t="str">
        <f t="shared" si="208"/>
        <v>INSERT INTO oscar_db.synonym (SYNONYM, LOV_ID) VALUES('Deutsche Mark' , 490);</v>
      </c>
      <c r="AI491" t="str">
        <f t="shared" si="208"/>
        <v/>
      </c>
      <c r="AJ491" t="str">
        <f t="shared" si="208"/>
        <v/>
      </c>
      <c r="AK491" t="str">
        <f t="shared" si="208"/>
        <v/>
      </c>
      <c r="AL491" t="str">
        <f t="shared" si="208"/>
        <v/>
      </c>
      <c r="AM491" t="str">
        <f t="shared" si="208"/>
        <v/>
      </c>
      <c r="AN491" t="str">
        <f t="shared" si="208"/>
        <v/>
      </c>
      <c r="AO491" t="str">
        <f t="shared" si="208"/>
        <v/>
      </c>
      <c r="AP491" t="str">
        <f t="shared" si="208"/>
        <v/>
      </c>
      <c r="AQ491" t="str">
        <f t="shared" si="208"/>
        <v/>
      </c>
      <c r="AR491" t="str">
        <f t="shared" si="208"/>
        <v/>
      </c>
    </row>
    <row r="492" spans="3:44" ht="32" hidden="1">
      <c r="C492" s="68">
        <v>9</v>
      </c>
      <c r="D492" s="68">
        <v>161</v>
      </c>
      <c r="E492" s="18" t="s">
        <v>861</v>
      </c>
      <c r="F492" s="145" t="s">
        <v>1992</v>
      </c>
      <c r="G492" s="148" t="str">
        <f t="shared" si="209"/>
        <v>EEK</v>
      </c>
      <c r="H492" s="148" t="str">
        <f t="shared" si="210"/>
        <v>EEK Estonia Kroon</v>
      </c>
      <c r="I492" s="148"/>
      <c r="J492" s="148" t="s">
        <v>200</v>
      </c>
      <c r="K492" s="148"/>
      <c r="L492" s="30" t="s">
        <v>1993</v>
      </c>
      <c r="M492" s="143"/>
      <c r="N492" s="68">
        <v>491</v>
      </c>
      <c r="O492" s="68" t="str">
        <f t="shared" si="195"/>
        <v/>
      </c>
      <c r="P492" s="68" t="str">
        <f t="shared" si="193"/>
        <v>{ "id": 491, "cbl_value":"EEK", "oscar_display_text" : "EEK Estonia Kroon", "top_record": false, "synonyms": [] },</v>
      </c>
      <c r="Q492" s="68" t="str">
        <f t="shared" si="194"/>
        <v>{ "id": 491, "cbl_value":"EEK", "oscar_display_text" : "EEK Estonia Kroon", "top_record": false, "synonyms": [] },</v>
      </c>
      <c r="R492" s="68"/>
      <c r="S492" t="s">
        <v>88</v>
      </c>
      <c r="T492" t="str">
        <f t="shared" si="204"/>
        <v>UPDATE lov_value SET ACTIVE = 1 , ORDER_VALUE = 0 WHERE ID = 491;</v>
      </c>
      <c r="U492" t="str">
        <f t="shared" si="207"/>
        <v>EEK</v>
      </c>
      <c r="V492" t="str">
        <f t="shared" si="207"/>
        <v>Estonia Kroon</v>
      </c>
      <c r="W492" t="str">
        <f t="shared" si="207"/>
        <v>Estonian Kroon</v>
      </c>
      <c r="X492" t="str">
        <f t="shared" si="207"/>
        <v/>
      </c>
      <c r="Y492" t="str">
        <f t="shared" si="207"/>
        <v/>
      </c>
      <c r="Z492" t="str">
        <f t="shared" si="207"/>
        <v/>
      </c>
      <c r="AA492" t="str">
        <f t="shared" si="207"/>
        <v/>
      </c>
      <c r="AB492" t="str">
        <f t="shared" si="207"/>
        <v/>
      </c>
      <c r="AC492" t="str">
        <f t="shared" si="207"/>
        <v/>
      </c>
      <c r="AD492" t="str">
        <f t="shared" si="207"/>
        <v/>
      </c>
      <c r="AE492" t="str">
        <f t="shared" si="207"/>
        <v/>
      </c>
      <c r="AF492" t="str">
        <f t="shared" si="207"/>
        <v/>
      </c>
      <c r="AG492" t="str">
        <f t="shared" si="208"/>
        <v>INSERT INTO oscar_db.synonym (SYNONYM, LOV_ID) VALUES('EEK' , 491);</v>
      </c>
      <c r="AH492" t="str">
        <f t="shared" si="208"/>
        <v>INSERT INTO oscar_db.synonym (SYNONYM, LOV_ID) VALUES('Estonia Kroon' , 491);</v>
      </c>
      <c r="AI492" t="str">
        <f t="shared" si="208"/>
        <v>INSERT INTO oscar_db.synonym (SYNONYM, LOV_ID) VALUES('Estonian Kroon' , 491);</v>
      </c>
      <c r="AJ492" t="str">
        <f t="shared" si="208"/>
        <v/>
      </c>
      <c r="AK492" t="str">
        <f t="shared" si="208"/>
        <v/>
      </c>
      <c r="AL492" t="str">
        <f t="shared" si="208"/>
        <v/>
      </c>
      <c r="AM492" t="str">
        <f t="shared" si="208"/>
        <v/>
      </c>
      <c r="AN492" t="str">
        <f t="shared" si="208"/>
        <v/>
      </c>
      <c r="AO492" t="str">
        <f t="shared" si="208"/>
        <v/>
      </c>
      <c r="AP492" t="str">
        <f t="shared" si="208"/>
        <v/>
      </c>
      <c r="AQ492" t="str">
        <f t="shared" si="208"/>
        <v/>
      </c>
      <c r="AR492" t="str">
        <f t="shared" si="208"/>
        <v/>
      </c>
    </row>
    <row r="493" spans="3:44" ht="32" hidden="1">
      <c r="C493" s="68">
        <v>9</v>
      </c>
      <c r="D493" s="68">
        <v>161</v>
      </c>
      <c r="E493" s="18" t="s">
        <v>861</v>
      </c>
      <c r="F493" s="145" t="s">
        <v>1994</v>
      </c>
      <c r="G493" s="148" t="str">
        <f t="shared" si="209"/>
        <v>ESP</v>
      </c>
      <c r="H493" s="148" t="str">
        <f t="shared" si="210"/>
        <v>ESP Spain Pesetas</v>
      </c>
      <c r="I493" s="148"/>
      <c r="J493" s="148" t="s">
        <v>200</v>
      </c>
      <c r="K493" s="148"/>
      <c r="L493" s="30" t="s">
        <v>1995</v>
      </c>
      <c r="M493" s="143"/>
      <c r="N493" s="68">
        <v>492</v>
      </c>
      <c r="O493" s="68" t="str">
        <f t="shared" si="195"/>
        <v/>
      </c>
      <c r="P493" s="68" t="str">
        <f t="shared" si="193"/>
        <v>{ "id": 492, "cbl_value":"ESP", "oscar_display_text" : "ESP Spain Pesetas", "top_record": false, "synonyms": [] },</v>
      </c>
      <c r="Q493" s="68" t="str">
        <f t="shared" si="194"/>
        <v>{ "id": 492, "cbl_value":"ESP", "oscar_display_text" : "ESP Spain Pesetas", "top_record": false, "synonyms": [] },</v>
      </c>
      <c r="R493" s="68"/>
      <c r="S493" t="s">
        <v>88</v>
      </c>
      <c r="T493" t="str">
        <f t="shared" si="204"/>
        <v>UPDATE lov_value SET ACTIVE = 1 , ORDER_VALUE = 0 WHERE ID = 492;</v>
      </c>
      <c r="U493" t="str">
        <f t="shared" ref="U493:AF508" si="211">IF($L493&lt;&gt;"",
    IF(LEN($L493)-LEN(SUBSTITUTE($L493,";",""))&gt;=U$1,
        IF(U$1=1,
            MID($L493,1,FIND(";",$L493,1)-1),
            MID($L493,
                FIND("~",SUBSTITUTE($L493,";","~",U$1-1))+1,
                FIND("~",SUBSTITUTE($L493,";","~",U$1))-FIND("~",SUBSTITUTE($L493,";","~",U$1-1))-1
            )
        ),
        IF(AND(LEN($L493)-LEN(SUBSTITUTE($L493,";",""))=0,U$1=1),
            $L493,
            IF(LEN($L493)-LEN(SUBSTITUTE($L493,";",""))=U$1-1,
                RIGHT($L493,LEN($L493)-FIND("~",(SUBSTITUTE($L493,";","~",U$1-1)))),""))),"")</f>
        <v>ESP</v>
      </c>
      <c r="V493" t="str">
        <f t="shared" si="211"/>
        <v>Spain Pesetas</v>
      </c>
      <c r="W493" t="str">
        <f t="shared" si="211"/>
        <v>Spanish Pesetas</v>
      </c>
      <c r="X493" t="str">
        <f t="shared" si="211"/>
        <v/>
      </c>
      <c r="Y493" t="str">
        <f t="shared" si="211"/>
        <v/>
      </c>
      <c r="Z493" t="str">
        <f t="shared" si="211"/>
        <v/>
      </c>
      <c r="AA493" t="str">
        <f t="shared" si="211"/>
        <v/>
      </c>
      <c r="AB493" t="str">
        <f t="shared" si="211"/>
        <v/>
      </c>
      <c r="AC493" t="str">
        <f t="shared" si="211"/>
        <v/>
      </c>
      <c r="AD493" t="str">
        <f t="shared" si="211"/>
        <v/>
      </c>
      <c r="AE493" t="str">
        <f t="shared" si="211"/>
        <v/>
      </c>
      <c r="AF493" t="str">
        <f t="shared" si="211"/>
        <v/>
      </c>
      <c r="AG493" t="str">
        <f t="shared" si="208"/>
        <v>INSERT INTO oscar_db.synonym (SYNONYM, LOV_ID) VALUES('ESP' , 492);</v>
      </c>
      <c r="AH493" t="str">
        <f t="shared" si="208"/>
        <v>INSERT INTO oscar_db.synonym (SYNONYM, LOV_ID) VALUES('Spain Pesetas' , 492);</v>
      </c>
      <c r="AI493" t="str">
        <f t="shared" si="208"/>
        <v>INSERT INTO oscar_db.synonym (SYNONYM, LOV_ID) VALUES('Spanish Pesetas' , 492);</v>
      </c>
      <c r="AJ493" t="str">
        <f t="shared" si="208"/>
        <v/>
      </c>
      <c r="AK493" t="str">
        <f t="shared" si="208"/>
        <v/>
      </c>
      <c r="AL493" t="str">
        <f t="shared" si="208"/>
        <v/>
      </c>
      <c r="AM493" t="str">
        <f t="shared" si="208"/>
        <v/>
      </c>
      <c r="AN493" t="str">
        <f t="shared" si="208"/>
        <v/>
      </c>
      <c r="AO493" t="str">
        <f t="shared" si="208"/>
        <v/>
      </c>
      <c r="AP493" t="str">
        <f t="shared" si="208"/>
        <v/>
      </c>
      <c r="AQ493" t="str">
        <f t="shared" si="208"/>
        <v/>
      </c>
      <c r="AR493" t="str">
        <f t="shared" si="208"/>
        <v/>
      </c>
    </row>
    <row r="494" spans="3:44" ht="16" hidden="1">
      <c r="C494" s="68">
        <v>9</v>
      </c>
      <c r="D494" s="68">
        <v>161</v>
      </c>
      <c r="E494" s="18" t="s">
        <v>861</v>
      </c>
      <c r="F494" s="145" t="s">
        <v>1996</v>
      </c>
      <c r="G494" s="148" t="str">
        <f t="shared" si="209"/>
        <v>EUR</v>
      </c>
      <c r="H494" s="148" t="str">
        <f t="shared" si="210"/>
        <v>EUR European Economic and Monetary Union Euros</v>
      </c>
      <c r="I494" s="148"/>
      <c r="J494" s="148" t="s">
        <v>200</v>
      </c>
      <c r="K494" s="148"/>
      <c r="L494" s="30" t="s">
        <v>1997</v>
      </c>
      <c r="M494" s="143"/>
      <c r="N494" s="68">
        <v>493</v>
      </c>
      <c r="O494" s="68" t="str">
        <f t="shared" si="195"/>
        <v/>
      </c>
      <c r="P494" s="68" t="str">
        <f t="shared" si="193"/>
        <v>{ "id": 493, "cbl_value":"EUR", "oscar_display_text" : "EUR European Economic and Monetary Union Euros", "top_record": false, "synonyms": [] },</v>
      </c>
      <c r="Q494" s="68" t="str">
        <f t="shared" si="194"/>
        <v>{ "id": 493, "cbl_value":"EUR", "oscar_display_text" : "EUR European Economic and Monetary Union Euros", "top_record": false, "synonyms": [] },</v>
      </c>
      <c r="R494" s="68"/>
      <c r="S494" t="s">
        <v>88</v>
      </c>
      <c r="T494" t="str">
        <f t="shared" si="204"/>
        <v>UPDATE lov_value SET ACTIVE = 1 , ORDER_VALUE = 0 WHERE ID = 493;</v>
      </c>
      <c r="U494" t="str">
        <f t="shared" si="211"/>
        <v>EUR</v>
      </c>
      <c r="V494" t="str">
        <f t="shared" si="211"/>
        <v>EURO</v>
      </c>
      <c r="W494" t="str">
        <f t="shared" si="211"/>
        <v/>
      </c>
      <c r="X494" t="str">
        <f t="shared" si="211"/>
        <v/>
      </c>
      <c r="Y494" t="str">
        <f t="shared" si="211"/>
        <v/>
      </c>
      <c r="Z494" t="str">
        <f t="shared" si="211"/>
        <v/>
      </c>
      <c r="AA494" t="str">
        <f t="shared" si="211"/>
        <v/>
      </c>
      <c r="AB494" t="str">
        <f t="shared" si="211"/>
        <v/>
      </c>
      <c r="AC494" t="str">
        <f t="shared" si="211"/>
        <v/>
      </c>
      <c r="AD494" t="str">
        <f t="shared" si="211"/>
        <v/>
      </c>
      <c r="AE494" t="str">
        <f t="shared" si="211"/>
        <v/>
      </c>
      <c r="AF494" t="str">
        <f t="shared" si="211"/>
        <v/>
      </c>
      <c r="AG494" t="str">
        <f t="shared" si="208"/>
        <v>INSERT INTO oscar_db.synonym (SYNONYM, LOV_ID) VALUES('EUR' , 493);</v>
      </c>
      <c r="AH494" t="str">
        <f t="shared" si="208"/>
        <v>INSERT INTO oscar_db.synonym (SYNONYM, LOV_ID) VALUES('EURO' , 493);</v>
      </c>
      <c r="AI494" t="str">
        <f t="shared" si="208"/>
        <v/>
      </c>
      <c r="AJ494" t="str">
        <f t="shared" si="208"/>
        <v/>
      </c>
      <c r="AK494" t="str">
        <f t="shared" si="208"/>
        <v/>
      </c>
      <c r="AL494" t="str">
        <f t="shared" si="208"/>
        <v/>
      </c>
      <c r="AM494" t="str">
        <f t="shared" si="208"/>
        <v/>
      </c>
      <c r="AN494" t="str">
        <f t="shared" si="208"/>
        <v/>
      </c>
      <c r="AO494" t="str">
        <f t="shared" si="208"/>
        <v/>
      </c>
      <c r="AP494" t="str">
        <f t="shared" si="208"/>
        <v/>
      </c>
      <c r="AQ494" t="str">
        <f t="shared" si="208"/>
        <v/>
      </c>
      <c r="AR494" t="str">
        <f t="shared" si="208"/>
        <v/>
      </c>
    </row>
    <row r="495" spans="3:44" ht="32" hidden="1">
      <c r="C495" s="68">
        <v>9</v>
      </c>
      <c r="D495" s="68">
        <v>161</v>
      </c>
      <c r="E495" s="18" t="s">
        <v>861</v>
      </c>
      <c r="F495" s="145" t="s">
        <v>1998</v>
      </c>
      <c r="G495" s="148" t="str">
        <f t="shared" si="209"/>
        <v>FIM</v>
      </c>
      <c r="H495" s="148" t="str">
        <f t="shared" si="210"/>
        <v>FIM Finland Markkaa</v>
      </c>
      <c r="I495" s="148"/>
      <c r="J495" s="148" t="s">
        <v>200</v>
      </c>
      <c r="K495" s="148"/>
      <c r="L495" s="30" t="s">
        <v>1999</v>
      </c>
      <c r="M495" s="143"/>
      <c r="N495" s="68">
        <v>494</v>
      </c>
      <c r="O495" s="68" t="str">
        <f t="shared" si="195"/>
        <v/>
      </c>
      <c r="P495" s="68" t="str">
        <f t="shared" si="193"/>
        <v>{ "id": 494, "cbl_value":"FIM", "oscar_display_text" : "FIM Finland Markkaa", "top_record": false, "synonyms": [] },</v>
      </c>
      <c r="Q495" s="68" t="str">
        <f t="shared" si="194"/>
        <v>{ "id": 494, "cbl_value":"FIM", "oscar_display_text" : "FIM Finland Markkaa", "top_record": false, "synonyms": [] },</v>
      </c>
      <c r="R495" s="68"/>
      <c r="S495" t="s">
        <v>88</v>
      </c>
      <c r="T495" t="str">
        <f t="shared" si="204"/>
        <v>UPDATE lov_value SET ACTIVE = 1 , ORDER_VALUE = 0 WHERE ID = 494;</v>
      </c>
      <c r="U495" t="str">
        <f t="shared" si="211"/>
        <v>FIM</v>
      </c>
      <c r="V495" t="str">
        <f t="shared" si="211"/>
        <v>Finland Markkaa</v>
      </c>
      <c r="W495" t="str">
        <f t="shared" si="211"/>
        <v xml:space="preserve"> Finish Markkaa</v>
      </c>
      <c r="X495" t="str">
        <f t="shared" si="211"/>
        <v/>
      </c>
      <c r="Y495" t="str">
        <f t="shared" si="211"/>
        <v/>
      </c>
      <c r="Z495" t="str">
        <f t="shared" si="211"/>
        <v/>
      </c>
      <c r="AA495" t="str">
        <f t="shared" si="211"/>
        <v/>
      </c>
      <c r="AB495" t="str">
        <f t="shared" si="211"/>
        <v/>
      </c>
      <c r="AC495" t="str">
        <f t="shared" si="211"/>
        <v/>
      </c>
      <c r="AD495" t="str">
        <f t="shared" si="211"/>
        <v/>
      </c>
      <c r="AE495" t="str">
        <f t="shared" si="211"/>
        <v/>
      </c>
      <c r="AF495" t="str">
        <f t="shared" si="211"/>
        <v/>
      </c>
      <c r="AG495" t="str">
        <f t="shared" si="208"/>
        <v>INSERT INTO oscar_db.synonym (SYNONYM, LOV_ID) VALUES('FIM' , 494);</v>
      </c>
      <c r="AH495" t="str">
        <f t="shared" si="208"/>
        <v>INSERT INTO oscar_db.synonym (SYNONYM, LOV_ID) VALUES('Finland Markkaa' , 494);</v>
      </c>
      <c r="AI495" t="str">
        <f t="shared" si="208"/>
        <v>INSERT INTO oscar_db.synonym (SYNONYM, LOV_ID) VALUES(' Finish Markkaa' , 494);</v>
      </c>
      <c r="AJ495" t="str">
        <f t="shared" si="208"/>
        <v/>
      </c>
      <c r="AK495" t="str">
        <f t="shared" si="208"/>
        <v/>
      </c>
      <c r="AL495" t="str">
        <f t="shared" si="208"/>
        <v/>
      </c>
      <c r="AM495" t="str">
        <f t="shared" si="208"/>
        <v/>
      </c>
      <c r="AN495" t="str">
        <f t="shared" si="208"/>
        <v/>
      </c>
      <c r="AO495" t="str">
        <f t="shared" si="208"/>
        <v/>
      </c>
      <c r="AP495" t="str">
        <f t="shared" si="208"/>
        <v/>
      </c>
      <c r="AQ495" t="str">
        <f t="shared" si="208"/>
        <v/>
      </c>
      <c r="AR495" t="str">
        <f t="shared" si="208"/>
        <v/>
      </c>
    </row>
    <row r="496" spans="3:44" ht="32" hidden="1">
      <c r="C496" s="68">
        <v>9</v>
      </c>
      <c r="D496" s="68">
        <v>161</v>
      </c>
      <c r="E496" s="18" t="s">
        <v>861</v>
      </c>
      <c r="F496" s="145" t="s">
        <v>2000</v>
      </c>
      <c r="G496" s="148" t="str">
        <f t="shared" si="209"/>
        <v>FRF</v>
      </c>
      <c r="H496" s="148" t="str">
        <f t="shared" si="210"/>
        <v>FRF France Francs</v>
      </c>
      <c r="I496" s="148"/>
      <c r="J496" s="148" t="s">
        <v>200</v>
      </c>
      <c r="K496" s="148"/>
      <c r="L496" s="30" t="s">
        <v>2001</v>
      </c>
      <c r="M496" s="143"/>
      <c r="N496" s="68">
        <v>495</v>
      </c>
      <c r="O496" s="68" t="str">
        <f t="shared" si="195"/>
        <v/>
      </c>
      <c r="P496" s="68" t="str">
        <f t="shared" si="193"/>
        <v>{ "id": 495, "cbl_value":"FRF", "oscar_display_text" : "FRF France Francs", "top_record": false, "synonyms": [] },</v>
      </c>
      <c r="Q496" s="68" t="str">
        <f t="shared" si="194"/>
        <v>{ "id": 495, "cbl_value":"FRF", "oscar_display_text" : "FRF France Francs", "top_record": false, "synonyms": [] },</v>
      </c>
      <c r="R496" s="68"/>
      <c r="S496" t="s">
        <v>88</v>
      </c>
      <c r="T496" t="str">
        <f t="shared" si="204"/>
        <v>UPDATE lov_value SET ACTIVE = 1 , ORDER_VALUE = 0 WHERE ID = 495;</v>
      </c>
      <c r="U496" t="str">
        <f t="shared" si="211"/>
        <v>FRF</v>
      </c>
      <c r="V496" t="str">
        <f t="shared" si="211"/>
        <v>France Francs</v>
      </c>
      <c r="W496" t="str">
        <f t="shared" si="211"/>
        <v>French Francs</v>
      </c>
      <c r="X496" t="str">
        <f t="shared" si="211"/>
        <v/>
      </c>
      <c r="Y496" t="str">
        <f t="shared" si="211"/>
        <v/>
      </c>
      <c r="Z496" t="str">
        <f t="shared" si="211"/>
        <v/>
      </c>
      <c r="AA496" t="str">
        <f t="shared" si="211"/>
        <v/>
      </c>
      <c r="AB496" t="str">
        <f t="shared" si="211"/>
        <v/>
      </c>
      <c r="AC496" t="str">
        <f t="shared" si="211"/>
        <v/>
      </c>
      <c r="AD496" t="str">
        <f t="shared" si="211"/>
        <v/>
      </c>
      <c r="AE496" t="str">
        <f t="shared" si="211"/>
        <v/>
      </c>
      <c r="AF496" t="str">
        <f t="shared" si="211"/>
        <v/>
      </c>
      <c r="AG496" t="str">
        <f t="shared" si="208"/>
        <v>INSERT INTO oscar_db.synonym (SYNONYM, LOV_ID) VALUES('FRF' , 495);</v>
      </c>
      <c r="AH496" t="str">
        <f t="shared" si="208"/>
        <v>INSERT INTO oscar_db.synonym (SYNONYM, LOV_ID) VALUES('France Francs' , 495);</v>
      </c>
      <c r="AI496" t="str">
        <f t="shared" si="208"/>
        <v>INSERT INTO oscar_db.synonym (SYNONYM, LOV_ID) VALUES('French Francs' , 495);</v>
      </c>
      <c r="AJ496" t="str">
        <f t="shared" si="208"/>
        <v/>
      </c>
      <c r="AK496" t="str">
        <f t="shared" si="208"/>
        <v/>
      </c>
      <c r="AL496" t="str">
        <f t="shared" si="208"/>
        <v/>
      </c>
      <c r="AM496" t="str">
        <f t="shared" si="208"/>
        <v/>
      </c>
      <c r="AN496" t="str">
        <f t="shared" si="208"/>
        <v/>
      </c>
      <c r="AO496" t="str">
        <f t="shared" si="208"/>
        <v/>
      </c>
      <c r="AP496" t="str">
        <f t="shared" si="208"/>
        <v/>
      </c>
      <c r="AQ496" t="str">
        <f t="shared" si="208"/>
        <v/>
      </c>
      <c r="AR496" t="str">
        <f t="shared" si="208"/>
        <v/>
      </c>
    </row>
    <row r="497" spans="3:44" ht="16" hidden="1">
      <c r="C497" s="68">
        <v>9</v>
      </c>
      <c r="D497" s="68">
        <v>161</v>
      </c>
      <c r="E497" s="18" t="s">
        <v>861</v>
      </c>
      <c r="F497" s="145" t="s">
        <v>2002</v>
      </c>
      <c r="G497" s="148" t="str">
        <f t="shared" si="209"/>
        <v>GBP</v>
      </c>
      <c r="H497" s="148" t="str">
        <f t="shared" si="210"/>
        <v>GBP Great Britain Pound Sterling</v>
      </c>
      <c r="I497" s="148"/>
      <c r="J497" s="148" t="s">
        <v>200</v>
      </c>
      <c r="K497" s="148"/>
      <c r="L497" s="30" t="s">
        <v>2003</v>
      </c>
      <c r="M497" s="143"/>
      <c r="N497" s="68">
        <v>496</v>
      </c>
      <c r="O497" s="68" t="str">
        <f t="shared" si="195"/>
        <v/>
      </c>
      <c r="P497" s="68" t="str">
        <f t="shared" si="193"/>
        <v>{ "id": 496, "cbl_value":"GBP", "oscar_display_text" : "GBP Great Britain Pound Sterling", "top_record": false, "synonyms": [] },</v>
      </c>
      <c r="Q497" s="68" t="str">
        <f t="shared" si="194"/>
        <v>{ "id": 496, "cbl_value":"GBP", "oscar_display_text" : "GBP Great Britain Pound Sterling", "top_record": false, "synonyms": [] },</v>
      </c>
      <c r="R497" s="68"/>
      <c r="S497" t="s">
        <v>88</v>
      </c>
      <c r="T497" t="str">
        <f t="shared" si="204"/>
        <v>UPDATE lov_value SET ACTIVE = 1 , ORDER_VALUE = 0 WHERE ID = 496;</v>
      </c>
      <c r="U497" t="str">
        <f t="shared" si="211"/>
        <v>GBP</v>
      </c>
      <c r="V497" t="str">
        <f t="shared" si="211"/>
        <v>Pounds</v>
      </c>
      <c r="W497" t="str">
        <f t="shared" si="211"/>
        <v>British Pounds</v>
      </c>
      <c r="X497" t="str">
        <f t="shared" si="211"/>
        <v/>
      </c>
      <c r="Y497" t="str">
        <f t="shared" si="211"/>
        <v/>
      </c>
      <c r="Z497" t="str">
        <f t="shared" si="211"/>
        <v/>
      </c>
      <c r="AA497" t="str">
        <f t="shared" si="211"/>
        <v/>
      </c>
      <c r="AB497" t="str">
        <f t="shared" si="211"/>
        <v/>
      </c>
      <c r="AC497" t="str">
        <f t="shared" si="211"/>
        <v/>
      </c>
      <c r="AD497" t="str">
        <f t="shared" si="211"/>
        <v/>
      </c>
      <c r="AE497" t="str">
        <f t="shared" si="211"/>
        <v/>
      </c>
      <c r="AF497" t="str">
        <f t="shared" si="211"/>
        <v/>
      </c>
      <c r="AG497" t="str">
        <f t="shared" si="208"/>
        <v>INSERT INTO oscar_db.synonym (SYNONYM, LOV_ID) VALUES('GBP' , 496);</v>
      </c>
      <c r="AH497" t="str">
        <f t="shared" si="208"/>
        <v>INSERT INTO oscar_db.synonym (SYNONYM, LOV_ID) VALUES('Pounds' , 496);</v>
      </c>
      <c r="AI497" t="str">
        <f t="shared" si="208"/>
        <v>INSERT INTO oscar_db.synonym (SYNONYM, LOV_ID) VALUES('British Pounds' , 496);</v>
      </c>
      <c r="AJ497" t="str">
        <f t="shared" si="208"/>
        <v/>
      </c>
      <c r="AK497" t="str">
        <f t="shared" si="208"/>
        <v/>
      </c>
      <c r="AL497" t="str">
        <f t="shared" si="208"/>
        <v/>
      </c>
      <c r="AM497" t="str">
        <f t="shared" si="208"/>
        <v/>
      </c>
      <c r="AN497" t="str">
        <f t="shared" si="208"/>
        <v/>
      </c>
      <c r="AO497" t="str">
        <f t="shared" si="208"/>
        <v/>
      </c>
      <c r="AP497" t="str">
        <f t="shared" si="208"/>
        <v/>
      </c>
      <c r="AQ497" t="str">
        <f t="shared" si="208"/>
        <v/>
      </c>
      <c r="AR497" t="str">
        <f t="shared" si="208"/>
        <v/>
      </c>
    </row>
    <row r="498" spans="3:44" ht="32" hidden="1">
      <c r="C498" s="68">
        <v>9</v>
      </c>
      <c r="D498" s="68">
        <v>161</v>
      </c>
      <c r="E498" s="18" t="s">
        <v>861</v>
      </c>
      <c r="F498" s="145" t="s">
        <v>2004</v>
      </c>
      <c r="G498" s="148" t="str">
        <f t="shared" si="209"/>
        <v>GRD</v>
      </c>
      <c r="H498" s="148" t="str">
        <f t="shared" si="210"/>
        <v>GRD Greece Drachmae</v>
      </c>
      <c r="I498" s="148"/>
      <c r="J498" s="148" t="s">
        <v>200</v>
      </c>
      <c r="K498" s="148"/>
      <c r="L498" s="30" t="s">
        <v>2005</v>
      </c>
      <c r="M498" s="143"/>
      <c r="N498" s="68">
        <v>497</v>
      </c>
      <c r="O498" s="68" t="str">
        <f t="shared" si="195"/>
        <v/>
      </c>
      <c r="P498" s="68" t="str">
        <f t="shared" si="193"/>
        <v>{ "id": 497, "cbl_value":"GRD", "oscar_display_text" : "GRD Greece Drachmae", "top_record": false, "synonyms": [] },</v>
      </c>
      <c r="Q498" s="68" t="str">
        <f t="shared" si="194"/>
        <v>{ "id": 497, "cbl_value":"GRD", "oscar_display_text" : "GRD Greece Drachmae", "top_record": false, "synonyms": [] },</v>
      </c>
      <c r="R498" s="68"/>
      <c r="S498" t="s">
        <v>88</v>
      </c>
      <c r="T498" t="str">
        <f t="shared" si="204"/>
        <v>UPDATE lov_value SET ACTIVE = 1 , ORDER_VALUE = 0 WHERE ID = 497;</v>
      </c>
      <c r="U498" t="str">
        <f t="shared" si="211"/>
        <v>GRD</v>
      </c>
      <c r="V498" t="str">
        <f t="shared" si="211"/>
        <v>Drachmae</v>
      </c>
      <c r="W498" t="str">
        <f t="shared" si="211"/>
        <v>Greek Drachmae</v>
      </c>
      <c r="X498" t="str">
        <f t="shared" si="211"/>
        <v/>
      </c>
      <c r="Y498" t="str">
        <f t="shared" si="211"/>
        <v/>
      </c>
      <c r="Z498" t="str">
        <f t="shared" si="211"/>
        <v/>
      </c>
      <c r="AA498" t="str">
        <f t="shared" si="211"/>
        <v/>
      </c>
      <c r="AB498" t="str">
        <f t="shared" si="211"/>
        <v/>
      </c>
      <c r="AC498" t="str">
        <f t="shared" si="211"/>
        <v/>
      </c>
      <c r="AD498" t="str">
        <f t="shared" si="211"/>
        <v/>
      </c>
      <c r="AE498" t="str">
        <f t="shared" si="211"/>
        <v/>
      </c>
      <c r="AF498" t="str">
        <f t="shared" si="211"/>
        <v/>
      </c>
      <c r="AG498" t="str">
        <f t="shared" si="208"/>
        <v>INSERT INTO oscar_db.synonym (SYNONYM, LOV_ID) VALUES('GRD' , 497);</v>
      </c>
      <c r="AH498" t="str">
        <f t="shared" si="208"/>
        <v>INSERT INTO oscar_db.synonym (SYNONYM, LOV_ID) VALUES('Drachmae' , 497);</v>
      </c>
      <c r="AI498" t="str">
        <f t="shared" si="208"/>
        <v>INSERT INTO oscar_db.synonym (SYNONYM, LOV_ID) VALUES('Greek Drachmae' , 497);</v>
      </c>
      <c r="AJ498" t="str">
        <f t="shared" ref="AJ498:AR526" si="212">IF(X498&lt;&gt;"",CONCATENATE("INSERT INTO oscar_db.synonym (SYNONYM, LOV_ID) VALUES('",X498,"' , ",$N498,");"),"")</f>
        <v/>
      </c>
      <c r="AK498" t="str">
        <f t="shared" si="212"/>
        <v/>
      </c>
      <c r="AL498" t="str">
        <f t="shared" si="212"/>
        <v/>
      </c>
      <c r="AM498" t="str">
        <f t="shared" si="212"/>
        <v/>
      </c>
      <c r="AN498" t="str">
        <f t="shared" si="212"/>
        <v/>
      </c>
      <c r="AO498" t="str">
        <f t="shared" si="212"/>
        <v/>
      </c>
      <c r="AP498" t="str">
        <f t="shared" si="212"/>
        <v/>
      </c>
      <c r="AQ498" t="str">
        <f t="shared" si="212"/>
        <v/>
      </c>
      <c r="AR498" t="str">
        <f t="shared" si="212"/>
        <v/>
      </c>
    </row>
    <row r="499" spans="3:44" ht="16" hidden="1">
      <c r="C499" s="68">
        <v>9</v>
      </c>
      <c r="D499" s="68">
        <v>161</v>
      </c>
      <c r="E499" s="18" t="s">
        <v>861</v>
      </c>
      <c r="F499" s="145" t="s">
        <v>2006</v>
      </c>
      <c r="G499" s="148" t="str">
        <f t="shared" si="209"/>
        <v>IEP</v>
      </c>
      <c r="H499" s="148" t="str">
        <f t="shared" si="210"/>
        <v>IEP Ireland(Eire) Punts</v>
      </c>
      <c r="I499" s="148"/>
      <c r="J499" s="148" t="s">
        <v>200</v>
      </c>
      <c r="K499" s="148"/>
      <c r="L499" s="30" t="s">
        <v>2007</v>
      </c>
      <c r="M499" s="143"/>
      <c r="N499" s="68">
        <v>498</v>
      </c>
      <c r="O499" s="68" t="str">
        <f t="shared" si="195"/>
        <v/>
      </c>
      <c r="P499" s="68" t="str">
        <f t="shared" si="193"/>
        <v>{ "id": 498, "cbl_value":"IEP", "oscar_display_text" : "IEP Ireland(Eire) Punts", "top_record": false, "synonyms": [] },</v>
      </c>
      <c r="Q499" s="68" t="str">
        <f t="shared" si="194"/>
        <v>{ "id": 498, "cbl_value":"IEP", "oscar_display_text" : "IEP Ireland(Eire) Punts", "top_record": false, "synonyms": [] },</v>
      </c>
      <c r="R499" s="68"/>
      <c r="S499" t="s">
        <v>88</v>
      </c>
      <c r="T499" t="str">
        <f t="shared" si="204"/>
        <v>UPDATE lov_value SET ACTIVE = 1 , ORDER_VALUE = 0 WHERE ID = 498;</v>
      </c>
      <c r="U499" t="str">
        <f t="shared" si="211"/>
        <v>IEP</v>
      </c>
      <c r="V499" t="str">
        <f t="shared" si="211"/>
        <v xml:space="preserve"> Punts</v>
      </c>
      <c r="W499" t="str">
        <f t="shared" si="211"/>
        <v>Irish Punts</v>
      </c>
      <c r="X499" t="str">
        <f t="shared" si="211"/>
        <v/>
      </c>
      <c r="Y499" t="str">
        <f t="shared" si="211"/>
        <v/>
      </c>
      <c r="Z499" t="str">
        <f t="shared" si="211"/>
        <v/>
      </c>
      <c r="AA499" t="str">
        <f t="shared" si="211"/>
        <v/>
      </c>
      <c r="AB499" t="str">
        <f t="shared" si="211"/>
        <v/>
      </c>
      <c r="AC499" t="str">
        <f t="shared" si="211"/>
        <v/>
      </c>
      <c r="AD499" t="str">
        <f t="shared" si="211"/>
        <v/>
      </c>
      <c r="AE499" t="str">
        <f t="shared" si="211"/>
        <v/>
      </c>
      <c r="AF499" t="str">
        <f t="shared" si="211"/>
        <v/>
      </c>
      <c r="AG499" t="str">
        <f t="shared" ref="AG499:AL555" si="213">IF(U499&lt;&gt;"",CONCATENATE("INSERT INTO oscar_db.synonym (SYNONYM, LOV_ID) VALUES('",U499,"' , ",$N499,");"),"")</f>
        <v>INSERT INTO oscar_db.synonym (SYNONYM, LOV_ID) VALUES('IEP' , 498);</v>
      </c>
      <c r="AH499" t="str">
        <f t="shared" si="213"/>
        <v>INSERT INTO oscar_db.synonym (SYNONYM, LOV_ID) VALUES(' Punts' , 498);</v>
      </c>
      <c r="AI499" t="str">
        <f t="shared" si="213"/>
        <v>INSERT INTO oscar_db.synonym (SYNONYM, LOV_ID) VALUES('Irish Punts' , 498);</v>
      </c>
      <c r="AJ499" t="str">
        <f t="shared" si="212"/>
        <v/>
      </c>
      <c r="AK499" t="str">
        <f t="shared" si="212"/>
        <v/>
      </c>
      <c r="AL499" t="str">
        <f t="shared" si="212"/>
        <v/>
      </c>
      <c r="AM499" t="str">
        <f t="shared" si="212"/>
        <v/>
      </c>
      <c r="AN499" t="str">
        <f t="shared" si="212"/>
        <v/>
      </c>
      <c r="AO499" t="str">
        <f t="shared" si="212"/>
        <v/>
      </c>
      <c r="AP499" t="str">
        <f t="shared" si="212"/>
        <v/>
      </c>
      <c r="AQ499" t="str">
        <f t="shared" si="212"/>
        <v/>
      </c>
      <c r="AR499" t="str">
        <f t="shared" si="212"/>
        <v/>
      </c>
    </row>
    <row r="500" spans="3:44" ht="16" hidden="1">
      <c r="C500" s="68">
        <v>9</v>
      </c>
      <c r="D500" s="68">
        <v>161</v>
      </c>
      <c r="E500" s="18" t="s">
        <v>861</v>
      </c>
      <c r="F500" s="145" t="s">
        <v>2008</v>
      </c>
      <c r="G500" s="148" t="str">
        <f t="shared" si="209"/>
        <v>ITL</v>
      </c>
      <c r="H500" s="148" t="str">
        <f t="shared" si="210"/>
        <v>ITL Italy Lire</v>
      </c>
      <c r="I500" s="148"/>
      <c r="J500" s="148" t="s">
        <v>200</v>
      </c>
      <c r="K500" s="148"/>
      <c r="L500" s="30" t="s">
        <v>2009</v>
      </c>
      <c r="M500" s="143"/>
      <c r="N500" s="68">
        <v>499</v>
      </c>
      <c r="O500" s="68" t="str">
        <f t="shared" si="195"/>
        <v/>
      </c>
      <c r="P500" s="68" t="str">
        <f t="shared" si="193"/>
        <v>{ "id": 499, "cbl_value":"ITL", "oscar_display_text" : "ITL Italy Lire", "top_record": false, "synonyms": [] },</v>
      </c>
      <c r="Q500" s="68" t="str">
        <f t="shared" si="194"/>
        <v>{ "id": 499, "cbl_value":"ITL", "oscar_display_text" : "ITL Italy Lire", "top_record": false, "synonyms": [] },</v>
      </c>
      <c r="R500" s="68"/>
      <c r="S500" t="s">
        <v>88</v>
      </c>
      <c r="T500" t="str">
        <f t="shared" si="204"/>
        <v>UPDATE lov_value SET ACTIVE = 1 , ORDER_VALUE = 0 WHERE ID = 499;</v>
      </c>
      <c r="U500" t="str">
        <f t="shared" si="211"/>
        <v>ITL</v>
      </c>
      <c r="V500" t="str">
        <f t="shared" si="211"/>
        <v>Italian Lire</v>
      </c>
      <c r="W500" t="str">
        <f t="shared" si="211"/>
        <v/>
      </c>
      <c r="X500" t="str">
        <f t="shared" si="211"/>
        <v/>
      </c>
      <c r="Y500" t="str">
        <f t="shared" si="211"/>
        <v/>
      </c>
      <c r="Z500" t="str">
        <f t="shared" si="211"/>
        <v/>
      </c>
      <c r="AA500" t="str">
        <f t="shared" si="211"/>
        <v/>
      </c>
      <c r="AB500" t="str">
        <f t="shared" si="211"/>
        <v/>
      </c>
      <c r="AC500" t="str">
        <f t="shared" si="211"/>
        <v/>
      </c>
      <c r="AD500" t="str">
        <f t="shared" si="211"/>
        <v/>
      </c>
      <c r="AE500" t="str">
        <f t="shared" si="211"/>
        <v/>
      </c>
      <c r="AF500" t="str">
        <f t="shared" si="211"/>
        <v/>
      </c>
      <c r="AG500" t="str">
        <f t="shared" si="213"/>
        <v>INSERT INTO oscar_db.synonym (SYNONYM, LOV_ID) VALUES('ITL' , 499);</v>
      </c>
      <c r="AH500" t="str">
        <f t="shared" si="213"/>
        <v>INSERT INTO oscar_db.synonym (SYNONYM, LOV_ID) VALUES('Italian Lire' , 499);</v>
      </c>
      <c r="AI500" t="str">
        <f t="shared" si="213"/>
        <v/>
      </c>
      <c r="AJ500" t="str">
        <f t="shared" si="212"/>
        <v/>
      </c>
      <c r="AK500" t="str">
        <f t="shared" si="212"/>
        <v/>
      </c>
      <c r="AL500" t="str">
        <f t="shared" si="212"/>
        <v/>
      </c>
      <c r="AM500" t="str">
        <f t="shared" si="212"/>
        <v/>
      </c>
      <c r="AN500" t="str">
        <f t="shared" si="212"/>
        <v/>
      </c>
      <c r="AO500" t="str">
        <f t="shared" si="212"/>
        <v/>
      </c>
      <c r="AP500" t="str">
        <f t="shared" si="212"/>
        <v/>
      </c>
      <c r="AQ500" t="str">
        <f t="shared" si="212"/>
        <v/>
      </c>
      <c r="AR500" t="str">
        <f t="shared" si="212"/>
        <v/>
      </c>
    </row>
    <row r="501" spans="3:44" ht="16" hidden="1">
      <c r="C501" s="68">
        <v>9</v>
      </c>
      <c r="D501" s="68">
        <v>161</v>
      </c>
      <c r="E501" s="18" t="s">
        <v>861</v>
      </c>
      <c r="F501" s="145" t="s">
        <v>2010</v>
      </c>
      <c r="G501" s="148" t="str">
        <f t="shared" si="209"/>
        <v>JPY</v>
      </c>
      <c r="H501" s="148" t="str">
        <f t="shared" si="210"/>
        <v>JPY Japan Yen</v>
      </c>
      <c r="I501" s="148"/>
      <c r="J501" s="148" t="s">
        <v>200</v>
      </c>
      <c r="K501" s="148"/>
      <c r="L501" s="30" t="s">
        <v>2011</v>
      </c>
      <c r="M501" s="143"/>
      <c r="N501" s="68">
        <v>500</v>
      </c>
      <c r="O501" s="68" t="str">
        <f t="shared" si="195"/>
        <v/>
      </c>
      <c r="P501" s="68" t="str">
        <f t="shared" si="193"/>
        <v>{ "id": 500, "cbl_value":"JPY", "oscar_display_text" : "JPY Japan Yen", "top_record": false, "synonyms": [] },</v>
      </c>
      <c r="Q501" s="68" t="str">
        <f t="shared" si="194"/>
        <v>{ "id": 500, "cbl_value":"JPY", "oscar_display_text" : "JPY Japan Yen", "top_record": false, "synonyms": [] },</v>
      </c>
      <c r="R501" s="68"/>
      <c r="S501" t="s">
        <v>88</v>
      </c>
      <c r="T501" t="str">
        <f t="shared" si="204"/>
        <v>UPDATE lov_value SET ACTIVE = 1 , ORDER_VALUE = 0 WHERE ID = 500;</v>
      </c>
      <c r="U501" t="str">
        <f t="shared" si="211"/>
        <v>JPY</v>
      </c>
      <c r="V501" t="str">
        <f t="shared" si="211"/>
        <v>Yen</v>
      </c>
      <c r="W501" t="str">
        <f t="shared" si="211"/>
        <v>Japanese Yen</v>
      </c>
      <c r="X501" t="str">
        <f t="shared" si="211"/>
        <v/>
      </c>
      <c r="Y501" t="str">
        <f t="shared" si="211"/>
        <v/>
      </c>
      <c r="Z501" t="str">
        <f t="shared" si="211"/>
        <v/>
      </c>
      <c r="AA501" t="str">
        <f t="shared" si="211"/>
        <v/>
      </c>
      <c r="AB501" t="str">
        <f t="shared" si="211"/>
        <v/>
      </c>
      <c r="AC501" t="str">
        <f t="shared" si="211"/>
        <v/>
      </c>
      <c r="AD501" t="str">
        <f t="shared" si="211"/>
        <v/>
      </c>
      <c r="AE501" t="str">
        <f t="shared" si="211"/>
        <v/>
      </c>
      <c r="AF501" t="str">
        <f t="shared" si="211"/>
        <v/>
      </c>
      <c r="AG501" t="str">
        <f t="shared" si="213"/>
        <v>INSERT INTO oscar_db.synonym (SYNONYM, LOV_ID) VALUES('JPY' , 500);</v>
      </c>
      <c r="AH501" t="str">
        <f t="shared" si="213"/>
        <v>INSERT INTO oscar_db.synonym (SYNONYM, LOV_ID) VALUES('Yen' , 500);</v>
      </c>
      <c r="AI501" t="str">
        <f t="shared" si="213"/>
        <v>INSERT INTO oscar_db.synonym (SYNONYM, LOV_ID) VALUES('Japanese Yen' , 500);</v>
      </c>
      <c r="AJ501" t="str">
        <f t="shared" si="212"/>
        <v/>
      </c>
      <c r="AK501" t="str">
        <f t="shared" si="212"/>
        <v/>
      </c>
      <c r="AL501" t="str">
        <f t="shared" si="212"/>
        <v/>
      </c>
      <c r="AM501" t="str">
        <f t="shared" si="212"/>
        <v/>
      </c>
      <c r="AN501" t="str">
        <f t="shared" si="212"/>
        <v/>
      </c>
      <c r="AO501" t="str">
        <f t="shared" si="212"/>
        <v/>
      </c>
      <c r="AP501" t="str">
        <f t="shared" si="212"/>
        <v/>
      </c>
      <c r="AQ501" t="str">
        <f t="shared" si="212"/>
        <v/>
      </c>
      <c r="AR501" t="str">
        <f t="shared" si="212"/>
        <v/>
      </c>
    </row>
    <row r="502" spans="3:44" ht="16" hidden="1">
      <c r="C502" s="68">
        <v>9</v>
      </c>
      <c r="D502" s="68">
        <v>161</v>
      </c>
      <c r="E502" s="18" t="s">
        <v>861</v>
      </c>
      <c r="F502" s="145" t="s">
        <v>2012</v>
      </c>
      <c r="G502" s="148" t="str">
        <f t="shared" si="209"/>
        <v>LTL</v>
      </c>
      <c r="H502" s="148" t="str">
        <f t="shared" si="210"/>
        <v>LTL Lithuania Litas</v>
      </c>
      <c r="I502" s="148"/>
      <c r="J502" s="148" t="s">
        <v>200</v>
      </c>
      <c r="K502" s="148"/>
      <c r="L502" s="30" t="s">
        <v>2013</v>
      </c>
      <c r="M502" s="143"/>
      <c r="N502" s="68">
        <v>501</v>
      </c>
      <c r="O502" s="68" t="str">
        <f t="shared" si="195"/>
        <v/>
      </c>
      <c r="P502" s="68" t="str">
        <f t="shared" si="193"/>
        <v>{ "id": 501, "cbl_value":"LTL", "oscar_display_text" : "LTL Lithuania Litas", "top_record": false, "synonyms": [] },</v>
      </c>
      <c r="Q502" s="68" t="str">
        <f t="shared" si="194"/>
        <v>{ "id": 501, "cbl_value":"LTL", "oscar_display_text" : "LTL Lithuania Litas", "top_record": false, "synonyms": [] },</v>
      </c>
      <c r="R502" s="68"/>
      <c r="S502" t="s">
        <v>88</v>
      </c>
      <c r="T502" t="str">
        <f t="shared" si="204"/>
        <v>UPDATE lov_value SET ACTIVE = 1 , ORDER_VALUE = 0 WHERE ID = 501;</v>
      </c>
      <c r="U502" t="str">
        <f t="shared" si="211"/>
        <v>LTL</v>
      </c>
      <c r="V502" t="str">
        <f t="shared" si="211"/>
        <v>Litas</v>
      </c>
      <c r="W502" t="str">
        <f t="shared" si="211"/>
        <v>Lithuanian Litas</v>
      </c>
      <c r="X502" t="str">
        <f t="shared" si="211"/>
        <v/>
      </c>
      <c r="Y502" t="str">
        <f t="shared" si="211"/>
        <v/>
      </c>
      <c r="Z502" t="str">
        <f t="shared" si="211"/>
        <v/>
      </c>
      <c r="AA502" t="str">
        <f t="shared" si="211"/>
        <v/>
      </c>
      <c r="AB502" t="str">
        <f t="shared" si="211"/>
        <v/>
      </c>
      <c r="AC502" t="str">
        <f t="shared" si="211"/>
        <v/>
      </c>
      <c r="AD502" t="str">
        <f t="shared" si="211"/>
        <v/>
      </c>
      <c r="AE502" t="str">
        <f t="shared" si="211"/>
        <v/>
      </c>
      <c r="AF502" t="str">
        <f t="shared" si="211"/>
        <v/>
      </c>
      <c r="AG502" t="str">
        <f t="shared" si="213"/>
        <v>INSERT INTO oscar_db.synonym (SYNONYM, LOV_ID) VALUES('LTL' , 501);</v>
      </c>
      <c r="AH502" t="str">
        <f t="shared" si="213"/>
        <v>INSERT INTO oscar_db.synonym (SYNONYM, LOV_ID) VALUES('Litas' , 501);</v>
      </c>
      <c r="AI502" t="str">
        <f t="shared" si="213"/>
        <v>INSERT INTO oscar_db.synonym (SYNONYM, LOV_ID) VALUES('Lithuanian Litas' , 501);</v>
      </c>
      <c r="AJ502" t="str">
        <f t="shared" si="212"/>
        <v/>
      </c>
      <c r="AK502" t="str">
        <f t="shared" si="212"/>
        <v/>
      </c>
      <c r="AL502" t="str">
        <f t="shared" si="212"/>
        <v/>
      </c>
      <c r="AM502" t="str">
        <f t="shared" si="212"/>
        <v/>
      </c>
      <c r="AN502" t="str">
        <f t="shared" si="212"/>
        <v/>
      </c>
      <c r="AO502" t="str">
        <f t="shared" si="212"/>
        <v/>
      </c>
      <c r="AP502" t="str">
        <f t="shared" si="212"/>
        <v/>
      </c>
      <c r="AQ502" t="str">
        <f t="shared" si="212"/>
        <v/>
      </c>
      <c r="AR502" t="str">
        <f t="shared" si="212"/>
        <v/>
      </c>
    </row>
    <row r="503" spans="3:44" ht="48" hidden="1">
      <c r="C503" s="68">
        <v>9</v>
      </c>
      <c r="D503" s="68">
        <v>161</v>
      </c>
      <c r="E503" s="18" t="s">
        <v>861</v>
      </c>
      <c r="F503" s="145" t="s">
        <v>2014</v>
      </c>
      <c r="G503" s="148" t="str">
        <f t="shared" si="209"/>
        <v>LUF</v>
      </c>
      <c r="H503" s="148" t="str">
        <f t="shared" si="210"/>
        <v>LUF Luxembourg Francs</v>
      </c>
      <c r="I503" s="148"/>
      <c r="J503" s="148" t="s">
        <v>200</v>
      </c>
      <c r="K503" s="148"/>
      <c r="L503" s="30" t="s">
        <v>2015</v>
      </c>
      <c r="M503" s="143"/>
      <c r="N503" s="68">
        <v>502</v>
      </c>
      <c r="O503" s="68" t="str">
        <f t="shared" si="195"/>
        <v/>
      </c>
      <c r="P503" s="68" t="str">
        <f t="shared" si="193"/>
        <v>{ "id": 502, "cbl_value":"LUF", "oscar_display_text" : "LUF Luxembourg Francs", "top_record": false, "synonyms": [] },</v>
      </c>
      <c r="Q503" s="68" t="str">
        <f t="shared" si="194"/>
        <v>{ "id": 502, "cbl_value":"LUF", "oscar_display_text" : "LUF Luxembourg Francs", "top_record": false, "synonyms": [] },</v>
      </c>
      <c r="R503" s="68"/>
      <c r="S503" t="s">
        <v>88</v>
      </c>
      <c r="T503" t="str">
        <f t="shared" si="204"/>
        <v>UPDATE lov_value SET ACTIVE = 1 , ORDER_VALUE = 0 WHERE ID = 502;</v>
      </c>
      <c r="U503" t="str">
        <f t="shared" si="211"/>
        <v>LUF</v>
      </c>
      <c r="V503" t="str">
        <f t="shared" si="211"/>
        <v>Luxembourg Francs</v>
      </c>
      <c r="W503" t="str">
        <f t="shared" si="211"/>
        <v>Luxembourgish Francs</v>
      </c>
      <c r="X503" t="str">
        <f t="shared" si="211"/>
        <v/>
      </c>
      <c r="Y503" t="str">
        <f t="shared" si="211"/>
        <v/>
      </c>
      <c r="Z503" t="str">
        <f t="shared" si="211"/>
        <v/>
      </c>
      <c r="AA503" t="str">
        <f t="shared" si="211"/>
        <v/>
      </c>
      <c r="AB503" t="str">
        <f t="shared" si="211"/>
        <v/>
      </c>
      <c r="AC503" t="str">
        <f t="shared" si="211"/>
        <v/>
      </c>
      <c r="AD503" t="str">
        <f t="shared" si="211"/>
        <v/>
      </c>
      <c r="AE503" t="str">
        <f t="shared" si="211"/>
        <v/>
      </c>
      <c r="AF503" t="str">
        <f t="shared" si="211"/>
        <v/>
      </c>
      <c r="AG503" t="str">
        <f t="shared" si="213"/>
        <v>INSERT INTO oscar_db.synonym (SYNONYM, LOV_ID) VALUES('LUF' , 502);</v>
      </c>
      <c r="AH503" t="str">
        <f t="shared" si="213"/>
        <v>INSERT INTO oscar_db.synonym (SYNONYM, LOV_ID) VALUES('Luxembourg Francs' , 502);</v>
      </c>
      <c r="AI503" t="str">
        <f t="shared" si="213"/>
        <v>INSERT INTO oscar_db.synonym (SYNONYM, LOV_ID) VALUES('Luxembourgish Francs' , 502);</v>
      </c>
      <c r="AJ503" t="str">
        <f t="shared" si="212"/>
        <v/>
      </c>
      <c r="AK503" t="str">
        <f t="shared" si="212"/>
        <v/>
      </c>
      <c r="AL503" t="str">
        <f t="shared" si="212"/>
        <v/>
      </c>
      <c r="AM503" t="str">
        <f t="shared" si="212"/>
        <v/>
      </c>
      <c r="AN503" t="str">
        <f t="shared" si="212"/>
        <v/>
      </c>
      <c r="AO503" t="str">
        <f t="shared" si="212"/>
        <v/>
      </c>
      <c r="AP503" t="str">
        <f t="shared" si="212"/>
        <v/>
      </c>
      <c r="AQ503" t="str">
        <f t="shared" si="212"/>
        <v/>
      </c>
      <c r="AR503" t="str">
        <f t="shared" si="212"/>
        <v/>
      </c>
    </row>
    <row r="504" spans="3:44" ht="16" hidden="1">
      <c r="C504" s="68">
        <v>9</v>
      </c>
      <c r="D504" s="68">
        <v>161</v>
      </c>
      <c r="E504" s="18" t="s">
        <v>861</v>
      </c>
      <c r="F504" s="145" t="s">
        <v>2016</v>
      </c>
      <c r="G504" s="148" t="str">
        <f t="shared" si="209"/>
        <v>LVL</v>
      </c>
      <c r="H504" s="148" t="str">
        <f t="shared" si="210"/>
        <v>LVL Latvia Lats</v>
      </c>
      <c r="I504" s="148"/>
      <c r="J504" s="148" t="s">
        <v>200</v>
      </c>
      <c r="K504" s="148"/>
      <c r="L504" s="30" t="s">
        <v>2017</v>
      </c>
      <c r="M504" s="143"/>
      <c r="N504" s="68">
        <v>503</v>
      </c>
      <c r="O504" s="68" t="str">
        <f t="shared" si="195"/>
        <v/>
      </c>
      <c r="P504" s="68" t="str">
        <f t="shared" si="193"/>
        <v>{ "id": 503, "cbl_value":"LVL", "oscar_display_text" : "LVL Latvia Lats", "top_record": false, "synonyms": [] },</v>
      </c>
      <c r="Q504" s="68" t="str">
        <f t="shared" si="194"/>
        <v>{ "id": 503, "cbl_value":"LVL", "oscar_display_text" : "LVL Latvia Lats", "top_record": false, "synonyms": [] },</v>
      </c>
      <c r="R504" s="68"/>
      <c r="S504" t="s">
        <v>88</v>
      </c>
      <c r="T504" t="str">
        <f t="shared" si="204"/>
        <v>UPDATE lov_value SET ACTIVE = 1 , ORDER_VALUE = 0 WHERE ID = 503;</v>
      </c>
      <c r="U504" t="str">
        <f t="shared" si="211"/>
        <v>LVL</v>
      </c>
      <c r="V504" t="str">
        <f t="shared" si="211"/>
        <v>Lats</v>
      </c>
      <c r="W504" t="str">
        <f t="shared" si="211"/>
        <v>Latvian Lats</v>
      </c>
      <c r="X504" t="str">
        <f t="shared" si="211"/>
        <v/>
      </c>
      <c r="Y504" t="str">
        <f t="shared" si="211"/>
        <v/>
      </c>
      <c r="Z504" t="str">
        <f t="shared" si="211"/>
        <v/>
      </c>
      <c r="AA504" t="str">
        <f t="shared" si="211"/>
        <v/>
      </c>
      <c r="AB504" t="str">
        <f t="shared" si="211"/>
        <v/>
      </c>
      <c r="AC504" t="str">
        <f t="shared" si="211"/>
        <v/>
      </c>
      <c r="AD504" t="str">
        <f t="shared" si="211"/>
        <v/>
      </c>
      <c r="AE504" t="str">
        <f t="shared" si="211"/>
        <v/>
      </c>
      <c r="AF504" t="str">
        <f t="shared" si="211"/>
        <v/>
      </c>
      <c r="AG504" t="str">
        <f t="shared" si="213"/>
        <v>INSERT INTO oscar_db.synonym (SYNONYM, LOV_ID) VALUES('LVL' , 503);</v>
      </c>
      <c r="AH504" t="str">
        <f t="shared" si="213"/>
        <v>INSERT INTO oscar_db.synonym (SYNONYM, LOV_ID) VALUES('Lats' , 503);</v>
      </c>
      <c r="AI504" t="str">
        <f t="shared" si="213"/>
        <v>INSERT INTO oscar_db.synonym (SYNONYM, LOV_ID) VALUES('Latvian Lats' , 503);</v>
      </c>
      <c r="AJ504" t="str">
        <f t="shared" si="212"/>
        <v/>
      </c>
      <c r="AK504" t="str">
        <f t="shared" si="212"/>
        <v/>
      </c>
      <c r="AL504" t="str">
        <f t="shared" si="212"/>
        <v/>
      </c>
      <c r="AM504" t="str">
        <f t="shared" si="212"/>
        <v/>
      </c>
      <c r="AN504" t="str">
        <f t="shared" si="212"/>
        <v/>
      </c>
      <c r="AO504" t="str">
        <f t="shared" si="212"/>
        <v/>
      </c>
      <c r="AP504" t="str">
        <f t="shared" si="212"/>
        <v/>
      </c>
      <c r="AQ504" t="str">
        <f t="shared" si="212"/>
        <v/>
      </c>
      <c r="AR504" t="str">
        <f t="shared" si="212"/>
        <v/>
      </c>
    </row>
    <row r="505" spans="3:44" ht="16" hidden="1">
      <c r="C505" s="68">
        <v>9</v>
      </c>
      <c r="D505" s="68">
        <v>161</v>
      </c>
      <c r="E505" s="18" t="s">
        <v>861</v>
      </c>
      <c r="F505" s="145" t="s">
        <v>2018</v>
      </c>
      <c r="G505" s="148" t="str">
        <f t="shared" si="209"/>
        <v>MTL</v>
      </c>
      <c r="H505" s="148" t="str">
        <f t="shared" si="210"/>
        <v>MTL Malta Lira</v>
      </c>
      <c r="I505" s="148"/>
      <c r="J505" s="148" t="s">
        <v>200</v>
      </c>
      <c r="K505" s="148"/>
      <c r="L505" s="30" t="s">
        <v>2019</v>
      </c>
      <c r="M505" s="143"/>
      <c r="N505" s="68">
        <v>504</v>
      </c>
      <c r="O505" s="68" t="str">
        <f t="shared" si="195"/>
        <v/>
      </c>
      <c r="P505" s="68" t="str">
        <f t="shared" si="193"/>
        <v>{ "id": 504, "cbl_value":"MTL", "oscar_display_text" : "MTL Malta Lira", "top_record": false, "synonyms": [] },</v>
      </c>
      <c r="Q505" s="68" t="str">
        <f t="shared" si="194"/>
        <v>{ "id": 504, "cbl_value":"MTL", "oscar_display_text" : "MTL Malta Lira", "top_record": false, "synonyms": [] },</v>
      </c>
      <c r="R505" s="68"/>
      <c r="S505" t="s">
        <v>88</v>
      </c>
      <c r="T505" t="str">
        <f t="shared" si="204"/>
        <v>UPDATE lov_value SET ACTIVE = 1 , ORDER_VALUE = 0 WHERE ID = 504;</v>
      </c>
      <c r="U505" t="str">
        <f t="shared" si="211"/>
        <v>MTL</v>
      </c>
      <c r="V505" t="str">
        <f t="shared" si="211"/>
        <v>Maltese Lira</v>
      </c>
      <c r="W505" t="str">
        <f t="shared" si="211"/>
        <v/>
      </c>
      <c r="X505" t="str">
        <f t="shared" si="211"/>
        <v/>
      </c>
      <c r="Y505" t="str">
        <f t="shared" si="211"/>
        <v/>
      </c>
      <c r="Z505" t="str">
        <f t="shared" si="211"/>
        <v/>
      </c>
      <c r="AA505" t="str">
        <f t="shared" si="211"/>
        <v/>
      </c>
      <c r="AB505" t="str">
        <f t="shared" si="211"/>
        <v/>
      </c>
      <c r="AC505" t="str">
        <f t="shared" si="211"/>
        <v/>
      </c>
      <c r="AD505" t="str">
        <f t="shared" si="211"/>
        <v/>
      </c>
      <c r="AE505" t="str">
        <f t="shared" si="211"/>
        <v/>
      </c>
      <c r="AF505" t="str">
        <f t="shared" si="211"/>
        <v/>
      </c>
      <c r="AG505" t="str">
        <f t="shared" si="213"/>
        <v>INSERT INTO oscar_db.synonym (SYNONYM, LOV_ID) VALUES('MTL' , 504);</v>
      </c>
      <c r="AH505" t="str">
        <f t="shared" si="213"/>
        <v>INSERT INTO oscar_db.synonym (SYNONYM, LOV_ID) VALUES('Maltese Lira' , 504);</v>
      </c>
      <c r="AI505" t="str">
        <f t="shared" si="213"/>
        <v/>
      </c>
      <c r="AJ505" t="str">
        <f t="shared" si="212"/>
        <v/>
      </c>
      <c r="AK505" t="str">
        <f t="shared" si="212"/>
        <v/>
      </c>
      <c r="AL505" t="str">
        <f t="shared" si="212"/>
        <v/>
      </c>
      <c r="AM505" t="str">
        <f t="shared" si="212"/>
        <v/>
      </c>
      <c r="AN505" t="str">
        <f t="shared" si="212"/>
        <v/>
      </c>
      <c r="AO505" t="str">
        <f t="shared" si="212"/>
        <v/>
      </c>
      <c r="AP505" t="str">
        <f t="shared" si="212"/>
        <v/>
      </c>
      <c r="AQ505" t="str">
        <f t="shared" si="212"/>
        <v/>
      </c>
      <c r="AR505" t="str">
        <f t="shared" si="212"/>
        <v/>
      </c>
    </row>
    <row r="506" spans="3:44" ht="16" hidden="1">
      <c r="C506" s="68">
        <v>9</v>
      </c>
      <c r="D506" s="68">
        <v>161</v>
      </c>
      <c r="E506" s="18" t="s">
        <v>861</v>
      </c>
      <c r="F506" s="145" t="s">
        <v>2020</v>
      </c>
      <c r="G506" s="148" t="str">
        <f t="shared" si="209"/>
        <v>NLG</v>
      </c>
      <c r="H506" s="148" t="str">
        <f t="shared" si="210"/>
        <v>NLG Netherlands(Holland) Guilders</v>
      </c>
      <c r="I506" s="148"/>
      <c r="J506" s="148" t="s">
        <v>200</v>
      </c>
      <c r="K506" s="148"/>
      <c r="L506" s="30" t="s">
        <v>2021</v>
      </c>
      <c r="M506" s="143"/>
      <c r="N506" s="68">
        <v>505</v>
      </c>
      <c r="O506" s="68" t="str">
        <f t="shared" si="195"/>
        <v/>
      </c>
      <c r="P506" s="68" t="str">
        <f t="shared" si="193"/>
        <v>{ "id": 505, "cbl_value":"NLG", "oscar_display_text" : "NLG Netherlands(Holland) Guilders", "top_record": false, "synonyms": [] },</v>
      </c>
      <c r="Q506" s="68" t="str">
        <f t="shared" si="194"/>
        <v>{ "id": 505, "cbl_value":"NLG", "oscar_display_text" : "NLG Netherlands(Holland) Guilders", "top_record": false, "synonyms": [] },</v>
      </c>
      <c r="R506" s="68"/>
      <c r="S506" t="s">
        <v>88</v>
      </c>
      <c r="T506" t="str">
        <f t="shared" si="204"/>
        <v>UPDATE lov_value SET ACTIVE = 1 , ORDER_VALUE = 0 WHERE ID = 505;</v>
      </c>
      <c r="U506" t="str">
        <f t="shared" si="211"/>
        <v>NLG</v>
      </c>
      <c r="V506" t="str">
        <f t="shared" si="211"/>
        <v>Guilders</v>
      </c>
      <c r="W506" t="str">
        <f t="shared" si="211"/>
        <v/>
      </c>
      <c r="X506" t="str">
        <f t="shared" si="211"/>
        <v/>
      </c>
      <c r="Y506" t="str">
        <f t="shared" si="211"/>
        <v/>
      </c>
      <c r="Z506" t="str">
        <f t="shared" si="211"/>
        <v/>
      </c>
      <c r="AA506" t="str">
        <f t="shared" si="211"/>
        <v/>
      </c>
      <c r="AB506" t="str">
        <f t="shared" si="211"/>
        <v/>
      </c>
      <c r="AC506" t="str">
        <f t="shared" si="211"/>
        <v/>
      </c>
      <c r="AD506" t="str">
        <f t="shared" si="211"/>
        <v/>
      </c>
      <c r="AE506" t="str">
        <f t="shared" si="211"/>
        <v/>
      </c>
      <c r="AF506" t="str">
        <f t="shared" si="211"/>
        <v/>
      </c>
      <c r="AG506" t="str">
        <f t="shared" si="213"/>
        <v>INSERT INTO oscar_db.synonym (SYNONYM, LOV_ID) VALUES('NLG' , 505);</v>
      </c>
      <c r="AH506" t="str">
        <f t="shared" si="213"/>
        <v>INSERT INTO oscar_db.synonym (SYNONYM, LOV_ID) VALUES('Guilders' , 505);</v>
      </c>
      <c r="AI506" t="str">
        <f t="shared" si="213"/>
        <v/>
      </c>
      <c r="AJ506" t="str">
        <f t="shared" si="212"/>
        <v/>
      </c>
      <c r="AK506" t="str">
        <f t="shared" si="212"/>
        <v/>
      </c>
      <c r="AL506" t="str">
        <f t="shared" si="212"/>
        <v/>
      </c>
      <c r="AM506" t="str">
        <f t="shared" si="212"/>
        <v/>
      </c>
      <c r="AN506" t="str">
        <f t="shared" si="212"/>
        <v/>
      </c>
      <c r="AO506" t="str">
        <f t="shared" si="212"/>
        <v/>
      </c>
      <c r="AP506" t="str">
        <f t="shared" si="212"/>
        <v/>
      </c>
      <c r="AQ506" t="str">
        <f t="shared" si="212"/>
        <v/>
      </c>
      <c r="AR506" t="str">
        <f t="shared" si="212"/>
        <v/>
      </c>
    </row>
    <row r="507" spans="3:44" ht="16" hidden="1">
      <c r="C507" s="68">
        <v>9</v>
      </c>
      <c r="D507" s="68">
        <v>161</v>
      </c>
      <c r="E507" s="18" t="s">
        <v>861</v>
      </c>
      <c r="F507" s="145" t="s">
        <v>2022</v>
      </c>
      <c r="G507" s="148" t="str">
        <f t="shared" si="209"/>
        <v>PTE</v>
      </c>
      <c r="H507" s="148" t="str">
        <f t="shared" si="210"/>
        <v>PTE Portugal Escudos</v>
      </c>
      <c r="I507" s="148"/>
      <c r="J507" s="148" t="s">
        <v>200</v>
      </c>
      <c r="K507" s="148"/>
      <c r="L507" s="30" t="s">
        <v>2023</v>
      </c>
      <c r="M507" s="143"/>
      <c r="N507" s="68">
        <v>506</v>
      </c>
      <c r="O507" s="68" t="str">
        <f t="shared" si="195"/>
        <v/>
      </c>
      <c r="P507" s="68" t="str">
        <f t="shared" si="193"/>
        <v>{ "id": 506, "cbl_value":"PTE", "oscar_display_text" : "PTE Portugal Escudos", "top_record": false, "synonyms": [] },</v>
      </c>
      <c r="Q507" s="68" t="str">
        <f t="shared" si="194"/>
        <v>{ "id": 506, "cbl_value":"PTE", "oscar_display_text" : "PTE Portugal Escudos", "top_record": false, "synonyms": [] },</v>
      </c>
      <c r="R507" s="68"/>
      <c r="S507" t="s">
        <v>88</v>
      </c>
      <c r="T507" t="str">
        <f t="shared" si="204"/>
        <v>UPDATE lov_value SET ACTIVE = 1 , ORDER_VALUE = 0 WHERE ID = 506;</v>
      </c>
      <c r="U507" t="str">
        <f t="shared" si="211"/>
        <v>PTE</v>
      </c>
      <c r="V507" t="str">
        <f t="shared" si="211"/>
        <v>Escudos</v>
      </c>
      <c r="W507" t="str">
        <f t="shared" si="211"/>
        <v/>
      </c>
      <c r="X507" t="str">
        <f t="shared" si="211"/>
        <v/>
      </c>
      <c r="Y507" t="str">
        <f t="shared" si="211"/>
        <v/>
      </c>
      <c r="Z507" t="str">
        <f t="shared" si="211"/>
        <v/>
      </c>
      <c r="AA507" t="str">
        <f t="shared" si="211"/>
        <v/>
      </c>
      <c r="AB507" t="str">
        <f t="shared" si="211"/>
        <v/>
      </c>
      <c r="AC507" t="str">
        <f t="shared" si="211"/>
        <v/>
      </c>
      <c r="AD507" t="str">
        <f t="shared" si="211"/>
        <v/>
      </c>
      <c r="AE507" t="str">
        <f t="shared" si="211"/>
        <v/>
      </c>
      <c r="AF507" t="str">
        <f t="shared" si="211"/>
        <v/>
      </c>
      <c r="AG507" t="str">
        <f t="shared" si="213"/>
        <v>INSERT INTO oscar_db.synonym (SYNONYM, LOV_ID) VALUES('PTE' , 506);</v>
      </c>
      <c r="AH507" t="str">
        <f t="shared" si="213"/>
        <v>INSERT INTO oscar_db.synonym (SYNONYM, LOV_ID) VALUES('Escudos' , 506);</v>
      </c>
      <c r="AI507" t="str">
        <f t="shared" si="213"/>
        <v/>
      </c>
      <c r="AJ507" t="str">
        <f t="shared" si="212"/>
        <v/>
      </c>
      <c r="AK507" t="str">
        <f t="shared" si="212"/>
        <v/>
      </c>
      <c r="AL507" t="str">
        <f t="shared" si="212"/>
        <v/>
      </c>
      <c r="AM507" t="str">
        <f t="shared" si="212"/>
        <v/>
      </c>
      <c r="AN507" t="str">
        <f t="shared" si="212"/>
        <v/>
      </c>
      <c r="AO507" t="str">
        <f t="shared" si="212"/>
        <v/>
      </c>
      <c r="AP507" t="str">
        <f t="shared" si="212"/>
        <v/>
      </c>
      <c r="AQ507" t="str">
        <f t="shared" si="212"/>
        <v/>
      </c>
      <c r="AR507" t="str">
        <f t="shared" si="212"/>
        <v/>
      </c>
    </row>
    <row r="508" spans="3:44" ht="16" hidden="1">
      <c r="C508" s="68">
        <v>9</v>
      </c>
      <c r="D508" s="68">
        <v>161</v>
      </c>
      <c r="E508" s="18" t="s">
        <v>861</v>
      </c>
      <c r="F508" s="145" t="s">
        <v>2024</v>
      </c>
      <c r="G508" s="148" t="str">
        <f t="shared" si="209"/>
        <v>SIT</v>
      </c>
      <c r="H508" s="148" t="str">
        <f t="shared" si="210"/>
        <v>SIT Slovenia Tolar</v>
      </c>
      <c r="I508" s="148"/>
      <c r="J508" s="148" t="s">
        <v>200</v>
      </c>
      <c r="K508" s="148"/>
      <c r="L508" s="30" t="s">
        <v>2025</v>
      </c>
      <c r="M508" s="143"/>
      <c r="N508" s="68">
        <v>507</v>
      </c>
      <c r="O508" s="68" t="str">
        <f t="shared" si="195"/>
        <v/>
      </c>
      <c r="P508" s="68" t="str">
        <f t="shared" si="193"/>
        <v>{ "id": 507, "cbl_value":"SIT", "oscar_display_text" : "SIT Slovenia Tolar", "top_record": false, "synonyms": [] },</v>
      </c>
      <c r="Q508" s="68" t="str">
        <f t="shared" si="194"/>
        <v>{ "id": 507, "cbl_value":"SIT", "oscar_display_text" : "SIT Slovenia Tolar", "top_record": false, "synonyms": [] },</v>
      </c>
      <c r="R508" s="68"/>
      <c r="S508" t="s">
        <v>88</v>
      </c>
      <c r="T508" t="str">
        <f t="shared" si="204"/>
        <v>UPDATE lov_value SET ACTIVE = 1 , ORDER_VALUE = 0 WHERE ID = 507;</v>
      </c>
      <c r="U508" t="str">
        <f t="shared" si="211"/>
        <v>SIT</v>
      </c>
      <c r="V508" t="str">
        <f t="shared" si="211"/>
        <v>Tolar</v>
      </c>
      <c r="W508" t="str">
        <f t="shared" si="211"/>
        <v/>
      </c>
      <c r="X508" t="str">
        <f t="shared" si="211"/>
        <v/>
      </c>
      <c r="Y508" t="str">
        <f t="shared" si="211"/>
        <v/>
      </c>
      <c r="Z508" t="str">
        <f t="shared" si="211"/>
        <v/>
      </c>
      <c r="AA508" t="str">
        <f t="shared" si="211"/>
        <v/>
      </c>
      <c r="AB508" t="str">
        <f t="shared" si="211"/>
        <v/>
      </c>
      <c r="AC508" t="str">
        <f t="shared" si="211"/>
        <v/>
      </c>
      <c r="AD508" t="str">
        <f t="shared" si="211"/>
        <v/>
      </c>
      <c r="AE508" t="str">
        <f t="shared" si="211"/>
        <v/>
      </c>
      <c r="AF508" t="str">
        <f t="shared" si="211"/>
        <v/>
      </c>
      <c r="AG508" t="str">
        <f t="shared" si="213"/>
        <v>INSERT INTO oscar_db.synonym (SYNONYM, LOV_ID) VALUES('SIT' , 507);</v>
      </c>
      <c r="AH508" t="str">
        <f t="shared" si="213"/>
        <v>INSERT INTO oscar_db.synonym (SYNONYM, LOV_ID) VALUES('Tolar' , 507);</v>
      </c>
      <c r="AI508" t="str">
        <f t="shared" si="213"/>
        <v/>
      </c>
      <c r="AJ508" t="str">
        <f t="shared" si="212"/>
        <v/>
      </c>
      <c r="AK508" t="str">
        <f t="shared" si="212"/>
        <v/>
      </c>
      <c r="AL508" t="str">
        <f t="shared" si="212"/>
        <v/>
      </c>
      <c r="AM508" t="str">
        <f t="shared" si="212"/>
        <v/>
      </c>
      <c r="AN508" t="str">
        <f t="shared" si="212"/>
        <v/>
      </c>
      <c r="AO508" t="str">
        <f t="shared" si="212"/>
        <v/>
      </c>
      <c r="AP508" t="str">
        <f t="shared" si="212"/>
        <v/>
      </c>
      <c r="AQ508" t="str">
        <f t="shared" si="212"/>
        <v/>
      </c>
      <c r="AR508" t="str">
        <f t="shared" si="212"/>
        <v/>
      </c>
    </row>
    <row r="509" spans="3:44" ht="16" hidden="1">
      <c r="C509" s="68">
        <v>9</v>
      </c>
      <c r="D509" s="68">
        <v>161</v>
      </c>
      <c r="E509" s="18" t="s">
        <v>861</v>
      </c>
      <c r="F509" s="145" t="s">
        <v>2026</v>
      </c>
      <c r="G509" s="148" t="str">
        <f t="shared" si="209"/>
        <v>SKK</v>
      </c>
      <c r="H509" s="148" t="str">
        <f t="shared" si="210"/>
        <v>SKK Slovakia Koruna</v>
      </c>
      <c r="I509" s="148"/>
      <c r="J509" s="148" t="s">
        <v>200</v>
      </c>
      <c r="K509" s="148"/>
      <c r="L509" s="30" t="s">
        <v>2027</v>
      </c>
      <c r="M509" s="143"/>
      <c r="N509" s="68">
        <v>508</v>
      </c>
      <c r="O509" s="68" t="str">
        <f t="shared" si="195"/>
        <v/>
      </c>
      <c r="P509" s="68" t="str">
        <f t="shared" si="193"/>
        <v>{ "id": 508, "cbl_value":"SKK", "oscar_display_text" : "SKK Slovakia Koruna", "top_record": false, "synonyms": [] },</v>
      </c>
      <c r="Q509" s="68" t="str">
        <f t="shared" si="194"/>
        <v>{ "id": 508, "cbl_value":"SKK", "oscar_display_text" : "SKK Slovakia Koruna", "top_record": false, "synonyms": [] },</v>
      </c>
      <c r="R509" s="68"/>
      <c r="S509" t="s">
        <v>88</v>
      </c>
      <c r="T509" t="str">
        <f t="shared" si="204"/>
        <v>UPDATE lov_value SET ACTIVE = 1 , ORDER_VALUE = 0 WHERE ID = 508;</v>
      </c>
      <c r="U509" t="str">
        <f t="shared" ref="U509:AF524" si="214">IF($L509&lt;&gt;"",
    IF(LEN($L509)-LEN(SUBSTITUTE($L509,";",""))&gt;=U$1,
        IF(U$1=1,
            MID($L509,1,FIND(";",$L509,1)-1),
            MID($L509,
                FIND("~",SUBSTITUTE($L509,";","~",U$1-1))+1,
                FIND("~",SUBSTITUTE($L509,";","~",U$1))-FIND("~",SUBSTITUTE($L509,";","~",U$1-1))-1
            )
        ),
        IF(AND(LEN($L509)-LEN(SUBSTITUTE($L509,";",""))=0,U$1=1),
            $L509,
            IF(LEN($L509)-LEN(SUBSTITUTE($L509,";",""))=U$1-1,
                RIGHT($L509,LEN($L509)-FIND("~",(SUBSTITUTE($L509,";","~",U$1-1)))),""))),"")</f>
        <v>SKK</v>
      </c>
      <c r="V509" t="str">
        <f t="shared" si="214"/>
        <v>Slovakian Koruna</v>
      </c>
      <c r="W509" t="str">
        <f t="shared" si="214"/>
        <v/>
      </c>
      <c r="X509" t="str">
        <f t="shared" si="214"/>
        <v/>
      </c>
      <c r="Y509" t="str">
        <f t="shared" si="214"/>
        <v/>
      </c>
      <c r="Z509" t="str">
        <f t="shared" si="214"/>
        <v/>
      </c>
      <c r="AA509" t="str">
        <f t="shared" si="214"/>
        <v/>
      </c>
      <c r="AB509" t="str">
        <f t="shared" si="214"/>
        <v/>
      </c>
      <c r="AC509" t="str">
        <f t="shared" si="214"/>
        <v/>
      </c>
      <c r="AD509" t="str">
        <f t="shared" si="214"/>
        <v/>
      </c>
      <c r="AE509" t="str">
        <f t="shared" si="214"/>
        <v/>
      </c>
      <c r="AF509" t="str">
        <f t="shared" si="214"/>
        <v/>
      </c>
      <c r="AG509" t="str">
        <f t="shared" si="213"/>
        <v>INSERT INTO oscar_db.synonym (SYNONYM, LOV_ID) VALUES('SKK' , 508);</v>
      </c>
      <c r="AH509" t="str">
        <f t="shared" si="213"/>
        <v>INSERT INTO oscar_db.synonym (SYNONYM, LOV_ID) VALUES('Slovakian Koruna' , 508);</v>
      </c>
      <c r="AI509" t="str">
        <f t="shared" si="213"/>
        <v/>
      </c>
      <c r="AJ509" t="str">
        <f t="shared" si="212"/>
        <v/>
      </c>
      <c r="AK509" t="str">
        <f t="shared" si="212"/>
        <v/>
      </c>
      <c r="AL509" t="str">
        <f t="shared" si="212"/>
        <v/>
      </c>
      <c r="AM509" t="str">
        <f t="shared" si="212"/>
        <v/>
      </c>
      <c r="AN509" t="str">
        <f t="shared" si="212"/>
        <v/>
      </c>
      <c r="AO509" t="str">
        <f t="shared" si="212"/>
        <v/>
      </c>
      <c r="AP509" t="str">
        <f t="shared" si="212"/>
        <v/>
      </c>
      <c r="AQ509" t="str">
        <f t="shared" si="212"/>
        <v/>
      </c>
      <c r="AR509" t="str">
        <f t="shared" si="212"/>
        <v/>
      </c>
    </row>
    <row r="510" spans="3:44" ht="48" hidden="1">
      <c r="C510" s="68">
        <v>9</v>
      </c>
      <c r="D510" s="68">
        <v>161</v>
      </c>
      <c r="E510" s="18" t="s">
        <v>861</v>
      </c>
      <c r="F510" s="145" t="s">
        <v>2028</v>
      </c>
      <c r="G510" s="148" t="str">
        <f t="shared" si="209"/>
        <v>USD</v>
      </c>
      <c r="H510" s="148" t="str">
        <f t="shared" si="210"/>
        <v>USD United States Dollar</v>
      </c>
      <c r="I510" s="148"/>
      <c r="J510" s="148" t="s">
        <v>200</v>
      </c>
      <c r="K510" s="148"/>
      <c r="L510" s="30" t="s">
        <v>2029</v>
      </c>
      <c r="M510" s="143"/>
      <c r="N510" s="68">
        <v>509</v>
      </c>
      <c r="O510" s="68" t="str">
        <f t="shared" si="195"/>
        <v/>
      </c>
      <c r="P510" s="68" t="str">
        <f t="shared" si="193"/>
        <v>{ "id": 509, "cbl_value":"USD", "oscar_display_text" : "USD United States Dollar", "top_record": false, "synonyms": [] },</v>
      </c>
      <c r="Q510" s="68" t="str">
        <f t="shared" si="194"/>
        <v>{ "id": 509, "cbl_value":"USD", "oscar_display_text" : "USD United States Dollar", "top_record": false, "synonyms": [] },</v>
      </c>
      <c r="R510" s="68"/>
      <c r="S510" t="s">
        <v>88</v>
      </c>
      <c r="T510" t="str">
        <f t="shared" si="204"/>
        <v>UPDATE lov_value SET ACTIVE = 1 , ORDER_VALUE = 0 WHERE ID = 509;</v>
      </c>
      <c r="U510" t="str">
        <f t="shared" si="214"/>
        <v>USD</v>
      </c>
      <c r="V510" t="str">
        <f t="shared" si="214"/>
        <v>dollars</v>
      </c>
      <c r="W510" t="str">
        <f t="shared" si="214"/>
        <v>American dollars</v>
      </c>
      <c r="X510" t="str">
        <f t="shared" si="214"/>
        <v xml:space="preserve"> US dollars</v>
      </c>
      <c r="Y510" t="str">
        <f t="shared" si="214"/>
        <v>United States Dollars</v>
      </c>
      <c r="Z510" t="str">
        <f t="shared" si="214"/>
        <v/>
      </c>
      <c r="AA510" t="str">
        <f t="shared" si="214"/>
        <v/>
      </c>
      <c r="AB510" t="str">
        <f t="shared" si="214"/>
        <v/>
      </c>
      <c r="AC510" t="str">
        <f t="shared" si="214"/>
        <v/>
      </c>
      <c r="AD510" t="str">
        <f t="shared" si="214"/>
        <v/>
      </c>
      <c r="AE510" t="str">
        <f t="shared" si="214"/>
        <v/>
      </c>
      <c r="AF510" t="str">
        <f t="shared" si="214"/>
        <v/>
      </c>
      <c r="AG510" t="str">
        <f t="shared" si="213"/>
        <v>INSERT INTO oscar_db.synonym (SYNONYM, LOV_ID) VALUES('USD' , 509);</v>
      </c>
      <c r="AH510" t="str">
        <f t="shared" si="213"/>
        <v>INSERT INTO oscar_db.synonym (SYNONYM, LOV_ID) VALUES('dollars' , 509);</v>
      </c>
      <c r="AI510" t="str">
        <f t="shared" si="213"/>
        <v>INSERT INTO oscar_db.synonym (SYNONYM, LOV_ID) VALUES('American dollars' , 509);</v>
      </c>
      <c r="AJ510" t="str">
        <f t="shared" si="212"/>
        <v>INSERT INTO oscar_db.synonym (SYNONYM, LOV_ID) VALUES(' US dollars' , 509);</v>
      </c>
      <c r="AK510" t="str">
        <f t="shared" si="212"/>
        <v>INSERT INTO oscar_db.synonym (SYNONYM, LOV_ID) VALUES('United States Dollars' , 509);</v>
      </c>
      <c r="AL510" t="str">
        <f t="shared" si="212"/>
        <v/>
      </c>
      <c r="AM510" t="str">
        <f t="shared" si="212"/>
        <v/>
      </c>
      <c r="AN510" t="str">
        <f t="shared" si="212"/>
        <v/>
      </c>
      <c r="AO510" t="str">
        <f t="shared" si="212"/>
        <v/>
      </c>
      <c r="AP510" t="str">
        <f t="shared" si="212"/>
        <v/>
      </c>
      <c r="AQ510" t="str">
        <f t="shared" si="212"/>
        <v/>
      </c>
      <c r="AR510" t="str">
        <f t="shared" si="212"/>
        <v/>
      </c>
    </row>
    <row r="511" spans="3:44" ht="16" hidden="1">
      <c r="C511" s="68">
        <v>10</v>
      </c>
      <c r="D511" s="68">
        <v>162</v>
      </c>
      <c r="E511" s="18" t="s">
        <v>906</v>
      </c>
      <c r="F511" s="145" t="s">
        <v>2030</v>
      </c>
      <c r="G511" s="148" t="str">
        <f t="shared" si="209"/>
        <v>UNDEFINED</v>
      </c>
      <c r="H511" s="148" t="str">
        <f t="shared" si="210"/>
        <v>Not Defined</v>
      </c>
      <c r="I511" s="148"/>
      <c r="J511" s="148" t="s">
        <v>200</v>
      </c>
      <c r="K511" s="148"/>
      <c r="L511" s="30" t="s">
        <v>310</v>
      </c>
      <c r="M511" s="143"/>
      <c r="N511" s="68">
        <v>510</v>
      </c>
      <c r="O511" s="68" t="str">
        <f t="shared" si="195"/>
        <v>]},{ "id":10,"ext_id": 162, "name":"ECB_GUARANTOR_GROUP_TYPE","values":[</v>
      </c>
      <c r="P511" s="68" t="str">
        <f t="shared" si="193"/>
        <v>{ "id": 510, "cbl_value":"UNDEFINED", "oscar_display_text" : "Not Defined", "top_record": false, "synonyms": [] },</v>
      </c>
      <c r="Q511" s="68" t="str">
        <f t="shared" si="194"/>
        <v>]},{ "id":10,"ext_id": 162, "name":"ECB_GUARANTOR_GROUP_TYPE","values":[{ "id": 510, "cbl_value":"UNDEFINED", "oscar_display_text" : "Not Defined", "top_record": false, "synonyms": [] },</v>
      </c>
      <c r="R511" s="68"/>
      <c r="S511" t="s">
        <v>88</v>
      </c>
      <c r="T511" t="str">
        <f t="shared" si="204"/>
        <v>UPDATE lov_value SET ACTIVE = 1 , ORDER_VALUE = 0 WHERE ID = 510;</v>
      </c>
      <c r="U511" t="str">
        <f t="shared" si="214"/>
        <v>UNDEFINED</v>
      </c>
      <c r="V511" t="str">
        <f t="shared" si="214"/>
        <v/>
      </c>
      <c r="W511" t="str">
        <f t="shared" si="214"/>
        <v/>
      </c>
      <c r="X511" t="str">
        <f t="shared" si="214"/>
        <v/>
      </c>
      <c r="Y511" t="str">
        <f t="shared" si="214"/>
        <v/>
      </c>
      <c r="Z511" t="str">
        <f t="shared" si="214"/>
        <v/>
      </c>
      <c r="AA511" t="str">
        <f t="shared" si="214"/>
        <v/>
      </c>
      <c r="AB511" t="str">
        <f t="shared" si="214"/>
        <v/>
      </c>
      <c r="AC511" t="str">
        <f t="shared" si="214"/>
        <v/>
      </c>
      <c r="AD511" t="str">
        <f t="shared" si="214"/>
        <v/>
      </c>
      <c r="AE511" t="str">
        <f t="shared" si="214"/>
        <v/>
      </c>
      <c r="AF511" t="str">
        <f t="shared" si="214"/>
        <v/>
      </c>
      <c r="AG511" t="str">
        <f t="shared" si="213"/>
        <v>INSERT INTO oscar_db.synonym (SYNONYM, LOV_ID) VALUES('UNDEFINED' , 510);</v>
      </c>
      <c r="AH511" t="str">
        <f t="shared" si="213"/>
        <v/>
      </c>
      <c r="AI511" t="str">
        <f t="shared" si="213"/>
        <v/>
      </c>
      <c r="AJ511" t="str">
        <f t="shared" si="212"/>
        <v/>
      </c>
      <c r="AK511" t="str">
        <f t="shared" si="212"/>
        <v/>
      </c>
      <c r="AL511" t="str">
        <f t="shared" si="212"/>
        <v/>
      </c>
      <c r="AM511" t="str">
        <f t="shared" si="212"/>
        <v/>
      </c>
      <c r="AN511" t="str">
        <f t="shared" si="212"/>
        <v/>
      </c>
      <c r="AO511" t="str">
        <f t="shared" si="212"/>
        <v/>
      </c>
      <c r="AP511" t="str">
        <f t="shared" si="212"/>
        <v/>
      </c>
      <c r="AQ511" t="str">
        <f t="shared" si="212"/>
        <v/>
      </c>
      <c r="AR511" t="str">
        <f t="shared" si="212"/>
        <v/>
      </c>
    </row>
    <row r="512" spans="3:44" ht="16" hidden="1">
      <c r="C512" s="68">
        <v>10</v>
      </c>
      <c r="D512" s="68">
        <v>162</v>
      </c>
      <c r="E512" s="18" t="s">
        <v>906</v>
      </c>
      <c r="F512" s="145" t="s">
        <v>2031</v>
      </c>
      <c r="G512" s="148" t="str">
        <f t="shared" si="209"/>
        <v>GG1</v>
      </c>
      <c r="H512" s="148" t="str">
        <f t="shared" si="210"/>
        <v>GG1 Central Bank</v>
      </c>
      <c r="I512" s="148"/>
      <c r="J512" s="148" t="s">
        <v>200</v>
      </c>
      <c r="K512" s="148"/>
      <c r="L512" s="30" t="s">
        <v>2032</v>
      </c>
      <c r="M512" s="143"/>
      <c r="N512" s="68">
        <v>511</v>
      </c>
      <c r="O512" s="68" t="str">
        <f t="shared" si="195"/>
        <v/>
      </c>
      <c r="P512" s="68" t="str">
        <f t="shared" si="193"/>
        <v>{ "id": 511, "cbl_value":"GG1", "oscar_display_text" : "GG1 Central Bank", "top_record": false, "synonyms": [] },</v>
      </c>
      <c r="Q512" s="68" t="str">
        <f t="shared" si="194"/>
        <v>{ "id": 511, "cbl_value":"GG1", "oscar_display_text" : "GG1 Central Bank", "top_record": false, "synonyms": [] },</v>
      </c>
      <c r="R512" s="68"/>
      <c r="S512" t="s">
        <v>88</v>
      </c>
      <c r="T512" t="str">
        <f t="shared" si="204"/>
        <v>UPDATE lov_value SET ACTIVE = 1 , ORDER_VALUE = 0 WHERE ID = 511;</v>
      </c>
      <c r="U512" t="str">
        <f t="shared" si="214"/>
        <v>GG1</v>
      </c>
      <c r="V512" t="str">
        <f t="shared" si="214"/>
        <v>Central Bank</v>
      </c>
      <c r="W512" t="str">
        <f t="shared" si="214"/>
        <v/>
      </c>
      <c r="X512" t="str">
        <f t="shared" si="214"/>
        <v/>
      </c>
      <c r="Y512" t="str">
        <f t="shared" si="214"/>
        <v/>
      </c>
      <c r="Z512" t="str">
        <f t="shared" si="214"/>
        <v/>
      </c>
      <c r="AA512" t="str">
        <f t="shared" si="214"/>
        <v/>
      </c>
      <c r="AB512" t="str">
        <f t="shared" si="214"/>
        <v/>
      </c>
      <c r="AC512" t="str">
        <f t="shared" si="214"/>
        <v/>
      </c>
      <c r="AD512" t="str">
        <f t="shared" si="214"/>
        <v/>
      </c>
      <c r="AE512" t="str">
        <f t="shared" si="214"/>
        <v/>
      </c>
      <c r="AF512" t="str">
        <f t="shared" si="214"/>
        <v/>
      </c>
      <c r="AG512" t="str">
        <f t="shared" si="213"/>
        <v>INSERT INTO oscar_db.synonym (SYNONYM, LOV_ID) VALUES('GG1' , 511);</v>
      </c>
      <c r="AH512" t="str">
        <f t="shared" si="213"/>
        <v>INSERT INTO oscar_db.synonym (SYNONYM, LOV_ID) VALUES('Central Bank' , 511);</v>
      </c>
      <c r="AI512" t="str">
        <f t="shared" si="213"/>
        <v/>
      </c>
      <c r="AJ512" t="str">
        <f t="shared" si="212"/>
        <v/>
      </c>
      <c r="AK512" t="str">
        <f t="shared" si="212"/>
        <v/>
      </c>
      <c r="AL512" t="str">
        <f t="shared" si="212"/>
        <v/>
      </c>
      <c r="AM512" t="str">
        <f t="shared" si="212"/>
        <v/>
      </c>
      <c r="AN512" t="str">
        <f t="shared" si="212"/>
        <v/>
      </c>
      <c r="AO512" t="str">
        <f t="shared" si="212"/>
        <v/>
      </c>
      <c r="AP512" t="str">
        <f t="shared" si="212"/>
        <v/>
      </c>
      <c r="AQ512" t="str">
        <f t="shared" si="212"/>
        <v/>
      </c>
      <c r="AR512" t="str">
        <f t="shared" si="212"/>
        <v/>
      </c>
    </row>
    <row r="513" spans="3:44" ht="16" hidden="1">
      <c r="C513" s="68">
        <v>10</v>
      </c>
      <c r="D513" s="68">
        <v>162</v>
      </c>
      <c r="E513" s="18" t="s">
        <v>906</v>
      </c>
      <c r="F513" s="145" t="s">
        <v>2033</v>
      </c>
      <c r="G513" s="148" t="str">
        <f t="shared" si="209"/>
        <v>GG2</v>
      </c>
      <c r="H513" s="148" t="str">
        <f t="shared" si="210"/>
        <v>GG2 Central Government</v>
      </c>
      <c r="I513" s="148"/>
      <c r="J513" s="148" t="s">
        <v>200</v>
      </c>
      <c r="K513" s="148"/>
      <c r="L513" s="30" t="s">
        <v>2034</v>
      </c>
      <c r="M513" s="143"/>
      <c r="N513" s="68">
        <v>512</v>
      </c>
      <c r="O513" s="68" t="str">
        <f t="shared" si="195"/>
        <v/>
      </c>
      <c r="P513" s="68" t="str">
        <f t="shared" si="193"/>
        <v>{ "id": 512, "cbl_value":"GG2", "oscar_display_text" : "GG2 Central Government", "top_record": false, "synonyms": [] },</v>
      </c>
      <c r="Q513" s="68" t="str">
        <f t="shared" si="194"/>
        <v>{ "id": 512, "cbl_value":"GG2", "oscar_display_text" : "GG2 Central Government", "top_record": false, "synonyms": [] },</v>
      </c>
      <c r="R513" s="68"/>
      <c r="S513" t="s">
        <v>88</v>
      </c>
      <c r="T513" t="str">
        <f t="shared" si="204"/>
        <v>UPDATE lov_value SET ACTIVE = 1 , ORDER_VALUE = 0 WHERE ID = 512;</v>
      </c>
      <c r="U513" t="str">
        <f t="shared" si="214"/>
        <v>GG2</v>
      </c>
      <c r="V513" t="str">
        <f t="shared" si="214"/>
        <v>Central Government</v>
      </c>
      <c r="W513" t="str">
        <f t="shared" si="214"/>
        <v/>
      </c>
      <c r="X513" t="str">
        <f t="shared" si="214"/>
        <v/>
      </c>
      <c r="Y513" t="str">
        <f t="shared" si="214"/>
        <v/>
      </c>
      <c r="Z513" t="str">
        <f t="shared" si="214"/>
        <v/>
      </c>
      <c r="AA513" t="str">
        <f t="shared" si="214"/>
        <v/>
      </c>
      <c r="AB513" t="str">
        <f t="shared" si="214"/>
        <v/>
      </c>
      <c r="AC513" t="str">
        <f t="shared" si="214"/>
        <v/>
      </c>
      <c r="AD513" t="str">
        <f t="shared" si="214"/>
        <v/>
      </c>
      <c r="AE513" t="str">
        <f t="shared" si="214"/>
        <v/>
      </c>
      <c r="AF513" t="str">
        <f t="shared" si="214"/>
        <v/>
      </c>
      <c r="AG513" t="str">
        <f t="shared" si="213"/>
        <v>INSERT INTO oscar_db.synonym (SYNONYM, LOV_ID) VALUES('GG2' , 512);</v>
      </c>
      <c r="AH513" t="str">
        <f t="shared" si="213"/>
        <v>INSERT INTO oscar_db.synonym (SYNONYM, LOV_ID) VALUES('Central Government' , 512);</v>
      </c>
      <c r="AI513" t="str">
        <f t="shared" si="213"/>
        <v/>
      </c>
      <c r="AJ513" t="str">
        <f t="shared" si="212"/>
        <v/>
      </c>
      <c r="AK513" t="str">
        <f t="shared" si="212"/>
        <v/>
      </c>
      <c r="AL513" t="str">
        <f t="shared" si="212"/>
        <v/>
      </c>
      <c r="AM513" t="str">
        <f t="shared" si="212"/>
        <v/>
      </c>
      <c r="AN513" t="str">
        <f t="shared" si="212"/>
        <v/>
      </c>
      <c r="AO513" t="str">
        <f t="shared" si="212"/>
        <v/>
      </c>
      <c r="AP513" t="str">
        <f t="shared" si="212"/>
        <v/>
      </c>
      <c r="AQ513" t="str">
        <f t="shared" si="212"/>
        <v/>
      </c>
      <c r="AR513" t="str">
        <f t="shared" si="212"/>
        <v/>
      </c>
    </row>
    <row r="514" spans="3:44" ht="32" hidden="1">
      <c r="C514" s="68">
        <v>10</v>
      </c>
      <c r="D514" s="68">
        <v>162</v>
      </c>
      <c r="E514" s="18" t="s">
        <v>906</v>
      </c>
      <c r="F514" s="145" t="s">
        <v>2035</v>
      </c>
      <c r="G514" s="148" t="str">
        <f t="shared" si="209"/>
        <v>GG3</v>
      </c>
      <c r="H514" s="148" t="str">
        <f t="shared" si="210"/>
        <v>GG3 Corporate and other issuers</v>
      </c>
      <c r="I514" s="148"/>
      <c r="J514" s="148" t="s">
        <v>200</v>
      </c>
      <c r="K514" s="148"/>
      <c r="L514" s="30" t="s">
        <v>2036</v>
      </c>
      <c r="M514" s="143"/>
      <c r="N514" s="68">
        <v>513</v>
      </c>
      <c r="O514" s="68" t="str">
        <f t="shared" si="195"/>
        <v/>
      </c>
      <c r="P514" s="68" t="str">
        <f t="shared" ref="P514:P577" si="215">CONCATENATE("{ ""id"": ",N514,", ""cbl_value"":""",G514,""", ""oscar_display_text"" : """,H514,""", ""top_record"": ", IF(K514=TRUE,"true","false"), ", ""synonyms"": []"," },")</f>
        <v>{ "id": 513, "cbl_value":"GG3", "oscar_display_text" : "GG3 Corporate and other issuers", "top_record": false, "synonyms": [] },</v>
      </c>
      <c r="Q514" s="68" t="str">
        <f t="shared" ref="Q514:Q577" si="216">CONCATENATE(O514,P514)</f>
        <v>{ "id": 513, "cbl_value":"GG3", "oscar_display_text" : "GG3 Corporate and other issuers", "top_record": false, "synonyms": [] },</v>
      </c>
      <c r="R514" s="68"/>
      <c r="S514" t="s">
        <v>88</v>
      </c>
      <c r="T514" t="str">
        <f t="shared" si="204"/>
        <v>UPDATE lov_value SET ACTIVE = 1 , ORDER_VALUE = 0 WHERE ID = 513;</v>
      </c>
      <c r="U514" t="str">
        <f t="shared" si="214"/>
        <v>GG3</v>
      </c>
      <c r="V514" t="str">
        <f t="shared" si="214"/>
        <v>Corporate and other issuers</v>
      </c>
      <c r="W514" t="str">
        <f t="shared" si="214"/>
        <v/>
      </c>
      <c r="X514" t="str">
        <f t="shared" si="214"/>
        <v/>
      </c>
      <c r="Y514" t="str">
        <f t="shared" si="214"/>
        <v/>
      </c>
      <c r="Z514" t="str">
        <f t="shared" si="214"/>
        <v/>
      </c>
      <c r="AA514" t="str">
        <f t="shared" si="214"/>
        <v/>
      </c>
      <c r="AB514" t="str">
        <f t="shared" si="214"/>
        <v/>
      </c>
      <c r="AC514" t="str">
        <f t="shared" si="214"/>
        <v/>
      </c>
      <c r="AD514" t="str">
        <f t="shared" si="214"/>
        <v/>
      </c>
      <c r="AE514" t="str">
        <f t="shared" si="214"/>
        <v/>
      </c>
      <c r="AF514" t="str">
        <f t="shared" si="214"/>
        <v/>
      </c>
      <c r="AG514" t="str">
        <f t="shared" si="213"/>
        <v>INSERT INTO oscar_db.synonym (SYNONYM, LOV_ID) VALUES('GG3' , 513);</v>
      </c>
      <c r="AH514" t="str">
        <f t="shared" si="213"/>
        <v>INSERT INTO oscar_db.synonym (SYNONYM, LOV_ID) VALUES('Corporate and other issuers' , 513);</v>
      </c>
      <c r="AI514" t="str">
        <f t="shared" si="213"/>
        <v/>
      </c>
      <c r="AJ514" t="str">
        <f t="shared" si="212"/>
        <v/>
      </c>
      <c r="AK514" t="str">
        <f t="shared" si="212"/>
        <v/>
      </c>
      <c r="AL514" t="str">
        <f t="shared" si="212"/>
        <v/>
      </c>
      <c r="AM514" t="str">
        <f t="shared" si="212"/>
        <v/>
      </c>
      <c r="AN514" t="str">
        <f t="shared" si="212"/>
        <v/>
      </c>
      <c r="AO514" t="str">
        <f t="shared" si="212"/>
        <v/>
      </c>
      <c r="AP514" t="str">
        <f t="shared" si="212"/>
        <v/>
      </c>
      <c r="AQ514" t="str">
        <f t="shared" si="212"/>
        <v/>
      </c>
      <c r="AR514" t="str">
        <f t="shared" si="212"/>
        <v/>
      </c>
    </row>
    <row r="515" spans="3:44" ht="16" hidden="1">
      <c r="C515" s="68">
        <v>10</v>
      </c>
      <c r="D515" s="68">
        <v>162</v>
      </c>
      <c r="E515" s="18" t="s">
        <v>906</v>
      </c>
      <c r="F515" s="145" t="s">
        <v>2037</v>
      </c>
      <c r="G515" s="148" t="str">
        <f t="shared" si="209"/>
        <v>GG4</v>
      </c>
      <c r="H515" s="148" t="str">
        <f t="shared" si="210"/>
        <v>GG4 Credit Institution (excluding agencies)</v>
      </c>
      <c r="I515" s="148"/>
      <c r="J515" s="148" t="s">
        <v>200</v>
      </c>
      <c r="K515" s="148"/>
      <c r="L515" s="30" t="s">
        <v>2038</v>
      </c>
      <c r="M515" s="143"/>
      <c r="N515" s="68">
        <v>514</v>
      </c>
      <c r="O515" s="68" t="str">
        <f t="shared" ref="O515:O578" si="217">IF(E515 &lt;&gt; E514, CONCATENATE("]},{ ""id"":",C515,",""ext_id"": ",D515,", ""name"":""",E515,""",""values"":["),"")</f>
        <v/>
      </c>
      <c r="P515" s="68" t="str">
        <f t="shared" si="215"/>
        <v>{ "id": 514, "cbl_value":"GG4", "oscar_display_text" : "GG4 Credit Institution (excluding agencies)", "top_record": false, "synonyms": [] },</v>
      </c>
      <c r="Q515" s="68" t="str">
        <f t="shared" si="216"/>
        <v>{ "id": 514, "cbl_value":"GG4", "oscar_display_text" : "GG4 Credit Institution (excluding agencies)", "top_record": false, "synonyms": [] },</v>
      </c>
      <c r="R515" s="68"/>
      <c r="S515" t="s">
        <v>88</v>
      </c>
      <c r="T515" t="str">
        <f t="shared" si="204"/>
        <v>UPDATE lov_value SET ACTIVE = 1 , ORDER_VALUE = 0 WHERE ID = 514;</v>
      </c>
      <c r="U515" t="str">
        <f t="shared" si="214"/>
        <v>GG4</v>
      </c>
      <c r="V515" t="str">
        <f t="shared" si="214"/>
        <v>Credit Institution</v>
      </c>
      <c r="W515" t="str">
        <f t="shared" si="214"/>
        <v/>
      </c>
      <c r="X515" t="str">
        <f t="shared" si="214"/>
        <v/>
      </c>
      <c r="Y515" t="str">
        <f t="shared" si="214"/>
        <v/>
      </c>
      <c r="Z515" t="str">
        <f t="shared" si="214"/>
        <v/>
      </c>
      <c r="AA515" t="str">
        <f t="shared" si="214"/>
        <v/>
      </c>
      <c r="AB515" t="str">
        <f t="shared" si="214"/>
        <v/>
      </c>
      <c r="AC515" t="str">
        <f t="shared" si="214"/>
        <v/>
      </c>
      <c r="AD515" t="str">
        <f t="shared" si="214"/>
        <v/>
      </c>
      <c r="AE515" t="str">
        <f t="shared" si="214"/>
        <v/>
      </c>
      <c r="AF515" t="str">
        <f t="shared" si="214"/>
        <v/>
      </c>
      <c r="AG515" t="str">
        <f t="shared" si="213"/>
        <v>INSERT INTO oscar_db.synonym (SYNONYM, LOV_ID) VALUES('GG4' , 514);</v>
      </c>
      <c r="AH515" t="str">
        <f t="shared" si="213"/>
        <v>INSERT INTO oscar_db.synonym (SYNONYM, LOV_ID) VALUES('Credit Institution' , 514);</v>
      </c>
      <c r="AI515" t="str">
        <f t="shared" si="213"/>
        <v/>
      </c>
      <c r="AJ515" t="str">
        <f t="shared" si="212"/>
        <v/>
      </c>
      <c r="AK515" t="str">
        <f t="shared" si="212"/>
        <v/>
      </c>
      <c r="AL515" t="str">
        <f t="shared" si="212"/>
        <v/>
      </c>
      <c r="AM515" t="str">
        <f t="shared" si="212"/>
        <v/>
      </c>
      <c r="AN515" t="str">
        <f t="shared" si="212"/>
        <v/>
      </c>
      <c r="AO515" t="str">
        <f t="shared" si="212"/>
        <v/>
      </c>
      <c r="AP515" t="str">
        <f t="shared" si="212"/>
        <v/>
      </c>
      <c r="AQ515" t="str">
        <f t="shared" si="212"/>
        <v/>
      </c>
      <c r="AR515" t="str">
        <f t="shared" si="212"/>
        <v/>
      </c>
    </row>
    <row r="516" spans="3:44" ht="48" hidden="1">
      <c r="C516" s="68">
        <v>10</v>
      </c>
      <c r="D516" s="68">
        <v>162</v>
      </c>
      <c r="E516" s="18" t="s">
        <v>906</v>
      </c>
      <c r="F516" s="145" t="s">
        <v>2039</v>
      </c>
      <c r="G516" s="148" t="str">
        <f t="shared" si="209"/>
        <v>GG5</v>
      </c>
      <c r="H516" s="148" t="str">
        <f t="shared" si="210"/>
        <v>GG5 Regional/Local government</v>
      </c>
      <c r="I516" s="148"/>
      <c r="J516" s="148" t="s">
        <v>200</v>
      </c>
      <c r="K516" s="148"/>
      <c r="L516" s="30" t="s">
        <v>2040</v>
      </c>
      <c r="M516" s="143"/>
      <c r="N516" s="68">
        <v>515</v>
      </c>
      <c r="O516" s="68" t="str">
        <f t="shared" si="217"/>
        <v/>
      </c>
      <c r="P516" s="68" t="str">
        <f t="shared" si="215"/>
        <v>{ "id": 515, "cbl_value":"GG5", "oscar_display_text" : "GG5 Regional/Local government", "top_record": false, "synonyms": [] },</v>
      </c>
      <c r="Q516" s="68" t="str">
        <f t="shared" si="216"/>
        <v>{ "id": 515, "cbl_value":"GG5", "oscar_display_text" : "GG5 Regional/Local government", "top_record": false, "synonyms": [] },</v>
      </c>
      <c r="R516" s="68"/>
      <c r="S516" t="s">
        <v>88</v>
      </c>
      <c r="T516" t="str">
        <f t="shared" si="204"/>
        <v>UPDATE lov_value SET ACTIVE = 1 , ORDER_VALUE = 0 WHERE ID = 515;</v>
      </c>
      <c r="U516" t="str">
        <f t="shared" si="214"/>
        <v>GG5</v>
      </c>
      <c r="V516" t="str">
        <f t="shared" si="214"/>
        <v>Regional government</v>
      </c>
      <c r="W516" t="str">
        <f t="shared" si="214"/>
        <v>Local government</v>
      </c>
      <c r="X516" t="str">
        <f t="shared" si="214"/>
        <v/>
      </c>
      <c r="Y516" t="str">
        <f t="shared" si="214"/>
        <v/>
      </c>
      <c r="Z516" t="str">
        <f t="shared" si="214"/>
        <v/>
      </c>
      <c r="AA516" t="str">
        <f t="shared" si="214"/>
        <v/>
      </c>
      <c r="AB516" t="str">
        <f t="shared" si="214"/>
        <v/>
      </c>
      <c r="AC516" t="str">
        <f t="shared" si="214"/>
        <v/>
      </c>
      <c r="AD516" t="str">
        <f t="shared" si="214"/>
        <v/>
      </c>
      <c r="AE516" t="str">
        <f t="shared" si="214"/>
        <v/>
      </c>
      <c r="AF516" t="str">
        <f t="shared" si="214"/>
        <v/>
      </c>
      <c r="AG516" t="str">
        <f t="shared" si="213"/>
        <v>INSERT INTO oscar_db.synonym (SYNONYM, LOV_ID) VALUES('GG5' , 515);</v>
      </c>
      <c r="AH516" t="str">
        <f t="shared" si="213"/>
        <v>INSERT INTO oscar_db.synonym (SYNONYM, LOV_ID) VALUES('Regional government' , 515);</v>
      </c>
      <c r="AI516" t="str">
        <f t="shared" si="213"/>
        <v>INSERT INTO oscar_db.synonym (SYNONYM, LOV_ID) VALUES('Local government' , 515);</v>
      </c>
      <c r="AJ516" t="str">
        <f t="shared" si="212"/>
        <v/>
      </c>
      <c r="AK516" t="str">
        <f t="shared" si="212"/>
        <v/>
      </c>
      <c r="AL516" t="str">
        <f t="shared" si="212"/>
        <v/>
      </c>
      <c r="AM516" t="str">
        <f t="shared" si="212"/>
        <v/>
      </c>
      <c r="AN516" t="str">
        <f t="shared" si="212"/>
        <v/>
      </c>
      <c r="AO516" t="str">
        <f t="shared" si="212"/>
        <v/>
      </c>
      <c r="AP516" t="str">
        <f t="shared" si="212"/>
        <v/>
      </c>
      <c r="AQ516" t="str">
        <f t="shared" si="212"/>
        <v/>
      </c>
      <c r="AR516" t="str">
        <f t="shared" si="212"/>
        <v/>
      </c>
    </row>
    <row r="517" spans="3:44" ht="16" hidden="1">
      <c r="C517" s="68">
        <v>10</v>
      </c>
      <c r="D517" s="68">
        <v>162</v>
      </c>
      <c r="E517" s="18" t="s">
        <v>906</v>
      </c>
      <c r="F517" s="145" t="s">
        <v>2041</v>
      </c>
      <c r="G517" s="148" t="str">
        <f t="shared" si="209"/>
        <v>GG6</v>
      </c>
      <c r="H517" s="148" t="str">
        <f t="shared" si="210"/>
        <v>GG6 Supranational Issuer</v>
      </c>
      <c r="I517" s="148"/>
      <c r="J517" s="148" t="s">
        <v>200</v>
      </c>
      <c r="K517" s="148"/>
      <c r="L517" s="30" t="s">
        <v>2042</v>
      </c>
      <c r="M517" s="143"/>
      <c r="N517" s="68">
        <v>516</v>
      </c>
      <c r="O517" s="68" t="str">
        <f t="shared" si="217"/>
        <v/>
      </c>
      <c r="P517" s="68" t="str">
        <f t="shared" si="215"/>
        <v>{ "id": 516, "cbl_value":"GG6", "oscar_display_text" : "GG6 Supranational Issuer", "top_record": false, "synonyms": [] },</v>
      </c>
      <c r="Q517" s="68" t="str">
        <f t="shared" si="216"/>
        <v>{ "id": 516, "cbl_value":"GG6", "oscar_display_text" : "GG6 Supranational Issuer", "top_record": false, "synonyms": [] },</v>
      </c>
      <c r="R517" s="68"/>
      <c r="S517" t="s">
        <v>88</v>
      </c>
      <c r="T517" t="str">
        <f t="shared" si="204"/>
        <v>UPDATE lov_value SET ACTIVE = 1 , ORDER_VALUE = 0 WHERE ID = 516;</v>
      </c>
      <c r="U517" t="str">
        <f t="shared" si="214"/>
        <v>GG6</v>
      </c>
      <c r="V517" t="str">
        <f t="shared" si="214"/>
        <v>Supranational Issuer</v>
      </c>
      <c r="W517" t="str">
        <f t="shared" si="214"/>
        <v/>
      </c>
      <c r="X517" t="str">
        <f t="shared" si="214"/>
        <v/>
      </c>
      <c r="Y517" t="str">
        <f t="shared" si="214"/>
        <v/>
      </c>
      <c r="Z517" t="str">
        <f t="shared" si="214"/>
        <v/>
      </c>
      <c r="AA517" t="str">
        <f t="shared" si="214"/>
        <v/>
      </c>
      <c r="AB517" t="str">
        <f t="shared" si="214"/>
        <v/>
      </c>
      <c r="AC517" t="str">
        <f t="shared" si="214"/>
        <v/>
      </c>
      <c r="AD517" t="str">
        <f t="shared" si="214"/>
        <v/>
      </c>
      <c r="AE517" t="str">
        <f t="shared" si="214"/>
        <v/>
      </c>
      <c r="AF517" t="str">
        <f t="shared" si="214"/>
        <v/>
      </c>
      <c r="AG517" t="str">
        <f t="shared" si="213"/>
        <v>INSERT INTO oscar_db.synonym (SYNONYM, LOV_ID) VALUES('GG6' , 516);</v>
      </c>
      <c r="AH517" t="str">
        <f t="shared" si="213"/>
        <v>INSERT INTO oscar_db.synonym (SYNONYM, LOV_ID) VALUES('Supranational Issuer' , 516);</v>
      </c>
      <c r="AI517" t="str">
        <f t="shared" si="213"/>
        <v/>
      </c>
      <c r="AJ517" t="str">
        <f t="shared" si="212"/>
        <v/>
      </c>
      <c r="AK517" t="str">
        <f t="shared" si="212"/>
        <v/>
      </c>
      <c r="AL517" t="str">
        <f t="shared" si="212"/>
        <v/>
      </c>
      <c r="AM517" t="str">
        <f t="shared" si="212"/>
        <v/>
      </c>
      <c r="AN517" t="str">
        <f t="shared" si="212"/>
        <v/>
      </c>
      <c r="AO517" t="str">
        <f t="shared" si="212"/>
        <v/>
      </c>
      <c r="AP517" t="str">
        <f t="shared" si="212"/>
        <v/>
      </c>
      <c r="AQ517" t="str">
        <f t="shared" si="212"/>
        <v/>
      </c>
      <c r="AR517" t="str">
        <f t="shared" si="212"/>
        <v/>
      </c>
    </row>
    <row r="518" spans="3:44" ht="32" hidden="1">
      <c r="C518" s="68">
        <v>10</v>
      </c>
      <c r="D518" s="68">
        <v>162</v>
      </c>
      <c r="E518" s="18" t="s">
        <v>906</v>
      </c>
      <c r="F518" s="145" t="s">
        <v>2043</v>
      </c>
      <c r="G518" s="148" t="str">
        <f t="shared" si="209"/>
        <v>GG7</v>
      </c>
      <c r="H518" s="148" t="str">
        <f t="shared" si="210"/>
        <v>GG7 Agency - non credit institution</v>
      </c>
      <c r="I518" s="148"/>
      <c r="J518" s="148" t="s">
        <v>200</v>
      </c>
      <c r="K518" s="148"/>
      <c r="L518" s="30" t="s">
        <v>2044</v>
      </c>
      <c r="M518" s="143"/>
      <c r="N518" s="68">
        <v>517</v>
      </c>
      <c r="O518" s="68" t="str">
        <f t="shared" si="217"/>
        <v/>
      </c>
      <c r="P518" s="68" t="str">
        <f t="shared" si="215"/>
        <v>{ "id": 517, "cbl_value":"GG7", "oscar_display_text" : "GG7 Agency - non credit institution", "top_record": false, "synonyms": [] },</v>
      </c>
      <c r="Q518" s="68" t="str">
        <f t="shared" si="216"/>
        <v>{ "id": 517, "cbl_value":"GG7", "oscar_display_text" : "GG7 Agency - non credit institution", "top_record": false, "synonyms": [] },</v>
      </c>
      <c r="R518" s="68"/>
      <c r="S518" t="s">
        <v>88</v>
      </c>
      <c r="T518" t="str">
        <f t="shared" si="204"/>
        <v>UPDATE lov_value SET ACTIVE = 1 , ORDER_VALUE = 0 WHERE ID = 517;</v>
      </c>
      <c r="U518" t="str">
        <f t="shared" si="214"/>
        <v>GG7</v>
      </c>
      <c r="V518" t="str">
        <f t="shared" si="214"/>
        <v>Agency non credit institution</v>
      </c>
      <c r="W518" t="str">
        <f t="shared" si="214"/>
        <v/>
      </c>
      <c r="X518" t="str">
        <f t="shared" si="214"/>
        <v/>
      </c>
      <c r="Y518" t="str">
        <f t="shared" si="214"/>
        <v/>
      </c>
      <c r="Z518" t="str">
        <f t="shared" si="214"/>
        <v/>
      </c>
      <c r="AA518" t="str">
        <f t="shared" si="214"/>
        <v/>
      </c>
      <c r="AB518" t="str">
        <f t="shared" si="214"/>
        <v/>
      </c>
      <c r="AC518" t="str">
        <f t="shared" si="214"/>
        <v/>
      </c>
      <c r="AD518" t="str">
        <f t="shared" si="214"/>
        <v/>
      </c>
      <c r="AE518" t="str">
        <f t="shared" si="214"/>
        <v/>
      </c>
      <c r="AF518" t="str">
        <f t="shared" si="214"/>
        <v/>
      </c>
      <c r="AG518" t="str">
        <f t="shared" si="213"/>
        <v>INSERT INTO oscar_db.synonym (SYNONYM, LOV_ID) VALUES('GG7' , 517);</v>
      </c>
      <c r="AH518" t="str">
        <f t="shared" si="213"/>
        <v>INSERT INTO oscar_db.synonym (SYNONYM, LOV_ID) VALUES('Agency non credit institution' , 517);</v>
      </c>
      <c r="AI518" t="str">
        <f t="shared" si="213"/>
        <v/>
      </c>
      <c r="AJ518" t="str">
        <f t="shared" si="212"/>
        <v/>
      </c>
      <c r="AK518" t="str">
        <f t="shared" si="212"/>
        <v/>
      </c>
      <c r="AL518" t="str">
        <f t="shared" si="212"/>
        <v/>
      </c>
      <c r="AM518" t="str">
        <f t="shared" si="212"/>
        <v/>
      </c>
      <c r="AN518" t="str">
        <f t="shared" si="212"/>
        <v/>
      </c>
      <c r="AO518" t="str">
        <f t="shared" si="212"/>
        <v/>
      </c>
      <c r="AP518" t="str">
        <f t="shared" si="212"/>
        <v/>
      </c>
      <c r="AQ518" t="str">
        <f t="shared" si="212"/>
        <v/>
      </c>
      <c r="AR518" t="str">
        <f t="shared" si="212"/>
        <v/>
      </c>
    </row>
    <row r="519" spans="3:44" ht="32" hidden="1">
      <c r="C519" s="68">
        <v>10</v>
      </c>
      <c r="D519" s="68">
        <v>162</v>
      </c>
      <c r="E519" s="18" t="s">
        <v>906</v>
      </c>
      <c r="F519" s="145" t="s">
        <v>2045</v>
      </c>
      <c r="G519" s="148" t="str">
        <f t="shared" si="209"/>
        <v>GG8</v>
      </c>
      <c r="H519" s="148" t="str">
        <f t="shared" si="210"/>
        <v>GG8 Agency - credit institution</v>
      </c>
      <c r="I519" s="148"/>
      <c r="J519" s="148" t="s">
        <v>200</v>
      </c>
      <c r="K519" s="148"/>
      <c r="L519" s="30" t="s">
        <v>2046</v>
      </c>
      <c r="M519" s="143"/>
      <c r="N519" s="68">
        <v>518</v>
      </c>
      <c r="O519" s="68" t="str">
        <f t="shared" si="217"/>
        <v/>
      </c>
      <c r="P519" s="68" t="str">
        <f t="shared" si="215"/>
        <v>{ "id": 518, "cbl_value":"GG8", "oscar_display_text" : "GG8 Agency - credit institution", "top_record": false, "synonyms": [] },</v>
      </c>
      <c r="Q519" s="68" t="str">
        <f t="shared" si="216"/>
        <v>{ "id": 518, "cbl_value":"GG8", "oscar_display_text" : "GG8 Agency - credit institution", "top_record": false, "synonyms": [] },</v>
      </c>
      <c r="R519" s="68"/>
      <c r="S519" t="s">
        <v>88</v>
      </c>
      <c r="T519" t="str">
        <f t="shared" si="204"/>
        <v>UPDATE lov_value SET ACTIVE = 1 , ORDER_VALUE = 0 WHERE ID = 518;</v>
      </c>
      <c r="U519" t="str">
        <f t="shared" si="214"/>
        <v>GG8</v>
      </c>
      <c r="V519" t="str">
        <f t="shared" si="214"/>
        <v>Agency credit institution</v>
      </c>
      <c r="W519" t="str">
        <f t="shared" si="214"/>
        <v/>
      </c>
      <c r="X519" t="str">
        <f t="shared" si="214"/>
        <v/>
      </c>
      <c r="Y519" t="str">
        <f t="shared" si="214"/>
        <v/>
      </c>
      <c r="Z519" t="str">
        <f t="shared" si="214"/>
        <v/>
      </c>
      <c r="AA519" t="str">
        <f t="shared" si="214"/>
        <v/>
      </c>
      <c r="AB519" t="str">
        <f t="shared" si="214"/>
        <v/>
      </c>
      <c r="AC519" t="str">
        <f t="shared" si="214"/>
        <v/>
      </c>
      <c r="AD519" t="str">
        <f t="shared" si="214"/>
        <v/>
      </c>
      <c r="AE519" t="str">
        <f t="shared" si="214"/>
        <v/>
      </c>
      <c r="AF519" t="str">
        <f t="shared" si="214"/>
        <v/>
      </c>
      <c r="AG519" t="str">
        <f t="shared" si="213"/>
        <v>INSERT INTO oscar_db.synonym (SYNONYM, LOV_ID) VALUES('GG8' , 518);</v>
      </c>
      <c r="AH519" t="str">
        <f t="shared" si="213"/>
        <v>INSERT INTO oscar_db.synonym (SYNONYM, LOV_ID) VALUES('Agency credit institution' , 518);</v>
      </c>
      <c r="AI519" t="str">
        <f t="shared" si="213"/>
        <v/>
      </c>
      <c r="AJ519" t="str">
        <f t="shared" si="212"/>
        <v/>
      </c>
      <c r="AK519" t="str">
        <f t="shared" si="212"/>
        <v/>
      </c>
      <c r="AL519" t="str">
        <f t="shared" si="212"/>
        <v/>
      </c>
      <c r="AM519" t="str">
        <f t="shared" si="212"/>
        <v/>
      </c>
      <c r="AN519" t="str">
        <f t="shared" si="212"/>
        <v/>
      </c>
      <c r="AO519" t="str">
        <f t="shared" si="212"/>
        <v/>
      </c>
      <c r="AP519" t="str">
        <f t="shared" si="212"/>
        <v/>
      </c>
      <c r="AQ519" t="str">
        <f t="shared" si="212"/>
        <v/>
      </c>
      <c r="AR519" t="str">
        <f t="shared" si="212"/>
        <v/>
      </c>
    </row>
    <row r="520" spans="3:44" ht="48" hidden="1">
      <c r="C520" s="68">
        <v>10</v>
      </c>
      <c r="D520" s="68">
        <v>162</v>
      </c>
      <c r="E520" s="18" t="s">
        <v>906</v>
      </c>
      <c r="F520" s="145" t="s">
        <v>2047</v>
      </c>
      <c r="G520" s="148" t="str">
        <f t="shared" si="209"/>
        <v>GG9</v>
      </c>
      <c r="H520" s="148" t="str">
        <f>RIGHT(F520,LEN(F520)-FIND(":",F520)-1)</f>
        <v>GG9 Financial corporations other than credit institutions</v>
      </c>
      <c r="I520" s="148"/>
      <c r="J520" s="148" t="s">
        <v>200</v>
      </c>
      <c r="K520" s="148"/>
      <c r="L520" s="30" t="s">
        <v>2048</v>
      </c>
      <c r="M520" s="143"/>
      <c r="N520" s="68">
        <v>519</v>
      </c>
      <c r="O520" s="68" t="str">
        <f t="shared" si="217"/>
        <v/>
      </c>
      <c r="P520" s="68" t="str">
        <f t="shared" si="215"/>
        <v>{ "id": 519, "cbl_value":"GG9", "oscar_display_text" : "GG9 Financial corporations other than credit institutions", "top_record": false, "synonyms": [] },</v>
      </c>
      <c r="Q520" s="68" t="str">
        <f t="shared" si="216"/>
        <v>{ "id": 519, "cbl_value":"GG9", "oscar_display_text" : "GG9 Financial corporations other than credit institutions", "top_record": false, "synonyms": [] },</v>
      </c>
      <c r="R520" s="68"/>
      <c r="S520" t="s">
        <v>88</v>
      </c>
      <c r="T520" t="str">
        <f t="shared" si="204"/>
        <v>UPDATE lov_value SET ACTIVE = 1 , ORDER_VALUE = 0 WHERE ID = 519;</v>
      </c>
      <c r="U520" t="str">
        <f t="shared" si="214"/>
        <v>GG9</v>
      </c>
      <c r="V520" t="str">
        <f t="shared" si="214"/>
        <v>Financial corporations other than credit institutions</v>
      </c>
      <c r="W520" t="str">
        <f t="shared" si="214"/>
        <v/>
      </c>
      <c r="X520" t="str">
        <f t="shared" si="214"/>
        <v/>
      </c>
      <c r="Y520" t="str">
        <f t="shared" si="214"/>
        <v/>
      </c>
      <c r="Z520" t="str">
        <f t="shared" si="214"/>
        <v/>
      </c>
      <c r="AA520" t="str">
        <f t="shared" si="214"/>
        <v/>
      </c>
      <c r="AB520" t="str">
        <f t="shared" si="214"/>
        <v/>
      </c>
      <c r="AC520" t="str">
        <f t="shared" si="214"/>
        <v/>
      </c>
      <c r="AD520" t="str">
        <f t="shared" si="214"/>
        <v/>
      </c>
      <c r="AE520" t="str">
        <f t="shared" si="214"/>
        <v/>
      </c>
      <c r="AF520" t="str">
        <f t="shared" si="214"/>
        <v/>
      </c>
      <c r="AG520" t="str">
        <f t="shared" si="213"/>
        <v>INSERT INTO oscar_db.synonym (SYNONYM, LOV_ID) VALUES('GG9' , 519);</v>
      </c>
      <c r="AH520" t="str">
        <f t="shared" si="213"/>
        <v>INSERT INTO oscar_db.synonym (SYNONYM, LOV_ID) VALUES('Financial corporations other than credit institutions' , 519);</v>
      </c>
      <c r="AI520" t="str">
        <f t="shared" si="213"/>
        <v/>
      </c>
      <c r="AJ520" t="str">
        <f t="shared" si="212"/>
        <v/>
      </c>
      <c r="AK520" t="str">
        <f t="shared" si="212"/>
        <v/>
      </c>
      <c r="AL520" t="str">
        <f t="shared" si="212"/>
        <v/>
      </c>
      <c r="AM520" t="str">
        <f t="shared" si="212"/>
        <v/>
      </c>
      <c r="AN520" t="str">
        <f t="shared" si="212"/>
        <v/>
      </c>
      <c r="AO520" t="str">
        <f t="shared" si="212"/>
        <v/>
      </c>
      <c r="AP520" t="str">
        <f t="shared" si="212"/>
        <v/>
      </c>
      <c r="AQ520" t="str">
        <f t="shared" si="212"/>
        <v/>
      </c>
      <c r="AR520" t="str">
        <f t="shared" si="212"/>
        <v/>
      </c>
    </row>
    <row r="521" spans="3:44" ht="32" hidden="1">
      <c r="C521" s="68">
        <v>10</v>
      </c>
      <c r="D521" s="68">
        <v>162</v>
      </c>
      <c r="E521" s="18" t="s">
        <v>906</v>
      </c>
      <c r="F521" s="145" t="s">
        <v>2049</v>
      </c>
      <c r="G521" s="148" t="str">
        <f t="shared" si="209"/>
        <v>GG11</v>
      </c>
      <c r="H521" s="148" t="str">
        <f>RIGHT(F521,LEN(F521)-FIND(":",F521)-1)</f>
        <v>GG11 Public sector corporations</v>
      </c>
      <c r="I521" s="148"/>
      <c r="J521" s="148" t="s">
        <v>200</v>
      </c>
      <c r="K521" s="148"/>
      <c r="L521" s="30" t="s">
        <v>2050</v>
      </c>
      <c r="M521" s="143"/>
      <c r="N521" s="68">
        <v>520</v>
      </c>
      <c r="O521" s="68" t="str">
        <f t="shared" si="217"/>
        <v/>
      </c>
      <c r="P521" s="68" t="str">
        <f t="shared" si="215"/>
        <v>{ "id": 520, "cbl_value":"GG11", "oscar_display_text" : "GG11 Public sector corporations", "top_record": false, "synonyms": [] },</v>
      </c>
      <c r="Q521" s="68" t="str">
        <f t="shared" si="216"/>
        <v>{ "id": 520, "cbl_value":"GG11", "oscar_display_text" : "GG11 Public sector corporations", "top_record": false, "synonyms": [] },</v>
      </c>
      <c r="R521" s="68"/>
      <c r="S521" t="s">
        <v>88</v>
      </c>
      <c r="T521" t="str">
        <f t="shared" si="204"/>
        <v>UPDATE lov_value SET ACTIVE = 1 , ORDER_VALUE = 0 WHERE ID = 520;</v>
      </c>
      <c r="U521" t="str">
        <f t="shared" si="214"/>
        <v>GG11</v>
      </c>
      <c r="V521" t="str">
        <f t="shared" si="214"/>
        <v>Public sector corporations</v>
      </c>
      <c r="W521" t="str">
        <f t="shared" si="214"/>
        <v/>
      </c>
      <c r="X521" t="str">
        <f t="shared" si="214"/>
        <v/>
      </c>
      <c r="Y521" t="str">
        <f t="shared" si="214"/>
        <v/>
      </c>
      <c r="Z521" t="str">
        <f t="shared" si="214"/>
        <v/>
      </c>
      <c r="AA521" t="str">
        <f t="shared" si="214"/>
        <v/>
      </c>
      <c r="AB521" t="str">
        <f t="shared" si="214"/>
        <v/>
      </c>
      <c r="AC521" t="str">
        <f t="shared" si="214"/>
        <v/>
      </c>
      <c r="AD521" t="str">
        <f t="shared" si="214"/>
        <v/>
      </c>
      <c r="AE521" t="str">
        <f t="shared" si="214"/>
        <v/>
      </c>
      <c r="AF521" t="str">
        <f t="shared" si="214"/>
        <v/>
      </c>
      <c r="AG521" t="str">
        <f t="shared" si="213"/>
        <v>INSERT INTO oscar_db.synonym (SYNONYM, LOV_ID) VALUES('GG11' , 520);</v>
      </c>
      <c r="AH521" t="str">
        <f t="shared" si="213"/>
        <v>INSERT INTO oscar_db.synonym (SYNONYM, LOV_ID) VALUES('Public sector corporations' , 520);</v>
      </c>
      <c r="AI521" t="str">
        <f t="shared" si="213"/>
        <v/>
      </c>
      <c r="AJ521" t="str">
        <f t="shared" si="212"/>
        <v/>
      </c>
      <c r="AK521" t="str">
        <f t="shared" si="212"/>
        <v/>
      </c>
      <c r="AL521" t="str">
        <f t="shared" si="212"/>
        <v/>
      </c>
      <c r="AM521" t="str">
        <f t="shared" si="212"/>
        <v/>
      </c>
      <c r="AN521" t="str">
        <f t="shared" si="212"/>
        <v/>
      </c>
      <c r="AO521" t="str">
        <f t="shared" si="212"/>
        <v/>
      </c>
      <c r="AP521" t="str">
        <f t="shared" si="212"/>
        <v/>
      </c>
      <c r="AQ521" t="str">
        <f t="shared" si="212"/>
        <v/>
      </c>
      <c r="AR521" t="str">
        <f t="shared" si="212"/>
        <v/>
      </c>
    </row>
    <row r="522" spans="3:44" ht="16" hidden="1">
      <c r="C522" s="68">
        <v>11</v>
      </c>
      <c r="D522" s="68">
        <v>163</v>
      </c>
      <c r="E522" s="18" t="s">
        <v>903</v>
      </c>
      <c r="F522" s="145" t="s">
        <v>2030</v>
      </c>
      <c r="G522" s="148" t="str">
        <f t="shared" si="209"/>
        <v>UNDEFINED</v>
      </c>
      <c r="H522" s="148" t="str">
        <f t="shared" si="210"/>
        <v>Not Defined</v>
      </c>
      <c r="I522" s="148"/>
      <c r="J522" s="148" t="s">
        <v>200</v>
      </c>
      <c r="K522" s="148"/>
      <c r="L522" s="30" t="s">
        <v>310</v>
      </c>
      <c r="M522" s="143"/>
      <c r="N522" s="68">
        <v>521</v>
      </c>
      <c r="O522" s="68" t="str">
        <f t="shared" si="217"/>
        <v>]},{ "id":11,"ext_id": 163, "name":"ECB_GUARANTOR_RESIDENCE_TYPE","values":[</v>
      </c>
      <c r="P522" s="68" t="str">
        <f t="shared" si="215"/>
        <v>{ "id": 521, "cbl_value":"UNDEFINED", "oscar_display_text" : "Not Defined", "top_record": false, "synonyms": [] },</v>
      </c>
      <c r="Q522" s="68" t="str">
        <f t="shared" si="216"/>
        <v>]},{ "id":11,"ext_id": 163, "name":"ECB_GUARANTOR_RESIDENCE_TYPE","values":[{ "id": 521, "cbl_value":"UNDEFINED", "oscar_display_text" : "Not Defined", "top_record": false, "synonyms": [] },</v>
      </c>
      <c r="R522" s="68"/>
      <c r="S522" t="s">
        <v>88</v>
      </c>
      <c r="T522" t="str">
        <f t="shared" si="204"/>
        <v>UPDATE lov_value SET ACTIVE = 1 , ORDER_VALUE = 0 WHERE ID = 521;</v>
      </c>
      <c r="U522" t="str">
        <f t="shared" si="214"/>
        <v>UNDEFINED</v>
      </c>
      <c r="V522" t="str">
        <f t="shared" si="214"/>
        <v/>
      </c>
      <c r="W522" t="str">
        <f t="shared" si="214"/>
        <v/>
      </c>
      <c r="X522" t="str">
        <f t="shared" si="214"/>
        <v/>
      </c>
      <c r="Y522" t="str">
        <f t="shared" si="214"/>
        <v/>
      </c>
      <c r="Z522" t="str">
        <f t="shared" si="214"/>
        <v/>
      </c>
      <c r="AA522" t="str">
        <f t="shared" si="214"/>
        <v/>
      </c>
      <c r="AB522" t="str">
        <f t="shared" si="214"/>
        <v/>
      </c>
      <c r="AC522" t="str">
        <f t="shared" si="214"/>
        <v/>
      </c>
      <c r="AD522" t="str">
        <f t="shared" si="214"/>
        <v/>
      </c>
      <c r="AE522" t="str">
        <f t="shared" si="214"/>
        <v/>
      </c>
      <c r="AF522" t="str">
        <f t="shared" si="214"/>
        <v/>
      </c>
      <c r="AG522" t="str">
        <f t="shared" si="213"/>
        <v>INSERT INTO oscar_db.synonym (SYNONYM, LOV_ID) VALUES('UNDEFINED' , 521);</v>
      </c>
      <c r="AH522" t="str">
        <f t="shared" si="213"/>
        <v/>
      </c>
      <c r="AI522" t="str">
        <f t="shared" si="213"/>
        <v/>
      </c>
      <c r="AJ522" t="str">
        <f t="shared" si="212"/>
        <v/>
      </c>
      <c r="AK522" t="str">
        <f t="shared" si="212"/>
        <v/>
      </c>
      <c r="AL522" t="str">
        <f t="shared" si="212"/>
        <v/>
      </c>
      <c r="AM522" t="str">
        <f t="shared" si="212"/>
        <v/>
      </c>
      <c r="AN522" t="str">
        <f t="shared" si="212"/>
        <v/>
      </c>
      <c r="AO522" t="str">
        <f t="shared" si="212"/>
        <v/>
      </c>
      <c r="AP522" t="str">
        <f t="shared" si="212"/>
        <v/>
      </c>
      <c r="AQ522" t="str">
        <f t="shared" si="212"/>
        <v/>
      </c>
      <c r="AR522" t="str">
        <f t="shared" si="212"/>
        <v/>
      </c>
    </row>
    <row r="523" spans="3:44" ht="16" hidden="1">
      <c r="C523" s="68">
        <v>11</v>
      </c>
      <c r="D523" s="68">
        <v>163</v>
      </c>
      <c r="E523" s="18" t="s">
        <v>903</v>
      </c>
      <c r="F523" s="145" t="s">
        <v>2051</v>
      </c>
      <c r="G523" s="148" t="str">
        <f t="shared" si="209"/>
        <v>GRAT</v>
      </c>
      <c r="H523" s="148" t="s">
        <v>2052</v>
      </c>
      <c r="I523" s="148"/>
      <c r="J523" s="148" t="s">
        <v>200</v>
      </c>
      <c r="K523" s="148"/>
      <c r="L523" s="30" t="s">
        <v>2053</v>
      </c>
      <c r="M523" s="143"/>
      <c r="N523" s="68">
        <v>522</v>
      </c>
      <c r="O523" s="68" t="str">
        <f t="shared" si="217"/>
        <v/>
      </c>
      <c r="P523" s="68" t="str">
        <f t="shared" si="215"/>
        <v>{ "id": 522, "cbl_value":"GRAT", "oscar_display_text" : "Austria", "top_record": false, "synonyms": [] },</v>
      </c>
      <c r="Q523" s="68" t="str">
        <f t="shared" si="216"/>
        <v>{ "id": 522, "cbl_value":"GRAT", "oscar_display_text" : "Austria", "top_record": false, "synonyms": [] },</v>
      </c>
      <c r="R523" s="68"/>
      <c r="S523" t="s">
        <v>88</v>
      </c>
      <c r="T523" t="str">
        <f t="shared" si="204"/>
        <v>UPDATE lov_value SET ACTIVE = 1 , ORDER_VALUE = 0 WHERE ID = 522;</v>
      </c>
      <c r="U523" t="str">
        <f t="shared" si="214"/>
        <v>GRAT</v>
      </c>
      <c r="V523" t="str">
        <f t="shared" si="214"/>
        <v>Austria</v>
      </c>
      <c r="W523" t="str">
        <f t="shared" si="214"/>
        <v/>
      </c>
      <c r="X523" t="str">
        <f t="shared" si="214"/>
        <v/>
      </c>
      <c r="Y523" t="str">
        <f t="shared" si="214"/>
        <v/>
      </c>
      <c r="Z523" t="str">
        <f t="shared" si="214"/>
        <v/>
      </c>
      <c r="AA523" t="str">
        <f t="shared" si="214"/>
        <v/>
      </c>
      <c r="AB523" t="str">
        <f t="shared" si="214"/>
        <v/>
      </c>
      <c r="AC523" t="str">
        <f t="shared" si="214"/>
        <v/>
      </c>
      <c r="AD523" t="str">
        <f t="shared" si="214"/>
        <v/>
      </c>
      <c r="AE523" t="str">
        <f t="shared" si="214"/>
        <v/>
      </c>
      <c r="AF523" t="str">
        <f t="shared" si="214"/>
        <v/>
      </c>
      <c r="AG523" t="str">
        <f t="shared" si="213"/>
        <v>INSERT INTO oscar_db.synonym (SYNONYM, LOV_ID) VALUES('GRAT' , 522);</v>
      </c>
      <c r="AH523" t="str">
        <f t="shared" si="213"/>
        <v>INSERT INTO oscar_db.synonym (SYNONYM, LOV_ID) VALUES('Austria' , 522);</v>
      </c>
      <c r="AI523" t="str">
        <f t="shared" si="213"/>
        <v/>
      </c>
      <c r="AJ523" t="str">
        <f t="shared" si="212"/>
        <v/>
      </c>
      <c r="AK523" t="str">
        <f t="shared" si="212"/>
        <v/>
      </c>
      <c r="AL523" t="str">
        <f t="shared" si="212"/>
        <v/>
      </c>
      <c r="AM523" t="str">
        <f t="shared" si="212"/>
        <v/>
      </c>
      <c r="AN523" t="str">
        <f t="shared" si="212"/>
        <v/>
      </c>
      <c r="AO523" t="str">
        <f t="shared" si="212"/>
        <v/>
      </c>
      <c r="AP523" t="str">
        <f t="shared" si="212"/>
        <v/>
      </c>
      <c r="AQ523" t="str">
        <f t="shared" si="212"/>
        <v/>
      </c>
      <c r="AR523" t="str">
        <f t="shared" si="212"/>
        <v/>
      </c>
    </row>
    <row r="524" spans="3:44" ht="16" hidden="1">
      <c r="C524" s="68">
        <v>11</v>
      </c>
      <c r="D524" s="68">
        <v>163</v>
      </c>
      <c r="E524" s="18" t="s">
        <v>903</v>
      </c>
      <c r="F524" s="145" t="s">
        <v>2054</v>
      </c>
      <c r="G524" s="148" t="str">
        <f t="shared" si="209"/>
        <v>GRBE</v>
      </c>
      <c r="H524" s="148" t="s">
        <v>590</v>
      </c>
      <c r="I524" s="148"/>
      <c r="J524" s="148" t="s">
        <v>200</v>
      </c>
      <c r="K524" s="148"/>
      <c r="L524" s="30" t="s">
        <v>2055</v>
      </c>
      <c r="M524" s="143"/>
      <c r="N524" s="68">
        <v>523</v>
      </c>
      <c r="O524" s="68" t="str">
        <f t="shared" si="217"/>
        <v/>
      </c>
      <c r="P524" s="68" t="str">
        <f t="shared" si="215"/>
        <v>{ "id": 523, "cbl_value":"GRBE", "oscar_display_text" : "Belgium", "top_record": false, "synonyms": [] },</v>
      </c>
      <c r="Q524" s="68" t="str">
        <f t="shared" si="216"/>
        <v>{ "id": 523, "cbl_value":"GRBE", "oscar_display_text" : "Belgium", "top_record": false, "synonyms": [] },</v>
      </c>
      <c r="R524" s="68"/>
      <c r="S524" t="s">
        <v>88</v>
      </c>
      <c r="T524" t="str">
        <f t="shared" si="204"/>
        <v>UPDATE lov_value SET ACTIVE = 1 , ORDER_VALUE = 0 WHERE ID = 523;</v>
      </c>
      <c r="U524" t="str">
        <f t="shared" si="214"/>
        <v>GRBE</v>
      </c>
      <c r="V524" t="str">
        <f t="shared" si="214"/>
        <v>Belgium</v>
      </c>
      <c r="W524" t="str">
        <f t="shared" si="214"/>
        <v/>
      </c>
      <c r="X524" t="str">
        <f t="shared" si="214"/>
        <v/>
      </c>
      <c r="Y524" t="str">
        <f t="shared" si="214"/>
        <v/>
      </c>
      <c r="Z524" t="str">
        <f t="shared" si="214"/>
        <v/>
      </c>
      <c r="AA524" t="str">
        <f t="shared" si="214"/>
        <v/>
      </c>
      <c r="AB524" t="str">
        <f t="shared" si="214"/>
        <v/>
      </c>
      <c r="AC524" t="str">
        <f t="shared" si="214"/>
        <v/>
      </c>
      <c r="AD524" t="str">
        <f t="shared" si="214"/>
        <v/>
      </c>
      <c r="AE524" t="str">
        <f t="shared" si="214"/>
        <v/>
      </c>
      <c r="AF524" t="str">
        <f t="shared" si="214"/>
        <v/>
      </c>
      <c r="AG524" t="str">
        <f t="shared" si="213"/>
        <v>INSERT INTO oscar_db.synonym (SYNONYM, LOV_ID) VALUES('GRBE' , 523);</v>
      </c>
      <c r="AH524" t="str">
        <f t="shared" si="213"/>
        <v>INSERT INTO oscar_db.synonym (SYNONYM, LOV_ID) VALUES('Belgium' , 523);</v>
      </c>
      <c r="AI524" t="str">
        <f t="shared" si="213"/>
        <v/>
      </c>
      <c r="AJ524" t="str">
        <f t="shared" si="212"/>
        <v/>
      </c>
      <c r="AK524" t="str">
        <f t="shared" si="212"/>
        <v/>
      </c>
      <c r="AL524" t="str">
        <f t="shared" si="212"/>
        <v/>
      </c>
      <c r="AM524" t="str">
        <f t="shared" si="212"/>
        <v/>
      </c>
      <c r="AN524" t="str">
        <f t="shared" si="212"/>
        <v/>
      </c>
      <c r="AO524" t="str">
        <f t="shared" si="212"/>
        <v/>
      </c>
      <c r="AP524" t="str">
        <f t="shared" si="212"/>
        <v/>
      </c>
      <c r="AQ524" t="str">
        <f t="shared" si="212"/>
        <v/>
      </c>
      <c r="AR524" t="str">
        <f t="shared" si="212"/>
        <v/>
      </c>
    </row>
    <row r="525" spans="3:44" ht="16" hidden="1">
      <c r="C525" s="68">
        <v>11</v>
      </c>
      <c r="D525" s="68">
        <v>163</v>
      </c>
      <c r="E525" s="18" t="s">
        <v>903</v>
      </c>
      <c r="F525" s="145" t="s">
        <v>2056</v>
      </c>
      <c r="G525" s="148" t="str">
        <f t="shared" si="209"/>
        <v>GRBG</v>
      </c>
      <c r="H525" s="148" t="s">
        <v>2057</v>
      </c>
      <c r="I525" s="148"/>
      <c r="J525" s="148" t="s">
        <v>200</v>
      </c>
      <c r="K525" s="148"/>
      <c r="L525" s="30" t="s">
        <v>2058</v>
      </c>
      <c r="M525" s="143"/>
      <c r="N525" s="68">
        <v>524</v>
      </c>
      <c r="O525" s="68" t="str">
        <f t="shared" si="217"/>
        <v/>
      </c>
      <c r="P525" s="68" t="str">
        <f t="shared" si="215"/>
        <v>{ "id": 524, "cbl_value":"GRBG", "oscar_display_text" : "Bulgaria", "top_record": false, "synonyms": [] },</v>
      </c>
      <c r="Q525" s="68" t="str">
        <f t="shared" si="216"/>
        <v>{ "id": 524, "cbl_value":"GRBG", "oscar_display_text" : "Bulgaria", "top_record": false, "synonyms": [] },</v>
      </c>
      <c r="R525" s="68"/>
      <c r="S525" t="s">
        <v>88</v>
      </c>
      <c r="T525" t="str">
        <f t="shared" si="204"/>
        <v>UPDATE lov_value SET ACTIVE = 1 , ORDER_VALUE = 0 WHERE ID = 524;</v>
      </c>
      <c r="U525" t="str">
        <f t="shared" ref="U525:AF540" si="218">IF($L525&lt;&gt;"",
    IF(LEN($L525)-LEN(SUBSTITUTE($L525,";",""))&gt;=U$1,
        IF(U$1=1,
            MID($L525,1,FIND(";",$L525,1)-1),
            MID($L525,
                FIND("~",SUBSTITUTE($L525,";","~",U$1-1))+1,
                FIND("~",SUBSTITUTE($L525,";","~",U$1))-FIND("~",SUBSTITUTE($L525,";","~",U$1-1))-1
            )
        ),
        IF(AND(LEN($L525)-LEN(SUBSTITUTE($L525,";",""))=0,U$1=1),
            $L525,
            IF(LEN($L525)-LEN(SUBSTITUTE($L525,";",""))=U$1-1,
                RIGHT($L525,LEN($L525)-FIND("~",(SUBSTITUTE($L525,";","~",U$1-1)))),""))),"")</f>
        <v>GRBG</v>
      </c>
      <c r="V525" t="str">
        <f t="shared" si="218"/>
        <v>Bulgaria</v>
      </c>
      <c r="W525" t="str">
        <f t="shared" si="218"/>
        <v/>
      </c>
      <c r="X525" t="str">
        <f t="shared" si="218"/>
        <v/>
      </c>
      <c r="Y525" t="str">
        <f t="shared" si="218"/>
        <v/>
      </c>
      <c r="Z525" t="str">
        <f t="shared" si="218"/>
        <v/>
      </c>
      <c r="AA525" t="str">
        <f t="shared" si="218"/>
        <v/>
      </c>
      <c r="AB525" t="str">
        <f t="shared" si="218"/>
        <v/>
      </c>
      <c r="AC525" t="str">
        <f t="shared" si="218"/>
        <v/>
      </c>
      <c r="AD525" t="str">
        <f t="shared" si="218"/>
        <v/>
      </c>
      <c r="AE525" t="str">
        <f t="shared" si="218"/>
        <v/>
      </c>
      <c r="AF525" t="str">
        <f t="shared" si="218"/>
        <v/>
      </c>
      <c r="AG525" t="str">
        <f t="shared" si="213"/>
        <v>INSERT INTO oscar_db.synonym (SYNONYM, LOV_ID) VALUES('GRBG' , 524);</v>
      </c>
      <c r="AH525" t="str">
        <f t="shared" si="213"/>
        <v>INSERT INTO oscar_db.synonym (SYNONYM, LOV_ID) VALUES('Bulgaria' , 524);</v>
      </c>
      <c r="AI525" t="str">
        <f t="shared" si="213"/>
        <v/>
      </c>
      <c r="AJ525" t="str">
        <f t="shared" si="212"/>
        <v/>
      </c>
      <c r="AK525" t="str">
        <f t="shared" si="212"/>
        <v/>
      </c>
      <c r="AL525" t="str">
        <f t="shared" si="212"/>
        <v/>
      </c>
      <c r="AM525" t="str">
        <f t="shared" si="212"/>
        <v/>
      </c>
      <c r="AN525" t="str">
        <f t="shared" si="212"/>
        <v/>
      </c>
      <c r="AO525" t="str">
        <f t="shared" si="212"/>
        <v/>
      </c>
      <c r="AP525" t="str">
        <f t="shared" si="212"/>
        <v/>
      </c>
      <c r="AQ525" t="str">
        <f t="shared" si="212"/>
        <v/>
      </c>
      <c r="AR525" t="str">
        <f t="shared" si="212"/>
        <v/>
      </c>
    </row>
    <row r="526" spans="3:44" ht="16" hidden="1">
      <c r="C526" s="68">
        <v>11</v>
      </c>
      <c r="D526" s="68">
        <v>163</v>
      </c>
      <c r="E526" s="18" t="s">
        <v>903</v>
      </c>
      <c r="F526" s="145" t="s">
        <v>2059</v>
      </c>
      <c r="G526" s="148" t="str">
        <f t="shared" si="209"/>
        <v>GRCY</v>
      </c>
      <c r="H526" s="148" t="s">
        <v>2060</v>
      </c>
      <c r="I526" s="148"/>
      <c r="J526" s="148" t="s">
        <v>200</v>
      </c>
      <c r="K526" s="148"/>
      <c r="L526" s="30" t="s">
        <v>2061</v>
      </c>
      <c r="M526" s="143"/>
      <c r="N526" s="68">
        <v>525</v>
      </c>
      <c r="O526" s="68" t="str">
        <f t="shared" si="217"/>
        <v/>
      </c>
      <c r="P526" s="68" t="str">
        <f t="shared" si="215"/>
        <v>{ "id": 525, "cbl_value":"GRCY", "oscar_display_text" : "Cyprus", "top_record": false, "synonyms": [] },</v>
      </c>
      <c r="Q526" s="68" t="str">
        <f t="shared" si="216"/>
        <v>{ "id": 525, "cbl_value":"GRCY", "oscar_display_text" : "Cyprus", "top_record": false, "synonyms": [] },</v>
      </c>
      <c r="R526" s="68"/>
      <c r="S526" t="s">
        <v>88</v>
      </c>
      <c r="T526" t="str">
        <f t="shared" si="204"/>
        <v>UPDATE lov_value SET ACTIVE = 1 , ORDER_VALUE = 0 WHERE ID = 525;</v>
      </c>
      <c r="U526" t="str">
        <f t="shared" si="218"/>
        <v>GRCY</v>
      </c>
      <c r="V526" t="str">
        <f t="shared" si="218"/>
        <v>Cyprus</v>
      </c>
      <c r="W526" t="str">
        <f t="shared" si="218"/>
        <v/>
      </c>
      <c r="X526" t="str">
        <f t="shared" si="218"/>
        <v/>
      </c>
      <c r="Y526" t="str">
        <f t="shared" si="218"/>
        <v/>
      </c>
      <c r="Z526" t="str">
        <f t="shared" si="218"/>
        <v/>
      </c>
      <c r="AA526" t="str">
        <f t="shared" si="218"/>
        <v/>
      </c>
      <c r="AB526" t="str">
        <f t="shared" si="218"/>
        <v/>
      </c>
      <c r="AC526" t="str">
        <f t="shared" si="218"/>
        <v/>
      </c>
      <c r="AD526" t="str">
        <f t="shared" si="218"/>
        <v/>
      </c>
      <c r="AE526" t="str">
        <f t="shared" si="218"/>
        <v/>
      </c>
      <c r="AF526" t="str">
        <f t="shared" si="218"/>
        <v/>
      </c>
      <c r="AG526" t="str">
        <f t="shared" si="213"/>
        <v>INSERT INTO oscar_db.synonym (SYNONYM, LOV_ID) VALUES('GRCY' , 525);</v>
      </c>
      <c r="AH526" t="str">
        <f t="shared" si="213"/>
        <v>INSERT INTO oscar_db.synonym (SYNONYM, LOV_ID) VALUES('Cyprus' , 525);</v>
      </c>
      <c r="AI526" t="str">
        <f t="shared" si="213"/>
        <v/>
      </c>
      <c r="AJ526" t="str">
        <f t="shared" si="212"/>
        <v/>
      </c>
      <c r="AK526" t="str">
        <f t="shared" si="212"/>
        <v/>
      </c>
      <c r="AL526" t="str">
        <f t="shared" si="212"/>
        <v/>
      </c>
      <c r="AM526" t="str">
        <f t="shared" ref="AM526:AR568" si="219">IF(AA526&lt;&gt;"",CONCATENATE("INSERT INTO oscar_db.synonym (SYNONYM, LOV_ID) VALUES('",AA526,"' , ",$N526,");"),"")</f>
        <v/>
      </c>
      <c r="AN526" t="str">
        <f t="shared" si="219"/>
        <v/>
      </c>
      <c r="AO526" t="str">
        <f t="shared" si="219"/>
        <v/>
      </c>
      <c r="AP526" t="str">
        <f t="shared" si="219"/>
        <v/>
      </c>
      <c r="AQ526" t="str">
        <f t="shared" si="219"/>
        <v/>
      </c>
      <c r="AR526" t="str">
        <f t="shared" si="219"/>
        <v/>
      </c>
    </row>
    <row r="527" spans="3:44" ht="16" hidden="1">
      <c r="C527" s="68">
        <v>11</v>
      </c>
      <c r="D527" s="68">
        <v>163</v>
      </c>
      <c r="E527" s="18" t="s">
        <v>903</v>
      </c>
      <c r="F527" s="145" t="s">
        <v>2062</v>
      </c>
      <c r="G527" s="148" t="str">
        <f t="shared" si="209"/>
        <v>GRCZ</v>
      </c>
      <c r="H527" s="148" t="s">
        <v>2063</v>
      </c>
      <c r="I527" s="148"/>
      <c r="J527" s="148" t="s">
        <v>200</v>
      </c>
      <c r="K527" s="148"/>
      <c r="L527" s="30" t="s">
        <v>2064</v>
      </c>
      <c r="M527" s="143"/>
      <c r="N527" s="68">
        <v>526</v>
      </c>
      <c r="O527" s="68" t="str">
        <f t="shared" si="217"/>
        <v/>
      </c>
      <c r="P527" s="68" t="str">
        <f t="shared" si="215"/>
        <v>{ "id": 526, "cbl_value":"GRCZ", "oscar_display_text" : "Czech Republic", "top_record": false, "synonyms": [] },</v>
      </c>
      <c r="Q527" s="68" t="str">
        <f t="shared" si="216"/>
        <v>{ "id": 526, "cbl_value":"GRCZ", "oscar_display_text" : "Czech Republic", "top_record": false, "synonyms": [] },</v>
      </c>
      <c r="R527" s="68"/>
      <c r="S527" t="s">
        <v>88</v>
      </c>
      <c r="T527" t="str">
        <f t="shared" si="204"/>
        <v>UPDATE lov_value SET ACTIVE = 1 , ORDER_VALUE = 0 WHERE ID = 526;</v>
      </c>
      <c r="U527" t="str">
        <f t="shared" si="218"/>
        <v>GRCZ</v>
      </c>
      <c r="V527" t="str">
        <f t="shared" si="218"/>
        <v>Czech Republic</v>
      </c>
      <c r="W527" t="str">
        <f t="shared" si="218"/>
        <v/>
      </c>
      <c r="X527" t="str">
        <f t="shared" si="218"/>
        <v/>
      </c>
      <c r="Y527" t="str">
        <f t="shared" si="218"/>
        <v/>
      </c>
      <c r="Z527" t="str">
        <f t="shared" si="218"/>
        <v/>
      </c>
      <c r="AA527" t="str">
        <f t="shared" si="218"/>
        <v/>
      </c>
      <c r="AB527" t="str">
        <f t="shared" si="218"/>
        <v/>
      </c>
      <c r="AC527" t="str">
        <f t="shared" si="218"/>
        <v/>
      </c>
      <c r="AD527" t="str">
        <f t="shared" si="218"/>
        <v/>
      </c>
      <c r="AE527" t="str">
        <f t="shared" si="218"/>
        <v/>
      </c>
      <c r="AF527" t="str">
        <f t="shared" si="218"/>
        <v/>
      </c>
      <c r="AG527" t="str">
        <f t="shared" si="213"/>
        <v>INSERT INTO oscar_db.synonym (SYNONYM, LOV_ID) VALUES('GRCZ' , 526);</v>
      </c>
      <c r="AH527" t="str">
        <f t="shared" si="213"/>
        <v>INSERT INTO oscar_db.synonym (SYNONYM, LOV_ID) VALUES('Czech Republic' , 526);</v>
      </c>
      <c r="AI527" t="str">
        <f t="shared" si="213"/>
        <v/>
      </c>
      <c r="AJ527" t="str">
        <f t="shared" si="213"/>
        <v/>
      </c>
      <c r="AK527" t="str">
        <f t="shared" si="213"/>
        <v/>
      </c>
      <c r="AL527" t="str">
        <f t="shared" si="213"/>
        <v/>
      </c>
      <c r="AM527" t="str">
        <f t="shared" si="219"/>
        <v/>
      </c>
      <c r="AN527" t="str">
        <f t="shared" si="219"/>
        <v/>
      </c>
      <c r="AO527" t="str">
        <f t="shared" si="219"/>
        <v/>
      </c>
      <c r="AP527" t="str">
        <f t="shared" si="219"/>
        <v/>
      </c>
      <c r="AQ527" t="str">
        <f t="shared" si="219"/>
        <v/>
      </c>
      <c r="AR527" t="str">
        <f t="shared" si="219"/>
        <v/>
      </c>
    </row>
    <row r="528" spans="3:44" ht="16" hidden="1">
      <c r="C528" s="68">
        <v>11</v>
      </c>
      <c r="D528" s="68">
        <v>163</v>
      </c>
      <c r="E528" s="18" t="s">
        <v>903</v>
      </c>
      <c r="F528" s="145" t="s">
        <v>2065</v>
      </c>
      <c r="G528" s="148" t="str">
        <f t="shared" si="209"/>
        <v>GRDE</v>
      </c>
      <c r="H528" s="148" t="s">
        <v>2066</v>
      </c>
      <c r="I528" s="148"/>
      <c r="J528" s="148" t="s">
        <v>200</v>
      </c>
      <c r="K528" s="148"/>
      <c r="L528" s="30" t="s">
        <v>2067</v>
      </c>
      <c r="M528" s="143"/>
      <c r="N528" s="68">
        <v>527</v>
      </c>
      <c r="O528" s="68" t="str">
        <f t="shared" si="217"/>
        <v/>
      </c>
      <c r="P528" s="68" t="str">
        <f t="shared" si="215"/>
        <v>{ "id": 527, "cbl_value":"GRDE", "oscar_display_text" : "Germany", "top_record": false, "synonyms": [] },</v>
      </c>
      <c r="Q528" s="68" t="str">
        <f t="shared" si="216"/>
        <v>{ "id": 527, "cbl_value":"GRDE", "oscar_display_text" : "Germany", "top_record": false, "synonyms": [] },</v>
      </c>
      <c r="R528" s="68"/>
      <c r="S528" t="s">
        <v>88</v>
      </c>
      <c r="T528" t="str">
        <f t="shared" si="204"/>
        <v>UPDATE lov_value SET ACTIVE = 1 , ORDER_VALUE = 0 WHERE ID = 527;</v>
      </c>
      <c r="U528" t="str">
        <f t="shared" si="218"/>
        <v>GRDE</v>
      </c>
      <c r="V528" t="str">
        <f t="shared" si="218"/>
        <v>Germany</v>
      </c>
      <c r="W528" t="str">
        <f t="shared" si="218"/>
        <v/>
      </c>
      <c r="X528" t="str">
        <f t="shared" si="218"/>
        <v/>
      </c>
      <c r="Y528" t="str">
        <f t="shared" si="218"/>
        <v/>
      </c>
      <c r="Z528" t="str">
        <f t="shared" si="218"/>
        <v/>
      </c>
      <c r="AA528" t="str">
        <f t="shared" si="218"/>
        <v/>
      </c>
      <c r="AB528" t="str">
        <f t="shared" si="218"/>
        <v/>
      </c>
      <c r="AC528" t="str">
        <f t="shared" si="218"/>
        <v/>
      </c>
      <c r="AD528" t="str">
        <f t="shared" si="218"/>
        <v/>
      </c>
      <c r="AE528" t="str">
        <f t="shared" si="218"/>
        <v/>
      </c>
      <c r="AF528" t="str">
        <f t="shared" si="218"/>
        <v/>
      </c>
      <c r="AG528" t="str">
        <f t="shared" si="213"/>
        <v>INSERT INTO oscar_db.synonym (SYNONYM, LOV_ID) VALUES('GRDE' , 527);</v>
      </c>
      <c r="AH528" t="str">
        <f t="shared" si="213"/>
        <v>INSERT INTO oscar_db.synonym (SYNONYM, LOV_ID) VALUES('Germany' , 527);</v>
      </c>
      <c r="AI528" t="str">
        <f t="shared" si="213"/>
        <v/>
      </c>
      <c r="AJ528" t="str">
        <f t="shared" si="213"/>
        <v/>
      </c>
      <c r="AK528" t="str">
        <f t="shared" si="213"/>
        <v/>
      </c>
      <c r="AL528" t="str">
        <f t="shared" si="213"/>
        <v/>
      </c>
      <c r="AM528" t="str">
        <f t="shared" si="219"/>
        <v/>
      </c>
      <c r="AN528" t="str">
        <f t="shared" si="219"/>
        <v/>
      </c>
      <c r="AO528" t="str">
        <f t="shared" si="219"/>
        <v/>
      </c>
      <c r="AP528" t="str">
        <f t="shared" si="219"/>
        <v/>
      </c>
      <c r="AQ528" t="str">
        <f t="shared" si="219"/>
        <v/>
      </c>
      <c r="AR528" t="str">
        <f t="shared" si="219"/>
        <v/>
      </c>
    </row>
    <row r="529" spans="3:44" ht="16" hidden="1">
      <c r="C529" s="68">
        <v>11</v>
      </c>
      <c r="D529" s="68">
        <v>163</v>
      </c>
      <c r="E529" s="18" t="s">
        <v>903</v>
      </c>
      <c r="F529" s="145" t="s">
        <v>2068</v>
      </c>
      <c r="G529" s="148" t="str">
        <f t="shared" si="209"/>
        <v>GRDK</v>
      </c>
      <c r="H529" s="148" t="s">
        <v>2069</v>
      </c>
      <c r="I529" s="148"/>
      <c r="J529" s="148" t="s">
        <v>200</v>
      </c>
      <c r="K529" s="148"/>
      <c r="L529" s="30" t="s">
        <v>2070</v>
      </c>
      <c r="M529" s="143"/>
      <c r="N529" s="68">
        <v>528</v>
      </c>
      <c r="O529" s="68" t="str">
        <f t="shared" si="217"/>
        <v/>
      </c>
      <c r="P529" s="68" t="str">
        <f t="shared" si="215"/>
        <v>{ "id": 528, "cbl_value":"GRDK", "oscar_display_text" : "Denmark", "top_record": false, "synonyms": [] },</v>
      </c>
      <c r="Q529" s="68" t="str">
        <f t="shared" si="216"/>
        <v>{ "id": 528, "cbl_value":"GRDK", "oscar_display_text" : "Denmark", "top_record": false, "synonyms": [] },</v>
      </c>
      <c r="R529" s="68"/>
      <c r="S529" t="s">
        <v>88</v>
      </c>
      <c r="T529" t="str">
        <f t="shared" si="204"/>
        <v>UPDATE lov_value SET ACTIVE = 1 , ORDER_VALUE = 0 WHERE ID = 528;</v>
      </c>
      <c r="U529" t="str">
        <f t="shared" si="218"/>
        <v>GRDK</v>
      </c>
      <c r="V529" t="str">
        <f t="shared" si="218"/>
        <v>Denmark</v>
      </c>
      <c r="W529" t="str">
        <f t="shared" si="218"/>
        <v/>
      </c>
      <c r="X529" t="str">
        <f t="shared" si="218"/>
        <v/>
      </c>
      <c r="Y529" t="str">
        <f t="shared" si="218"/>
        <v/>
      </c>
      <c r="Z529" t="str">
        <f t="shared" si="218"/>
        <v/>
      </c>
      <c r="AA529" t="str">
        <f t="shared" si="218"/>
        <v/>
      </c>
      <c r="AB529" t="str">
        <f t="shared" si="218"/>
        <v/>
      </c>
      <c r="AC529" t="str">
        <f t="shared" si="218"/>
        <v/>
      </c>
      <c r="AD529" t="str">
        <f t="shared" si="218"/>
        <v/>
      </c>
      <c r="AE529" t="str">
        <f t="shared" si="218"/>
        <v/>
      </c>
      <c r="AF529" t="str">
        <f t="shared" si="218"/>
        <v/>
      </c>
      <c r="AG529" t="str">
        <f t="shared" si="213"/>
        <v>INSERT INTO oscar_db.synonym (SYNONYM, LOV_ID) VALUES('GRDK' , 528);</v>
      </c>
      <c r="AH529" t="str">
        <f t="shared" si="213"/>
        <v>INSERT INTO oscar_db.synonym (SYNONYM, LOV_ID) VALUES('Denmark' , 528);</v>
      </c>
      <c r="AI529" t="str">
        <f t="shared" si="213"/>
        <v/>
      </c>
      <c r="AJ529" t="str">
        <f t="shared" si="213"/>
        <v/>
      </c>
      <c r="AK529" t="str">
        <f t="shared" si="213"/>
        <v/>
      </c>
      <c r="AL529" t="str">
        <f t="shared" si="213"/>
        <v/>
      </c>
      <c r="AM529" t="str">
        <f t="shared" si="219"/>
        <v/>
      </c>
      <c r="AN529" t="str">
        <f t="shared" si="219"/>
        <v/>
      </c>
      <c r="AO529" t="str">
        <f t="shared" si="219"/>
        <v/>
      </c>
      <c r="AP529" t="str">
        <f t="shared" si="219"/>
        <v/>
      </c>
      <c r="AQ529" t="str">
        <f t="shared" si="219"/>
        <v/>
      </c>
      <c r="AR529" t="str">
        <f t="shared" si="219"/>
        <v/>
      </c>
    </row>
    <row r="530" spans="3:44" ht="16" hidden="1">
      <c r="C530" s="68">
        <v>11</v>
      </c>
      <c r="D530" s="68">
        <v>163</v>
      </c>
      <c r="E530" s="18" t="s">
        <v>903</v>
      </c>
      <c r="F530" s="145" t="s">
        <v>2071</v>
      </c>
      <c r="G530" s="148" t="str">
        <f t="shared" si="209"/>
        <v>GREE</v>
      </c>
      <c r="H530" s="148" t="s">
        <v>2072</v>
      </c>
      <c r="I530" s="148"/>
      <c r="J530" s="148" t="s">
        <v>200</v>
      </c>
      <c r="K530" s="148"/>
      <c r="L530" s="30" t="s">
        <v>2073</v>
      </c>
      <c r="M530" s="143"/>
      <c r="N530" s="68">
        <v>529</v>
      </c>
      <c r="O530" s="68" t="str">
        <f t="shared" si="217"/>
        <v/>
      </c>
      <c r="P530" s="68" t="str">
        <f t="shared" si="215"/>
        <v>{ "id": 529, "cbl_value":"GREE", "oscar_display_text" : "Estonia", "top_record": false, "synonyms": [] },</v>
      </c>
      <c r="Q530" s="68" t="str">
        <f t="shared" si="216"/>
        <v>{ "id": 529, "cbl_value":"GREE", "oscar_display_text" : "Estonia", "top_record": false, "synonyms": [] },</v>
      </c>
      <c r="R530" s="68"/>
      <c r="S530" t="s">
        <v>88</v>
      </c>
      <c r="T530" t="str">
        <f t="shared" ref="T530:T593" si="220">CONCATENATE("UPDATE lov_value SET ACTIVE = ", IF(J530="Y",1,0), " , ORDER_VALUE = ",IF(I530&gt;0,I530,0), " WHERE ID = ", N530,";")</f>
        <v>UPDATE lov_value SET ACTIVE = 1 , ORDER_VALUE = 0 WHERE ID = 529;</v>
      </c>
      <c r="U530" t="str">
        <f t="shared" si="218"/>
        <v>GREE</v>
      </c>
      <c r="V530" t="str">
        <f t="shared" si="218"/>
        <v>Estonia</v>
      </c>
      <c r="W530" t="str">
        <f t="shared" si="218"/>
        <v/>
      </c>
      <c r="X530" t="str">
        <f t="shared" si="218"/>
        <v/>
      </c>
      <c r="Y530" t="str">
        <f t="shared" si="218"/>
        <v/>
      </c>
      <c r="Z530" t="str">
        <f t="shared" si="218"/>
        <v/>
      </c>
      <c r="AA530" t="str">
        <f t="shared" si="218"/>
        <v/>
      </c>
      <c r="AB530" t="str">
        <f t="shared" si="218"/>
        <v/>
      </c>
      <c r="AC530" t="str">
        <f t="shared" si="218"/>
        <v/>
      </c>
      <c r="AD530" t="str">
        <f t="shared" si="218"/>
        <v/>
      </c>
      <c r="AE530" t="str">
        <f t="shared" si="218"/>
        <v/>
      </c>
      <c r="AF530" t="str">
        <f t="shared" si="218"/>
        <v/>
      </c>
      <c r="AG530" t="str">
        <f t="shared" si="213"/>
        <v>INSERT INTO oscar_db.synonym (SYNONYM, LOV_ID) VALUES('GREE' , 529);</v>
      </c>
      <c r="AH530" t="str">
        <f t="shared" si="213"/>
        <v>INSERT INTO oscar_db.synonym (SYNONYM, LOV_ID) VALUES('Estonia' , 529);</v>
      </c>
      <c r="AI530" t="str">
        <f t="shared" si="213"/>
        <v/>
      </c>
      <c r="AJ530" t="str">
        <f t="shared" si="213"/>
        <v/>
      </c>
      <c r="AK530" t="str">
        <f t="shared" si="213"/>
        <v/>
      </c>
      <c r="AL530" t="str">
        <f t="shared" si="213"/>
        <v/>
      </c>
      <c r="AM530" t="str">
        <f t="shared" si="219"/>
        <v/>
      </c>
      <c r="AN530" t="str">
        <f t="shared" si="219"/>
        <v/>
      </c>
      <c r="AO530" t="str">
        <f t="shared" si="219"/>
        <v/>
      </c>
      <c r="AP530" t="str">
        <f t="shared" si="219"/>
        <v/>
      </c>
      <c r="AQ530" t="str">
        <f t="shared" si="219"/>
        <v/>
      </c>
      <c r="AR530" t="str">
        <f t="shared" si="219"/>
        <v/>
      </c>
    </row>
    <row r="531" spans="3:44" ht="16" hidden="1">
      <c r="C531" s="68">
        <v>11</v>
      </c>
      <c r="D531" s="68">
        <v>163</v>
      </c>
      <c r="E531" s="18" t="s">
        <v>903</v>
      </c>
      <c r="F531" s="145" t="s">
        <v>2074</v>
      </c>
      <c r="G531" s="148" t="str">
        <f t="shared" si="209"/>
        <v>GRES</v>
      </c>
      <c r="H531" s="148" t="s">
        <v>2075</v>
      </c>
      <c r="I531" s="148"/>
      <c r="J531" s="148" t="s">
        <v>200</v>
      </c>
      <c r="K531" s="148"/>
      <c r="L531" s="30" t="s">
        <v>2076</v>
      </c>
      <c r="M531" s="143"/>
      <c r="N531" s="68">
        <v>530</v>
      </c>
      <c r="O531" s="68" t="str">
        <f t="shared" si="217"/>
        <v/>
      </c>
      <c r="P531" s="68" t="str">
        <f t="shared" si="215"/>
        <v>{ "id": 530, "cbl_value":"GRES", "oscar_display_text" : "Spain", "top_record": false, "synonyms": [] },</v>
      </c>
      <c r="Q531" s="68" t="str">
        <f t="shared" si="216"/>
        <v>{ "id": 530, "cbl_value":"GRES", "oscar_display_text" : "Spain", "top_record": false, "synonyms": [] },</v>
      </c>
      <c r="R531" s="68"/>
      <c r="S531" t="s">
        <v>88</v>
      </c>
      <c r="T531" t="str">
        <f t="shared" si="220"/>
        <v>UPDATE lov_value SET ACTIVE = 1 , ORDER_VALUE = 0 WHERE ID = 530;</v>
      </c>
      <c r="U531" t="str">
        <f t="shared" si="218"/>
        <v>GRES</v>
      </c>
      <c r="V531" t="str">
        <f t="shared" si="218"/>
        <v>Spain</v>
      </c>
      <c r="W531" t="str">
        <f t="shared" si="218"/>
        <v/>
      </c>
      <c r="X531" t="str">
        <f t="shared" si="218"/>
        <v/>
      </c>
      <c r="Y531" t="str">
        <f t="shared" si="218"/>
        <v/>
      </c>
      <c r="Z531" t="str">
        <f t="shared" si="218"/>
        <v/>
      </c>
      <c r="AA531" t="str">
        <f t="shared" si="218"/>
        <v/>
      </c>
      <c r="AB531" t="str">
        <f t="shared" si="218"/>
        <v/>
      </c>
      <c r="AC531" t="str">
        <f t="shared" si="218"/>
        <v/>
      </c>
      <c r="AD531" t="str">
        <f t="shared" si="218"/>
        <v/>
      </c>
      <c r="AE531" t="str">
        <f t="shared" si="218"/>
        <v/>
      </c>
      <c r="AF531" t="str">
        <f t="shared" si="218"/>
        <v/>
      </c>
      <c r="AG531" t="str">
        <f t="shared" si="213"/>
        <v>INSERT INTO oscar_db.synonym (SYNONYM, LOV_ID) VALUES('GRES' , 530);</v>
      </c>
      <c r="AH531" t="str">
        <f t="shared" si="213"/>
        <v>INSERT INTO oscar_db.synonym (SYNONYM, LOV_ID) VALUES('Spain' , 530);</v>
      </c>
      <c r="AI531" t="str">
        <f t="shared" si="213"/>
        <v/>
      </c>
      <c r="AJ531" t="str">
        <f t="shared" si="213"/>
        <v/>
      </c>
      <c r="AK531" t="str">
        <f t="shared" si="213"/>
        <v/>
      </c>
      <c r="AL531" t="str">
        <f t="shared" si="213"/>
        <v/>
      </c>
      <c r="AM531" t="str">
        <f t="shared" si="219"/>
        <v/>
      </c>
      <c r="AN531" t="str">
        <f t="shared" si="219"/>
        <v/>
      </c>
      <c r="AO531" t="str">
        <f t="shared" si="219"/>
        <v/>
      </c>
      <c r="AP531" t="str">
        <f t="shared" si="219"/>
        <v/>
      </c>
      <c r="AQ531" t="str">
        <f t="shared" si="219"/>
        <v/>
      </c>
      <c r="AR531" t="str">
        <f t="shared" si="219"/>
        <v/>
      </c>
    </row>
    <row r="532" spans="3:44" ht="16" hidden="1">
      <c r="C532" s="68">
        <v>11</v>
      </c>
      <c r="D532" s="68">
        <v>163</v>
      </c>
      <c r="E532" s="18" t="s">
        <v>903</v>
      </c>
      <c r="F532" s="145" t="s">
        <v>2077</v>
      </c>
      <c r="G532" s="148" t="str">
        <f t="shared" si="209"/>
        <v>GRFI</v>
      </c>
      <c r="H532" s="148" t="s">
        <v>2078</v>
      </c>
      <c r="I532" s="148"/>
      <c r="J532" s="148" t="s">
        <v>200</v>
      </c>
      <c r="K532" s="148"/>
      <c r="L532" s="30" t="s">
        <v>2079</v>
      </c>
      <c r="M532" s="143"/>
      <c r="N532" s="68">
        <v>531</v>
      </c>
      <c r="O532" s="68" t="str">
        <f t="shared" si="217"/>
        <v/>
      </c>
      <c r="P532" s="68" t="str">
        <f t="shared" si="215"/>
        <v>{ "id": 531, "cbl_value":"GRFI", "oscar_display_text" : "Finland", "top_record": false, "synonyms": [] },</v>
      </c>
      <c r="Q532" s="68" t="str">
        <f t="shared" si="216"/>
        <v>{ "id": 531, "cbl_value":"GRFI", "oscar_display_text" : "Finland", "top_record": false, "synonyms": [] },</v>
      </c>
      <c r="R532" s="68"/>
      <c r="S532" t="s">
        <v>88</v>
      </c>
      <c r="T532" t="str">
        <f t="shared" si="220"/>
        <v>UPDATE lov_value SET ACTIVE = 1 , ORDER_VALUE = 0 WHERE ID = 531;</v>
      </c>
      <c r="U532" t="str">
        <f t="shared" si="218"/>
        <v>GRFI</v>
      </c>
      <c r="V532" t="str">
        <f t="shared" si="218"/>
        <v>Finland</v>
      </c>
      <c r="W532" t="str">
        <f t="shared" si="218"/>
        <v/>
      </c>
      <c r="X532" t="str">
        <f t="shared" si="218"/>
        <v/>
      </c>
      <c r="Y532" t="str">
        <f t="shared" si="218"/>
        <v/>
      </c>
      <c r="Z532" t="str">
        <f t="shared" si="218"/>
        <v/>
      </c>
      <c r="AA532" t="str">
        <f t="shared" si="218"/>
        <v/>
      </c>
      <c r="AB532" t="str">
        <f t="shared" si="218"/>
        <v/>
      </c>
      <c r="AC532" t="str">
        <f t="shared" si="218"/>
        <v/>
      </c>
      <c r="AD532" t="str">
        <f t="shared" si="218"/>
        <v/>
      </c>
      <c r="AE532" t="str">
        <f t="shared" si="218"/>
        <v/>
      </c>
      <c r="AF532" t="str">
        <f t="shared" si="218"/>
        <v/>
      </c>
      <c r="AG532" t="str">
        <f t="shared" si="213"/>
        <v>INSERT INTO oscar_db.synonym (SYNONYM, LOV_ID) VALUES('GRFI' , 531);</v>
      </c>
      <c r="AH532" t="str">
        <f t="shared" si="213"/>
        <v>INSERT INTO oscar_db.synonym (SYNONYM, LOV_ID) VALUES('Finland' , 531);</v>
      </c>
      <c r="AI532" t="str">
        <f t="shared" si="213"/>
        <v/>
      </c>
      <c r="AJ532" t="str">
        <f t="shared" si="213"/>
        <v/>
      </c>
      <c r="AK532" t="str">
        <f t="shared" si="213"/>
        <v/>
      </c>
      <c r="AL532" t="str">
        <f t="shared" si="213"/>
        <v/>
      </c>
      <c r="AM532" t="str">
        <f t="shared" si="219"/>
        <v/>
      </c>
      <c r="AN532" t="str">
        <f t="shared" si="219"/>
        <v/>
      </c>
      <c r="AO532" t="str">
        <f t="shared" si="219"/>
        <v/>
      </c>
      <c r="AP532" t="str">
        <f t="shared" si="219"/>
        <v/>
      </c>
      <c r="AQ532" t="str">
        <f t="shared" si="219"/>
        <v/>
      </c>
      <c r="AR532" t="str">
        <f t="shared" si="219"/>
        <v/>
      </c>
    </row>
    <row r="533" spans="3:44" ht="16" hidden="1">
      <c r="C533" s="68">
        <v>11</v>
      </c>
      <c r="D533" s="68">
        <v>163</v>
      </c>
      <c r="E533" s="18" t="s">
        <v>903</v>
      </c>
      <c r="F533" s="145" t="s">
        <v>2080</v>
      </c>
      <c r="G533" s="148" t="str">
        <f t="shared" si="209"/>
        <v>GRFR</v>
      </c>
      <c r="H533" s="148" t="s">
        <v>2081</v>
      </c>
      <c r="I533" s="148"/>
      <c r="J533" s="148" t="s">
        <v>200</v>
      </c>
      <c r="K533" s="148"/>
      <c r="L533" s="30" t="s">
        <v>2082</v>
      </c>
      <c r="M533" s="143"/>
      <c r="N533" s="68">
        <v>532</v>
      </c>
      <c r="O533" s="68" t="str">
        <f t="shared" si="217"/>
        <v/>
      </c>
      <c r="P533" s="68" t="str">
        <f t="shared" si="215"/>
        <v>{ "id": 532, "cbl_value":"GRFR", "oscar_display_text" : "France", "top_record": false, "synonyms": [] },</v>
      </c>
      <c r="Q533" s="68" t="str">
        <f t="shared" si="216"/>
        <v>{ "id": 532, "cbl_value":"GRFR", "oscar_display_text" : "France", "top_record": false, "synonyms": [] },</v>
      </c>
      <c r="R533" s="68"/>
      <c r="S533" t="s">
        <v>88</v>
      </c>
      <c r="T533" t="str">
        <f t="shared" si="220"/>
        <v>UPDATE lov_value SET ACTIVE = 1 , ORDER_VALUE = 0 WHERE ID = 532;</v>
      </c>
      <c r="U533" t="str">
        <f t="shared" si="218"/>
        <v>GRFR</v>
      </c>
      <c r="V533" t="str">
        <f t="shared" si="218"/>
        <v>France</v>
      </c>
      <c r="W533" t="str">
        <f t="shared" si="218"/>
        <v/>
      </c>
      <c r="X533" t="str">
        <f t="shared" si="218"/>
        <v/>
      </c>
      <c r="Y533" t="str">
        <f t="shared" si="218"/>
        <v/>
      </c>
      <c r="Z533" t="str">
        <f t="shared" si="218"/>
        <v/>
      </c>
      <c r="AA533" t="str">
        <f t="shared" si="218"/>
        <v/>
      </c>
      <c r="AB533" t="str">
        <f t="shared" si="218"/>
        <v/>
      </c>
      <c r="AC533" t="str">
        <f t="shared" si="218"/>
        <v/>
      </c>
      <c r="AD533" t="str">
        <f t="shared" si="218"/>
        <v/>
      </c>
      <c r="AE533" t="str">
        <f t="shared" si="218"/>
        <v/>
      </c>
      <c r="AF533" t="str">
        <f t="shared" si="218"/>
        <v/>
      </c>
      <c r="AG533" t="str">
        <f t="shared" si="213"/>
        <v>INSERT INTO oscar_db.synonym (SYNONYM, LOV_ID) VALUES('GRFR' , 532);</v>
      </c>
      <c r="AH533" t="str">
        <f t="shared" si="213"/>
        <v>INSERT INTO oscar_db.synonym (SYNONYM, LOV_ID) VALUES('France' , 532);</v>
      </c>
      <c r="AI533" t="str">
        <f t="shared" si="213"/>
        <v/>
      </c>
      <c r="AJ533" t="str">
        <f t="shared" si="213"/>
        <v/>
      </c>
      <c r="AK533" t="str">
        <f t="shared" si="213"/>
        <v/>
      </c>
      <c r="AL533" t="str">
        <f t="shared" si="213"/>
        <v/>
      </c>
      <c r="AM533" t="str">
        <f t="shared" si="219"/>
        <v/>
      </c>
      <c r="AN533" t="str">
        <f t="shared" si="219"/>
        <v/>
      </c>
      <c r="AO533" t="str">
        <f t="shared" si="219"/>
        <v/>
      </c>
      <c r="AP533" t="str">
        <f t="shared" si="219"/>
        <v/>
      </c>
      <c r="AQ533" t="str">
        <f t="shared" si="219"/>
        <v/>
      </c>
      <c r="AR533" t="str">
        <f t="shared" si="219"/>
        <v/>
      </c>
    </row>
    <row r="534" spans="3:44" ht="16" hidden="1">
      <c r="C534" s="68">
        <v>11</v>
      </c>
      <c r="D534" s="68">
        <v>163</v>
      </c>
      <c r="E534" s="18" t="s">
        <v>903</v>
      </c>
      <c r="F534" s="145" t="s">
        <v>2083</v>
      </c>
      <c r="G534" s="148" t="str">
        <f t="shared" si="209"/>
        <v>GRGB</v>
      </c>
      <c r="H534" s="148" t="s">
        <v>2084</v>
      </c>
      <c r="I534" s="148"/>
      <c r="J534" s="148" t="s">
        <v>200</v>
      </c>
      <c r="K534" s="148"/>
      <c r="L534" s="30" t="s">
        <v>2085</v>
      </c>
      <c r="M534" s="143"/>
      <c r="N534" s="68">
        <v>533</v>
      </c>
      <c r="O534" s="68" t="str">
        <f t="shared" si="217"/>
        <v/>
      </c>
      <c r="P534" s="68" t="str">
        <f t="shared" si="215"/>
        <v>{ "id": 533, "cbl_value":"GRGB", "oscar_display_text" : "United Kingdom", "top_record": false, "synonyms": [] },</v>
      </c>
      <c r="Q534" s="68" t="str">
        <f t="shared" si="216"/>
        <v>{ "id": 533, "cbl_value":"GRGB", "oscar_display_text" : "United Kingdom", "top_record": false, "synonyms": [] },</v>
      </c>
      <c r="R534" s="68"/>
      <c r="S534" t="s">
        <v>88</v>
      </c>
      <c r="T534" t="str">
        <f t="shared" si="220"/>
        <v>UPDATE lov_value SET ACTIVE = 1 , ORDER_VALUE = 0 WHERE ID = 533;</v>
      </c>
      <c r="U534" t="str">
        <f t="shared" si="218"/>
        <v>GRGB</v>
      </c>
      <c r="V534" t="str">
        <f t="shared" si="218"/>
        <v>United Kingdom</v>
      </c>
      <c r="W534" t="str">
        <f t="shared" si="218"/>
        <v>UK</v>
      </c>
      <c r="X534" t="str">
        <f t="shared" si="218"/>
        <v/>
      </c>
      <c r="Y534" t="str">
        <f t="shared" si="218"/>
        <v/>
      </c>
      <c r="Z534" t="str">
        <f t="shared" si="218"/>
        <v/>
      </c>
      <c r="AA534" t="str">
        <f t="shared" si="218"/>
        <v/>
      </c>
      <c r="AB534" t="str">
        <f t="shared" si="218"/>
        <v/>
      </c>
      <c r="AC534" t="str">
        <f t="shared" si="218"/>
        <v/>
      </c>
      <c r="AD534" t="str">
        <f t="shared" si="218"/>
        <v/>
      </c>
      <c r="AE534" t="str">
        <f t="shared" si="218"/>
        <v/>
      </c>
      <c r="AF534" t="str">
        <f t="shared" si="218"/>
        <v/>
      </c>
      <c r="AG534" t="str">
        <f t="shared" si="213"/>
        <v>INSERT INTO oscar_db.synonym (SYNONYM, LOV_ID) VALUES('GRGB' , 533);</v>
      </c>
      <c r="AH534" t="str">
        <f t="shared" si="213"/>
        <v>INSERT INTO oscar_db.synonym (SYNONYM, LOV_ID) VALUES('United Kingdom' , 533);</v>
      </c>
      <c r="AI534" t="str">
        <f t="shared" si="213"/>
        <v>INSERT INTO oscar_db.synonym (SYNONYM, LOV_ID) VALUES('UK' , 533);</v>
      </c>
      <c r="AJ534" t="str">
        <f t="shared" si="213"/>
        <v/>
      </c>
      <c r="AK534" t="str">
        <f t="shared" si="213"/>
        <v/>
      </c>
      <c r="AL534" t="str">
        <f t="shared" si="213"/>
        <v/>
      </c>
      <c r="AM534" t="str">
        <f t="shared" si="219"/>
        <v/>
      </c>
      <c r="AN534" t="str">
        <f t="shared" si="219"/>
        <v/>
      </c>
      <c r="AO534" t="str">
        <f t="shared" si="219"/>
        <v/>
      </c>
      <c r="AP534" t="str">
        <f t="shared" si="219"/>
        <v/>
      </c>
      <c r="AQ534" t="str">
        <f t="shared" si="219"/>
        <v/>
      </c>
      <c r="AR534" t="str">
        <f t="shared" si="219"/>
        <v/>
      </c>
    </row>
    <row r="535" spans="3:44" ht="16" hidden="1">
      <c r="C535" s="68">
        <v>11</v>
      </c>
      <c r="D535" s="68">
        <v>163</v>
      </c>
      <c r="E535" s="18" t="s">
        <v>903</v>
      </c>
      <c r="F535" s="145" t="s">
        <v>2086</v>
      </c>
      <c r="G535" s="148" t="str">
        <f t="shared" si="209"/>
        <v>GRGR</v>
      </c>
      <c r="H535" s="148" t="s">
        <v>2087</v>
      </c>
      <c r="I535" s="148"/>
      <c r="J535" s="148" t="s">
        <v>200</v>
      </c>
      <c r="K535" s="148"/>
      <c r="L535" s="30" t="s">
        <v>2088</v>
      </c>
      <c r="M535" s="143"/>
      <c r="N535" s="68">
        <v>534</v>
      </c>
      <c r="O535" s="68" t="str">
        <f t="shared" si="217"/>
        <v/>
      </c>
      <c r="P535" s="68" t="str">
        <f t="shared" si="215"/>
        <v>{ "id": 534, "cbl_value":"GRGR", "oscar_display_text" : "Greece", "top_record": false, "synonyms": [] },</v>
      </c>
      <c r="Q535" s="68" t="str">
        <f t="shared" si="216"/>
        <v>{ "id": 534, "cbl_value":"GRGR", "oscar_display_text" : "Greece", "top_record": false, "synonyms": [] },</v>
      </c>
      <c r="R535" s="68"/>
      <c r="S535" t="s">
        <v>88</v>
      </c>
      <c r="T535" t="str">
        <f t="shared" si="220"/>
        <v>UPDATE lov_value SET ACTIVE = 1 , ORDER_VALUE = 0 WHERE ID = 534;</v>
      </c>
      <c r="U535" t="str">
        <f t="shared" si="218"/>
        <v>GRGR</v>
      </c>
      <c r="V535" t="str">
        <f t="shared" si="218"/>
        <v>Greece</v>
      </c>
      <c r="W535" t="str">
        <f t="shared" si="218"/>
        <v/>
      </c>
      <c r="X535" t="str">
        <f t="shared" si="218"/>
        <v/>
      </c>
      <c r="Y535" t="str">
        <f t="shared" si="218"/>
        <v/>
      </c>
      <c r="Z535" t="str">
        <f t="shared" si="218"/>
        <v/>
      </c>
      <c r="AA535" t="str">
        <f t="shared" si="218"/>
        <v/>
      </c>
      <c r="AB535" t="str">
        <f t="shared" si="218"/>
        <v/>
      </c>
      <c r="AC535" t="str">
        <f t="shared" si="218"/>
        <v/>
      </c>
      <c r="AD535" t="str">
        <f t="shared" si="218"/>
        <v/>
      </c>
      <c r="AE535" t="str">
        <f t="shared" si="218"/>
        <v/>
      </c>
      <c r="AF535" t="str">
        <f t="shared" si="218"/>
        <v/>
      </c>
      <c r="AG535" t="str">
        <f t="shared" si="213"/>
        <v>INSERT INTO oscar_db.synonym (SYNONYM, LOV_ID) VALUES('GRGR' , 534);</v>
      </c>
      <c r="AH535" t="str">
        <f t="shared" si="213"/>
        <v>INSERT INTO oscar_db.synonym (SYNONYM, LOV_ID) VALUES('Greece' , 534);</v>
      </c>
      <c r="AI535" t="str">
        <f t="shared" si="213"/>
        <v/>
      </c>
      <c r="AJ535" t="str">
        <f t="shared" si="213"/>
        <v/>
      </c>
      <c r="AK535" t="str">
        <f t="shared" si="213"/>
        <v/>
      </c>
      <c r="AL535" t="str">
        <f t="shared" si="213"/>
        <v/>
      </c>
      <c r="AM535" t="str">
        <f t="shared" si="219"/>
        <v/>
      </c>
      <c r="AN535" t="str">
        <f t="shared" si="219"/>
        <v/>
      </c>
      <c r="AO535" t="str">
        <f t="shared" si="219"/>
        <v/>
      </c>
      <c r="AP535" t="str">
        <f t="shared" si="219"/>
        <v/>
      </c>
      <c r="AQ535" t="str">
        <f t="shared" si="219"/>
        <v/>
      </c>
      <c r="AR535" t="str">
        <f t="shared" si="219"/>
        <v/>
      </c>
    </row>
    <row r="536" spans="3:44" ht="16" hidden="1">
      <c r="C536" s="68">
        <v>11</v>
      </c>
      <c r="D536" s="68">
        <v>163</v>
      </c>
      <c r="E536" s="18" t="s">
        <v>903</v>
      </c>
      <c r="F536" s="145" t="s">
        <v>2089</v>
      </c>
      <c r="G536" s="148" t="str">
        <f t="shared" si="209"/>
        <v>GRHR</v>
      </c>
      <c r="H536" s="148" t="s">
        <v>2090</v>
      </c>
      <c r="I536" s="148"/>
      <c r="J536" s="148" t="s">
        <v>200</v>
      </c>
      <c r="K536" s="148"/>
      <c r="L536" s="30" t="s">
        <v>2091</v>
      </c>
      <c r="M536" s="143"/>
      <c r="N536" s="68">
        <v>535</v>
      </c>
      <c r="O536" s="68" t="str">
        <f t="shared" si="217"/>
        <v/>
      </c>
      <c r="P536" s="68" t="str">
        <f t="shared" si="215"/>
        <v>{ "id": 535, "cbl_value":"GRHR", "oscar_display_text" : "Croatia", "top_record": false, "synonyms": [] },</v>
      </c>
      <c r="Q536" s="68" t="str">
        <f t="shared" si="216"/>
        <v>{ "id": 535, "cbl_value":"GRHR", "oscar_display_text" : "Croatia", "top_record": false, "synonyms": [] },</v>
      </c>
      <c r="R536" s="68"/>
      <c r="S536" t="s">
        <v>88</v>
      </c>
      <c r="T536" t="str">
        <f t="shared" si="220"/>
        <v>UPDATE lov_value SET ACTIVE = 1 , ORDER_VALUE = 0 WHERE ID = 535;</v>
      </c>
      <c r="U536" t="str">
        <f t="shared" si="218"/>
        <v>GRHR</v>
      </c>
      <c r="V536" t="str">
        <f t="shared" si="218"/>
        <v>Croatia</v>
      </c>
      <c r="W536" t="str">
        <f t="shared" si="218"/>
        <v/>
      </c>
      <c r="X536" t="str">
        <f t="shared" si="218"/>
        <v/>
      </c>
      <c r="Y536" t="str">
        <f t="shared" si="218"/>
        <v/>
      </c>
      <c r="Z536" t="str">
        <f t="shared" si="218"/>
        <v/>
      </c>
      <c r="AA536" t="str">
        <f t="shared" si="218"/>
        <v/>
      </c>
      <c r="AB536" t="str">
        <f t="shared" si="218"/>
        <v/>
      </c>
      <c r="AC536" t="str">
        <f t="shared" si="218"/>
        <v/>
      </c>
      <c r="AD536" t="str">
        <f t="shared" si="218"/>
        <v/>
      </c>
      <c r="AE536" t="str">
        <f t="shared" si="218"/>
        <v/>
      </c>
      <c r="AF536" t="str">
        <f t="shared" si="218"/>
        <v/>
      </c>
      <c r="AG536" t="str">
        <f t="shared" si="213"/>
        <v>INSERT INTO oscar_db.synonym (SYNONYM, LOV_ID) VALUES('GRHR' , 535);</v>
      </c>
      <c r="AH536" t="str">
        <f t="shared" si="213"/>
        <v>INSERT INTO oscar_db.synonym (SYNONYM, LOV_ID) VALUES('Croatia' , 535);</v>
      </c>
      <c r="AI536" t="str">
        <f t="shared" si="213"/>
        <v/>
      </c>
      <c r="AJ536" t="str">
        <f t="shared" si="213"/>
        <v/>
      </c>
      <c r="AK536" t="str">
        <f t="shared" si="213"/>
        <v/>
      </c>
      <c r="AL536" t="str">
        <f t="shared" si="213"/>
        <v/>
      </c>
      <c r="AM536" t="str">
        <f t="shared" si="219"/>
        <v/>
      </c>
      <c r="AN536" t="str">
        <f t="shared" si="219"/>
        <v/>
      </c>
      <c r="AO536" t="str">
        <f t="shared" si="219"/>
        <v/>
      </c>
      <c r="AP536" t="str">
        <f t="shared" si="219"/>
        <v/>
      </c>
      <c r="AQ536" t="str">
        <f t="shared" si="219"/>
        <v/>
      </c>
      <c r="AR536" t="str">
        <f t="shared" si="219"/>
        <v/>
      </c>
    </row>
    <row r="537" spans="3:44" ht="16" hidden="1">
      <c r="C537" s="68">
        <v>11</v>
      </c>
      <c r="D537" s="68">
        <v>163</v>
      </c>
      <c r="E537" s="18" t="s">
        <v>903</v>
      </c>
      <c r="F537" s="145" t="s">
        <v>2092</v>
      </c>
      <c r="G537" s="148" t="str">
        <f t="shared" si="209"/>
        <v>GRHU</v>
      </c>
      <c r="H537" s="148" t="s">
        <v>2093</v>
      </c>
      <c r="I537" s="148"/>
      <c r="J537" s="148" t="s">
        <v>200</v>
      </c>
      <c r="K537" s="148"/>
      <c r="L537" s="30" t="s">
        <v>2094</v>
      </c>
      <c r="M537" s="143"/>
      <c r="N537" s="68">
        <v>536</v>
      </c>
      <c r="O537" s="68" t="str">
        <f t="shared" si="217"/>
        <v/>
      </c>
      <c r="P537" s="68" t="str">
        <f t="shared" si="215"/>
        <v>{ "id": 536, "cbl_value":"GRHU", "oscar_display_text" : "Hungary", "top_record": false, "synonyms": [] },</v>
      </c>
      <c r="Q537" s="68" t="str">
        <f t="shared" si="216"/>
        <v>{ "id": 536, "cbl_value":"GRHU", "oscar_display_text" : "Hungary", "top_record": false, "synonyms": [] },</v>
      </c>
      <c r="R537" s="68"/>
      <c r="S537" t="s">
        <v>88</v>
      </c>
      <c r="T537" t="str">
        <f t="shared" si="220"/>
        <v>UPDATE lov_value SET ACTIVE = 1 , ORDER_VALUE = 0 WHERE ID = 536;</v>
      </c>
      <c r="U537" t="str">
        <f t="shared" si="218"/>
        <v>GRHU</v>
      </c>
      <c r="V537" t="str">
        <f t="shared" si="218"/>
        <v>Hungary</v>
      </c>
      <c r="W537" t="str">
        <f t="shared" si="218"/>
        <v/>
      </c>
      <c r="X537" t="str">
        <f t="shared" si="218"/>
        <v/>
      </c>
      <c r="Y537" t="str">
        <f t="shared" si="218"/>
        <v/>
      </c>
      <c r="Z537" t="str">
        <f t="shared" si="218"/>
        <v/>
      </c>
      <c r="AA537" t="str">
        <f t="shared" si="218"/>
        <v/>
      </c>
      <c r="AB537" t="str">
        <f t="shared" si="218"/>
        <v/>
      </c>
      <c r="AC537" t="str">
        <f t="shared" si="218"/>
        <v/>
      </c>
      <c r="AD537" t="str">
        <f t="shared" si="218"/>
        <v/>
      </c>
      <c r="AE537" t="str">
        <f t="shared" si="218"/>
        <v/>
      </c>
      <c r="AF537" t="str">
        <f t="shared" si="218"/>
        <v/>
      </c>
      <c r="AG537" t="str">
        <f t="shared" si="213"/>
        <v>INSERT INTO oscar_db.synonym (SYNONYM, LOV_ID) VALUES('GRHU' , 536);</v>
      </c>
      <c r="AH537" t="str">
        <f t="shared" si="213"/>
        <v>INSERT INTO oscar_db.synonym (SYNONYM, LOV_ID) VALUES('Hungary' , 536);</v>
      </c>
      <c r="AI537" t="str">
        <f t="shared" si="213"/>
        <v/>
      </c>
      <c r="AJ537" t="str">
        <f t="shared" si="213"/>
        <v/>
      </c>
      <c r="AK537" t="str">
        <f t="shared" si="213"/>
        <v/>
      </c>
      <c r="AL537" t="str">
        <f t="shared" si="213"/>
        <v/>
      </c>
      <c r="AM537" t="str">
        <f t="shared" si="219"/>
        <v/>
      </c>
      <c r="AN537" t="str">
        <f t="shared" si="219"/>
        <v/>
      </c>
      <c r="AO537" t="str">
        <f t="shared" si="219"/>
        <v/>
      </c>
      <c r="AP537" t="str">
        <f t="shared" si="219"/>
        <v/>
      </c>
      <c r="AQ537" t="str">
        <f t="shared" si="219"/>
        <v/>
      </c>
      <c r="AR537" t="str">
        <f t="shared" si="219"/>
        <v/>
      </c>
    </row>
    <row r="538" spans="3:44" ht="16" hidden="1">
      <c r="C538" s="68">
        <v>11</v>
      </c>
      <c r="D538" s="68">
        <v>163</v>
      </c>
      <c r="E538" s="18" t="s">
        <v>903</v>
      </c>
      <c r="F538" s="145" t="s">
        <v>2095</v>
      </c>
      <c r="G538" s="148" t="str">
        <f t="shared" si="209"/>
        <v>GRIE</v>
      </c>
      <c r="H538" s="148" t="s">
        <v>2096</v>
      </c>
      <c r="I538" s="148"/>
      <c r="J538" s="148" t="s">
        <v>200</v>
      </c>
      <c r="K538" s="148"/>
      <c r="L538" s="30" t="s">
        <v>2097</v>
      </c>
      <c r="M538" s="143"/>
      <c r="N538" s="68">
        <v>537</v>
      </c>
      <c r="O538" s="68" t="str">
        <f t="shared" si="217"/>
        <v/>
      </c>
      <c r="P538" s="68" t="str">
        <f t="shared" si="215"/>
        <v>{ "id": 537, "cbl_value":"GRIE", "oscar_display_text" : "Ireland", "top_record": false, "synonyms": [] },</v>
      </c>
      <c r="Q538" s="68" t="str">
        <f t="shared" si="216"/>
        <v>{ "id": 537, "cbl_value":"GRIE", "oscar_display_text" : "Ireland", "top_record": false, "synonyms": [] },</v>
      </c>
      <c r="R538" s="68"/>
      <c r="S538" t="s">
        <v>88</v>
      </c>
      <c r="T538" t="str">
        <f t="shared" si="220"/>
        <v>UPDATE lov_value SET ACTIVE = 1 , ORDER_VALUE = 0 WHERE ID = 537;</v>
      </c>
      <c r="U538" t="str">
        <f t="shared" si="218"/>
        <v>GRIE</v>
      </c>
      <c r="V538" t="str">
        <f t="shared" si="218"/>
        <v>Ireland</v>
      </c>
      <c r="W538" t="str">
        <f t="shared" si="218"/>
        <v/>
      </c>
      <c r="X538" t="str">
        <f t="shared" si="218"/>
        <v/>
      </c>
      <c r="Y538" t="str">
        <f t="shared" si="218"/>
        <v/>
      </c>
      <c r="Z538" t="str">
        <f t="shared" si="218"/>
        <v/>
      </c>
      <c r="AA538" t="str">
        <f t="shared" si="218"/>
        <v/>
      </c>
      <c r="AB538" t="str">
        <f t="shared" si="218"/>
        <v/>
      </c>
      <c r="AC538" t="str">
        <f t="shared" si="218"/>
        <v/>
      </c>
      <c r="AD538" t="str">
        <f t="shared" si="218"/>
        <v/>
      </c>
      <c r="AE538" t="str">
        <f t="shared" si="218"/>
        <v/>
      </c>
      <c r="AF538" t="str">
        <f t="shared" si="218"/>
        <v/>
      </c>
      <c r="AG538" t="str">
        <f t="shared" si="213"/>
        <v>INSERT INTO oscar_db.synonym (SYNONYM, LOV_ID) VALUES('GRIE' , 537);</v>
      </c>
      <c r="AH538" t="str">
        <f t="shared" si="213"/>
        <v>INSERT INTO oscar_db.synonym (SYNONYM, LOV_ID) VALUES('Ireland' , 537);</v>
      </c>
      <c r="AI538" t="str">
        <f t="shared" si="213"/>
        <v/>
      </c>
      <c r="AJ538" t="str">
        <f t="shared" si="213"/>
        <v/>
      </c>
      <c r="AK538" t="str">
        <f t="shared" si="213"/>
        <v/>
      </c>
      <c r="AL538" t="str">
        <f t="shared" si="213"/>
        <v/>
      </c>
      <c r="AM538" t="str">
        <f t="shared" si="219"/>
        <v/>
      </c>
      <c r="AN538" t="str">
        <f t="shared" si="219"/>
        <v/>
      </c>
      <c r="AO538" t="str">
        <f t="shared" si="219"/>
        <v/>
      </c>
      <c r="AP538" t="str">
        <f t="shared" si="219"/>
        <v/>
      </c>
      <c r="AQ538" t="str">
        <f t="shared" si="219"/>
        <v/>
      </c>
      <c r="AR538" t="str">
        <f t="shared" si="219"/>
        <v/>
      </c>
    </row>
    <row r="539" spans="3:44" ht="16" hidden="1">
      <c r="C539" s="68">
        <v>11</v>
      </c>
      <c r="D539" s="68">
        <v>163</v>
      </c>
      <c r="E539" s="18" t="s">
        <v>903</v>
      </c>
      <c r="F539" s="145" t="s">
        <v>2098</v>
      </c>
      <c r="G539" s="148" t="str">
        <f t="shared" si="209"/>
        <v>GRIS</v>
      </c>
      <c r="H539" s="148" t="s">
        <v>2099</v>
      </c>
      <c r="I539" s="148"/>
      <c r="J539" s="148" t="s">
        <v>200</v>
      </c>
      <c r="K539" s="148"/>
      <c r="L539" s="30" t="s">
        <v>2100</v>
      </c>
      <c r="M539" s="143"/>
      <c r="N539" s="68">
        <v>538</v>
      </c>
      <c r="O539" s="68" t="str">
        <f t="shared" si="217"/>
        <v/>
      </c>
      <c r="P539" s="68" t="str">
        <f t="shared" si="215"/>
        <v>{ "id": 538, "cbl_value":"GRIS", "oscar_display_text" : "Iceland", "top_record": false, "synonyms": [] },</v>
      </c>
      <c r="Q539" s="68" t="str">
        <f t="shared" si="216"/>
        <v>{ "id": 538, "cbl_value":"GRIS", "oscar_display_text" : "Iceland", "top_record": false, "synonyms": [] },</v>
      </c>
      <c r="R539" s="68"/>
      <c r="S539" t="s">
        <v>88</v>
      </c>
      <c r="T539" t="str">
        <f t="shared" si="220"/>
        <v>UPDATE lov_value SET ACTIVE = 1 , ORDER_VALUE = 0 WHERE ID = 538;</v>
      </c>
      <c r="U539" t="str">
        <f t="shared" si="218"/>
        <v>GRIS</v>
      </c>
      <c r="V539" t="str">
        <f t="shared" si="218"/>
        <v>Iceland</v>
      </c>
      <c r="W539" t="str">
        <f t="shared" si="218"/>
        <v/>
      </c>
      <c r="X539" t="str">
        <f t="shared" si="218"/>
        <v/>
      </c>
      <c r="Y539" t="str">
        <f t="shared" si="218"/>
        <v/>
      </c>
      <c r="Z539" t="str">
        <f t="shared" si="218"/>
        <v/>
      </c>
      <c r="AA539" t="str">
        <f t="shared" si="218"/>
        <v/>
      </c>
      <c r="AB539" t="str">
        <f t="shared" si="218"/>
        <v/>
      </c>
      <c r="AC539" t="str">
        <f t="shared" si="218"/>
        <v/>
      </c>
      <c r="AD539" t="str">
        <f t="shared" si="218"/>
        <v/>
      </c>
      <c r="AE539" t="str">
        <f t="shared" si="218"/>
        <v/>
      </c>
      <c r="AF539" t="str">
        <f t="shared" si="218"/>
        <v/>
      </c>
      <c r="AG539" t="str">
        <f t="shared" si="213"/>
        <v>INSERT INTO oscar_db.synonym (SYNONYM, LOV_ID) VALUES('GRIS' , 538);</v>
      </c>
      <c r="AH539" t="str">
        <f t="shared" si="213"/>
        <v>INSERT INTO oscar_db.synonym (SYNONYM, LOV_ID) VALUES('Iceland' , 538);</v>
      </c>
      <c r="AI539" t="str">
        <f t="shared" si="213"/>
        <v/>
      </c>
      <c r="AJ539" t="str">
        <f t="shared" si="213"/>
        <v/>
      </c>
      <c r="AK539" t="str">
        <f t="shared" si="213"/>
        <v/>
      </c>
      <c r="AL539" t="str">
        <f t="shared" si="213"/>
        <v/>
      </c>
      <c r="AM539" t="str">
        <f t="shared" si="219"/>
        <v/>
      </c>
      <c r="AN539" t="str">
        <f t="shared" si="219"/>
        <v/>
      </c>
      <c r="AO539" t="str">
        <f t="shared" si="219"/>
        <v/>
      </c>
      <c r="AP539" t="str">
        <f t="shared" si="219"/>
        <v/>
      </c>
      <c r="AQ539" t="str">
        <f t="shared" si="219"/>
        <v/>
      </c>
      <c r="AR539" t="str">
        <f t="shared" si="219"/>
        <v/>
      </c>
    </row>
    <row r="540" spans="3:44" ht="16" hidden="1">
      <c r="C540" s="68">
        <v>11</v>
      </c>
      <c r="D540" s="68">
        <v>163</v>
      </c>
      <c r="E540" s="18" t="s">
        <v>903</v>
      </c>
      <c r="F540" s="145" t="s">
        <v>2101</v>
      </c>
      <c r="G540" s="148" t="str">
        <f t="shared" si="209"/>
        <v>GRIT</v>
      </c>
      <c r="H540" s="148" t="s">
        <v>2102</v>
      </c>
      <c r="I540" s="148"/>
      <c r="J540" s="148" t="s">
        <v>200</v>
      </c>
      <c r="K540" s="148"/>
      <c r="L540" s="30" t="s">
        <v>2103</v>
      </c>
      <c r="M540" s="143"/>
      <c r="N540" s="68">
        <v>539</v>
      </c>
      <c r="O540" s="68" t="str">
        <f t="shared" si="217"/>
        <v/>
      </c>
      <c r="P540" s="68" t="str">
        <f t="shared" si="215"/>
        <v>{ "id": 539, "cbl_value":"GRIT", "oscar_display_text" : "Italy", "top_record": false, "synonyms": [] },</v>
      </c>
      <c r="Q540" s="68" t="str">
        <f t="shared" si="216"/>
        <v>{ "id": 539, "cbl_value":"GRIT", "oscar_display_text" : "Italy", "top_record": false, "synonyms": [] },</v>
      </c>
      <c r="R540" s="68"/>
      <c r="S540" t="s">
        <v>88</v>
      </c>
      <c r="T540" t="str">
        <f t="shared" si="220"/>
        <v>UPDATE lov_value SET ACTIVE = 1 , ORDER_VALUE = 0 WHERE ID = 539;</v>
      </c>
      <c r="U540" t="str">
        <f t="shared" si="218"/>
        <v>GRIT</v>
      </c>
      <c r="V540" t="str">
        <f t="shared" si="218"/>
        <v>Italy</v>
      </c>
      <c r="W540" t="str">
        <f t="shared" si="218"/>
        <v/>
      </c>
      <c r="X540" t="str">
        <f t="shared" si="218"/>
        <v/>
      </c>
      <c r="Y540" t="str">
        <f t="shared" si="218"/>
        <v/>
      </c>
      <c r="Z540" t="str">
        <f t="shared" si="218"/>
        <v/>
      </c>
      <c r="AA540" t="str">
        <f t="shared" si="218"/>
        <v/>
      </c>
      <c r="AB540" t="str">
        <f t="shared" si="218"/>
        <v/>
      </c>
      <c r="AC540" t="str">
        <f t="shared" si="218"/>
        <v/>
      </c>
      <c r="AD540" t="str">
        <f t="shared" si="218"/>
        <v/>
      </c>
      <c r="AE540" t="str">
        <f t="shared" si="218"/>
        <v/>
      </c>
      <c r="AF540" t="str">
        <f t="shared" si="218"/>
        <v/>
      </c>
      <c r="AG540" t="str">
        <f t="shared" si="213"/>
        <v>INSERT INTO oscar_db.synonym (SYNONYM, LOV_ID) VALUES('GRIT' , 539);</v>
      </c>
      <c r="AH540" t="str">
        <f t="shared" si="213"/>
        <v>INSERT INTO oscar_db.synonym (SYNONYM, LOV_ID) VALUES('Italy' , 539);</v>
      </c>
      <c r="AI540" t="str">
        <f t="shared" si="213"/>
        <v/>
      </c>
      <c r="AJ540" t="str">
        <f t="shared" si="213"/>
        <v/>
      </c>
      <c r="AK540" t="str">
        <f t="shared" si="213"/>
        <v/>
      </c>
      <c r="AL540" t="str">
        <f t="shared" si="213"/>
        <v/>
      </c>
      <c r="AM540" t="str">
        <f t="shared" si="219"/>
        <v/>
      </c>
      <c r="AN540" t="str">
        <f t="shared" si="219"/>
        <v/>
      </c>
      <c r="AO540" t="str">
        <f t="shared" si="219"/>
        <v/>
      </c>
      <c r="AP540" t="str">
        <f t="shared" si="219"/>
        <v/>
      </c>
      <c r="AQ540" t="str">
        <f t="shared" si="219"/>
        <v/>
      </c>
      <c r="AR540" t="str">
        <f t="shared" si="219"/>
        <v/>
      </c>
    </row>
    <row r="541" spans="3:44" ht="16" hidden="1">
      <c r="C541" s="68">
        <v>11</v>
      </c>
      <c r="D541" s="68">
        <v>163</v>
      </c>
      <c r="E541" s="18" t="s">
        <v>903</v>
      </c>
      <c r="F541" s="145" t="s">
        <v>2104</v>
      </c>
      <c r="G541" s="148" t="str">
        <f t="shared" si="209"/>
        <v>GRLI</v>
      </c>
      <c r="H541" s="148" t="s">
        <v>2105</v>
      </c>
      <c r="I541" s="148"/>
      <c r="J541" s="148" t="s">
        <v>200</v>
      </c>
      <c r="K541" s="148"/>
      <c r="L541" s="30" t="s">
        <v>2106</v>
      </c>
      <c r="M541" s="143"/>
      <c r="N541" s="68">
        <v>540</v>
      </c>
      <c r="O541" s="68" t="str">
        <f t="shared" si="217"/>
        <v/>
      </c>
      <c r="P541" s="68" t="str">
        <f t="shared" si="215"/>
        <v>{ "id": 540, "cbl_value":"GRLI", "oscar_display_text" : "Liechtenstein", "top_record": false, "synonyms": [] },</v>
      </c>
      <c r="Q541" s="68" t="str">
        <f t="shared" si="216"/>
        <v>{ "id": 540, "cbl_value":"GRLI", "oscar_display_text" : "Liechtenstein", "top_record": false, "synonyms": [] },</v>
      </c>
      <c r="R541" s="68"/>
      <c r="S541" t="s">
        <v>88</v>
      </c>
      <c r="T541" t="str">
        <f t="shared" si="220"/>
        <v>UPDATE lov_value SET ACTIVE = 1 , ORDER_VALUE = 0 WHERE ID = 540;</v>
      </c>
      <c r="U541" t="str">
        <f t="shared" ref="U541:AF556" si="221">IF($L541&lt;&gt;"",
    IF(LEN($L541)-LEN(SUBSTITUTE($L541,";",""))&gt;=U$1,
        IF(U$1=1,
            MID($L541,1,FIND(";",$L541,1)-1),
            MID($L541,
                FIND("~",SUBSTITUTE($L541,";","~",U$1-1))+1,
                FIND("~",SUBSTITUTE($L541,";","~",U$1))-FIND("~",SUBSTITUTE($L541,";","~",U$1-1))-1
            )
        ),
        IF(AND(LEN($L541)-LEN(SUBSTITUTE($L541,";",""))=0,U$1=1),
            $L541,
            IF(LEN($L541)-LEN(SUBSTITUTE($L541,";",""))=U$1-1,
                RIGHT($L541,LEN($L541)-FIND("~",(SUBSTITUTE($L541,";","~",U$1-1)))),""))),"")</f>
        <v>GRLI</v>
      </c>
      <c r="V541" t="str">
        <f t="shared" si="221"/>
        <v>Liechtenstein</v>
      </c>
      <c r="W541" t="str">
        <f t="shared" si="221"/>
        <v/>
      </c>
      <c r="X541" t="str">
        <f t="shared" si="221"/>
        <v/>
      </c>
      <c r="Y541" t="str">
        <f t="shared" si="221"/>
        <v/>
      </c>
      <c r="Z541" t="str">
        <f t="shared" si="221"/>
        <v/>
      </c>
      <c r="AA541" t="str">
        <f t="shared" si="221"/>
        <v/>
      </c>
      <c r="AB541" t="str">
        <f t="shared" si="221"/>
        <v/>
      </c>
      <c r="AC541" t="str">
        <f t="shared" si="221"/>
        <v/>
      </c>
      <c r="AD541" t="str">
        <f t="shared" si="221"/>
        <v/>
      </c>
      <c r="AE541" t="str">
        <f t="shared" si="221"/>
        <v/>
      </c>
      <c r="AF541" t="str">
        <f t="shared" si="221"/>
        <v/>
      </c>
      <c r="AG541" t="str">
        <f t="shared" si="213"/>
        <v>INSERT INTO oscar_db.synonym (SYNONYM, LOV_ID) VALUES('GRLI' , 540);</v>
      </c>
      <c r="AH541" t="str">
        <f t="shared" si="213"/>
        <v>INSERT INTO oscar_db.synonym (SYNONYM, LOV_ID) VALUES('Liechtenstein' , 540);</v>
      </c>
      <c r="AI541" t="str">
        <f t="shared" si="213"/>
        <v/>
      </c>
      <c r="AJ541" t="str">
        <f t="shared" si="213"/>
        <v/>
      </c>
      <c r="AK541" t="str">
        <f t="shared" si="213"/>
        <v/>
      </c>
      <c r="AL541" t="str">
        <f t="shared" si="213"/>
        <v/>
      </c>
      <c r="AM541" t="str">
        <f t="shared" si="219"/>
        <v/>
      </c>
      <c r="AN541" t="str">
        <f t="shared" si="219"/>
        <v/>
      </c>
      <c r="AO541" t="str">
        <f t="shared" si="219"/>
        <v/>
      </c>
      <c r="AP541" t="str">
        <f t="shared" si="219"/>
        <v/>
      </c>
      <c r="AQ541" t="str">
        <f t="shared" si="219"/>
        <v/>
      </c>
      <c r="AR541" t="str">
        <f t="shared" si="219"/>
        <v/>
      </c>
    </row>
    <row r="542" spans="3:44" ht="16" hidden="1">
      <c r="C542" s="68">
        <v>11</v>
      </c>
      <c r="D542" s="68">
        <v>163</v>
      </c>
      <c r="E542" s="18" t="s">
        <v>903</v>
      </c>
      <c r="F542" s="145" t="s">
        <v>2107</v>
      </c>
      <c r="G542" s="148" t="str">
        <f t="shared" si="209"/>
        <v>GRLT</v>
      </c>
      <c r="H542" s="148" t="s">
        <v>2108</v>
      </c>
      <c r="I542" s="148"/>
      <c r="J542" s="148" t="s">
        <v>200</v>
      </c>
      <c r="K542" s="148"/>
      <c r="L542" s="30" t="s">
        <v>2109</v>
      </c>
      <c r="M542" s="143"/>
      <c r="N542" s="68">
        <v>541</v>
      </c>
      <c r="O542" s="68" t="str">
        <f t="shared" si="217"/>
        <v/>
      </c>
      <c r="P542" s="68" t="str">
        <f t="shared" si="215"/>
        <v>{ "id": 541, "cbl_value":"GRLT", "oscar_display_text" : "Lithuania", "top_record": false, "synonyms": [] },</v>
      </c>
      <c r="Q542" s="68" t="str">
        <f t="shared" si="216"/>
        <v>{ "id": 541, "cbl_value":"GRLT", "oscar_display_text" : "Lithuania", "top_record": false, "synonyms": [] },</v>
      </c>
      <c r="R542" s="68"/>
      <c r="S542" t="s">
        <v>88</v>
      </c>
      <c r="T542" t="str">
        <f t="shared" si="220"/>
        <v>UPDATE lov_value SET ACTIVE = 1 , ORDER_VALUE = 0 WHERE ID = 541;</v>
      </c>
      <c r="U542" t="str">
        <f t="shared" si="221"/>
        <v>GRLT</v>
      </c>
      <c r="V542" t="str">
        <f t="shared" si="221"/>
        <v>Lithuania</v>
      </c>
      <c r="W542" t="str">
        <f t="shared" si="221"/>
        <v/>
      </c>
      <c r="X542" t="str">
        <f t="shared" si="221"/>
        <v/>
      </c>
      <c r="Y542" t="str">
        <f t="shared" si="221"/>
        <v/>
      </c>
      <c r="Z542" t="str">
        <f t="shared" si="221"/>
        <v/>
      </c>
      <c r="AA542" t="str">
        <f t="shared" si="221"/>
        <v/>
      </c>
      <c r="AB542" t="str">
        <f t="shared" si="221"/>
        <v/>
      </c>
      <c r="AC542" t="str">
        <f t="shared" si="221"/>
        <v/>
      </c>
      <c r="AD542" t="str">
        <f t="shared" si="221"/>
        <v/>
      </c>
      <c r="AE542" t="str">
        <f t="shared" si="221"/>
        <v/>
      </c>
      <c r="AF542" t="str">
        <f t="shared" si="221"/>
        <v/>
      </c>
      <c r="AG542" t="str">
        <f t="shared" si="213"/>
        <v>INSERT INTO oscar_db.synonym (SYNONYM, LOV_ID) VALUES('GRLT' , 541);</v>
      </c>
      <c r="AH542" t="str">
        <f t="shared" si="213"/>
        <v>INSERT INTO oscar_db.synonym (SYNONYM, LOV_ID) VALUES('Lithuania' , 541);</v>
      </c>
      <c r="AI542" t="str">
        <f t="shared" si="213"/>
        <v/>
      </c>
      <c r="AJ542" t="str">
        <f t="shared" si="213"/>
        <v/>
      </c>
      <c r="AK542" t="str">
        <f t="shared" si="213"/>
        <v/>
      </c>
      <c r="AL542" t="str">
        <f t="shared" si="213"/>
        <v/>
      </c>
      <c r="AM542" t="str">
        <f t="shared" si="219"/>
        <v/>
      </c>
      <c r="AN542" t="str">
        <f t="shared" si="219"/>
        <v/>
      </c>
      <c r="AO542" t="str">
        <f t="shared" si="219"/>
        <v/>
      </c>
      <c r="AP542" t="str">
        <f t="shared" si="219"/>
        <v/>
      </c>
      <c r="AQ542" t="str">
        <f t="shared" si="219"/>
        <v/>
      </c>
      <c r="AR542" t="str">
        <f t="shared" si="219"/>
        <v/>
      </c>
    </row>
    <row r="543" spans="3:44" ht="16" hidden="1">
      <c r="C543" s="68">
        <v>11</v>
      </c>
      <c r="D543" s="68">
        <v>163</v>
      </c>
      <c r="E543" s="18" t="s">
        <v>903</v>
      </c>
      <c r="F543" s="145" t="s">
        <v>2110</v>
      </c>
      <c r="G543" s="148" t="str">
        <f t="shared" si="209"/>
        <v>GRLU</v>
      </c>
      <c r="H543" s="148" t="s">
        <v>2111</v>
      </c>
      <c r="I543" s="148"/>
      <c r="J543" s="148" t="s">
        <v>200</v>
      </c>
      <c r="K543" s="148"/>
      <c r="L543" s="30" t="s">
        <v>2112</v>
      </c>
      <c r="M543" s="143"/>
      <c r="N543" s="68">
        <v>542</v>
      </c>
      <c r="O543" s="68" t="str">
        <f t="shared" si="217"/>
        <v/>
      </c>
      <c r="P543" s="68" t="str">
        <f t="shared" si="215"/>
        <v>{ "id": 542, "cbl_value":"GRLU", "oscar_display_text" : "Luxembourg", "top_record": false, "synonyms": [] },</v>
      </c>
      <c r="Q543" s="68" t="str">
        <f t="shared" si="216"/>
        <v>{ "id": 542, "cbl_value":"GRLU", "oscar_display_text" : "Luxembourg", "top_record": false, "synonyms": [] },</v>
      </c>
      <c r="R543" s="68"/>
      <c r="S543" t="s">
        <v>88</v>
      </c>
      <c r="T543" t="str">
        <f t="shared" si="220"/>
        <v>UPDATE lov_value SET ACTIVE = 1 , ORDER_VALUE = 0 WHERE ID = 542;</v>
      </c>
      <c r="U543" t="str">
        <f t="shared" si="221"/>
        <v>GRLU</v>
      </c>
      <c r="V543" t="str">
        <f t="shared" si="221"/>
        <v>Luxembourg</v>
      </c>
      <c r="W543" t="str">
        <f t="shared" si="221"/>
        <v/>
      </c>
      <c r="X543" t="str">
        <f t="shared" si="221"/>
        <v/>
      </c>
      <c r="Y543" t="str">
        <f t="shared" si="221"/>
        <v/>
      </c>
      <c r="Z543" t="str">
        <f t="shared" si="221"/>
        <v/>
      </c>
      <c r="AA543" t="str">
        <f t="shared" si="221"/>
        <v/>
      </c>
      <c r="AB543" t="str">
        <f t="shared" si="221"/>
        <v/>
      </c>
      <c r="AC543" t="str">
        <f t="shared" si="221"/>
        <v/>
      </c>
      <c r="AD543" t="str">
        <f t="shared" si="221"/>
        <v/>
      </c>
      <c r="AE543" t="str">
        <f t="shared" si="221"/>
        <v/>
      </c>
      <c r="AF543" t="str">
        <f t="shared" si="221"/>
        <v/>
      </c>
      <c r="AG543" t="str">
        <f t="shared" si="213"/>
        <v>INSERT INTO oscar_db.synonym (SYNONYM, LOV_ID) VALUES('GRLU' , 542);</v>
      </c>
      <c r="AH543" t="str">
        <f t="shared" si="213"/>
        <v>INSERT INTO oscar_db.synonym (SYNONYM, LOV_ID) VALUES('Luxembourg' , 542);</v>
      </c>
      <c r="AI543" t="str">
        <f t="shared" si="213"/>
        <v/>
      </c>
      <c r="AJ543" t="str">
        <f t="shared" si="213"/>
        <v/>
      </c>
      <c r="AK543" t="str">
        <f t="shared" si="213"/>
        <v/>
      </c>
      <c r="AL543" t="str">
        <f t="shared" si="213"/>
        <v/>
      </c>
      <c r="AM543" t="str">
        <f t="shared" si="219"/>
        <v/>
      </c>
      <c r="AN543" t="str">
        <f t="shared" si="219"/>
        <v/>
      </c>
      <c r="AO543" t="str">
        <f t="shared" si="219"/>
        <v/>
      </c>
      <c r="AP543" t="str">
        <f t="shared" si="219"/>
        <v/>
      </c>
      <c r="AQ543" t="str">
        <f t="shared" si="219"/>
        <v/>
      </c>
      <c r="AR543" t="str">
        <f t="shared" si="219"/>
        <v/>
      </c>
    </row>
    <row r="544" spans="3:44" ht="16" hidden="1">
      <c r="C544" s="68">
        <v>11</v>
      </c>
      <c r="D544" s="68">
        <v>163</v>
      </c>
      <c r="E544" s="18" t="s">
        <v>903</v>
      </c>
      <c r="F544" s="145" t="s">
        <v>2113</v>
      </c>
      <c r="G544" s="148" t="str">
        <f t="shared" si="209"/>
        <v>GRLV</v>
      </c>
      <c r="H544" s="148" t="s">
        <v>2114</v>
      </c>
      <c r="I544" s="148"/>
      <c r="J544" s="148" t="s">
        <v>200</v>
      </c>
      <c r="K544" s="148"/>
      <c r="L544" s="30" t="s">
        <v>2115</v>
      </c>
      <c r="M544" s="143"/>
      <c r="N544" s="68">
        <v>543</v>
      </c>
      <c r="O544" s="68" t="str">
        <f t="shared" si="217"/>
        <v/>
      </c>
      <c r="P544" s="68" t="str">
        <f t="shared" si="215"/>
        <v>{ "id": 543, "cbl_value":"GRLV", "oscar_display_text" : "Latvia", "top_record": false, "synonyms": [] },</v>
      </c>
      <c r="Q544" s="68" t="str">
        <f t="shared" si="216"/>
        <v>{ "id": 543, "cbl_value":"GRLV", "oscar_display_text" : "Latvia", "top_record": false, "synonyms": [] },</v>
      </c>
      <c r="R544" s="68"/>
      <c r="S544" t="s">
        <v>88</v>
      </c>
      <c r="T544" t="str">
        <f t="shared" si="220"/>
        <v>UPDATE lov_value SET ACTIVE = 1 , ORDER_VALUE = 0 WHERE ID = 543;</v>
      </c>
      <c r="U544" t="str">
        <f t="shared" si="221"/>
        <v>GRLV</v>
      </c>
      <c r="V544" t="str">
        <f t="shared" si="221"/>
        <v>Latvia</v>
      </c>
      <c r="W544" t="str">
        <f t="shared" si="221"/>
        <v/>
      </c>
      <c r="X544" t="str">
        <f t="shared" si="221"/>
        <v/>
      </c>
      <c r="Y544" t="str">
        <f t="shared" si="221"/>
        <v/>
      </c>
      <c r="Z544" t="str">
        <f t="shared" si="221"/>
        <v/>
      </c>
      <c r="AA544" t="str">
        <f t="shared" si="221"/>
        <v/>
      </c>
      <c r="AB544" t="str">
        <f t="shared" si="221"/>
        <v/>
      </c>
      <c r="AC544" t="str">
        <f t="shared" si="221"/>
        <v/>
      </c>
      <c r="AD544" t="str">
        <f t="shared" si="221"/>
        <v/>
      </c>
      <c r="AE544" t="str">
        <f t="shared" si="221"/>
        <v/>
      </c>
      <c r="AF544" t="str">
        <f t="shared" si="221"/>
        <v/>
      </c>
      <c r="AG544" t="str">
        <f t="shared" si="213"/>
        <v>INSERT INTO oscar_db.synonym (SYNONYM, LOV_ID) VALUES('GRLV' , 543);</v>
      </c>
      <c r="AH544" t="str">
        <f t="shared" si="213"/>
        <v>INSERT INTO oscar_db.synonym (SYNONYM, LOV_ID) VALUES('Latvia' , 543);</v>
      </c>
      <c r="AI544" t="str">
        <f t="shared" si="213"/>
        <v/>
      </c>
      <c r="AJ544" t="str">
        <f t="shared" si="213"/>
        <v/>
      </c>
      <c r="AK544" t="str">
        <f t="shared" si="213"/>
        <v/>
      </c>
      <c r="AL544" t="str">
        <f t="shared" si="213"/>
        <v/>
      </c>
      <c r="AM544" t="str">
        <f t="shared" si="219"/>
        <v/>
      </c>
      <c r="AN544" t="str">
        <f t="shared" si="219"/>
        <v/>
      </c>
      <c r="AO544" t="str">
        <f t="shared" si="219"/>
        <v/>
      </c>
      <c r="AP544" t="str">
        <f t="shared" si="219"/>
        <v/>
      </c>
      <c r="AQ544" t="str">
        <f t="shared" si="219"/>
        <v/>
      </c>
      <c r="AR544" t="str">
        <f t="shared" si="219"/>
        <v/>
      </c>
    </row>
    <row r="545" spans="3:44" ht="16" hidden="1">
      <c r="C545" s="68">
        <v>11</v>
      </c>
      <c r="D545" s="68">
        <v>163</v>
      </c>
      <c r="E545" s="18" t="s">
        <v>903</v>
      </c>
      <c r="F545" s="145" t="s">
        <v>2116</v>
      </c>
      <c r="G545" s="148" t="str">
        <f t="shared" ref="G545:G608" si="222">IF(ISNUMBER(FIND("(",F545)),LEFT(F545,FIND("(",F545)-2),LEFT(F545,FIND(":",F545)-2))</f>
        <v>GRMT</v>
      </c>
      <c r="H545" s="148" t="s">
        <v>2117</v>
      </c>
      <c r="I545" s="148"/>
      <c r="J545" s="148" t="s">
        <v>200</v>
      </c>
      <c r="K545" s="148"/>
      <c r="L545" s="30" t="s">
        <v>2118</v>
      </c>
      <c r="M545" s="143"/>
      <c r="N545" s="68">
        <v>544</v>
      </c>
      <c r="O545" s="68" t="str">
        <f t="shared" si="217"/>
        <v/>
      </c>
      <c r="P545" s="68" t="str">
        <f t="shared" si="215"/>
        <v>{ "id": 544, "cbl_value":"GRMT", "oscar_display_text" : "Malta", "top_record": false, "synonyms": [] },</v>
      </c>
      <c r="Q545" s="68" t="str">
        <f t="shared" si="216"/>
        <v>{ "id": 544, "cbl_value":"GRMT", "oscar_display_text" : "Malta", "top_record": false, "synonyms": [] },</v>
      </c>
      <c r="R545" s="68"/>
      <c r="S545" t="s">
        <v>88</v>
      </c>
      <c r="T545" t="str">
        <f t="shared" si="220"/>
        <v>UPDATE lov_value SET ACTIVE = 1 , ORDER_VALUE = 0 WHERE ID = 544;</v>
      </c>
      <c r="U545" t="str">
        <f t="shared" si="221"/>
        <v>GRMT</v>
      </c>
      <c r="V545" t="str">
        <f t="shared" si="221"/>
        <v>Malta</v>
      </c>
      <c r="W545" t="str">
        <f t="shared" si="221"/>
        <v/>
      </c>
      <c r="X545" t="str">
        <f t="shared" si="221"/>
        <v/>
      </c>
      <c r="Y545" t="str">
        <f t="shared" si="221"/>
        <v/>
      </c>
      <c r="Z545" t="str">
        <f t="shared" si="221"/>
        <v/>
      </c>
      <c r="AA545" t="str">
        <f t="shared" si="221"/>
        <v/>
      </c>
      <c r="AB545" t="str">
        <f t="shared" si="221"/>
        <v/>
      </c>
      <c r="AC545" t="str">
        <f t="shared" si="221"/>
        <v/>
      </c>
      <c r="AD545" t="str">
        <f t="shared" si="221"/>
        <v/>
      </c>
      <c r="AE545" t="str">
        <f t="shared" si="221"/>
        <v/>
      </c>
      <c r="AF545" t="str">
        <f t="shared" si="221"/>
        <v/>
      </c>
      <c r="AG545" t="str">
        <f t="shared" si="213"/>
        <v>INSERT INTO oscar_db.synonym (SYNONYM, LOV_ID) VALUES('GRMT' , 544);</v>
      </c>
      <c r="AH545" t="str">
        <f t="shared" si="213"/>
        <v>INSERT INTO oscar_db.synonym (SYNONYM, LOV_ID) VALUES('Malta' , 544);</v>
      </c>
      <c r="AI545" t="str">
        <f t="shared" si="213"/>
        <v/>
      </c>
      <c r="AJ545" t="str">
        <f t="shared" si="213"/>
        <v/>
      </c>
      <c r="AK545" t="str">
        <f t="shared" si="213"/>
        <v/>
      </c>
      <c r="AL545" t="str">
        <f t="shared" si="213"/>
        <v/>
      </c>
      <c r="AM545" t="str">
        <f t="shared" si="219"/>
        <v/>
      </c>
      <c r="AN545" t="str">
        <f t="shared" si="219"/>
        <v/>
      </c>
      <c r="AO545" t="str">
        <f t="shared" si="219"/>
        <v/>
      </c>
      <c r="AP545" t="str">
        <f t="shared" si="219"/>
        <v/>
      </c>
      <c r="AQ545" t="str">
        <f t="shared" si="219"/>
        <v/>
      </c>
      <c r="AR545" t="str">
        <f t="shared" si="219"/>
        <v/>
      </c>
    </row>
    <row r="546" spans="3:44" ht="16" hidden="1">
      <c r="C546" s="68">
        <v>11</v>
      </c>
      <c r="D546" s="68">
        <v>163</v>
      </c>
      <c r="E546" s="18" t="s">
        <v>903</v>
      </c>
      <c r="F546" s="145" t="s">
        <v>2119</v>
      </c>
      <c r="G546" s="148" t="str">
        <f t="shared" si="222"/>
        <v>GRNL</v>
      </c>
      <c r="H546" s="148" t="s">
        <v>2120</v>
      </c>
      <c r="I546" s="148"/>
      <c r="J546" s="148" t="s">
        <v>200</v>
      </c>
      <c r="K546" s="148"/>
      <c r="L546" s="30" t="s">
        <v>2121</v>
      </c>
      <c r="M546" s="143"/>
      <c r="N546" s="68">
        <v>545</v>
      </c>
      <c r="O546" s="68" t="str">
        <f t="shared" si="217"/>
        <v/>
      </c>
      <c r="P546" s="68" t="str">
        <f t="shared" si="215"/>
        <v>{ "id": 545, "cbl_value":"GRNL", "oscar_display_text" : "Netherlands", "top_record": false, "synonyms": [] },</v>
      </c>
      <c r="Q546" s="68" t="str">
        <f t="shared" si="216"/>
        <v>{ "id": 545, "cbl_value":"GRNL", "oscar_display_text" : "Netherlands", "top_record": false, "synonyms": [] },</v>
      </c>
      <c r="R546" s="68"/>
      <c r="S546" t="s">
        <v>88</v>
      </c>
      <c r="T546" t="str">
        <f t="shared" si="220"/>
        <v>UPDATE lov_value SET ACTIVE = 1 , ORDER_VALUE = 0 WHERE ID = 545;</v>
      </c>
      <c r="U546" t="str">
        <f t="shared" si="221"/>
        <v>GRNL</v>
      </c>
      <c r="V546" t="str">
        <f t="shared" si="221"/>
        <v>Netherlands</v>
      </c>
      <c r="W546" t="str">
        <f t="shared" si="221"/>
        <v/>
      </c>
      <c r="X546" t="str">
        <f t="shared" si="221"/>
        <v/>
      </c>
      <c r="Y546" t="str">
        <f t="shared" si="221"/>
        <v/>
      </c>
      <c r="Z546" t="str">
        <f t="shared" si="221"/>
        <v/>
      </c>
      <c r="AA546" t="str">
        <f t="shared" si="221"/>
        <v/>
      </c>
      <c r="AB546" t="str">
        <f t="shared" si="221"/>
        <v/>
      </c>
      <c r="AC546" t="str">
        <f t="shared" si="221"/>
        <v/>
      </c>
      <c r="AD546" t="str">
        <f t="shared" si="221"/>
        <v/>
      </c>
      <c r="AE546" t="str">
        <f t="shared" si="221"/>
        <v/>
      </c>
      <c r="AF546" t="str">
        <f t="shared" si="221"/>
        <v/>
      </c>
      <c r="AG546" t="str">
        <f t="shared" si="213"/>
        <v>INSERT INTO oscar_db.synonym (SYNONYM, LOV_ID) VALUES('GRNL' , 545);</v>
      </c>
      <c r="AH546" t="str">
        <f t="shared" si="213"/>
        <v>INSERT INTO oscar_db.synonym (SYNONYM, LOV_ID) VALUES('Netherlands' , 545);</v>
      </c>
      <c r="AI546" t="str">
        <f t="shared" si="213"/>
        <v/>
      </c>
      <c r="AJ546" t="str">
        <f t="shared" si="213"/>
        <v/>
      </c>
      <c r="AK546" t="str">
        <f t="shared" si="213"/>
        <v/>
      </c>
      <c r="AL546" t="str">
        <f t="shared" si="213"/>
        <v/>
      </c>
      <c r="AM546" t="str">
        <f t="shared" si="219"/>
        <v/>
      </c>
      <c r="AN546" t="str">
        <f t="shared" si="219"/>
        <v/>
      </c>
      <c r="AO546" t="str">
        <f t="shared" si="219"/>
        <v/>
      </c>
      <c r="AP546" t="str">
        <f t="shared" si="219"/>
        <v/>
      </c>
      <c r="AQ546" t="str">
        <f t="shared" si="219"/>
        <v/>
      </c>
      <c r="AR546" t="str">
        <f t="shared" si="219"/>
        <v/>
      </c>
    </row>
    <row r="547" spans="3:44" ht="16" hidden="1">
      <c r="C547" s="68">
        <v>11</v>
      </c>
      <c r="D547" s="68">
        <v>163</v>
      </c>
      <c r="E547" s="18" t="s">
        <v>903</v>
      </c>
      <c r="F547" s="145" t="s">
        <v>2122</v>
      </c>
      <c r="G547" s="148" t="str">
        <f t="shared" si="222"/>
        <v>GRNO</v>
      </c>
      <c r="H547" s="148" t="s">
        <v>2123</v>
      </c>
      <c r="I547" s="148"/>
      <c r="J547" s="148" t="s">
        <v>200</v>
      </c>
      <c r="K547" s="148"/>
      <c r="L547" s="30" t="s">
        <v>2124</v>
      </c>
      <c r="M547" s="143"/>
      <c r="N547" s="68">
        <v>546</v>
      </c>
      <c r="O547" s="68" t="str">
        <f t="shared" si="217"/>
        <v/>
      </c>
      <c r="P547" s="68" t="str">
        <f t="shared" si="215"/>
        <v>{ "id": 546, "cbl_value":"GRNO", "oscar_display_text" : "Norway", "top_record": false, "synonyms": [] },</v>
      </c>
      <c r="Q547" s="68" t="str">
        <f t="shared" si="216"/>
        <v>{ "id": 546, "cbl_value":"GRNO", "oscar_display_text" : "Norway", "top_record": false, "synonyms": [] },</v>
      </c>
      <c r="R547" s="68"/>
      <c r="S547" t="s">
        <v>88</v>
      </c>
      <c r="T547" t="str">
        <f t="shared" si="220"/>
        <v>UPDATE lov_value SET ACTIVE = 1 , ORDER_VALUE = 0 WHERE ID = 546;</v>
      </c>
      <c r="U547" t="str">
        <f t="shared" si="221"/>
        <v>GRNO</v>
      </c>
      <c r="V547" t="str">
        <f t="shared" si="221"/>
        <v>Norway</v>
      </c>
      <c r="W547" t="str">
        <f t="shared" si="221"/>
        <v/>
      </c>
      <c r="X547" t="str">
        <f t="shared" si="221"/>
        <v/>
      </c>
      <c r="Y547" t="str">
        <f t="shared" si="221"/>
        <v/>
      </c>
      <c r="Z547" t="str">
        <f t="shared" si="221"/>
        <v/>
      </c>
      <c r="AA547" t="str">
        <f t="shared" si="221"/>
        <v/>
      </c>
      <c r="AB547" t="str">
        <f t="shared" si="221"/>
        <v/>
      </c>
      <c r="AC547" t="str">
        <f t="shared" si="221"/>
        <v/>
      </c>
      <c r="AD547" t="str">
        <f t="shared" si="221"/>
        <v/>
      </c>
      <c r="AE547" t="str">
        <f t="shared" si="221"/>
        <v/>
      </c>
      <c r="AF547" t="str">
        <f t="shared" si="221"/>
        <v/>
      </c>
      <c r="AG547" t="str">
        <f t="shared" si="213"/>
        <v>INSERT INTO oscar_db.synonym (SYNONYM, LOV_ID) VALUES('GRNO' , 546);</v>
      </c>
      <c r="AH547" t="str">
        <f t="shared" si="213"/>
        <v>INSERT INTO oscar_db.synonym (SYNONYM, LOV_ID) VALUES('Norway' , 546);</v>
      </c>
      <c r="AI547" t="str">
        <f t="shared" si="213"/>
        <v/>
      </c>
      <c r="AJ547" t="str">
        <f t="shared" si="213"/>
        <v/>
      </c>
      <c r="AK547" t="str">
        <f t="shared" si="213"/>
        <v/>
      </c>
      <c r="AL547" t="str">
        <f t="shared" si="213"/>
        <v/>
      </c>
      <c r="AM547" t="str">
        <f t="shared" si="219"/>
        <v/>
      </c>
      <c r="AN547" t="str">
        <f t="shared" si="219"/>
        <v/>
      </c>
      <c r="AO547" t="str">
        <f t="shared" si="219"/>
        <v/>
      </c>
      <c r="AP547" t="str">
        <f t="shared" si="219"/>
        <v/>
      </c>
      <c r="AQ547" t="str">
        <f t="shared" si="219"/>
        <v/>
      </c>
      <c r="AR547" t="str">
        <f t="shared" si="219"/>
        <v/>
      </c>
    </row>
    <row r="548" spans="3:44" ht="16" hidden="1">
      <c r="C548" s="68">
        <v>11</v>
      </c>
      <c r="D548" s="68">
        <v>163</v>
      </c>
      <c r="E548" s="18" t="s">
        <v>903</v>
      </c>
      <c r="F548" s="145" t="s">
        <v>2125</v>
      </c>
      <c r="G548" s="148" t="str">
        <f t="shared" si="222"/>
        <v>GRPL</v>
      </c>
      <c r="H548" s="148" t="s">
        <v>2126</v>
      </c>
      <c r="I548" s="148"/>
      <c r="J548" s="148" t="s">
        <v>200</v>
      </c>
      <c r="K548" s="148"/>
      <c r="L548" s="30" t="s">
        <v>2127</v>
      </c>
      <c r="M548" s="143"/>
      <c r="N548" s="68">
        <v>547</v>
      </c>
      <c r="O548" s="68" t="str">
        <f t="shared" si="217"/>
        <v/>
      </c>
      <c r="P548" s="68" t="str">
        <f t="shared" si="215"/>
        <v>{ "id": 547, "cbl_value":"GRPL", "oscar_display_text" : "Poland", "top_record": false, "synonyms": [] },</v>
      </c>
      <c r="Q548" s="68" t="str">
        <f t="shared" si="216"/>
        <v>{ "id": 547, "cbl_value":"GRPL", "oscar_display_text" : "Poland", "top_record": false, "synonyms": [] },</v>
      </c>
      <c r="R548" s="68"/>
      <c r="S548" t="s">
        <v>88</v>
      </c>
      <c r="T548" t="str">
        <f t="shared" si="220"/>
        <v>UPDATE lov_value SET ACTIVE = 1 , ORDER_VALUE = 0 WHERE ID = 547;</v>
      </c>
      <c r="U548" t="str">
        <f t="shared" si="221"/>
        <v>GRPL</v>
      </c>
      <c r="V548" t="str">
        <f t="shared" si="221"/>
        <v>Poland</v>
      </c>
      <c r="W548" t="str">
        <f t="shared" si="221"/>
        <v/>
      </c>
      <c r="X548" t="str">
        <f t="shared" si="221"/>
        <v/>
      </c>
      <c r="Y548" t="str">
        <f t="shared" si="221"/>
        <v/>
      </c>
      <c r="Z548" t="str">
        <f t="shared" si="221"/>
        <v/>
      </c>
      <c r="AA548" t="str">
        <f t="shared" si="221"/>
        <v/>
      </c>
      <c r="AB548" t="str">
        <f t="shared" si="221"/>
        <v/>
      </c>
      <c r="AC548" t="str">
        <f t="shared" si="221"/>
        <v/>
      </c>
      <c r="AD548" t="str">
        <f t="shared" si="221"/>
        <v/>
      </c>
      <c r="AE548" t="str">
        <f t="shared" si="221"/>
        <v/>
      </c>
      <c r="AF548" t="str">
        <f t="shared" si="221"/>
        <v/>
      </c>
      <c r="AG548" t="str">
        <f t="shared" si="213"/>
        <v>INSERT INTO oscar_db.synonym (SYNONYM, LOV_ID) VALUES('GRPL' , 547);</v>
      </c>
      <c r="AH548" t="str">
        <f t="shared" si="213"/>
        <v>INSERT INTO oscar_db.synonym (SYNONYM, LOV_ID) VALUES('Poland' , 547);</v>
      </c>
      <c r="AI548" t="str">
        <f t="shared" si="213"/>
        <v/>
      </c>
      <c r="AJ548" t="str">
        <f t="shared" si="213"/>
        <v/>
      </c>
      <c r="AK548" t="str">
        <f t="shared" si="213"/>
        <v/>
      </c>
      <c r="AL548" t="str">
        <f t="shared" si="213"/>
        <v/>
      </c>
      <c r="AM548" t="str">
        <f t="shared" si="219"/>
        <v/>
      </c>
      <c r="AN548" t="str">
        <f t="shared" si="219"/>
        <v/>
      </c>
      <c r="AO548" t="str">
        <f t="shared" si="219"/>
        <v/>
      </c>
      <c r="AP548" t="str">
        <f t="shared" si="219"/>
        <v/>
      </c>
      <c r="AQ548" t="str">
        <f t="shared" si="219"/>
        <v/>
      </c>
      <c r="AR548" t="str">
        <f t="shared" si="219"/>
        <v/>
      </c>
    </row>
    <row r="549" spans="3:44" ht="16" hidden="1">
      <c r="C549" s="68">
        <v>11</v>
      </c>
      <c r="D549" s="68">
        <v>163</v>
      </c>
      <c r="E549" s="18" t="s">
        <v>903</v>
      </c>
      <c r="F549" s="145" t="s">
        <v>2128</v>
      </c>
      <c r="G549" s="148" t="str">
        <f t="shared" si="222"/>
        <v>GRPT</v>
      </c>
      <c r="H549" s="148" t="s">
        <v>2129</v>
      </c>
      <c r="I549" s="148"/>
      <c r="J549" s="148" t="s">
        <v>200</v>
      </c>
      <c r="K549" s="148"/>
      <c r="L549" s="30" t="s">
        <v>2130</v>
      </c>
      <c r="M549" s="143"/>
      <c r="N549" s="68">
        <v>548</v>
      </c>
      <c r="O549" s="68" t="str">
        <f t="shared" si="217"/>
        <v/>
      </c>
      <c r="P549" s="68" t="str">
        <f t="shared" si="215"/>
        <v>{ "id": 548, "cbl_value":"GRPT", "oscar_display_text" : "Portugal", "top_record": false, "synonyms": [] },</v>
      </c>
      <c r="Q549" s="68" t="str">
        <f t="shared" si="216"/>
        <v>{ "id": 548, "cbl_value":"GRPT", "oscar_display_text" : "Portugal", "top_record": false, "synonyms": [] },</v>
      </c>
      <c r="R549" s="68"/>
      <c r="S549" t="s">
        <v>88</v>
      </c>
      <c r="T549" t="str">
        <f t="shared" si="220"/>
        <v>UPDATE lov_value SET ACTIVE = 1 , ORDER_VALUE = 0 WHERE ID = 548;</v>
      </c>
      <c r="U549" t="str">
        <f t="shared" si="221"/>
        <v>GRPT</v>
      </c>
      <c r="V549" t="str">
        <f t="shared" si="221"/>
        <v>Portugal</v>
      </c>
      <c r="W549" t="str">
        <f t="shared" si="221"/>
        <v/>
      </c>
      <c r="X549" t="str">
        <f t="shared" si="221"/>
        <v/>
      </c>
      <c r="Y549" t="str">
        <f t="shared" si="221"/>
        <v/>
      </c>
      <c r="Z549" t="str">
        <f t="shared" si="221"/>
        <v/>
      </c>
      <c r="AA549" t="str">
        <f t="shared" si="221"/>
        <v/>
      </c>
      <c r="AB549" t="str">
        <f t="shared" si="221"/>
        <v/>
      </c>
      <c r="AC549" t="str">
        <f t="shared" si="221"/>
        <v/>
      </c>
      <c r="AD549" t="str">
        <f t="shared" si="221"/>
        <v/>
      </c>
      <c r="AE549" t="str">
        <f t="shared" si="221"/>
        <v/>
      </c>
      <c r="AF549" t="str">
        <f t="shared" si="221"/>
        <v/>
      </c>
      <c r="AG549" t="str">
        <f t="shared" si="213"/>
        <v>INSERT INTO oscar_db.synonym (SYNONYM, LOV_ID) VALUES('GRPT' , 548);</v>
      </c>
      <c r="AH549" t="str">
        <f t="shared" si="213"/>
        <v>INSERT INTO oscar_db.synonym (SYNONYM, LOV_ID) VALUES('Portugal' , 548);</v>
      </c>
      <c r="AI549" t="str">
        <f t="shared" si="213"/>
        <v/>
      </c>
      <c r="AJ549" t="str">
        <f t="shared" si="213"/>
        <v/>
      </c>
      <c r="AK549" t="str">
        <f t="shared" si="213"/>
        <v/>
      </c>
      <c r="AL549" t="str">
        <f t="shared" si="213"/>
        <v/>
      </c>
      <c r="AM549" t="str">
        <f t="shared" si="219"/>
        <v/>
      </c>
      <c r="AN549" t="str">
        <f t="shared" si="219"/>
        <v/>
      </c>
      <c r="AO549" t="str">
        <f t="shared" si="219"/>
        <v/>
      </c>
      <c r="AP549" t="str">
        <f t="shared" si="219"/>
        <v/>
      </c>
      <c r="AQ549" t="str">
        <f t="shared" si="219"/>
        <v/>
      </c>
      <c r="AR549" t="str">
        <f t="shared" si="219"/>
        <v/>
      </c>
    </row>
    <row r="550" spans="3:44" ht="16" hidden="1">
      <c r="C550" s="68">
        <v>11</v>
      </c>
      <c r="D550" s="68">
        <v>163</v>
      </c>
      <c r="E550" s="18" t="s">
        <v>903</v>
      </c>
      <c r="F550" s="145" t="s">
        <v>2131</v>
      </c>
      <c r="G550" s="148" t="str">
        <f t="shared" si="222"/>
        <v>GRRO</v>
      </c>
      <c r="H550" s="148" t="s">
        <v>2132</v>
      </c>
      <c r="I550" s="148"/>
      <c r="J550" s="148" t="s">
        <v>200</v>
      </c>
      <c r="K550" s="148"/>
      <c r="L550" s="30" t="s">
        <v>2133</v>
      </c>
      <c r="M550" s="143"/>
      <c r="N550" s="68">
        <v>549</v>
      </c>
      <c r="O550" s="68" t="str">
        <f t="shared" si="217"/>
        <v/>
      </c>
      <c r="P550" s="68" t="str">
        <f t="shared" si="215"/>
        <v>{ "id": 549, "cbl_value":"GRRO", "oscar_display_text" : "Romenia", "top_record": false, "synonyms": [] },</v>
      </c>
      <c r="Q550" s="68" t="str">
        <f t="shared" si="216"/>
        <v>{ "id": 549, "cbl_value":"GRRO", "oscar_display_text" : "Romenia", "top_record": false, "synonyms": [] },</v>
      </c>
      <c r="R550" s="68"/>
      <c r="S550" t="s">
        <v>88</v>
      </c>
      <c r="T550" t="str">
        <f t="shared" si="220"/>
        <v>UPDATE lov_value SET ACTIVE = 1 , ORDER_VALUE = 0 WHERE ID = 549;</v>
      </c>
      <c r="U550" t="str">
        <f t="shared" si="221"/>
        <v>GRRO</v>
      </c>
      <c r="V550" t="str">
        <f t="shared" si="221"/>
        <v>Romania</v>
      </c>
      <c r="W550" t="str">
        <f t="shared" si="221"/>
        <v/>
      </c>
      <c r="X550" t="str">
        <f t="shared" si="221"/>
        <v/>
      </c>
      <c r="Y550" t="str">
        <f t="shared" si="221"/>
        <v/>
      </c>
      <c r="Z550" t="str">
        <f t="shared" si="221"/>
        <v/>
      </c>
      <c r="AA550" t="str">
        <f t="shared" si="221"/>
        <v/>
      </c>
      <c r="AB550" t="str">
        <f t="shared" si="221"/>
        <v/>
      </c>
      <c r="AC550" t="str">
        <f t="shared" si="221"/>
        <v/>
      </c>
      <c r="AD550" t="str">
        <f t="shared" si="221"/>
        <v/>
      </c>
      <c r="AE550" t="str">
        <f t="shared" si="221"/>
        <v/>
      </c>
      <c r="AF550" t="str">
        <f t="shared" si="221"/>
        <v/>
      </c>
      <c r="AG550" t="str">
        <f t="shared" si="213"/>
        <v>INSERT INTO oscar_db.synonym (SYNONYM, LOV_ID) VALUES('GRRO' , 549);</v>
      </c>
      <c r="AH550" t="str">
        <f t="shared" si="213"/>
        <v>INSERT INTO oscar_db.synonym (SYNONYM, LOV_ID) VALUES('Romania' , 549);</v>
      </c>
      <c r="AI550" t="str">
        <f t="shared" si="213"/>
        <v/>
      </c>
      <c r="AJ550" t="str">
        <f t="shared" si="213"/>
        <v/>
      </c>
      <c r="AK550" t="str">
        <f t="shared" si="213"/>
        <v/>
      </c>
      <c r="AL550" t="str">
        <f t="shared" si="213"/>
        <v/>
      </c>
      <c r="AM550" t="str">
        <f t="shared" si="219"/>
        <v/>
      </c>
      <c r="AN550" t="str">
        <f t="shared" si="219"/>
        <v/>
      </c>
      <c r="AO550" t="str">
        <f t="shared" si="219"/>
        <v/>
      </c>
      <c r="AP550" t="str">
        <f t="shared" si="219"/>
        <v/>
      </c>
      <c r="AQ550" t="str">
        <f t="shared" si="219"/>
        <v/>
      </c>
      <c r="AR550" t="str">
        <f t="shared" si="219"/>
        <v/>
      </c>
    </row>
    <row r="551" spans="3:44" ht="16" hidden="1">
      <c r="C551" s="68">
        <v>11</v>
      </c>
      <c r="D551" s="68">
        <v>163</v>
      </c>
      <c r="E551" s="18" t="s">
        <v>903</v>
      </c>
      <c r="F551" s="145" t="s">
        <v>2134</v>
      </c>
      <c r="G551" s="148" t="str">
        <f t="shared" si="222"/>
        <v>GRSE</v>
      </c>
      <c r="H551" s="148" t="s">
        <v>2135</v>
      </c>
      <c r="I551" s="148"/>
      <c r="J551" s="148" t="s">
        <v>200</v>
      </c>
      <c r="K551" s="148"/>
      <c r="L551" s="30" t="s">
        <v>2136</v>
      </c>
      <c r="M551" s="143"/>
      <c r="N551" s="68">
        <v>550</v>
      </c>
      <c r="O551" s="68" t="str">
        <f t="shared" si="217"/>
        <v/>
      </c>
      <c r="P551" s="68" t="str">
        <f t="shared" si="215"/>
        <v>{ "id": 550, "cbl_value":"GRSE", "oscar_display_text" : "Sweden", "top_record": false, "synonyms": [] },</v>
      </c>
      <c r="Q551" s="68" t="str">
        <f t="shared" si="216"/>
        <v>{ "id": 550, "cbl_value":"GRSE", "oscar_display_text" : "Sweden", "top_record": false, "synonyms": [] },</v>
      </c>
      <c r="R551" s="68"/>
      <c r="S551" t="s">
        <v>88</v>
      </c>
      <c r="T551" t="str">
        <f t="shared" si="220"/>
        <v>UPDATE lov_value SET ACTIVE = 1 , ORDER_VALUE = 0 WHERE ID = 550;</v>
      </c>
      <c r="U551" t="str">
        <f t="shared" si="221"/>
        <v>GRSE</v>
      </c>
      <c r="V551" t="str">
        <f t="shared" si="221"/>
        <v>Sweden</v>
      </c>
      <c r="W551" t="str">
        <f t="shared" si="221"/>
        <v/>
      </c>
      <c r="X551" t="str">
        <f t="shared" si="221"/>
        <v/>
      </c>
      <c r="Y551" t="str">
        <f t="shared" si="221"/>
        <v/>
      </c>
      <c r="Z551" t="str">
        <f t="shared" si="221"/>
        <v/>
      </c>
      <c r="AA551" t="str">
        <f t="shared" si="221"/>
        <v/>
      </c>
      <c r="AB551" t="str">
        <f t="shared" si="221"/>
        <v/>
      </c>
      <c r="AC551" t="str">
        <f t="shared" si="221"/>
        <v/>
      </c>
      <c r="AD551" t="str">
        <f t="shared" si="221"/>
        <v/>
      </c>
      <c r="AE551" t="str">
        <f t="shared" si="221"/>
        <v/>
      </c>
      <c r="AF551" t="str">
        <f t="shared" si="221"/>
        <v/>
      </c>
      <c r="AG551" t="str">
        <f t="shared" si="213"/>
        <v>INSERT INTO oscar_db.synonym (SYNONYM, LOV_ID) VALUES('GRSE' , 550);</v>
      </c>
      <c r="AH551" t="str">
        <f t="shared" si="213"/>
        <v>INSERT INTO oscar_db.synonym (SYNONYM, LOV_ID) VALUES('Sweden' , 550);</v>
      </c>
      <c r="AI551" t="str">
        <f t="shared" si="213"/>
        <v/>
      </c>
      <c r="AJ551" t="str">
        <f t="shared" si="213"/>
        <v/>
      </c>
      <c r="AK551" t="str">
        <f t="shared" si="213"/>
        <v/>
      </c>
      <c r="AL551" t="str">
        <f t="shared" si="213"/>
        <v/>
      </c>
      <c r="AM551" t="str">
        <f t="shared" si="219"/>
        <v/>
      </c>
      <c r="AN551" t="str">
        <f t="shared" si="219"/>
        <v/>
      </c>
      <c r="AO551" t="str">
        <f t="shared" si="219"/>
        <v/>
      </c>
      <c r="AP551" t="str">
        <f t="shared" si="219"/>
        <v/>
      </c>
      <c r="AQ551" t="str">
        <f t="shared" si="219"/>
        <v/>
      </c>
      <c r="AR551" t="str">
        <f t="shared" si="219"/>
        <v/>
      </c>
    </row>
    <row r="552" spans="3:44" ht="16" hidden="1">
      <c r="C552" s="68">
        <v>11</v>
      </c>
      <c r="D552" s="68">
        <v>163</v>
      </c>
      <c r="E552" s="18" t="s">
        <v>903</v>
      </c>
      <c r="F552" s="145" t="s">
        <v>2137</v>
      </c>
      <c r="G552" s="148" t="str">
        <f t="shared" si="222"/>
        <v>GRSI</v>
      </c>
      <c r="H552" s="148" t="s">
        <v>2138</v>
      </c>
      <c r="I552" s="148"/>
      <c r="J552" s="148" t="s">
        <v>200</v>
      </c>
      <c r="K552" s="148"/>
      <c r="L552" s="30" t="s">
        <v>2139</v>
      </c>
      <c r="M552" s="143"/>
      <c r="N552" s="68">
        <v>551</v>
      </c>
      <c r="O552" s="68" t="str">
        <f t="shared" si="217"/>
        <v/>
      </c>
      <c r="P552" s="68" t="str">
        <f t="shared" si="215"/>
        <v>{ "id": 551, "cbl_value":"GRSI", "oscar_display_text" : "Slovenia", "top_record": false, "synonyms": [] },</v>
      </c>
      <c r="Q552" s="68" t="str">
        <f t="shared" si="216"/>
        <v>{ "id": 551, "cbl_value":"GRSI", "oscar_display_text" : "Slovenia", "top_record": false, "synonyms": [] },</v>
      </c>
      <c r="R552" s="68"/>
      <c r="S552" t="s">
        <v>88</v>
      </c>
      <c r="T552" t="str">
        <f t="shared" si="220"/>
        <v>UPDATE lov_value SET ACTIVE = 1 , ORDER_VALUE = 0 WHERE ID = 551;</v>
      </c>
      <c r="U552" t="str">
        <f t="shared" si="221"/>
        <v>GRSI</v>
      </c>
      <c r="V552" t="str">
        <f t="shared" si="221"/>
        <v>Slovenia</v>
      </c>
      <c r="W552" t="str">
        <f t="shared" si="221"/>
        <v/>
      </c>
      <c r="X552" t="str">
        <f t="shared" si="221"/>
        <v/>
      </c>
      <c r="Y552" t="str">
        <f t="shared" si="221"/>
        <v/>
      </c>
      <c r="Z552" t="str">
        <f t="shared" si="221"/>
        <v/>
      </c>
      <c r="AA552" t="str">
        <f t="shared" si="221"/>
        <v/>
      </c>
      <c r="AB552" t="str">
        <f t="shared" si="221"/>
        <v/>
      </c>
      <c r="AC552" t="str">
        <f t="shared" si="221"/>
        <v/>
      </c>
      <c r="AD552" t="str">
        <f t="shared" si="221"/>
        <v/>
      </c>
      <c r="AE552" t="str">
        <f t="shared" si="221"/>
        <v/>
      </c>
      <c r="AF552" t="str">
        <f t="shared" si="221"/>
        <v/>
      </c>
      <c r="AG552" t="str">
        <f t="shared" si="213"/>
        <v>INSERT INTO oscar_db.synonym (SYNONYM, LOV_ID) VALUES('GRSI' , 551);</v>
      </c>
      <c r="AH552" t="str">
        <f t="shared" si="213"/>
        <v>INSERT INTO oscar_db.synonym (SYNONYM, LOV_ID) VALUES('Slovenia' , 551);</v>
      </c>
      <c r="AI552" t="str">
        <f t="shared" si="213"/>
        <v/>
      </c>
      <c r="AJ552" t="str">
        <f t="shared" si="213"/>
        <v/>
      </c>
      <c r="AK552" t="str">
        <f t="shared" si="213"/>
        <v/>
      </c>
      <c r="AL552" t="str">
        <f t="shared" si="213"/>
        <v/>
      </c>
      <c r="AM552" t="str">
        <f t="shared" si="219"/>
        <v/>
      </c>
      <c r="AN552" t="str">
        <f t="shared" si="219"/>
        <v/>
      </c>
      <c r="AO552" t="str">
        <f t="shared" si="219"/>
        <v/>
      </c>
      <c r="AP552" t="str">
        <f t="shared" si="219"/>
        <v/>
      </c>
      <c r="AQ552" t="str">
        <f t="shared" si="219"/>
        <v/>
      </c>
      <c r="AR552" t="str">
        <f t="shared" si="219"/>
        <v/>
      </c>
    </row>
    <row r="553" spans="3:44" ht="16" hidden="1">
      <c r="C553" s="68">
        <v>11</v>
      </c>
      <c r="D553" s="68">
        <v>163</v>
      </c>
      <c r="E553" s="18" t="s">
        <v>903</v>
      </c>
      <c r="F553" s="175" t="s">
        <v>2140</v>
      </c>
      <c r="G553" s="148" t="str">
        <f t="shared" si="222"/>
        <v>GRSK</v>
      </c>
      <c r="H553" s="148" t="s">
        <v>2141</v>
      </c>
      <c r="I553" s="148"/>
      <c r="J553" s="148" t="s">
        <v>200</v>
      </c>
      <c r="K553" s="148"/>
      <c r="L553" s="30" t="s">
        <v>2142</v>
      </c>
      <c r="M553" s="143" t="s">
        <v>2143</v>
      </c>
      <c r="N553" s="68">
        <v>552</v>
      </c>
      <c r="O553" s="68" t="str">
        <f t="shared" si="217"/>
        <v/>
      </c>
      <c r="P553" s="68" t="str">
        <f t="shared" si="215"/>
        <v>{ "id": 552, "cbl_value":"GRSK", "oscar_display_text" : "GRSK Slovakia", "top_record": false, "synonyms": [] },</v>
      </c>
      <c r="Q553" s="68" t="str">
        <f t="shared" si="216"/>
        <v>{ "id": 552, "cbl_value":"GRSK", "oscar_display_text" : "GRSK Slovakia", "top_record": false, "synonyms": [] },</v>
      </c>
      <c r="R553" s="68"/>
      <c r="S553" t="s">
        <v>88</v>
      </c>
      <c r="T553" t="str">
        <f t="shared" si="220"/>
        <v>UPDATE lov_value SET ACTIVE = 1 , ORDER_VALUE = 0 WHERE ID = 552;</v>
      </c>
      <c r="U553" t="str">
        <f t="shared" si="221"/>
        <v>GRSK</v>
      </c>
      <c r="V553" t="str">
        <f t="shared" si="221"/>
        <v>Slovakia</v>
      </c>
      <c r="W553" t="str">
        <f t="shared" si="221"/>
        <v/>
      </c>
      <c r="X553" t="str">
        <f t="shared" si="221"/>
        <v/>
      </c>
      <c r="Y553" t="str">
        <f t="shared" si="221"/>
        <v/>
      </c>
      <c r="Z553" t="str">
        <f t="shared" si="221"/>
        <v/>
      </c>
      <c r="AA553" t="str">
        <f t="shared" si="221"/>
        <v/>
      </c>
      <c r="AB553" t="str">
        <f t="shared" si="221"/>
        <v/>
      </c>
      <c r="AC553" t="str">
        <f t="shared" si="221"/>
        <v/>
      </c>
      <c r="AD553" t="str">
        <f t="shared" si="221"/>
        <v/>
      </c>
      <c r="AE553" t="str">
        <f t="shared" si="221"/>
        <v/>
      </c>
      <c r="AF553" t="str">
        <f t="shared" si="221"/>
        <v/>
      </c>
      <c r="AG553" t="str">
        <f t="shared" si="213"/>
        <v>INSERT INTO oscar_db.synonym (SYNONYM, LOV_ID) VALUES('GRSK' , 552);</v>
      </c>
      <c r="AH553" t="str">
        <f t="shared" si="213"/>
        <v>INSERT INTO oscar_db.synonym (SYNONYM, LOV_ID) VALUES('Slovakia' , 552);</v>
      </c>
      <c r="AI553" t="str">
        <f t="shared" si="213"/>
        <v/>
      </c>
      <c r="AJ553" t="str">
        <f t="shared" si="213"/>
        <v/>
      </c>
      <c r="AK553" t="str">
        <f t="shared" si="213"/>
        <v/>
      </c>
      <c r="AL553" t="str">
        <f t="shared" si="213"/>
        <v/>
      </c>
      <c r="AM553" t="str">
        <f t="shared" si="219"/>
        <v/>
      </c>
      <c r="AN553" t="str">
        <f t="shared" si="219"/>
        <v/>
      </c>
      <c r="AO553" t="str">
        <f t="shared" si="219"/>
        <v/>
      </c>
      <c r="AP553" t="str">
        <f t="shared" si="219"/>
        <v/>
      </c>
      <c r="AQ553" t="str">
        <f t="shared" si="219"/>
        <v/>
      </c>
      <c r="AR553" t="str">
        <f t="shared" si="219"/>
        <v/>
      </c>
    </row>
    <row r="554" spans="3:44" ht="16" hidden="1">
      <c r="C554" s="68">
        <v>11</v>
      </c>
      <c r="D554" s="68">
        <v>163</v>
      </c>
      <c r="E554" s="18" t="s">
        <v>903</v>
      </c>
      <c r="F554" s="145" t="s">
        <v>2144</v>
      </c>
      <c r="G554" s="148" t="str">
        <f t="shared" si="222"/>
        <v>GRXX</v>
      </c>
      <c r="H554" s="148" t="s">
        <v>2145</v>
      </c>
      <c r="I554" s="148"/>
      <c r="J554" s="148" t="s">
        <v>200</v>
      </c>
      <c r="K554" s="148"/>
      <c r="L554" s="30" t="s">
        <v>2146</v>
      </c>
      <c r="M554" s="143" t="s">
        <v>2143</v>
      </c>
      <c r="N554" s="68">
        <v>553</v>
      </c>
      <c r="O554" s="68" t="str">
        <f t="shared" si="217"/>
        <v/>
      </c>
      <c r="P554" s="68" t="str">
        <f t="shared" si="215"/>
        <v>{ "id": 553, "cbl_value":"GRXX", "oscar_display_text" : "Non-eea", "top_record": false, "synonyms": [] },</v>
      </c>
      <c r="Q554" s="68" t="str">
        <f t="shared" si="216"/>
        <v>{ "id": 553, "cbl_value":"GRXX", "oscar_display_text" : "Non-eea", "top_record": false, "synonyms": [] },</v>
      </c>
      <c r="R554" s="68"/>
      <c r="S554" t="s">
        <v>88</v>
      </c>
      <c r="T554" t="str">
        <f t="shared" si="220"/>
        <v>UPDATE lov_value SET ACTIVE = 1 , ORDER_VALUE = 0 WHERE ID = 553;</v>
      </c>
      <c r="U554" t="str">
        <f t="shared" si="221"/>
        <v>GRXX</v>
      </c>
      <c r="V554" t="str">
        <f t="shared" si="221"/>
        <v>Non-EEA</v>
      </c>
      <c r="W554" t="str">
        <f t="shared" si="221"/>
        <v/>
      </c>
      <c r="X554" t="str">
        <f t="shared" si="221"/>
        <v/>
      </c>
      <c r="Y554" t="str">
        <f t="shared" si="221"/>
        <v/>
      </c>
      <c r="Z554" t="str">
        <f t="shared" si="221"/>
        <v/>
      </c>
      <c r="AA554" t="str">
        <f t="shared" si="221"/>
        <v/>
      </c>
      <c r="AB554" t="str">
        <f t="shared" si="221"/>
        <v/>
      </c>
      <c r="AC554" t="str">
        <f t="shared" si="221"/>
        <v/>
      </c>
      <c r="AD554" t="str">
        <f t="shared" si="221"/>
        <v/>
      </c>
      <c r="AE554" t="str">
        <f t="shared" si="221"/>
        <v/>
      </c>
      <c r="AF554" t="str">
        <f t="shared" si="221"/>
        <v/>
      </c>
      <c r="AG554" t="str">
        <f t="shared" si="213"/>
        <v>INSERT INTO oscar_db.synonym (SYNONYM, LOV_ID) VALUES('GRXX' , 553);</v>
      </c>
      <c r="AH554" t="str">
        <f t="shared" si="213"/>
        <v>INSERT INTO oscar_db.synonym (SYNONYM, LOV_ID) VALUES('Non-EEA' , 553);</v>
      </c>
      <c r="AI554" t="str">
        <f t="shared" si="213"/>
        <v/>
      </c>
      <c r="AJ554" t="str">
        <f t="shared" si="213"/>
        <v/>
      </c>
      <c r="AK554" t="str">
        <f t="shared" si="213"/>
        <v/>
      </c>
      <c r="AL554" t="str">
        <f t="shared" si="213"/>
        <v/>
      </c>
      <c r="AM554" t="str">
        <f t="shared" si="219"/>
        <v/>
      </c>
      <c r="AN554" t="str">
        <f t="shared" si="219"/>
        <v/>
      </c>
      <c r="AO554" t="str">
        <f t="shared" si="219"/>
        <v/>
      </c>
      <c r="AP554" t="str">
        <f t="shared" si="219"/>
        <v/>
      </c>
      <c r="AQ554" t="str">
        <f t="shared" si="219"/>
        <v/>
      </c>
      <c r="AR554" t="str">
        <f t="shared" si="219"/>
        <v/>
      </c>
    </row>
    <row r="555" spans="3:44" ht="48" hidden="1">
      <c r="C555" s="68">
        <v>12</v>
      </c>
      <c r="D555" s="68">
        <v>164</v>
      </c>
      <c r="E555" s="18" t="s">
        <v>851</v>
      </c>
      <c r="F555" s="175" t="s">
        <v>2147</v>
      </c>
      <c r="G555" s="148" t="str">
        <f t="shared" si="222"/>
        <v>L1A</v>
      </c>
      <c r="H555" s="42" t="str">
        <f t="shared" ref="H555:H618" si="223">RIGHT(F555,LEN(F555)-FIND(":",F555)-1)</f>
        <v>L1A Central government and Debt securities issued by central banks</v>
      </c>
      <c r="I555" s="148"/>
      <c r="J555" s="148" t="s">
        <v>200</v>
      </c>
      <c r="K555" s="148"/>
      <c r="L555" s="30" t="s">
        <v>2148</v>
      </c>
      <c r="M555" s="143" t="s">
        <v>2143</v>
      </c>
      <c r="N555" s="68">
        <v>554</v>
      </c>
      <c r="O555" s="68" t="str">
        <f t="shared" si="217"/>
        <v>]},{ "id":12,"ext_id": 164, "name":"ECB_HAIRCUT_CATEGORY_TYPE","values":[</v>
      </c>
      <c r="P555" s="68" t="str">
        <f t="shared" si="215"/>
        <v>{ "id": 554, "cbl_value":"L1A", "oscar_display_text" : "L1A Central government and Debt securities issued by central banks", "top_record": false, "synonyms": [] },</v>
      </c>
      <c r="Q555" s="68" t="str">
        <f t="shared" si="216"/>
        <v>]},{ "id":12,"ext_id": 164, "name":"ECB_HAIRCUT_CATEGORY_TYPE","values":[{ "id": 554, "cbl_value":"L1A", "oscar_display_text" : "L1A Central government and Debt securities issued by central banks", "top_record": false, "synonyms": [] },</v>
      </c>
      <c r="R555" s="68"/>
      <c r="S555" t="s">
        <v>88</v>
      </c>
      <c r="T555" t="str">
        <f t="shared" si="220"/>
        <v>UPDATE lov_value SET ACTIVE = 1 , ORDER_VALUE = 0 WHERE ID = 554;</v>
      </c>
      <c r="U555" t="str">
        <f t="shared" si="221"/>
        <v>L1A</v>
      </c>
      <c r="V555" t="str">
        <f t="shared" si="221"/>
        <v>central government and debt securities issued by central banks</v>
      </c>
      <c r="W555" t="str">
        <f t="shared" si="221"/>
        <v/>
      </c>
      <c r="X555" t="str">
        <f t="shared" si="221"/>
        <v/>
      </c>
      <c r="Y555" t="str">
        <f t="shared" si="221"/>
        <v/>
      </c>
      <c r="Z555" t="str">
        <f t="shared" si="221"/>
        <v/>
      </c>
      <c r="AA555" t="str">
        <f t="shared" si="221"/>
        <v/>
      </c>
      <c r="AB555" t="str">
        <f t="shared" si="221"/>
        <v/>
      </c>
      <c r="AC555" t="str">
        <f t="shared" si="221"/>
        <v/>
      </c>
      <c r="AD555" t="str">
        <f t="shared" si="221"/>
        <v/>
      </c>
      <c r="AE555" t="str">
        <f t="shared" si="221"/>
        <v/>
      </c>
      <c r="AF555" t="str">
        <f t="shared" si="221"/>
        <v/>
      </c>
      <c r="AG555" t="str">
        <f t="shared" si="213"/>
        <v>INSERT INTO oscar_db.synonym (SYNONYM, LOV_ID) VALUES('L1A' , 554);</v>
      </c>
      <c r="AH555" t="str">
        <f t="shared" si="213"/>
        <v>INSERT INTO oscar_db.synonym (SYNONYM, LOV_ID) VALUES('central government and debt securities issued by central banks' , 554);</v>
      </c>
      <c r="AI555" t="str">
        <f t="shared" si="213"/>
        <v/>
      </c>
      <c r="AJ555" t="str">
        <f t="shared" ref="AJ555:AO604" si="224">IF(X555&lt;&gt;"",CONCATENATE("INSERT INTO oscar_db.synonym (SYNONYM, LOV_ID) VALUES('",X555,"' , ",$N555,");"),"")</f>
        <v/>
      </c>
      <c r="AK555" t="str">
        <f t="shared" si="224"/>
        <v/>
      </c>
      <c r="AL555" t="str">
        <f t="shared" si="224"/>
        <v/>
      </c>
      <c r="AM555" t="str">
        <f t="shared" si="219"/>
        <v/>
      </c>
      <c r="AN555" t="str">
        <f t="shared" si="219"/>
        <v/>
      </c>
      <c r="AO555" t="str">
        <f t="shared" si="219"/>
        <v/>
      </c>
      <c r="AP555" t="str">
        <f t="shared" si="219"/>
        <v/>
      </c>
      <c r="AQ555" t="str">
        <f t="shared" si="219"/>
        <v/>
      </c>
      <c r="AR555" t="str">
        <f t="shared" si="219"/>
        <v/>
      </c>
    </row>
    <row r="556" spans="3:44" ht="32" hidden="1">
      <c r="C556" s="68">
        <v>12</v>
      </c>
      <c r="D556" s="68">
        <v>164</v>
      </c>
      <c r="E556" s="18" t="s">
        <v>851</v>
      </c>
      <c r="F556" s="145" t="s">
        <v>2149</v>
      </c>
      <c r="G556" s="148" t="str">
        <f t="shared" si="222"/>
        <v>L1B</v>
      </c>
      <c r="H556" s="148" t="str">
        <f t="shared" si="223"/>
        <v>L1B Local and regional government Jumbo-style Supranational/Agencies</v>
      </c>
      <c r="I556" s="148"/>
      <c r="J556" s="148" t="s">
        <v>200</v>
      </c>
      <c r="K556" s="148"/>
      <c r="L556" s="30" t="s">
        <v>2150</v>
      </c>
      <c r="M556" s="143" t="s">
        <v>2143</v>
      </c>
      <c r="N556" s="68">
        <v>555</v>
      </c>
      <c r="O556" s="68" t="str">
        <f t="shared" si="217"/>
        <v/>
      </c>
      <c r="P556" s="68" t="str">
        <f t="shared" si="215"/>
        <v>{ "id": 555, "cbl_value":"L1B", "oscar_display_text" : "L1B Local and regional government Jumbo-style Supranational/Agencies", "top_record": false, "synonyms": [] },</v>
      </c>
      <c r="Q556" s="68" t="str">
        <f t="shared" si="216"/>
        <v>{ "id": 555, "cbl_value":"L1B", "oscar_display_text" : "L1B Local and regional government Jumbo-style Supranational/Agencies", "top_record": false, "synonyms": [] },</v>
      </c>
      <c r="R556" s="68"/>
      <c r="S556" t="s">
        <v>88</v>
      </c>
      <c r="T556" t="str">
        <f t="shared" si="220"/>
        <v>UPDATE lov_value SET ACTIVE = 1 , ORDER_VALUE = 0 WHERE ID = 555;</v>
      </c>
      <c r="U556" t="str">
        <f t="shared" si="221"/>
        <v>L1B</v>
      </c>
      <c r="V556" t="str">
        <f t="shared" si="221"/>
        <v>local and regional jumbo style supra</v>
      </c>
      <c r="W556" t="str">
        <f t="shared" si="221"/>
        <v/>
      </c>
      <c r="X556" t="str">
        <f t="shared" si="221"/>
        <v/>
      </c>
      <c r="Y556" t="str">
        <f t="shared" si="221"/>
        <v/>
      </c>
      <c r="Z556" t="str">
        <f t="shared" si="221"/>
        <v/>
      </c>
      <c r="AA556" t="str">
        <f t="shared" si="221"/>
        <v/>
      </c>
      <c r="AB556" t="str">
        <f t="shared" si="221"/>
        <v/>
      </c>
      <c r="AC556" t="str">
        <f t="shared" si="221"/>
        <v/>
      </c>
      <c r="AD556" t="str">
        <f t="shared" si="221"/>
        <v/>
      </c>
      <c r="AE556" t="str">
        <f t="shared" si="221"/>
        <v/>
      </c>
      <c r="AF556" t="str">
        <f t="shared" si="221"/>
        <v/>
      </c>
      <c r="AG556" t="str">
        <f t="shared" ref="AG556:AL619" si="225">IF(U556&lt;&gt;"",CONCATENATE("INSERT INTO oscar_db.synonym (SYNONYM, LOV_ID) VALUES('",U556,"' , ",$N556,");"),"")</f>
        <v>INSERT INTO oscar_db.synonym (SYNONYM, LOV_ID) VALUES('L1B' , 555);</v>
      </c>
      <c r="AH556" t="str">
        <f t="shared" si="225"/>
        <v>INSERT INTO oscar_db.synonym (SYNONYM, LOV_ID) VALUES('local and regional jumbo style supra' , 555);</v>
      </c>
      <c r="AI556" t="str">
        <f t="shared" si="225"/>
        <v/>
      </c>
      <c r="AJ556" t="str">
        <f t="shared" si="224"/>
        <v/>
      </c>
      <c r="AK556" t="str">
        <f t="shared" si="224"/>
        <v/>
      </c>
      <c r="AL556" t="str">
        <f t="shared" si="224"/>
        <v/>
      </c>
      <c r="AM556" t="str">
        <f t="shared" si="219"/>
        <v/>
      </c>
      <c r="AN556" t="str">
        <f t="shared" si="219"/>
        <v/>
      </c>
      <c r="AO556" t="str">
        <f t="shared" si="219"/>
        <v/>
      </c>
      <c r="AP556" t="str">
        <f t="shared" si="219"/>
        <v/>
      </c>
      <c r="AQ556" t="str">
        <f t="shared" si="219"/>
        <v/>
      </c>
      <c r="AR556" t="str">
        <f t="shared" si="219"/>
        <v/>
      </c>
    </row>
    <row r="557" spans="3:44" ht="16" hidden="1">
      <c r="C557" s="68">
        <v>12</v>
      </c>
      <c r="D557" s="68">
        <v>164</v>
      </c>
      <c r="E557" s="18" t="s">
        <v>851</v>
      </c>
      <c r="F557" s="145" t="s">
        <v>2151</v>
      </c>
      <c r="G557" s="148" t="str">
        <f t="shared" si="222"/>
        <v>L1C</v>
      </c>
      <c r="H557" s="148" t="str">
        <f t="shared" si="223"/>
        <v>L1C Non-Jumbo Credit institution Corporate/other issuer securities</v>
      </c>
      <c r="I557" s="148"/>
      <c r="J557" s="148" t="s">
        <v>200</v>
      </c>
      <c r="K557" s="148"/>
      <c r="L557" s="30" t="s">
        <v>2152</v>
      </c>
      <c r="M557" s="143" t="s">
        <v>2143</v>
      </c>
      <c r="N557" s="68">
        <v>556</v>
      </c>
      <c r="O557" s="68" t="str">
        <f t="shared" si="217"/>
        <v/>
      </c>
      <c r="P557" s="68" t="str">
        <f t="shared" si="215"/>
        <v>{ "id": 556, "cbl_value":"L1C", "oscar_display_text" : "L1C Non-Jumbo Credit institution Corporate/other issuer securities", "top_record": false, "synonyms": [] },</v>
      </c>
      <c r="Q557" s="68" t="str">
        <f t="shared" si="216"/>
        <v>{ "id": 556, "cbl_value":"L1C", "oscar_display_text" : "L1C Non-Jumbo Credit institution Corporate/other issuer securities", "top_record": false, "synonyms": [] },</v>
      </c>
      <c r="R557" s="68"/>
      <c r="S557" t="s">
        <v>88</v>
      </c>
      <c r="T557" t="str">
        <f t="shared" si="220"/>
        <v>UPDATE lov_value SET ACTIVE = 1 , ORDER_VALUE = 0 WHERE ID = 556;</v>
      </c>
      <c r="U557" t="str">
        <f t="shared" ref="U557:AF572" si="226">IF($L557&lt;&gt;"",
    IF(LEN($L557)-LEN(SUBSTITUTE($L557,";",""))&gt;=U$1,
        IF(U$1=1,
            MID($L557,1,FIND(";",$L557,1)-1),
            MID($L557,
                FIND("~",SUBSTITUTE($L557,";","~",U$1-1))+1,
                FIND("~",SUBSTITUTE($L557,";","~",U$1))-FIND("~",SUBSTITUTE($L557,";","~",U$1-1))-1
            )
        ),
        IF(AND(LEN($L557)-LEN(SUBSTITUTE($L557,";",""))=0,U$1=1),
            $L557,
            IF(LEN($L557)-LEN(SUBSTITUTE($L557,";",""))=U$1-1,
                RIGHT($L557,LEN($L557)-FIND("~",(SUBSTITUTE($L557,";","~",U$1-1)))),""))),"")</f>
        <v>L1C</v>
      </c>
      <c r="V557" t="str">
        <f t="shared" si="226"/>
        <v>non-jumbo credit</v>
      </c>
      <c r="W557" t="str">
        <f t="shared" si="226"/>
        <v/>
      </c>
      <c r="X557" t="str">
        <f t="shared" si="226"/>
        <v/>
      </c>
      <c r="Y557" t="str">
        <f t="shared" si="226"/>
        <v/>
      </c>
      <c r="Z557" t="str">
        <f t="shared" si="226"/>
        <v/>
      </c>
      <c r="AA557" t="str">
        <f t="shared" si="226"/>
        <v/>
      </c>
      <c r="AB557" t="str">
        <f t="shared" si="226"/>
        <v/>
      </c>
      <c r="AC557" t="str">
        <f t="shared" si="226"/>
        <v/>
      </c>
      <c r="AD557" t="str">
        <f t="shared" si="226"/>
        <v/>
      </c>
      <c r="AE557" t="str">
        <f t="shared" si="226"/>
        <v/>
      </c>
      <c r="AF557" t="str">
        <f t="shared" si="226"/>
        <v/>
      </c>
      <c r="AG557" t="str">
        <f t="shared" si="225"/>
        <v>INSERT INTO oscar_db.synonym (SYNONYM, LOV_ID) VALUES('L1C' , 556);</v>
      </c>
      <c r="AH557" t="str">
        <f t="shared" si="225"/>
        <v>INSERT INTO oscar_db.synonym (SYNONYM, LOV_ID) VALUES('non-jumbo credit' , 556);</v>
      </c>
      <c r="AI557" t="str">
        <f t="shared" si="225"/>
        <v/>
      </c>
      <c r="AJ557" t="str">
        <f t="shared" si="224"/>
        <v/>
      </c>
      <c r="AK557" t="str">
        <f t="shared" si="224"/>
        <v/>
      </c>
      <c r="AL557" t="str">
        <f t="shared" si="224"/>
        <v/>
      </c>
      <c r="AM557" t="str">
        <f t="shared" si="219"/>
        <v/>
      </c>
      <c r="AN557" t="str">
        <f t="shared" si="219"/>
        <v/>
      </c>
      <c r="AO557" t="str">
        <f t="shared" si="219"/>
        <v/>
      </c>
      <c r="AP557" t="str">
        <f t="shared" si="219"/>
        <v/>
      </c>
      <c r="AQ557" t="str">
        <f t="shared" si="219"/>
        <v/>
      </c>
      <c r="AR557" t="str">
        <f t="shared" si="219"/>
        <v/>
      </c>
    </row>
    <row r="558" spans="3:44" ht="32" hidden="1">
      <c r="C558" s="68">
        <v>12</v>
      </c>
      <c r="D558" s="68">
        <v>164</v>
      </c>
      <c r="E558" s="18" t="s">
        <v>851</v>
      </c>
      <c r="F558" s="145" t="s">
        <v>2153</v>
      </c>
      <c r="G558" s="148" t="str">
        <f t="shared" si="222"/>
        <v>L1D</v>
      </c>
      <c r="H558" s="148" t="str">
        <f t="shared" si="223"/>
        <v>L1D Credit institution securities (unsecured)</v>
      </c>
      <c r="I558" s="148"/>
      <c r="J558" s="148" t="s">
        <v>200</v>
      </c>
      <c r="K558" s="148"/>
      <c r="L558" s="30" t="s">
        <v>2154</v>
      </c>
      <c r="M558" s="143" t="s">
        <v>2143</v>
      </c>
      <c r="N558" s="68">
        <v>557</v>
      </c>
      <c r="O558" s="68" t="str">
        <f t="shared" si="217"/>
        <v/>
      </c>
      <c r="P558" s="68" t="str">
        <f t="shared" si="215"/>
        <v>{ "id": 557, "cbl_value":"L1D", "oscar_display_text" : "L1D Credit institution securities (unsecured)", "top_record": false, "synonyms": [] },</v>
      </c>
      <c r="Q558" s="68" t="str">
        <f t="shared" si="216"/>
        <v>{ "id": 557, "cbl_value":"L1D", "oscar_display_text" : "L1D Credit institution securities (unsecured)", "top_record": false, "synonyms": [] },</v>
      </c>
      <c r="R558" s="68"/>
      <c r="S558" t="s">
        <v>88</v>
      </c>
      <c r="T558" t="str">
        <f t="shared" si="220"/>
        <v>UPDATE lov_value SET ACTIVE = 1 , ORDER_VALUE = 0 WHERE ID = 557;</v>
      </c>
      <c r="U558" t="str">
        <f t="shared" si="226"/>
        <v>L1D</v>
      </c>
      <c r="V558" t="str">
        <f t="shared" si="226"/>
        <v>credit institution securities</v>
      </c>
      <c r="W558" t="str">
        <f t="shared" si="226"/>
        <v/>
      </c>
      <c r="X558" t="str">
        <f t="shared" si="226"/>
        <v/>
      </c>
      <c r="Y558" t="str">
        <f t="shared" si="226"/>
        <v/>
      </c>
      <c r="Z558" t="str">
        <f t="shared" si="226"/>
        <v/>
      </c>
      <c r="AA558" t="str">
        <f t="shared" si="226"/>
        <v/>
      </c>
      <c r="AB558" t="str">
        <f t="shared" si="226"/>
        <v/>
      </c>
      <c r="AC558" t="str">
        <f t="shared" si="226"/>
        <v/>
      </c>
      <c r="AD558" t="str">
        <f t="shared" si="226"/>
        <v/>
      </c>
      <c r="AE558" t="str">
        <f t="shared" si="226"/>
        <v/>
      </c>
      <c r="AF558" t="str">
        <f t="shared" si="226"/>
        <v/>
      </c>
      <c r="AG558" t="str">
        <f t="shared" si="225"/>
        <v>INSERT INTO oscar_db.synonym (SYNONYM, LOV_ID) VALUES('L1D' , 557);</v>
      </c>
      <c r="AH558" t="str">
        <f t="shared" si="225"/>
        <v>INSERT INTO oscar_db.synonym (SYNONYM, LOV_ID) VALUES('credit institution securities' , 557);</v>
      </c>
      <c r="AI558" t="str">
        <f t="shared" si="225"/>
        <v/>
      </c>
      <c r="AJ558" t="str">
        <f t="shared" si="224"/>
        <v/>
      </c>
      <c r="AK558" t="str">
        <f t="shared" si="224"/>
        <v/>
      </c>
      <c r="AL558" t="str">
        <f t="shared" si="224"/>
        <v/>
      </c>
      <c r="AM558" t="str">
        <f t="shared" si="219"/>
        <v/>
      </c>
      <c r="AN558" t="str">
        <f t="shared" si="219"/>
        <v/>
      </c>
      <c r="AO558" t="str">
        <f t="shared" si="219"/>
        <v/>
      </c>
      <c r="AP558" t="str">
        <f t="shared" si="219"/>
        <v/>
      </c>
      <c r="AQ558" t="str">
        <f t="shared" si="219"/>
        <v/>
      </c>
      <c r="AR558" t="str">
        <f t="shared" si="219"/>
        <v/>
      </c>
    </row>
    <row r="559" spans="3:44" ht="32" hidden="1">
      <c r="C559" s="68">
        <v>12</v>
      </c>
      <c r="D559" s="68">
        <v>164</v>
      </c>
      <c r="E559" s="18" t="s">
        <v>851</v>
      </c>
      <c r="F559" s="145" t="s">
        <v>2155</v>
      </c>
      <c r="G559" s="148" t="str">
        <f t="shared" si="222"/>
        <v>L1E</v>
      </c>
      <c r="H559" s="148" t="str">
        <f t="shared" si="223"/>
        <v>L1E Asset-backed securities</v>
      </c>
      <c r="I559" s="148"/>
      <c r="J559" s="148" t="s">
        <v>200</v>
      </c>
      <c r="K559" s="148"/>
      <c r="L559" s="30" t="s">
        <v>2156</v>
      </c>
      <c r="M559" s="143" t="s">
        <v>2143</v>
      </c>
      <c r="N559" s="68">
        <v>558</v>
      </c>
      <c r="O559" s="68" t="str">
        <f t="shared" si="217"/>
        <v/>
      </c>
      <c r="P559" s="68" t="str">
        <f t="shared" si="215"/>
        <v>{ "id": 558, "cbl_value":"L1E", "oscar_display_text" : "L1E Asset-backed securities", "top_record": false, "synonyms": [] },</v>
      </c>
      <c r="Q559" s="68" t="str">
        <f t="shared" si="216"/>
        <v>{ "id": 558, "cbl_value":"L1E", "oscar_display_text" : "L1E Asset-backed securities", "top_record": false, "synonyms": [] },</v>
      </c>
      <c r="R559" s="68"/>
      <c r="S559" t="s">
        <v>88</v>
      </c>
      <c r="T559" t="str">
        <f t="shared" si="220"/>
        <v>UPDATE lov_value SET ACTIVE = 1 , ORDER_VALUE = 0 WHERE ID = 558;</v>
      </c>
      <c r="U559" t="str">
        <f t="shared" si="226"/>
        <v>L1E</v>
      </c>
      <c r="V559" t="str">
        <f t="shared" si="226"/>
        <v>asset backed securities</v>
      </c>
      <c r="W559" t="str">
        <f t="shared" si="226"/>
        <v>ABS</v>
      </c>
      <c r="X559" t="str">
        <f t="shared" si="226"/>
        <v/>
      </c>
      <c r="Y559" t="str">
        <f t="shared" si="226"/>
        <v/>
      </c>
      <c r="Z559" t="str">
        <f t="shared" si="226"/>
        <v/>
      </c>
      <c r="AA559" t="str">
        <f t="shared" si="226"/>
        <v/>
      </c>
      <c r="AB559" t="str">
        <f t="shared" si="226"/>
        <v/>
      </c>
      <c r="AC559" t="str">
        <f t="shared" si="226"/>
        <v/>
      </c>
      <c r="AD559" t="str">
        <f t="shared" si="226"/>
        <v/>
      </c>
      <c r="AE559" t="str">
        <f t="shared" si="226"/>
        <v/>
      </c>
      <c r="AF559" t="str">
        <f t="shared" si="226"/>
        <v/>
      </c>
      <c r="AG559" t="str">
        <f t="shared" si="225"/>
        <v>INSERT INTO oscar_db.synonym (SYNONYM, LOV_ID) VALUES('L1E' , 558);</v>
      </c>
      <c r="AH559" t="str">
        <f t="shared" si="225"/>
        <v>INSERT INTO oscar_db.synonym (SYNONYM, LOV_ID) VALUES('asset backed securities' , 558);</v>
      </c>
      <c r="AI559" t="str">
        <f t="shared" si="225"/>
        <v>INSERT INTO oscar_db.synonym (SYNONYM, LOV_ID) VALUES('ABS' , 558);</v>
      </c>
      <c r="AJ559" t="str">
        <f t="shared" si="224"/>
        <v/>
      </c>
      <c r="AK559" t="str">
        <f t="shared" si="224"/>
        <v/>
      </c>
      <c r="AL559" t="str">
        <f t="shared" si="224"/>
        <v/>
      </c>
      <c r="AM559" t="str">
        <f t="shared" si="219"/>
        <v/>
      </c>
      <c r="AN559" t="str">
        <f t="shared" si="219"/>
        <v/>
      </c>
      <c r="AO559" t="str">
        <f t="shared" si="219"/>
        <v/>
      </c>
      <c r="AP559" t="str">
        <f t="shared" si="219"/>
        <v/>
      </c>
      <c r="AQ559" t="str">
        <f t="shared" si="219"/>
        <v/>
      </c>
      <c r="AR559" t="str">
        <f t="shared" si="219"/>
        <v/>
      </c>
    </row>
    <row r="560" spans="3:44" ht="16" hidden="1">
      <c r="C560" s="68">
        <v>13</v>
      </c>
      <c r="D560" s="68">
        <v>165</v>
      </c>
      <c r="E560" s="18" t="s">
        <v>872</v>
      </c>
      <c r="F560" s="175" t="s">
        <v>2157</v>
      </c>
      <c r="G560" s="148" t="str">
        <f t="shared" si="222"/>
        <v>CLAT01</v>
      </c>
      <c r="H560" s="148" t="str">
        <f t="shared" si="223"/>
        <v>CLAT01 OeKB (Austria)</v>
      </c>
      <c r="I560" s="148"/>
      <c r="J560" s="148" t="s">
        <v>200</v>
      </c>
      <c r="K560" s="148"/>
      <c r="L560" s="30" t="s">
        <v>2158</v>
      </c>
      <c r="M560" s="143" t="s">
        <v>2143</v>
      </c>
      <c r="N560" s="68">
        <v>559</v>
      </c>
      <c r="O560" s="68" t="str">
        <f t="shared" si="217"/>
        <v>]},{ "id":13,"ext_id": 165, "name":"ECB_ISSUER_CSD_TYPE","values":[</v>
      </c>
      <c r="P560" s="68" t="str">
        <f t="shared" si="215"/>
        <v>{ "id": 559, "cbl_value":"CLAT01", "oscar_display_text" : "CLAT01 OeKB (Austria)", "top_record": false, "synonyms": [] },</v>
      </c>
      <c r="Q560" s="68" t="str">
        <f t="shared" si="216"/>
        <v>]},{ "id":13,"ext_id": 165, "name":"ECB_ISSUER_CSD_TYPE","values":[{ "id": 559, "cbl_value":"CLAT01", "oscar_display_text" : "CLAT01 OeKB (Austria)", "top_record": false, "synonyms": [] },</v>
      </c>
      <c r="R560" s="68"/>
      <c r="S560" t="s">
        <v>88</v>
      </c>
      <c r="T560" t="str">
        <f t="shared" si="220"/>
        <v>UPDATE lov_value SET ACTIVE = 1 , ORDER_VALUE = 0 WHERE ID = 559;</v>
      </c>
      <c r="U560" t="str">
        <f t="shared" si="226"/>
        <v>CLAT01</v>
      </c>
      <c r="V560" t="str">
        <f t="shared" si="226"/>
        <v>OeKB</v>
      </c>
      <c r="W560" t="str">
        <f t="shared" si="226"/>
        <v>Austria</v>
      </c>
      <c r="X560" t="str">
        <f t="shared" si="226"/>
        <v/>
      </c>
      <c r="Y560" t="str">
        <f t="shared" si="226"/>
        <v/>
      </c>
      <c r="Z560" t="str">
        <f t="shared" si="226"/>
        <v/>
      </c>
      <c r="AA560" t="str">
        <f t="shared" si="226"/>
        <v/>
      </c>
      <c r="AB560" t="str">
        <f t="shared" si="226"/>
        <v/>
      </c>
      <c r="AC560" t="str">
        <f t="shared" si="226"/>
        <v/>
      </c>
      <c r="AD560" t="str">
        <f t="shared" si="226"/>
        <v/>
      </c>
      <c r="AE560" t="str">
        <f t="shared" si="226"/>
        <v/>
      </c>
      <c r="AF560" t="str">
        <f t="shared" si="226"/>
        <v/>
      </c>
      <c r="AG560" t="str">
        <f t="shared" si="225"/>
        <v>INSERT INTO oscar_db.synonym (SYNONYM, LOV_ID) VALUES('CLAT01' , 559);</v>
      </c>
      <c r="AH560" t="str">
        <f t="shared" si="225"/>
        <v>INSERT INTO oscar_db.synonym (SYNONYM, LOV_ID) VALUES('OeKB' , 559);</v>
      </c>
      <c r="AI560" t="str">
        <f t="shared" si="225"/>
        <v>INSERT INTO oscar_db.synonym (SYNONYM, LOV_ID) VALUES('Austria' , 559);</v>
      </c>
      <c r="AJ560" t="str">
        <f t="shared" si="224"/>
        <v/>
      </c>
      <c r="AK560" t="str">
        <f t="shared" si="224"/>
        <v/>
      </c>
      <c r="AL560" t="str">
        <f t="shared" si="224"/>
        <v/>
      </c>
      <c r="AM560" t="str">
        <f t="shared" si="219"/>
        <v/>
      </c>
      <c r="AN560" t="str">
        <f t="shared" si="219"/>
        <v/>
      </c>
      <c r="AO560" t="str">
        <f t="shared" si="219"/>
        <v/>
      </c>
      <c r="AP560" t="str">
        <f t="shared" si="219"/>
        <v/>
      </c>
      <c r="AQ560" t="str">
        <f t="shared" si="219"/>
        <v/>
      </c>
      <c r="AR560" t="str">
        <f t="shared" si="219"/>
        <v/>
      </c>
    </row>
    <row r="561" spans="3:44" ht="16" hidden="1">
      <c r="C561" s="68">
        <v>13</v>
      </c>
      <c r="D561" s="68">
        <v>165</v>
      </c>
      <c r="E561" s="18" t="s">
        <v>872</v>
      </c>
      <c r="F561" s="145" t="s">
        <v>2159</v>
      </c>
      <c r="G561" s="148" t="str">
        <f t="shared" si="222"/>
        <v>CLBE01</v>
      </c>
      <c r="H561" s="148" t="str">
        <f t="shared" si="223"/>
        <v>CLBE01 NBB SSS (Belgium)</v>
      </c>
      <c r="I561" s="148"/>
      <c r="J561" s="148" t="s">
        <v>200</v>
      </c>
      <c r="K561" s="148"/>
      <c r="L561" s="30" t="s">
        <v>2160</v>
      </c>
      <c r="M561" s="143" t="s">
        <v>2143</v>
      </c>
      <c r="N561" s="68">
        <v>560</v>
      </c>
      <c r="O561" s="68" t="str">
        <f t="shared" si="217"/>
        <v/>
      </c>
      <c r="P561" s="68" t="str">
        <f t="shared" si="215"/>
        <v>{ "id": 560, "cbl_value":"CLBE01", "oscar_display_text" : "CLBE01 NBB SSS (Belgium)", "top_record": false, "synonyms": [] },</v>
      </c>
      <c r="Q561" s="68" t="str">
        <f t="shared" si="216"/>
        <v>{ "id": 560, "cbl_value":"CLBE01", "oscar_display_text" : "CLBE01 NBB SSS (Belgium)", "top_record": false, "synonyms": [] },</v>
      </c>
      <c r="R561" s="68"/>
      <c r="S561" t="s">
        <v>88</v>
      </c>
      <c r="T561" t="str">
        <f t="shared" si="220"/>
        <v>UPDATE lov_value SET ACTIVE = 1 , ORDER_VALUE = 0 WHERE ID = 560;</v>
      </c>
      <c r="U561" t="str">
        <f t="shared" si="226"/>
        <v>CLBE01</v>
      </c>
      <c r="V561" t="str">
        <f t="shared" si="226"/>
        <v xml:space="preserve"> NBB SSS</v>
      </c>
      <c r="W561" t="str">
        <f t="shared" si="226"/>
        <v/>
      </c>
      <c r="X561" t="str">
        <f t="shared" si="226"/>
        <v/>
      </c>
      <c r="Y561" t="str">
        <f t="shared" si="226"/>
        <v/>
      </c>
      <c r="Z561" t="str">
        <f t="shared" si="226"/>
        <v/>
      </c>
      <c r="AA561" t="str">
        <f t="shared" si="226"/>
        <v/>
      </c>
      <c r="AB561" t="str">
        <f t="shared" si="226"/>
        <v/>
      </c>
      <c r="AC561" t="str">
        <f t="shared" si="226"/>
        <v/>
      </c>
      <c r="AD561" t="str">
        <f t="shared" si="226"/>
        <v/>
      </c>
      <c r="AE561" t="str">
        <f t="shared" si="226"/>
        <v/>
      </c>
      <c r="AF561" t="str">
        <f t="shared" si="226"/>
        <v/>
      </c>
      <c r="AG561" t="str">
        <f t="shared" si="225"/>
        <v>INSERT INTO oscar_db.synonym (SYNONYM, LOV_ID) VALUES('CLBE01' , 560);</v>
      </c>
      <c r="AH561" t="str">
        <f t="shared" si="225"/>
        <v>INSERT INTO oscar_db.synonym (SYNONYM, LOV_ID) VALUES(' NBB SSS' , 560);</v>
      </c>
      <c r="AI561" t="str">
        <f t="shared" si="225"/>
        <v/>
      </c>
      <c r="AJ561" t="str">
        <f t="shared" si="224"/>
        <v/>
      </c>
      <c r="AK561" t="str">
        <f t="shared" si="224"/>
        <v/>
      </c>
      <c r="AL561" t="str">
        <f t="shared" si="224"/>
        <v/>
      </c>
      <c r="AM561" t="str">
        <f t="shared" si="219"/>
        <v/>
      </c>
      <c r="AN561" t="str">
        <f t="shared" si="219"/>
        <v/>
      </c>
      <c r="AO561" t="str">
        <f t="shared" si="219"/>
        <v/>
      </c>
      <c r="AP561" t="str">
        <f t="shared" si="219"/>
        <v/>
      </c>
      <c r="AQ561" t="str">
        <f t="shared" si="219"/>
        <v/>
      </c>
      <c r="AR561" t="str">
        <f t="shared" si="219"/>
        <v/>
      </c>
    </row>
    <row r="562" spans="3:44" ht="32" hidden="1">
      <c r="C562" s="68">
        <v>13</v>
      </c>
      <c r="D562" s="68">
        <v>165</v>
      </c>
      <c r="E562" s="18" t="s">
        <v>872</v>
      </c>
      <c r="F562" s="145" t="s">
        <v>2161</v>
      </c>
      <c r="G562" s="148" t="str">
        <f t="shared" si="222"/>
        <v>CLBE02</v>
      </c>
      <c r="H562" s="148" t="str">
        <f t="shared" si="223"/>
        <v>CLBE02 Euroclear Bank (Belgium)</v>
      </c>
      <c r="I562" s="148"/>
      <c r="J562" s="148" t="s">
        <v>200</v>
      </c>
      <c r="K562" s="148"/>
      <c r="L562" s="30" t="s">
        <v>2162</v>
      </c>
      <c r="M562" s="143" t="s">
        <v>2143</v>
      </c>
      <c r="N562" s="68">
        <v>561</v>
      </c>
      <c r="O562" s="68" t="str">
        <f t="shared" si="217"/>
        <v/>
      </c>
      <c r="P562" s="68" t="str">
        <f t="shared" si="215"/>
        <v>{ "id": 561, "cbl_value":"CLBE02", "oscar_display_text" : "CLBE02 Euroclear Bank (Belgium)", "top_record": false, "synonyms": [] },</v>
      </c>
      <c r="Q562" s="68" t="str">
        <f t="shared" si="216"/>
        <v>{ "id": 561, "cbl_value":"CLBE02", "oscar_display_text" : "CLBE02 Euroclear Bank (Belgium)", "top_record": false, "synonyms": [] },</v>
      </c>
      <c r="R562" s="68"/>
      <c r="S562" t="s">
        <v>88</v>
      </c>
      <c r="T562" t="str">
        <f t="shared" si="220"/>
        <v>UPDATE lov_value SET ACTIVE = 1 , ORDER_VALUE = 0 WHERE ID = 561;</v>
      </c>
      <c r="U562" t="str">
        <f t="shared" si="226"/>
        <v>CLBE02</v>
      </c>
      <c r="V562" t="str">
        <f t="shared" si="226"/>
        <v>Euroclear</v>
      </c>
      <c r="W562" t="str">
        <f t="shared" si="226"/>
        <v>Euroclear Bank</v>
      </c>
      <c r="X562" t="str">
        <f t="shared" si="226"/>
        <v/>
      </c>
      <c r="Y562" t="str">
        <f t="shared" si="226"/>
        <v/>
      </c>
      <c r="Z562" t="str">
        <f t="shared" si="226"/>
        <v/>
      </c>
      <c r="AA562" t="str">
        <f t="shared" si="226"/>
        <v/>
      </c>
      <c r="AB562" t="str">
        <f t="shared" si="226"/>
        <v/>
      </c>
      <c r="AC562" t="str">
        <f t="shared" si="226"/>
        <v/>
      </c>
      <c r="AD562" t="str">
        <f t="shared" si="226"/>
        <v/>
      </c>
      <c r="AE562" t="str">
        <f t="shared" si="226"/>
        <v/>
      </c>
      <c r="AF562" t="str">
        <f t="shared" si="226"/>
        <v/>
      </c>
      <c r="AG562" t="str">
        <f t="shared" si="225"/>
        <v>INSERT INTO oscar_db.synonym (SYNONYM, LOV_ID) VALUES('CLBE02' , 561);</v>
      </c>
      <c r="AH562" t="str">
        <f t="shared" si="225"/>
        <v>INSERT INTO oscar_db.synonym (SYNONYM, LOV_ID) VALUES('Euroclear' , 561);</v>
      </c>
      <c r="AI562" t="str">
        <f t="shared" si="225"/>
        <v>INSERT INTO oscar_db.synonym (SYNONYM, LOV_ID) VALUES('Euroclear Bank' , 561);</v>
      </c>
      <c r="AJ562" t="str">
        <f t="shared" si="224"/>
        <v/>
      </c>
      <c r="AK562" t="str">
        <f t="shared" si="224"/>
        <v/>
      </c>
      <c r="AL562" t="str">
        <f t="shared" si="224"/>
        <v/>
      </c>
      <c r="AM562" t="str">
        <f t="shared" si="219"/>
        <v/>
      </c>
      <c r="AN562" t="str">
        <f t="shared" si="219"/>
        <v/>
      </c>
      <c r="AO562" t="str">
        <f t="shared" si="219"/>
        <v/>
      </c>
      <c r="AP562" t="str">
        <f t="shared" si="219"/>
        <v/>
      </c>
      <c r="AQ562" t="str">
        <f t="shared" si="219"/>
        <v/>
      </c>
      <c r="AR562" t="str">
        <f t="shared" si="219"/>
        <v/>
      </c>
    </row>
    <row r="563" spans="3:44" ht="48" hidden="1">
      <c r="C563" s="68">
        <v>13</v>
      </c>
      <c r="D563" s="68">
        <v>165</v>
      </c>
      <c r="E563" s="18" t="s">
        <v>872</v>
      </c>
      <c r="F563" s="145" t="s">
        <v>2163</v>
      </c>
      <c r="G563" s="148" t="str">
        <f t="shared" si="222"/>
        <v>CLBL01</v>
      </c>
      <c r="H563" s="148" t="str">
        <f t="shared" si="223"/>
        <v>CLBL01 Euroclear Bank / Clearstream Banking Luxembourg (Belgium / Luxembourg)</v>
      </c>
      <c r="I563" s="148"/>
      <c r="J563" s="148" t="s">
        <v>200</v>
      </c>
      <c r="K563" s="148"/>
      <c r="L563" s="30" t="s">
        <v>2164</v>
      </c>
      <c r="M563" s="143" t="s">
        <v>2143</v>
      </c>
      <c r="N563" s="68">
        <v>562</v>
      </c>
      <c r="O563" s="68" t="str">
        <f t="shared" si="217"/>
        <v/>
      </c>
      <c r="P563" s="68" t="str">
        <f t="shared" si="215"/>
        <v>{ "id": 562, "cbl_value":"CLBL01", "oscar_display_text" : "CLBL01 Euroclear Bank / Clearstream Banking Luxembourg (Belgium / Luxembourg)", "top_record": false, "synonyms": [] },</v>
      </c>
      <c r="Q563" s="68" t="str">
        <f t="shared" si="216"/>
        <v>{ "id": 562, "cbl_value":"CLBL01", "oscar_display_text" : "CLBL01 Euroclear Bank / Clearstream Banking Luxembourg (Belgium / Luxembourg)", "top_record": false, "synonyms": [] },</v>
      </c>
      <c r="R563" s="68"/>
      <c r="S563" t="s">
        <v>88</v>
      </c>
      <c r="T563" t="str">
        <f t="shared" si="220"/>
        <v>UPDATE lov_value SET ACTIVE = 1 , ORDER_VALUE = 0 WHERE ID = 562;</v>
      </c>
      <c r="U563" t="str">
        <f t="shared" si="226"/>
        <v>CLBL01</v>
      </c>
      <c r="V563" t="str">
        <f t="shared" si="226"/>
        <v>Euroclear Clearstream</v>
      </c>
      <c r="W563" t="str">
        <f t="shared" si="226"/>
        <v>Clearstream Euroclear</v>
      </c>
      <c r="X563" t="str">
        <f t="shared" si="226"/>
        <v/>
      </c>
      <c r="Y563" t="str">
        <f t="shared" si="226"/>
        <v/>
      </c>
      <c r="Z563" t="str">
        <f t="shared" si="226"/>
        <v/>
      </c>
      <c r="AA563" t="str">
        <f t="shared" si="226"/>
        <v/>
      </c>
      <c r="AB563" t="str">
        <f t="shared" si="226"/>
        <v/>
      </c>
      <c r="AC563" t="str">
        <f t="shared" si="226"/>
        <v/>
      </c>
      <c r="AD563" t="str">
        <f t="shared" si="226"/>
        <v/>
      </c>
      <c r="AE563" t="str">
        <f t="shared" si="226"/>
        <v/>
      </c>
      <c r="AF563" t="str">
        <f t="shared" si="226"/>
        <v/>
      </c>
      <c r="AG563" t="str">
        <f t="shared" si="225"/>
        <v>INSERT INTO oscar_db.synonym (SYNONYM, LOV_ID) VALUES('CLBL01' , 562);</v>
      </c>
      <c r="AH563" t="str">
        <f t="shared" si="225"/>
        <v>INSERT INTO oscar_db.synonym (SYNONYM, LOV_ID) VALUES('Euroclear Clearstream' , 562);</v>
      </c>
      <c r="AI563" t="str">
        <f t="shared" si="225"/>
        <v>INSERT INTO oscar_db.synonym (SYNONYM, LOV_ID) VALUES('Clearstream Euroclear' , 562);</v>
      </c>
      <c r="AJ563" t="str">
        <f t="shared" si="224"/>
        <v/>
      </c>
      <c r="AK563" t="str">
        <f t="shared" si="224"/>
        <v/>
      </c>
      <c r="AL563" t="str">
        <f t="shared" si="224"/>
        <v/>
      </c>
      <c r="AM563" t="str">
        <f t="shared" si="219"/>
        <v/>
      </c>
      <c r="AN563" t="str">
        <f t="shared" si="219"/>
        <v/>
      </c>
      <c r="AO563" t="str">
        <f t="shared" si="219"/>
        <v/>
      </c>
      <c r="AP563" t="str">
        <f t="shared" si="219"/>
        <v/>
      </c>
      <c r="AQ563" t="str">
        <f t="shared" si="219"/>
        <v/>
      </c>
      <c r="AR563" t="str">
        <f t="shared" si="219"/>
        <v/>
      </c>
    </row>
    <row r="564" spans="3:44" ht="16" hidden="1">
      <c r="C564" s="68">
        <v>13</v>
      </c>
      <c r="D564" s="68">
        <v>165</v>
      </c>
      <c r="E564" s="18" t="s">
        <v>872</v>
      </c>
      <c r="F564" s="145" t="s">
        <v>2165</v>
      </c>
      <c r="G564" s="148" t="str">
        <f t="shared" si="222"/>
        <v>CLCY01</v>
      </c>
      <c r="H564" s="148" t="str">
        <f t="shared" si="223"/>
        <v>CLCY01 CDCR (Cyprus)</v>
      </c>
      <c r="I564" s="148"/>
      <c r="J564" s="148" t="s">
        <v>200</v>
      </c>
      <c r="K564" s="148"/>
      <c r="L564" s="30" t="s">
        <v>2166</v>
      </c>
      <c r="M564" s="143" t="s">
        <v>2143</v>
      </c>
      <c r="N564" s="68">
        <v>563</v>
      </c>
      <c r="O564" s="68" t="str">
        <f t="shared" si="217"/>
        <v/>
      </c>
      <c r="P564" s="68" t="str">
        <f t="shared" si="215"/>
        <v>{ "id": 563, "cbl_value":"CLCY01", "oscar_display_text" : "CLCY01 CDCR (Cyprus)", "top_record": false, "synonyms": [] },</v>
      </c>
      <c r="Q564" s="68" t="str">
        <f t="shared" si="216"/>
        <v>{ "id": 563, "cbl_value":"CLCY01", "oscar_display_text" : "CLCY01 CDCR (Cyprus)", "top_record": false, "synonyms": [] },</v>
      </c>
      <c r="R564" s="68"/>
      <c r="S564" t="s">
        <v>88</v>
      </c>
      <c r="T564" t="str">
        <f t="shared" si="220"/>
        <v>UPDATE lov_value SET ACTIVE = 1 , ORDER_VALUE = 0 WHERE ID = 563;</v>
      </c>
      <c r="U564" t="str">
        <f t="shared" si="226"/>
        <v>CLCY01</v>
      </c>
      <c r="V564" t="str">
        <f t="shared" si="226"/>
        <v>CDCR</v>
      </c>
      <c r="W564" t="str">
        <f t="shared" si="226"/>
        <v>Cyprus</v>
      </c>
      <c r="X564" t="str">
        <f t="shared" si="226"/>
        <v/>
      </c>
      <c r="Y564" t="str">
        <f t="shared" si="226"/>
        <v/>
      </c>
      <c r="Z564" t="str">
        <f t="shared" si="226"/>
        <v/>
      </c>
      <c r="AA564" t="str">
        <f t="shared" si="226"/>
        <v/>
      </c>
      <c r="AB564" t="str">
        <f t="shared" si="226"/>
        <v/>
      </c>
      <c r="AC564" t="str">
        <f t="shared" si="226"/>
        <v/>
      </c>
      <c r="AD564" t="str">
        <f t="shared" si="226"/>
        <v/>
      </c>
      <c r="AE564" t="str">
        <f t="shared" si="226"/>
        <v/>
      </c>
      <c r="AF564" t="str">
        <f t="shared" si="226"/>
        <v/>
      </c>
      <c r="AG564" t="str">
        <f t="shared" si="225"/>
        <v>INSERT INTO oscar_db.synonym (SYNONYM, LOV_ID) VALUES('CLCY01' , 563);</v>
      </c>
      <c r="AH564" t="str">
        <f t="shared" si="225"/>
        <v>INSERT INTO oscar_db.synonym (SYNONYM, LOV_ID) VALUES('CDCR' , 563);</v>
      </c>
      <c r="AI564" t="str">
        <f t="shared" si="225"/>
        <v>INSERT INTO oscar_db.synonym (SYNONYM, LOV_ID) VALUES('Cyprus' , 563);</v>
      </c>
      <c r="AJ564" t="str">
        <f t="shared" si="224"/>
        <v/>
      </c>
      <c r="AK564" t="str">
        <f t="shared" si="224"/>
        <v/>
      </c>
      <c r="AL564" t="str">
        <f t="shared" si="224"/>
        <v/>
      </c>
      <c r="AM564" t="str">
        <f t="shared" si="219"/>
        <v/>
      </c>
      <c r="AN564" t="str">
        <f t="shared" si="219"/>
        <v/>
      </c>
      <c r="AO564" t="str">
        <f t="shared" si="219"/>
        <v/>
      </c>
      <c r="AP564" t="str">
        <f t="shared" si="219"/>
        <v/>
      </c>
      <c r="AQ564" t="str">
        <f t="shared" si="219"/>
        <v/>
      </c>
      <c r="AR564" t="str">
        <f t="shared" si="219"/>
        <v/>
      </c>
    </row>
    <row r="565" spans="3:44" ht="48" hidden="1">
      <c r="C565" s="68">
        <v>13</v>
      </c>
      <c r="D565" s="68">
        <v>165</v>
      </c>
      <c r="E565" s="18" t="s">
        <v>872</v>
      </c>
      <c r="F565" s="145" t="s">
        <v>2167</v>
      </c>
      <c r="G565" s="148" t="str">
        <f t="shared" si="222"/>
        <v>CLDE01</v>
      </c>
      <c r="H565" s="148" t="str">
        <f t="shared" si="223"/>
        <v>CLDE01 Clearstream Banking Frankfurt (Germany)</v>
      </c>
      <c r="I565" s="148"/>
      <c r="J565" s="148" t="s">
        <v>200</v>
      </c>
      <c r="K565" s="148"/>
      <c r="L565" s="30" t="s">
        <v>2168</v>
      </c>
      <c r="M565" s="143" t="s">
        <v>2143</v>
      </c>
      <c r="N565" s="68">
        <v>564</v>
      </c>
      <c r="O565" s="68" t="str">
        <f t="shared" si="217"/>
        <v/>
      </c>
      <c r="P565" s="68" t="str">
        <f t="shared" si="215"/>
        <v>{ "id": 564, "cbl_value":"CLDE01", "oscar_display_text" : "CLDE01 Clearstream Banking Frankfurt (Germany)", "top_record": false, "synonyms": [] },</v>
      </c>
      <c r="Q565" s="68" t="str">
        <f t="shared" si="216"/>
        <v>{ "id": 564, "cbl_value":"CLDE01", "oscar_display_text" : "CLDE01 Clearstream Banking Frankfurt (Germany)", "top_record": false, "synonyms": [] },</v>
      </c>
      <c r="R565" s="68"/>
      <c r="S565" t="s">
        <v>88</v>
      </c>
      <c r="T565" t="str">
        <f t="shared" si="220"/>
        <v>UPDATE lov_value SET ACTIVE = 1 , ORDER_VALUE = 0 WHERE ID = 564;</v>
      </c>
      <c r="U565" t="str">
        <f t="shared" si="226"/>
        <v>CLDE01</v>
      </c>
      <c r="V565" t="str">
        <f t="shared" si="226"/>
        <v>Clearstream Frankfurt</v>
      </c>
      <c r="W565" t="str">
        <f t="shared" si="226"/>
        <v>Clearstream Germany</v>
      </c>
      <c r="X565" t="str">
        <f t="shared" si="226"/>
        <v/>
      </c>
      <c r="Y565" t="str">
        <f t="shared" si="226"/>
        <v/>
      </c>
      <c r="Z565" t="str">
        <f t="shared" si="226"/>
        <v/>
      </c>
      <c r="AA565" t="str">
        <f t="shared" si="226"/>
        <v/>
      </c>
      <c r="AB565" t="str">
        <f t="shared" si="226"/>
        <v/>
      </c>
      <c r="AC565" t="str">
        <f t="shared" si="226"/>
        <v/>
      </c>
      <c r="AD565" t="str">
        <f t="shared" si="226"/>
        <v/>
      </c>
      <c r="AE565" t="str">
        <f t="shared" si="226"/>
        <v/>
      </c>
      <c r="AF565" t="str">
        <f t="shared" si="226"/>
        <v/>
      </c>
      <c r="AG565" t="str">
        <f t="shared" si="225"/>
        <v>INSERT INTO oscar_db.synonym (SYNONYM, LOV_ID) VALUES('CLDE01' , 564);</v>
      </c>
      <c r="AH565" t="str">
        <f t="shared" si="225"/>
        <v>INSERT INTO oscar_db.synonym (SYNONYM, LOV_ID) VALUES('Clearstream Frankfurt' , 564);</v>
      </c>
      <c r="AI565" t="str">
        <f t="shared" si="225"/>
        <v>INSERT INTO oscar_db.synonym (SYNONYM, LOV_ID) VALUES('Clearstream Germany' , 564);</v>
      </c>
      <c r="AJ565" t="str">
        <f t="shared" si="224"/>
        <v/>
      </c>
      <c r="AK565" t="str">
        <f t="shared" si="224"/>
        <v/>
      </c>
      <c r="AL565" t="str">
        <f t="shared" si="224"/>
        <v/>
      </c>
      <c r="AM565" t="str">
        <f t="shared" si="219"/>
        <v/>
      </c>
      <c r="AN565" t="str">
        <f t="shared" si="219"/>
        <v/>
      </c>
      <c r="AO565" t="str">
        <f t="shared" si="219"/>
        <v/>
      </c>
      <c r="AP565" t="str">
        <f t="shared" si="219"/>
        <v/>
      </c>
      <c r="AQ565" t="str">
        <f t="shared" si="219"/>
        <v/>
      </c>
      <c r="AR565" t="str">
        <f t="shared" si="219"/>
        <v/>
      </c>
    </row>
    <row r="566" spans="3:44" ht="32" hidden="1">
      <c r="C566" s="68">
        <v>13</v>
      </c>
      <c r="D566" s="68">
        <v>165</v>
      </c>
      <c r="E566" s="18" t="s">
        <v>872</v>
      </c>
      <c r="F566" s="145" t="s">
        <v>2169</v>
      </c>
      <c r="G566" s="148" t="str">
        <f t="shared" si="222"/>
        <v>CLDK01</v>
      </c>
      <c r="H566" s="148" t="str">
        <f t="shared" si="223"/>
        <v>CLDK01 VP Securities Services (Denmark)</v>
      </c>
      <c r="I566" s="148"/>
      <c r="J566" s="148" t="s">
        <v>200</v>
      </c>
      <c r="K566" s="148"/>
      <c r="L566" s="30" t="s">
        <v>2170</v>
      </c>
      <c r="M566" s="143" t="s">
        <v>2143</v>
      </c>
      <c r="N566" s="68">
        <v>565</v>
      </c>
      <c r="O566" s="68" t="str">
        <f t="shared" si="217"/>
        <v/>
      </c>
      <c r="P566" s="68" t="str">
        <f t="shared" si="215"/>
        <v>{ "id": 565, "cbl_value":"CLDK01", "oscar_display_text" : "CLDK01 VP Securities Services (Denmark)", "top_record": false, "synonyms": [] },</v>
      </c>
      <c r="Q566" s="68" t="str">
        <f t="shared" si="216"/>
        <v>{ "id": 565, "cbl_value":"CLDK01", "oscar_display_text" : "CLDK01 VP Securities Services (Denmark)", "top_record": false, "synonyms": [] },</v>
      </c>
      <c r="R566" s="68"/>
      <c r="S566" t="s">
        <v>88</v>
      </c>
      <c r="T566" t="str">
        <f t="shared" si="220"/>
        <v>UPDATE lov_value SET ACTIVE = 1 , ORDER_VALUE = 0 WHERE ID = 565;</v>
      </c>
      <c r="U566" t="str">
        <f t="shared" si="226"/>
        <v>CLDK01</v>
      </c>
      <c r="V566" t="str">
        <f t="shared" si="226"/>
        <v>VP Securities Services</v>
      </c>
      <c r="W566" t="str">
        <f t="shared" si="226"/>
        <v/>
      </c>
      <c r="X566" t="str">
        <f t="shared" si="226"/>
        <v/>
      </c>
      <c r="Y566" t="str">
        <f t="shared" si="226"/>
        <v/>
      </c>
      <c r="Z566" t="str">
        <f t="shared" si="226"/>
        <v/>
      </c>
      <c r="AA566" t="str">
        <f t="shared" si="226"/>
        <v/>
      </c>
      <c r="AB566" t="str">
        <f t="shared" si="226"/>
        <v/>
      </c>
      <c r="AC566" t="str">
        <f t="shared" si="226"/>
        <v/>
      </c>
      <c r="AD566" t="str">
        <f t="shared" si="226"/>
        <v/>
      </c>
      <c r="AE566" t="str">
        <f t="shared" si="226"/>
        <v/>
      </c>
      <c r="AF566" t="str">
        <f t="shared" si="226"/>
        <v/>
      </c>
      <c r="AG566" t="str">
        <f t="shared" si="225"/>
        <v>INSERT INTO oscar_db.synonym (SYNONYM, LOV_ID) VALUES('CLDK01' , 565);</v>
      </c>
      <c r="AH566" t="str">
        <f t="shared" si="225"/>
        <v>INSERT INTO oscar_db.synonym (SYNONYM, LOV_ID) VALUES('VP Securities Services' , 565);</v>
      </c>
      <c r="AI566" t="str">
        <f t="shared" si="225"/>
        <v/>
      </c>
      <c r="AJ566" t="str">
        <f t="shared" si="224"/>
        <v/>
      </c>
      <c r="AK566" t="str">
        <f t="shared" si="224"/>
        <v/>
      </c>
      <c r="AL566" t="str">
        <f t="shared" si="224"/>
        <v/>
      </c>
      <c r="AM566" t="str">
        <f t="shared" si="219"/>
        <v/>
      </c>
      <c r="AN566" t="str">
        <f t="shared" si="219"/>
        <v/>
      </c>
      <c r="AO566" t="str">
        <f t="shared" si="219"/>
        <v/>
      </c>
      <c r="AP566" t="str">
        <f t="shared" si="219"/>
        <v/>
      </c>
      <c r="AQ566" t="str">
        <f t="shared" si="219"/>
        <v/>
      </c>
      <c r="AR566" t="str">
        <f t="shared" si="219"/>
        <v/>
      </c>
    </row>
    <row r="567" spans="3:44" ht="16" hidden="1">
      <c r="C567" s="68">
        <v>13</v>
      </c>
      <c r="D567" s="68">
        <v>165</v>
      </c>
      <c r="E567" s="18" t="s">
        <v>872</v>
      </c>
      <c r="F567" s="145" t="s">
        <v>2171</v>
      </c>
      <c r="G567" s="148" t="str">
        <f t="shared" si="222"/>
        <v>CLEE01</v>
      </c>
      <c r="H567" s="148" t="str">
        <f t="shared" si="223"/>
        <v>CLEE01 ECSD (Estonian CSD)</v>
      </c>
      <c r="I567" s="148"/>
      <c r="J567" s="148" t="s">
        <v>200</v>
      </c>
      <c r="K567" s="148"/>
      <c r="L567" s="30" t="s">
        <v>2172</v>
      </c>
      <c r="M567" s="143" t="s">
        <v>2143</v>
      </c>
      <c r="N567" s="68">
        <v>566</v>
      </c>
      <c r="O567" s="68" t="str">
        <f t="shared" si="217"/>
        <v/>
      </c>
      <c r="P567" s="68" t="str">
        <f t="shared" si="215"/>
        <v>{ "id": 566, "cbl_value":"CLEE01", "oscar_display_text" : "CLEE01 ECSD (Estonian CSD)", "top_record": false, "synonyms": [] },</v>
      </c>
      <c r="Q567" s="68" t="str">
        <f t="shared" si="216"/>
        <v>{ "id": 566, "cbl_value":"CLEE01", "oscar_display_text" : "CLEE01 ECSD (Estonian CSD)", "top_record": false, "synonyms": [] },</v>
      </c>
      <c r="R567" s="68"/>
      <c r="S567" t="s">
        <v>88</v>
      </c>
      <c r="T567" t="str">
        <f t="shared" si="220"/>
        <v>UPDATE lov_value SET ACTIVE = 1 , ORDER_VALUE = 0 WHERE ID = 566;</v>
      </c>
      <c r="U567" t="str">
        <f t="shared" si="226"/>
        <v>CLEE01</v>
      </c>
      <c r="V567" t="str">
        <f t="shared" si="226"/>
        <v>ECSD</v>
      </c>
      <c r="W567" t="str">
        <f t="shared" si="226"/>
        <v>Estonian CSD</v>
      </c>
      <c r="X567" t="str">
        <f t="shared" si="226"/>
        <v/>
      </c>
      <c r="Y567" t="str">
        <f t="shared" si="226"/>
        <v/>
      </c>
      <c r="Z567" t="str">
        <f t="shared" si="226"/>
        <v/>
      </c>
      <c r="AA567" t="str">
        <f t="shared" si="226"/>
        <v/>
      </c>
      <c r="AB567" t="str">
        <f t="shared" si="226"/>
        <v/>
      </c>
      <c r="AC567" t="str">
        <f t="shared" si="226"/>
        <v/>
      </c>
      <c r="AD567" t="str">
        <f t="shared" si="226"/>
        <v/>
      </c>
      <c r="AE567" t="str">
        <f t="shared" si="226"/>
        <v/>
      </c>
      <c r="AF567" t="str">
        <f t="shared" si="226"/>
        <v/>
      </c>
      <c r="AG567" t="str">
        <f t="shared" si="225"/>
        <v>INSERT INTO oscar_db.synonym (SYNONYM, LOV_ID) VALUES('CLEE01' , 566);</v>
      </c>
      <c r="AH567" t="str">
        <f t="shared" si="225"/>
        <v>INSERT INTO oscar_db.synonym (SYNONYM, LOV_ID) VALUES('ECSD' , 566);</v>
      </c>
      <c r="AI567" t="str">
        <f t="shared" si="225"/>
        <v>INSERT INTO oscar_db.synonym (SYNONYM, LOV_ID) VALUES('Estonian CSD' , 566);</v>
      </c>
      <c r="AJ567" t="str">
        <f t="shared" si="224"/>
        <v/>
      </c>
      <c r="AK567" t="str">
        <f t="shared" si="224"/>
        <v/>
      </c>
      <c r="AL567" t="str">
        <f t="shared" si="224"/>
        <v/>
      </c>
      <c r="AM567" t="str">
        <f t="shared" si="219"/>
        <v/>
      </c>
      <c r="AN567" t="str">
        <f t="shared" si="219"/>
        <v/>
      </c>
      <c r="AO567" t="str">
        <f t="shared" si="219"/>
        <v/>
      </c>
      <c r="AP567" t="str">
        <f t="shared" si="219"/>
        <v/>
      </c>
      <c r="AQ567" t="str">
        <f t="shared" si="219"/>
        <v/>
      </c>
      <c r="AR567" t="str">
        <f t="shared" si="219"/>
        <v/>
      </c>
    </row>
    <row r="568" spans="3:44" ht="16" hidden="1">
      <c r="C568" s="68">
        <v>13</v>
      </c>
      <c r="D568" s="68">
        <v>165</v>
      </c>
      <c r="E568" s="18" t="s">
        <v>872</v>
      </c>
      <c r="F568" s="145" t="s">
        <v>2173</v>
      </c>
      <c r="G568" s="148" t="str">
        <f t="shared" si="222"/>
        <v>CLES01</v>
      </c>
      <c r="H568" s="148" t="str">
        <f t="shared" si="223"/>
        <v>CLES01 Iberclear (CADE) (Spain)</v>
      </c>
      <c r="I568" s="148"/>
      <c r="J568" s="148" t="s">
        <v>200</v>
      </c>
      <c r="K568" s="148"/>
      <c r="L568" s="30" t="s">
        <v>2174</v>
      </c>
      <c r="M568" s="143" t="s">
        <v>2143</v>
      </c>
      <c r="N568" s="68">
        <v>567</v>
      </c>
      <c r="O568" s="68" t="str">
        <f t="shared" si="217"/>
        <v/>
      </c>
      <c r="P568" s="68" t="str">
        <f t="shared" si="215"/>
        <v>{ "id": 567, "cbl_value":"CLES01", "oscar_display_text" : "CLES01 Iberclear (CADE) (Spain)", "top_record": false, "synonyms": [] },</v>
      </c>
      <c r="Q568" s="68" t="str">
        <f t="shared" si="216"/>
        <v>{ "id": 567, "cbl_value":"CLES01", "oscar_display_text" : "CLES01 Iberclear (CADE) (Spain)", "top_record": false, "synonyms": [] },</v>
      </c>
      <c r="R568" s="68"/>
      <c r="S568" t="s">
        <v>88</v>
      </c>
      <c r="T568" t="str">
        <f t="shared" si="220"/>
        <v>UPDATE lov_value SET ACTIVE = 1 , ORDER_VALUE = 0 WHERE ID = 567;</v>
      </c>
      <c r="U568" t="str">
        <f t="shared" si="226"/>
        <v>CLES01</v>
      </c>
      <c r="V568" t="str">
        <f t="shared" si="226"/>
        <v>Iberclear</v>
      </c>
      <c r="W568" t="str">
        <f t="shared" si="226"/>
        <v>CADE</v>
      </c>
      <c r="X568" t="str">
        <f t="shared" si="226"/>
        <v/>
      </c>
      <c r="Y568" t="str">
        <f t="shared" si="226"/>
        <v/>
      </c>
      <c r="Z568" t="str">
        <f t="shared" si="226"/>
        <v/>
      </c>
      <c r="AA568" t="str">
        <f t="shared" si="226"/>
        <v/>
      </c>
      <c r="AB568" t="str">
        <f t="shared" si="226"/>
        <v/>
      </c>
      <c r="AC568" t="str">
        <f t="shared" si="226"/>
        <v/>
      </c>
      <c r="AD568" t="str">
        <f t="shared" si="226"/>
        <v/>
      </c>
      <c r="AE568" t="str">
        <f t="shared" si="226"/>
        <v/>
      </c>
      <c r="AF568" t="str">
        <f t="shared" si="226"/>
        <v/>
      </c>
      <c r="AG568" t="str">
        <f t="shared" si="225"/>
        <v>INSERT INTO oscar_db.synonym (SYNONYM, LOV_ID) VALUES('CLES01' , 567);</v>
      </c>
      <c r="AH568" t="str">
        <f t="shared" si="225"/>
        <v>INSERT INTO oscar_db.synonym (SYNONYM, LOV_ID) VALUES('Iberclear' , 567);</v>
      </c>
      <c r="AI568" t="str">
        <f t="shared" si="225"/>
        <v>INSERT INTO oscar_db.synonym (SYNONYM, LOV_ID) VALUES('CADE' , 567);</v>
      </c>
      <c r="AJ568" t="str">
        <f t="shared" si="224"/>
        <v/>
      </c>
      <c r="AK568" t="str">
        <f t="shared" si="224"/>
        <v/>
      </c>
      <c r="AL568" t="str">
        <f t="shared" si="224"/>
        <v/>
      </c>
      <c r="AM568" t="str">
        <f t="shared" si="219"/>
        <v/>
      </c>
      <c r="AN568" t="str">
        <f t="shared" si="219"/>
        <v/>
      </c>
      <c r="AO568" t="str">
        <f t="shared" si="219"/>
        <v/>
      </c>
      <c r="AP568" t="str">
        <f t="shared" ref="AP568:AR631" si="227">IF(AD568&lt;&gt;"",CONCATENATE("INSERT INTO oscar_db.synonym (SYNONYM, LOV_ID) VALUES('",AD568,"' , ",$N568,");"),"")</f>
        <v/>
      </c>
      <c r="AQ568" t="str">
        <f t="shared" si="227"/>
        <v/>
      </c>
      <c r="AR568" t="str">
        <f t="shared" si="227"/>
        <v/>
      </c>
    </row>
    <row r="569" spans="3:44" ht="16" hidden="1">
      <c r="C569" s="68">
        <v>13</v>
      </c>
      <c r="D569" s="68">
        <v>165</v>
      </c>
      <c r="E569" s="18" t="s">
        <v>872</v>
      </c>
      <c r="F569" s="145" t="s">
        <v>2175</v>
      </c>
      <c r="G569" s="148" t="str">
        <f t="shared" si="222"/>
        <v>CLES02</v>
      </c>
      <c r="H569" s="148" t="str">
        <f t="shared" si="223"/>
        <v>CLES02 SCL Barcelona (Spain)</v>
      </c>
      <c r="I569" s="148"/>
      <c r="J569" s="148" t="s">
        <v>200</v>
      </c>
      <c r="K569" s="148"/>
      <c r="L569" s="30" t="s">
        <v>2176</v>
      </c>
      <c r="M569" s="143" t="s">
        <v>2143</v>
      </c>
      <c r="N569" s="68">
        <v>568</v>
      </c>
      <c r="O569" s="68" t="str">
        <f t="shared" si="217"/>
        <v/>
      </c>
      <c r="P569" s="68" t="str">
        <f t="shared" si="215"/>
        <v>{ "id": 568, "cbl_value":"CLES02", "oscar_display_text" : "CLES02 SCL Barcelona (Spain)", "top_record": false, "synonyms": [] },</v>
      </c>
      <c r="Q569" s="68" t="str">
        <f t="shared" si="216"/>
        <v>{ "id": 568, "cbl_value":"CLES02", "oscar_display_text" : "CLES02 SCL Barcelona (Spain)", "top_record": false, "synonyms": [] },</v>
      </c>
      <c r="R569" s="68"/>
      <c r="S569" t="s">
        <v>88</v>
      </c>
      <c r="T569" t="str">
        <f t="shared" si="220"/>
        <v>UPDATE lov_value SET ACTIVE = 1 , ORDER_VALUE = 0 WHERE ID = 568;</v>
      </c>
      <c r="U569" t="str">
        <f t="shared" si="226"/>
        <v>CLES02</v>
      </c>
      <c r="V569" t="str">
        <f t="shared" si="226"/>
        <v>SCL Barcelona</v>
      </c>
      <c r="W569" t="str">
        <f t="shared" si="226"/>
        <v/>
      </c>
      <c r="X569" t="str">
        <f t="shared" si="226"/>
        <v/>
      </c>
      <c r="Y569" t="str">
        <f t="shared" si="226"/>
        <v/>
      </c>
      <c r="Z569" t="str">
        <f t="shared" si="226"/>
        <v/>
      </c>
      <c r="AA569" t="str">
        <f t="shared" si="226"/>
        <v/>
      </c>
      <c r="AB569" t="str">
        <f t="shared" si="226"/>
        <v/>
      </c>
      <c r="AC569" t="str">
        <f t="shared" si="226"/>
        <v/>
      </c>
      <c r="AD569" t="str">
        <f t="shared" si="226"/>
        <v/>
      </c>
      <c r="AE569" t="str">
        <f t="shared" si="226"/>
        <v/>
      </c>
      <c r="AF569" t="str">
        <f t="shared" si="226"/>
        <v/>
      </c>
      <c r="AG569" t="str">
        <f t="shared" si="225"/>
        <v>INSERT INTO oscar_db.synonym (SYNONYM, LOV_ID) VALUES('CLES02' , 568);</v>
      </c>
      <c r="AH569" t="str">
        <f t="shared" si="225"/>
        <v>INSERT INTO oscar_db.synonym (SYNONYM, LOV_ID) VALUES('SCL Barcelona' , 568);</v>
      </c>
      <c r="AI569" t="str">
        <f t="shared" si="225"/>
        <v/>
      </c>
      <c r="AJ569" t="str">
        <f t="shared" si="224"/>
        <v/>
      </c>
      <c r="AK569" t="str">
        <f t="shared" si="224"/>
        <v/>
      </c>
      <c r="AL569" t="str">
        <f t="shared" si="224"/>
        <v/>
      </c>
      <c r="AM569" t="str">
        <f t="shared" si="224"/>
        <v/>
      </c>
      <c r="AN569" t="str">
        <f t="shared" si="224"/>
        <v/>
      </c>
      <c r="AO569" t="str">
        <f t="shared" si="224"/>
        <v/>
      </c>
      <c r="AP569" t="str">
        <f t="shared" si="227"/>
        <v/>
      </c>
      <c r="AQ569" t="str">
        <f t="shared" si="227"/>
        <v/>
      </c>
      <c r="AR569" t="str">
        <f t="shared" si="227"/>
        <v/>
      </c>
    </row>
    <row r="570" spans="3:44" ht="16" hidden="1">
      <c r="C570" s="68">
        <v>13</v>
      </c>
      <c r="D570" s="68">
        <v>165</v>
      </c>
      <c r="E570" s="18" t="s">
        <v>872</v>
      </c>
      <c r="F570" s="145" t="s">
        <v>2177</v>
      </c>
      <c r="G570" s="148" t="str">
        <f t="shared" si="222"/>
        <v>CLES03</v>
      </c>
      <c r="H570" s="148" t="str">
        <f t="shared" si="223"/>
        <v>CLES03 SCL Bilbao (Spain)</v>
      </c>
      <c r="I570" s="148"/>
      <c r="J570" s="148" t="s">
        <v>200</v>
      </c>
      <c r="K570" s="148"/>
      <c r="L570" s="30" t="s">
        <v>2178</v>
      </c>
      <c r="M570" s="143" t="s">
        <v>2143</v>
      </c>
      <c r="N570" s="68">
        <v>569</v>
      </c>
      <c r="O570" s="68" t="str">
        <f t="shared" si="217"/>
        <v/>
      </c>
      <c r="P570" s="68" t="str">
        <f t="shared" si="215"/>
        <v>{ "id": 569, "cbl_value":"CLES03", "oscar_display_text" : "CLES03 SCL Bilbao (Spain)", "top_record": false, "synonyms": [] },</v>
      </c>
      <c r="Q570" s="68" t="str">
        <f t="shared" si="216"/>
        <v>{ "id": 569, "cbl_value":"CLES03", "oscar_display_text" : "CLES03 SCL Bilbao (Spain)", "top_record": false, "synonyms": [] },</v>
      </c>
      <c r="R570" s="68"/>
      <c r="S570" t="s">
        <v>88</v>
      </c>
      <c r="T570" t="str">
        <f t="shared" si="220"/>
        <v>UPDATE lov_value SET ACTIVE = 1 , ORDER_VALUE = 0 WHERE ID = 569;</v>
      </c>
      <c r="U570" t="str">
        <f t="shared" si="226"/>
        <v>CLES03</v>
      </c>
      <c r="V570" t="str">
        <f t="shared" si="226"/>
        <v>SCL Bilbao</v>
      </c>
      <c r="W570" t="str">
        <f t="shared" si="226"/>
        <v/>
      </c>
      <c r="X570" t="str">
        <f t="shared" si="226"/>
        <v/>
      </c>
      <c r="Y570" t="str">
        <f t="shared" si="226"/>
        <v/>
      </c>
      <c r="Z570" t="str">
        <f t="shared" si="226"/>
        <v/>
      </c>
      <c r="AA570" t="str">
        <f t="shared" si="226"/>
        <v/>
      </c>
      <c r="AB570" t="str">
        <f t="shared" si="226"/>
        <v/>
      </c>
      <c r="AC570" t="str">
        <f t="shared" si="226"/>
        <v/>
      </c>
      <c r="AD570" t="str">
        <f t="shared" si="226"/>
        <v/>
      </c>
      <c r="AE570" t="str">
        <f t="shared" si="226"/>
        <v/>
      </c>
      <c r="AF570" t="str">
        <f t="shared" si="226"/>
        <v/>
      </c>
      <c r="AG570" t="str">
        <f t="shared" si="225"/>
        <v>INSERT INTO oscar_db.synonym (SYNONYM, LOV_ID) VALUES('CLES03' , 569);</v>
      </c>
      <c r="AH570" t="str">
        <f t="shared" si="225"/>
        <v>INSERT INTO oscar_db.synonym (SYNONYM, LOV_ID) VALUES('SCL Bilbao' , 569);</v>
      </c>
      <c r="AI570" t="str">
        <f t="shared" si="225"/>
        <v/>
      </c>
      <c r="AJ570" t="str">
        <f t="shared" si="224"/>
        <v/>
      </c>
      <c r="AK570" t="str">
        <f t="shared" si="224"/>
        <v/>
      </c>
      <c r="AL570" t="str">
        <f t="shared" si="224"/>
        <v/>
      </c>
      <c r="AM570" t="str">
        <f t="shared" si="224"/>
        <v/>
      </c>
      <c r="AN570" t="str">
        <f t="shared" si="224"/>
        <v/>
      </c>
      <c r="AO570" t="str">
        <f t="shared" si="224"/>
        <v/>
      </c>
      <c r="AP570" t="str">
        <f t="shared" si="227"/>
        <v/>
      </c>
      <c r="AQ570" t="str">
        <f t="shared" si="227"/>
        <v/>
      </c>
      <c r="AR570" t="str">
        <f t="shared" si="227"/>
        <v/>
      </c>
    </row>
    <row r="571" spans="3:44" ht="16" hidden="1">
      <c r="C571" s="68">
        <v>13</v>
      </c>
      <c r="D571" s="68">
        <v>165</v>
      </c>
      <c r="E571" s="18" t="s">
        <v>872</v>
      </c>
      <c r="F571" s="145" t="s">
        <v>2179</v>
      </c>
      <c r="G571" s="148" t="str">
        <f t="shared" si="222"/>
        <v>CLES04</v>
      </c>
      <c r="H571" s="148" t="str">
        <f t="shared" si="223"/>
        <v>CLES04 SCL Valencia (Spain)</v>
      </c>
      <c r="I571" s="148"/>
      <c r="J571" s="148" t="s">
        <v>200</v>
      </c>
      <c r="K571" s="148"/>
      <c r="L571" s="30" t="s">
        <v>2180</v>
      </c>
      <c r="M571" s="143" t="s">
        <v>2143</v>
      </c>
      <c r="N571" s="68">
        <v>570</v>
      </c>
      <c r="O571" s="68" t="str">
        <f t="shared" si="217"/>
        <v/>
      </c>
      <c r="P571" s="68" t="str">
        <f t="shared" si="215"/>
        <v>{ "id": 570, "cbl_value":"CLES04", "oscar_display_text" : "CLES04 SCL Valencia (Spain)", "top_record": false, "synonyms": [] },</v>
      </c>
      <c r="Q571" s="68" t="str">
        <f t="shared" si="216"/>
        <v>{ "id": 570, "cbl_value":"CLES04", "oscar_display_text" : "CLES04 SCL Valencia (Spain)", "top_record": false, "synonyms": [] },</v>
      </c>
      <c r="R571" s="68"/>
      <c r="S571" t="s">
        <v>88</v>
      </c>
      <c r="T571" t="str">
        <f t="shared" si="220"/>
        <v>UPDATE lov_value SET ACTIVE = 1 , ORDER_VALUE = 0 WHERE ID = 570;</v>
      </c>
      <c r="U571" t="str">
        <f t="shared" si="226"/>
        <v>CLES04</v>
      </c>
      <c r="V571" t="str">
        <f t="shared" si="226"/>
        <v>SCL Valencia</v>
      </c>
      <c r="W571" t="str">
        <f t="shared" si="226"/>
        <v/>
      </c>
      <c r="X571" t="str">
        <f t="shared" si="226"/>
        <v/>
      </c>
      <c r="Y571" t="str">
        <f t="shared" si="226"/>
        <v/>
      </c>
      <c r="Z571" t="str">
        <f t="shared" si="226"/>
        <v/>
      </c>
      <c r="AA571" t="str">
        <f t="shared" si="226"/>
        <v/>
      </c>
      <c r="AB571" t="str">
        <f t="shared" si="226"/>
        <v/>
      </c>
      <c r="AC571" t="str">
        <f t="shared" si="226"/>
        <v/>
      </c>
      <c r="AD571" t="str">
        <f t="shared" si="226"/>
        <v/>
      </c>
      <c r="AE571" t="str">
        <f t="shared" si="226"/>
        <v/>
      </c>
      <c r="AF571" t="str">
        <f t="shared" si="226"/>
        <v/>
      </c>
      <c r="AG571" t="str">
        <f t="shared" si="225"/>
        <v>INSERT INTO oscar_db.synonym (SYNONYM, LOV_ID) VALUES('CLES04' , 570);</v>
      </c>
      <c r="AH571" t="str">
        <f t="shared" si="225"/>
        <v>INSERT INTO oscar_db.synonym (SYNONYM, LOV_ID) VALUES('SCL Valencia' , 570);</v>
      </c>
      <c r="AI571" t="str">
        <f t="shared" si="225"/>
        <v/>
      </c>
      <c r="AJ571" t="str">
        <f t="shared" si="224"/>
        <v/>
      </c>
      <c r="AK571" t="str">
        <f t="shared" si="224"/>
        <v/>
      </c>
      <c r="AL571" t="str">
        <f t="shared" si="224"/>
        <v/>
      </c>
      <c r="AM571" t="str">
        <f t="shared" si="224"/>
        <v/>
      </c>
      <c r="AN571" t="str">
        <f t="shared" si="224"/>
        <v/>
      </c>
      <c r="AO571" t="str">
        <f t="shared" si="224"/>
        <v/>
      </c>
      <c r="AP571" t="str">
        <f t="shared" si="227"/>
        <v/>
      </c>
      <c r="AQ571" t="str">
        <f t="shared" si="227"/>
        <v/>
      </c>
      <c r="AR571" t="str">
        <f t="shared" si="227"/>
        <v/>
      </c>
    </row>
    <row r="572" spans="3:44" ht="32" hidden="1">
      <c r="C572" s="68">
        <v>13</v>
      </c>
      <c r="D572" s="68">
        <v>165</v>
      </c>
      <c r="E572" s="18" t="s">
        <v>872</v>
      </c>
      <c r="F572" s="145" t="s">
        <v>2181</v>
      </c>
      <c r="G572" s="148" t="str">
        <f t="shared" si="222"/>
        <v>CLFI01</v>
      </c>
      <c r="H572" s="148" t="str">
        <f t="shared" si="223"/>
        <v>CLFI01 Euroclear Finland Infinity System</v>
      </c>
      <c r="I572" s="148"/>
      <c r="J572" s="148" t="s">
        <v>200</v>
      </c>
      <c r="K572" s="148"/>
      <c r="L572" s="30" t="s">
        <v>2182</v>
      </c>
      <c r="M572" s="143" t="s">
        <v>2143</v>
      </c>
      <c r="N572" s="68">
        <v>571</v>
      </c>
      <c r="O572" s="68" t="str">
        <f t="shared" si="217"/>
        <v/>
      </c>
      <c r="P572" s="68" t="str">
        <f t="shared" si="215"/>
        <v>{ "id": 571, "cbl_value":"CLFI01", "oscar_display_text" : "CLFI01 Euroclear Finland Infinity System", "top_record": false, "synonyms": [] },</v>
      </c>
      <c r="Q572" s="68" t="str">
        <f t="shared" si="216"/>
        <v>{ "id": 571, "cbl_value":"CLFI01", "oscar_display_text" : "CLFI01 Euroclear Finland Infinity System", "top_record": false, "synonyms": [] },</v>
      </c>
      <c r="R572" s="68"/>
      <c r="S572" t="s">
        <v>88</v>
      </c>
      <c r="T572" t="str">
        <f t="shared" si="220"/>
        <v>UPDATE lov_value SET ACTIVE = 1 , ORDER_VALUE = 0 WHERE ID = 571;</v>
      </c>
      <c r="U572" t="str">
        <f t="shared" si="226"/>
        <v>CLFI01</v>
      </c>
      <c r="V572" t="str">
        <f t="shared" si="226"/>
        <v>Euroclear Finland Infinity System</v>
      </c>
      <c r="W572" t="str">
        <f t="shared" si="226"/>
        <v/>
      </c>
      <c r="X572" t="str">
        <f t="shared" si="226"/>
        <v/>
      </c>
      <c r="Y572" t="str">
        <f t="shared" si="226"/>
        <v/>
      </c>
      <c r="Z572" t="str">
        <f t="shared" si="226"/>
        <v/>
      </c>
      <c r="AA572" t="str">
        <f t="shared" si="226"/>
        <v/>
      </c>
      <c r="AB572" t="str">
        <f t="shared" si="226"/>
        <v/>
      </c>
      <c r="AC572" t="str">
        <f t="shared" si="226"/>
        <v/>
      </c>
      <c r="AD572" t="str">
        <f t="shared" si="226"/>
        <v/>
      </c>
      <c r="AE572" t="str">
        <f t="shared" si="226"/>
        <v/>
      </c>
      <c r="AF572" t="str">
        <f t="shared" si="226"/>
        <v/>
      </c>
      <c r="AG572" t="str">
        <f t="shared" si="225"/>
        <v>INSERT INTO oscar_db.synonym (SYNONYM, LOV_ID) VALUES('CLFI01' , 571);</v>
      </c>
      <c r="AH572" t="str">
        <f t="shared" si="225"/>
        <v>INSERT INTO oscar_db.synonym (SYNONYM, LOV_ID) VALUES('Euroclear Finland Infinity System' , 571);</v>
      </c>
      <c r="AI572" t="str">
        <f t="shared" si="225"/>
        <v/>
      </c>
      <c r="AJ572" t="str">
        <f t="shared" si="224"/>
        <v/>
      </c>
      <c r="AK572" t="str">
        <f t="shared" si="224"/>
        <v/>
      </c>
      <c r="AL572" t="str">
        <f t="shared" si="224"/>
        <v/>
      </c>
      <c r="AM572" t="str">
        <f t="shared" si="224"/>
        <v/>
      </c>
      <c r="AN572" t="str">
        <f t="shared" si="224"/>
        <v/>
      </c>
      <c r="AO572" t="str">
        <f t="shared" si="224"/>
        <v/>
      </c>
      <c r="AP572" t="str">
        <f t="shared" si="227"/>
        <v/>
      </c>
      <c r="AQ572" t="str">
        <f t="shared" si="227"/>
        <v/>
      </c>
      <c r="AR572" t="str">
        <f t="shared" si="227"/>
        <v/>
      </c>
    </row>
    <row r="573" spans="3:44" ht="16" hidden="1">
      <c r="C573" s="68">
        <v>13</v>
      </c>
      <c r="D573" s="68">
        <v>165</v>
      </c>
      <c r="E573" s="18" t="s">
        <v>872</v>
      </c>
      <c r="F573" s="145" t="s">
        <v>2183</v>
      </c>
      <c r="G573" s="148" t="str">
        <f t="shared" si="222"/>
        <v>CLFR01</v>
      </c>
      <c r="H573" s="148" t="str">
        <f t="shared" si="223"/>
        <v>CLFR01 Euroclear France</v>
      </c>
      <c r="I573" s="148"/>
      <c r="J573" s="148" t="s">
        <v>200</v>
      </c>
      <c r="K573" s="148"/>
      <c r="L573" s="30" t="s">
        <v>2184</v>
      </c>
      <c r="M573" s="143" t="s">
        <v>2143</v>
      </c>
      <c r="N573" s="68">
        <v>572</v>
      </c>
      <c r="O573" s="68" t="str">
        <f t="shared" si="217"/>
        <v/>
      </c>
      <c r="P573" s="68" t="str">
        <f t="shared" si="215"/>
        <v>{ "id": 572, "cbl_value":"CLFR01", "oscar_display_text" : "CLFR01 Euroclear France", "top_record": false, "synonyms": [] },</v>
      </c>
      <c r="Q573" s="68" t="str">
        <f t="shared" si="216"/>
        <v>{ "id": 572, "cbl_value":"CLFR01", "oscar_display_text" : "CLFR01 Euroclear France", "top_record": false, "synonyms": [] },</v>
      </c>
      <c r="R573" s="68"/>
      <c r="S573" t="s">
        <v>88</v>
      </c>
      <c r="T573" t="str">
        <f t="shared" si="220"/>
        <v>UPDATE lov_value SET ACTIVE = 1 , ORDER_VALUE = 0 WHERE ID = 572;</v>
      </c>
      <c r="U573" t="str">
        <f t="shared" ref="U573:AF588" si="228">IF($L573&lt;&gt;"",
    IF(LEN($L573)-LEN(SUBSTITUTE($L573,";",""))&gt;=U$1,
        IF(U$1=1,
            MID($L573,1,FIND(";",$L573,1)-1),
            MID($L573,
                FIND("~",SUBSTITUTE($L573,";","~",U$1-1))+1,
                FIND("~",SUBSTITUTE($L573,";","~",U$1))-FIND("~",SUBSTITUTE($L573,";","~",U$1-1))-1
            )
        ),
        IF(AND(LEN($L573)-LEN(SUBSTITUTE($L573,";",""))=0,U$1=1),
            $L573,
            IF(LEN($L573)-LEN(SUBSTITUTE($L573,";",""))=U$1-1,
                RIGHT($L573,LEN($L573)-FIND("~",(SUBSTITUTE($L573,";","~",U$1-1)))),""))),"")</f>
        <v>CLFR01</v>
      </c>
      <c r="V573" t="str">
        <f t="shared" si="228"/>
        <v>Euroclear France</v>
      </c>
      <c r="W573" t="str">
        <f t="shared" si="228"/>
        <v/>
      </c>
      <c r="X573" t="str">
        <f t="shared" si="228"/>
        <v/>
      </c>
      <c r="Y573" t="str">
        <f t="shared" si="228"/>
        <v/>
      </c>
      <c r="Z573" t="str">
        <f t="shared" si="228"/>
        <v/>
      </c>
      <c r="AA573" t="str">
        <f t="shared" si="228"/>
        <v/>
      </c>
      <c r="AB573" t="str">
        <f t="shared" si="228"/>
        <v/>
      </c>
      <c r="AC573" t="str">
        <f t="shared" si="228"/>
        <v/>
      </c>
      <c r="AD573" t="str">
        <f t="shared" si="228"/>
        <v/>
      </c>
      <c r="AE573" t="str">
        <f t="shared" si="228"/>
        <v/>
      </c>
      <c r="AF573" t="str">
        <f t="shared" si="228"/>
        <v/>
      </c>
      <c r="AG573" t="str">
        <f t="shared" si="225"/>
        <v>INSERT INTO oscar_db.synonym (SYNONYM, LOV_ID) VALUES('CLFR01' , 572);</v>
      </c>
      <c r="AH573" t="str">
        <f t="shared" si="225"/>
        <v>INSERT INTO oscar_db.synonym (SYNONYM, LOV_ID) VALUES('Euroclear France' , 572);</v>
      </c>
      <c r="AI573" t="str">
        <f t="shared" si="225"/>
        <v/>
      </c>
      <c r="AJ573" t="str">
        <f t="shared" si="224"/>
        <v/>
      </c>
      <c r="AK573" t="str">
        <f t="shared" si="224"/>
        <v/>
      </c>
      <c r="AL573" t="str">
        <f t="shared" si="224"/>
        <v/>
      </c>
      <c r="AM573" t="str">
        <f t="shared" si="224"/>
        <v/>
      </c>
      <c r="AN573" t="str">
        <f t="shared" si="224"/>
        <v/>
      </c>
      <c r="AO573" t="str">
        <f t="shared" si="224"/>
        <v/>
      </c>
      <c r="AP573" t="str">
        <f t="shared" si="227"/>
        <v/>
      </c>
      <c r="AQ573" t="str">
        <f t="shared" si="227"/>
        <v/>
      </c>
      <c r="AR573" t="str">
        <f t="shared" si="227"/>
        <v/>
      </c>
    </row>
    <row r="574" spans="3:44" ht="32" hidden="1">
      <c r="C574" s="68">
        <v>13</v>
      </c>
      <c r="D574" s="68">
        <v>165</v>
      </c>
      <c r="E574" s="18" t="s">
        <v>872</v>
      </c>
      <c r="F574" s="145" t="s">
        <v>2185</v>
      </c>
      <c r="G574" s="148" t="str">
        <f t="shared" si="222"/>
        <v>CLGB01</v>
      </c>
      <c r="H574" s="148" t="str">
        <f t="shared" si="223"/>
        <v>CLGB01 Euroclear UK and Ireland (United Kingdom)</v>
      </c>
      <c r="I574" s="148"/>
      <c r="J574" s="148" t="s">
        <v>200</v>
      </c>
      <c r="K574" s="148"/>
      <c r="L574" s="30" t="s">
        <v>2186</v>
      </c>
      <c r="M574" s="143" t="s">
        <v>2143</v>
      </c>
      <c r="N574" s="68">
        <v>573</v>
      </c>
      <c r="O574" s="68" t="str">
        <f t="shared" si="217"/>
        <v/>
      </c>
      <c r="P574" s="68" t="str">
        <f t="shared" si="215"/>
        <v>{ "id": 573, "cbl_value":"CLGB01", "oscar_display_text" : "CLGB01 Euroclear UK and Ireland (United Kingdom)", "top_record": false, "synonyms": [] },</v>
      </c>
      <c r="Q574" s="68" t="str">
        <f t="shared" si="216"/>
        <v>{ "id": 573, "cbl_value":"CLGB01", "oscar_display_text" : "CLGB01 Euroclear UK and Ireland (United Kingdom)", "top_record": false, "synonyms": [] },</v>
      </c>
      <c r="R574" s="68"/>
      <c r="S574" t="s">
        <v>88</v>
      </c>
      <c r="T574" t="str">
        <f t="shared" si="220"/>
        <v>UPDATE lov_value SET ACTIVE = 1 , ORDER_VALUE = 0 WHERE ID = 573;</v>
      </c>
      <c r="U574" t="str">
        <f t="shared" si="228"/>
        <v>CLGB01</v>
      </c>
      <c r="V574" t="str">
        <f t="shared" si="228"/>
        <v>Euroclear UK</v>
      </c>
      <c r="W574" t="str">
        <f t="shared" si="228"/>
        <v>Euroclear Ireland</v>
      </c>
      <c r="X574" t="str">
        <f t="shared" si="228"/>
        <v/>
      </c>
      <c r="Y574" t="str">
        <f t="shared" si="228"/>
        <v/>
      </c>
      <c r="Z574" t="str">
        <f t="shared" si="228"/>
        <v/>
      </c>
      <c r="AA574" t="str">
        <f t="shared" si="228"/>
        <v/>
      </c>
      <c r="AB574" t="str">
        <f t="shared" si="228"/>
        <v/>
      </c>
      <c r="AC574" t="str">
        <f t="shared" si="228"/>
        <v/>
      </c>
      <c r="AD574" t="str">
        <f t="shared" si="228"/>
        <v/>
      </c>
      <c r="AE574" t="str">
        <f t="shared" si="228"/>
        <v/>
      </c>
      <c r="AF574" t="str">
        <f t="shared" si="228"/>
        <v/>
      </c>
      <c r="AG574" t="str">
        <f t="shared" si="225"/>
        <v>INSERT INTO oscar_db.synonym (SYNONYM, LOV_ID) VALUES('CLGB01' , 573);</v>
      </c>
      <c r="AH574" t="str">
        <f t="shared" si="225"/>
        <v>INSERT INTO oscar_db.synonym (SYNONYM, LOV_ID) VALUES('Euroclear UK' , 573);</v>
      </c>
      <c r="AI574" t="str">
        <f t="shared" si="225"/>
        <v>INSERT INTO oscar_db.synonym (SYNONYM, LOV_ID) VALUES('Euroclear Ireland' , 573);</v>
      </c>
      <c r="AJ574" t="str">
        <f t="shared" si="224"/>
        <v/>
      </c>
      <c r="AK574" t="str">
        <f t="shared" si="224"/>
        <v/>
      </c>
      <c r="AL574" t="str">
        <f t="shared" si="224"/>
        <v/>
      </c>
      <c r="AM574" t="str">
        <f t="shared" si="224"/>
        <v/>
      </c>
      <c r="AN574" t="str">
        <f t="shared" si="224"/>
        <v/>
      </c>
      <c r="AO574" t="str">
        <f t="shared" si="224"/>
        <v/>
      </c>
      <c r="AP574" t="str">
        <f t="shared" si="227"/>
        <v/>
      </c>
      <c r="AQ574" t="str">
        <f t="shared" si="227"/>
        <v/>
      </c>
      <c r="AR574" t="str">
        <f t="shared" si="227"/>
        <v/>
      </c>
    </row>
    <row r="575" spans="3:44" ht="16" hidden="1">
      <c r="C575" s="68">
        <v>13</v>
      </c>
      <c r="D575" s="68">
        <v>165</v>
      </c>
      <c r="E575" s="18" t="s">
        <v>872</v>
      </c>
      <c r="F575" s="145" t="s">
        <v>2187</v>
      </c>
      <c r="G575" s="148" t="str">
        <f t="shared" si="222"/>
        <v>CLGR01</v>
      </c>
      <c r="H575" s="148" t="str">
        <f t="shared" si="223"/>
        <v>CLGR01 BOGS (Greece)</v>
      </c>
      <c r="I575" s="148"/>
      <c r="J575" s="148" t="s">
        <v>200</v>
      </c>
      <c r="K575" s="148"/>
      <c r="L575" s="30" t="s">
        <v>2188</v>
      </c>
      <c r="M575" s="143" t="s">
        <v>2143</v>
      </c>
      <c r="N575" s="68">
        <v>574</v>
      </c>
      <c r="O575" s="68" t="str">
        <f t="shared" si="217"/>
        <v/>
      </c>
      <c r="P575" s="68" t="str">
        <f t="shared" si="215"/>
        <v>{ "id": 574, "cbl_value":"CLGR01", "oscar_display_text" : "CLGR01 BOGS (Greece)", "top_record": false, "synonyms": [] },</v>
      </c>
      <c r="Q575" s="68" t="str">
        <f t="shared" si="216"/>
        <v>{ "id": 574, "cbl_value":"CLGR01", "oscar_display_text" : "CLGR01 BOGS (Greece)", "top_record": false, "synonyms": [] },</v>
      </c>
      <c r="R575" s="68"/>
      <c r="S575" t="s">
        <v>88</v>
      </c>
      <c r="T575" t="str">
        <f t="shared" si="220"/>
        <v>UPDATE lov_value SET ACTIVE = 1 , ORDER_VALUE = 0 WHERE ID = 574;</v>
      </c>
      <c r="U575" t="str">
        <f t="shared" si="228"/>
        <v>CLGR01</v>
      </c>
      <c r="V575" t="str">
        <f t="shared" si="228"/>
        <v>BOGS</v>
      </c>
      <c r="W575" t="str">
        <f t="shared" si="228"/>
        <v>Greece</v>
      </c>
      <c r="X575" t="str">
        <f t="shared" si="228"/>
        <v/>
      </c>
      <c r="Y575" t="str">
        <f t="shared" si="228"/>
        <v/>
      </c>
      <c r="Z575" t="str">
        <f t="shared" si="228"/>
        <v/>
      </c>
      <c r="AA575" t="str">
        <f t="shared" si="228"/>
        <v/>
      </c>
      <c r="AB575" t="str">
        <f t="shared" si="228"/>
        <v/>
      </c>
      <c r="AC575" t="str">
        <f t="shared" si="228"/>
        <v/>
      </c>
      <c r="AD575" t="str">
        <f t="shared" si="228"/>
        <v/>
      </c>
      <c r="AE575" t="str">
        <f t="shared" si="228"/>
        <v/>
      </c>
      <c r="AF575" t="str">
        <f t="shared" si="228"/>
        <v/>
      </c>
      <c r="AG575" t="str">
        <f t="shared" si="225"/>
        <v>INSERT INTO oscar_db.synonym (SYNONYM, LOV_ID) VALUES('CLGR01' , 574);</v>
      </c>
      <c r="AH575" t="str">
        <f t="shared" si="225"/>
        <v>INSERT INTO oscar_db.synonym (SYNONYM, LOV_ID) VALUES('BOGS' , 574);</v>
      </c>
      <c r="AI575" t="str">
        <f t="shared" si="225"/>
        <v>INSERT INTO oscar_db.synonym (SYNONYM, LOV_ID) VALUES('Greece' , 574);</v>
      </c>
      <c r="AJ575" t="str">
        <f t="shared" si="224"/>
        <v/>
      </c>
      <c r="AK575" t="str">
        <f t="shared" si="224"/>
        <v/>
      </c>
      <c r="AL575" t="str">
        <f t="shared" si="224"/>
        <v/>
      </c>
      <c r="AM575" t="str">
        <f t="shared" si="224"/>
        <v/>
      </c>
      <c r="AN575" t="str">
        <f t="shared" si="224"/>
        <v/>
      </c>
      <c r="AO575" t="str">
        <f t="shared" si="224"/>
        <v/>
      </c>
      <c r="AP575" t="str">
        <f t="shared" si="227"/>
        <v/>
      </c>
      <c r="AQ575" t="str">
        <f t="shared" si="227"/>
        <v/>
      </c>
      <c r="AR575" t="str">
        <f t="shared" si="227"/>
        <v/>
      </c>
    </row>
    <row r="576" spans="3:44" ht="16" hidden="1">
      <c r="C576" s="68">
        <v>13</v>
      </c>
      <c r="D576" s="68">
        <v>165</v>
      </c>
      <c r="E576" s="18" t="s">
        <v>872</v>
      </c>
      <c r="F576" s="145" t="s">
        <v>2189</v>
      </c>
      <c r="G576" s="148" t="str">
        <f t="shared" si="222"/>
        <v>CLIT01</v>
      </c>
      <c r="H576" s="148" t="str">
        <f t="shared" si="223"/>
        <v>CLIT01 Monte Titoli (Italy)</v>
      </c>
      <c r="I576" s="148"/>
      <c r="J576" s="148" t="s">
        <v>200</v>
      </c>
      <c r="K576" s="148"/>
      <c r="L576" s="30" t="s">
        <v>2190</v>
      </c>
      <c r="M576" s="143" t="s">
        <v>2143</v>
      </c>
      <c r="N576" s="68">
        <v>575</v>
      </c>
      <c r="O576" s="68" t="str">
        <f t="shared" si="217"/>
        <v/>
      </c>
      <c r="P576" s="68" t="str">
        <f t="shared" si="215"/>
        <v>{ "id": 575, "cbl_value":"CLIT01", "oscar_display_text" : "CLIT01 Monte Titoli (Italy)", "top_record": false, "synonyms": [] },</v>
      </c>
      <c r="Q576" s="68" t="str">
        <f t="shared" si="216"/>
        <v>{ "id": 575, "cbl_value":"CLIT01", "oscar_display_text" : "CLIT01 Monte Titoli (Italy)", "top_record": false, "synonyms": [] },</v>
      </c>
      <c r="R576" s="68"/>
      <c r="S576" t="s">
        <v>88</v>
      </c>
      <c r="T576" t="str">
        <f t="shared" si="220"/>
        <v>UPDATE lov_value SET ACTIVE = 1 , ORDER_VALUE = 0 WHERE ID = 575;</v>
      </c>
      <c r="U576" t="str">
        <f t="shared" si="228"/>
        <v>CLIT01</v>
      </c>
      <c r="V576" t="str">
        <f t="shared" si="228"/>
        <v>Monte Titoli</v>
      </c>
      <c r="W576" t="str">
        <f t="shared" si="228"/>
        <v/>
      </c>
      <c r="X576" t="str">
        <f t="shared" si="228"/>
        <v/>
      </c>
      <c r="Y576" t="str">
        <f t="shared" si="228"/>
        <v/>
      </c>
      <c r="Z576" t="str">
        <f t="shared" si="228"/>
        <v/>
      </c>
      <c r="AA576" t="str">
        <f t="shared" si="228"/>
        <v/>
      </c>
      <c r="AB576" t="str">
        <f t="shared" si="228"/>
        <v/>
      </c>
      <c r="AC576" t="str">
        <f t="shared" si="228"/>
        <v/>
      </c>
      <c r="AD576" t="str">
        <f t="shared" si="228"/>
        <v/>
      </c>
      <c r="AE576" t="str">
        <f t="shared" si="228"/>
        <v/>
      </c>
      <c r="AF576" t="str">
        <f t="shared" si="228"/>
        <v/>
      </c>
      <c r="AG576" t="str">
        <f t="shared" si="225"/>
        <v>INSERT INTO oscar_db.synonym (SYNONYM, LOV_ID) VALUES('CLIT01' , 575);</v>
      </c>
      <c r="AH576" t="str">
        <f t="shared" si="225"/>
        <v>INSERT INTO oscar_db.synonym (SYNONYM, LOV_ID) VALUES('Monte Titoli' , 575);</v>
      </c>
      <c r="AI576" t="str">
        <f t="shared" si="225"/>
        <v/>
      </c>
      <c r="AJ576" t="str">
        <f t="shared" si="224"/>
        <v/>
      </c>
      <c r="AK576" t="str">
        <f t="shared" si="224"/>
        <v/>
      </c>
      <c r="AL576" t="str">
        <f t="shared" si="224"/>
        <v/>
      </c>
      <c r="AM576" t="str">
        <f t="shared" si="224"/>
        <v/>
      </c>
      <c r="AN576" t="str">
        <f t="shared" si="224"/>
        <v/>
      </c>
      <c r="AO576" t="str">
        <f t="shared" si="224"/>
        <v/>
      </c>
      <c r="AP576" t="str">
        <f t="shared" si="227"/>
        <v/>
      </c>
      <c r="AQ576" t="str">
        <f t="shared" si="227"/>
        <v/>
      </c>
      <c r="AR576" t="str">
        <f t="shared" si="227"/>
        <v/>
      </c>
    </row>
    <row r="577" spans="3:44" ht="16" hidden="1">
      <c r="C577" s="68">
        <v>13</v>
      </c>
      <c r="D577" s="68">
        <v>165</v>
      </c>
      <c r="E577" s="18" t="s">
        <v>872</v>
      </c>
      <c r="F577" s="145" t="s">
        <v>2191</v>
      </c>
      <c r="G577" s="148" t="str">
        <f t="shared" si="222"/>
        <v>CLLT01</v>
      </c>
      <c r="H577" s="148" t="str">
        <f t="shared" si="223"/>
        <v>CLLT01 Central Securities Depository of Lithuania (Lithuania)</v>
      </c>
      <c r="I577" s="148"/>
      <c r="J577" s="148" t="s">
        <v>200</v>
      </c>
      <c r="K577" s="148"/>
      <c r="L577" s="30" t="s">
        <v>2192</v>
      </c>
      <c r="M577" s="143" t="s">
        <v>2143</v>
      </c>
      <c r="N577" s="68">
        <v>576</v>
      </c>
      <c r="O577" s="68" t="str">
        <f t="shared" si="217"/>
        <v/>
      </c>
      <c r="P577" s="68" t="str">
        <f t="shared" si="215"/>
        <v>{ "id": 576, "cbl_value":"CLLT01", "oscar_display_text" : "CLLT01 Central Securities Depository of Lithuania (Lithuania)", "top_record": false, "synonyms": [] },</v>
      </c>
      <c r="Q577" s="68" t="str">
        <f t="shared" si="216"/>
        <v>{ "id": 576, "cbl_value":"CLLT01", "oscar_display_text" : "CLLT01 Central Securities Depository of Lithuania (Lithuania)", "top_record": false, "synonyms": [] },</v>
      </c>
      <c r="R577" s="68"/>
      <c r="S577" t="s">
        <v>88</v>
      </c>
      <c r="T577" t="str">
        <f t="shared" si="220"/>
        <v>UPDATE lov_value SET ACTIVE = 1 , ORDER_VALUE = 0 WHERE ID = 576;</v>
      </c>
      <c r="U577" t="str">
        <f t="shared" si="228"/>
        <v>CLLT01</v>
      </c>
      <c r="V577" t="str">
        <f t="shared" si="228"/>
        <v>CSD of Lithuania</v>
      </c>
      <c r="W577" t="str">
        <f t="shared" si="228"/>
        <v/>
      </c>
      <c r="X577" t="str">
        <f t="shared" si="228"/>
        <v/>
      </c>
      <c r="Y577" t="str">
        <f t="shared" si="228"/>
        <v/>
      </c>
      <c r="Z577" t="str">
        <f t="shared" si="228"/>
        <v/>
      </c>
      <c r="AA577" t="str">
        <f t="shared" si="228"/>
        <v/>
      </c>
      <c r="AB577" t="str">
        <f t="shared" si="228"/>
        <v/>
      </c>
      <c r="AC577" t="str">
        <f t="shared" si="228"/>
        <v/>
      </c>
      <c r="AD577" t="str">
        <f t="shared" si="228"/>
        <v/>
      </c>
      <c r="AE577" t="str">
        <f t="shared" si="228"/>
        <v/>
      </c>
      <c r="AF577" t="str">
        <f t="shared" si="228"/>
        <v/>
      </c>
      <c r="AG577" t="str">
        <f t="shared" si="225"/>
        <v>INSERT INTO oscar_db.synonym (SYNONYM, LOV_ID) VALUES('CLLT01' , 576);</v>
      </c>
      <c r="AH577" t="str">
        <f t="shared" si="225"/>
        <v>INSERT INTO oscar_db.synonym (SYNONYM, LOV_ID) VALUES('CSD of Lithuania' , 576);</v>
      </c>
      <c r="AI577" t="str">
        <f t="shared" si="225"/>
        <v/>
      </c>
      <c r="AJ577" t="str">
        <f t="shared" si="224"/>
        <v/>
      </c>
      <c r="AK577" t="str">
        <f t="shared" si="224"/>
        <v/>
      </c>
      <c r="AL577" t="str">
        <f t="shared" si="224"/>
        <v/>
      </c>
      <c r="AM577" t="str">
        <f t="shared" si="224"/>
        <v/>
      </c>
      <c r="AN577" t="str">
        <f t="shared" si="224"/>
        <v/>
      </c>
      <c r="AO577" t="str">
        <f t="shared" si="224"/>
        <v/>
      </c>
      <c r="AP577" t="str">
        <f t="shared" si="227"/>
        <v/>
      </c>
      <c r="AQ577" t="str">
        <f t="shared" si="227"/>
        <v/>
      </c>
      <c r="AR577" t="str">
        <f t="shared" si="227"/>
        <v/>
      </c>
    </row>
    <row r="578" spans="3:44" ht="32" hidden="1">
      <c r="C578" s="68">
        <v>13</v>
      </c>
      <c r="D578" s="68">
        <v>165</v>
      </c>
      <c r="E578" s="18" t="s">
        <v>872</v>
      </c>
      <c r="F578" s="145" t="s">
        <v>2193</v>
      </c>
      <c r="G578" s="148" t="str">
        <f t="shared" si="222"/>
        <v>CLLU01</v>
      </c>
      <c r="H578" s="148" t="str">
        <f t="shared" si="223"/>
        <v>CLLU01 Clearstream Banking Luxembourg</v>
      </c>
      <c r="I578" s="148"/>
      <c r="J578" s="148" t="s">
        <v>200</v>
      </c>
      <c r="K578" s="148"/>
      <c r="L578" s="30" t="s">
        <v>2194</v>
      </c>
      <c r="M578" s="143" t="s">
        <v>2143</v>
      </c>
      <c r="N578" s="68">
        <v>577</v>
      </c>
      <c r="O578" s="68" t="str">
        <f t="shared" si="217"/>
        <v/>
      </c>
      <c r="P578" s="68" t="str">
        <f t="shared" ref="P578:P641" si="229">CONCATENATE("{ ""id"": ",N578,", ""cbl_value"":""",G578,""", ""oscar_display_text"" : """,H578,""", ""top_record"": ", IF(K578=TRUE,"true","false"), ", ""synonyms"": []"," },")</f>
        <v>{ "id": 577, "cbl_value":"CLLU01", "oscar_display_text" : "CLLU01 Clearstream Banking Luxembourg", "top_record": false, "synonyms": [] },</v>
      </c>
      <c r="Q578" s="68" t="str">
        <f t="shared" ref="Q578:Q641" si="230">CONCATENATE(O578,P578)</f>
        <v>{ "id": 577, "cbl_value":"CLLU01", "oscar_display_text" : "CLLU01 Clearstream Banking Luxembourg", "top_record": false, "synonyms": [] },</v>
      </c>
      <c r="R578" s="68"/>
      <c r="S578" t="s">
        <v>88</v>
      </c>
      <c r="T578" t="str">
        <f t="shared" si="220"/>
        <v>UPDATE lov_value SET ACTIVE = 1 , ORDER_VALUE = 0 WHERE ID = 577;</v>
      </c>
      <c r="U578" t="str">
        <f t="shared" si="228"/>
        <v>CLLU01</v>
      </c>
      <c r="V578" t="str">
        <f t="shared" si="228"/>
        <v>Clearstream Banking Luxembourg</v>
      </c>
      <c r="W578" t="str">
        <f t="shared" si="228"/>
        <v/>
      </c>
      <c r="X578" t="str">
        <f t="shared" si="228"/>
        <v/>
      </c>
      <c r="Y578" t="str">
        <f t="shared" si="228"/>
        <v/>
      </c>
      <c r="Z578" t="str">
        <f t="shared" si="228"/>
        <v/>
      </c>
      <c r="AA578" t="str">
        <f t="shared" si="228"/>
        <v/>
      </c>
      <c r="AB578" t="str">
        <f t="shared" si="228"/>
        <v/>
      </c>
      <c r="AC578" t="str">
        <f t="shared" si="228"/>
        <v/>
      </c>
      <c r="AD578" t="str">
        <f t="shared" si="228"/>
        <v/>
      </c>
      <c r="AE578" t="str">
        <f t="shared" si="228"/>
        <v/>
      </c>
      <c r="AF578" t="str">
        <f t="shared" si="228"/>
        <v/>
      </c>
      <c r="AG578" t="str">
        <f t="shared" si="225"/>
        <v>INSERT INTO oscar_db.synonym (SYNONYM, LOV_ID) VALUES('CLLU01' , 577);</v>
      </c>
      <c r="AH578" t="str">
        <f t="shared" si="225"/>
        <v>INSERT INTO oscar_db.synonym (SYNONYM, LOV_ID) VALUES('Clearstream Banking Luxembourg' , 577);</v>
      </c>
      <c r="AI578" t="str">
        <f t="shared" si="225"/>
        <v/>
      </c>
      <c r="AJ578" t="str">
        <f t="shared" si="224"/>
        <v/>
      </c>
      <c r="AK578" t="str">
        <f t="shared" si="224"/>
        <v/>
      </c>
      <c r="AL578" t="str">
        <f t="shared" si="224"/>
        <v/>
      </c>
      <c r="AM578" t="str">
        <f t="shared" si="224"/>
        <v/>
      </c>
      <c r="AN578" t="str">
        <f t="shared" si="224"/>
        <v/>
      </c>
      <c r="AO578" t="str">
        <f t="shared" si="224"/>
        <v/>
      </c>
      <c r="AP578" t="str">
        <f t="shared" si="227"/>
        <v/>
      </c>
      <c r="AQ578" t="str">
        <f t="shared" si="227"/>
        <v/>
      </c>
      <c r="AR578" t="str">
        <f t="shared" si="227"/>
        <v/>
      </c>
    </row>
    <row r="579" spans="3:44" ht="16" hidden="1">
      <c r="C579" s="68">
        <v>13</v>
      </c>
      <c r="D579" s="68">
        <v>165</v>
      </c>
      <c r="E579" s="18" t="s">
        <v>872</v>
      </c>
      <c r="F579" s="145" t="s">
        <v>2195</v>
      </c>
      <c r="G579" s="148" t="str">
        <f t="shared" si="222"/>
        <v>CLLU02</v>
      </c>
      <c r="H579" s="148" t="str">
        <f t="shared" si="223"/>
        <v>CLLU02 VP Lux S.a r.l. (Luxembourg)</v>
      </c>
      <c r="I579" s="148"/>
      <c r="J579" s="148" t="s">
        <v>200</v>
      </c>
      <c r="K579" s="148"/>
      <c r="L579" s="30" t="s">
        <v>2196</v>
      </c>
      <c r="M579" s="143" t="s">
        <v>2143</v>
      </c>
      <c r="N579" s="68">
        <v>578</v>
      </c>
      <c r="O579" s="68" t="str">
        <f t="shared" ref="O579:O642" si="231">IF(E579 &lt;&gt; E578, CONCATENATE("]},{ ""id"":",C579,",""ext_id"": ",D579,", ""name"":""",E579,""",""values"":["),"")</f>
        <v/>
      </c>
      <c r="P579" s="68" t="str">
        <f t="shared" si="229"/>
        <v>{ "id": 578, "cbl_value":"CLLU02", "oscar_display_text" : "CLLU02 VP Lux S.a r.l. (Luxembourg)", "top_record": false, "synonyms": [] },</v>
      </c>
      <c r="Q579" s="68" t="str">
        <f t="shared" si="230"/>
        <v>{ "id": 578, "cbl_value":"CLLU02", "oscar_display_text" : "CLLU02 VP Lux S.a r.l. (Luxembourg)", "top_record": false, "synonyms": [] },</v>
      </c>
      <c r="R579" s="68"/>
      <c r="S579" t="s">
        <v>88</v>
      </c>
      <c r="T579" t="str">
        <f t="shared" si="220"/>
        <v>UPDATE lov_value SET ACTIVE = 1 , ORDER_VALUE = 0 WHERE ID = 578;</v>
      </c>
      <c r="U579" t="str">
        <f t="shared" si="228"/>
        <v>CLLU02</v>
      </c>
      <c r="V579" t="str">
        <f t="shared" si="228"/>
        <v xml:space="preserve"> VP Lux SARL</v>
      </c>
      <c r="W579" t="str">
        <f t="shared" si="228"/>
        <v/>
      </c>
      <c r="X579" t="str">
        <f t="shared" si="228"/>
        <v/>
      </c>
      <c r="Y579" t="str">
        <f t="shared" si="228"/>
        <v/>
      </c>
      <c r="Z579" t="str">
        <f t="shared" si="228"/>
        <v/>
      </c>
      <c r="AA579" t="str">
        <f t="shared" si="228"/>
        <v/>
      </c>
      <c r="AB579" t="str">
        <f t="shared" si="228"/>
        <v/>
      </c>
      <c r="AC579" t="str">
        <f t="shared" si="228"/>
        <v/>
      </c>
      <c r="AD579" t="str">
        <f t="shared" si="228"/>
        <v/>
      </c>
      <c r="AE579" t="str">
        <f t="shared" si="228"/>
        <v/>
      </c>
      <c r="AF579" t="str">
        <f t="shared" si="228"/>
        <v/>
      </c>
      <c r="AG579" t="str">
        <f t="shared" si="225"/>
        <v>INSERT INTO oscar_db.synonym (SYNONYM, LOV_ID) VALUES('CLLU02' , 578);</v>
      </c>
      <c r="AH579" t="str">
        <f t="shared" si="225"/>
        <v>INSERT INTO oscar_db.synonym (SYNONYM, LOV_ID) VALUES(' VP Lux SARL' , 578);</v>
      </c>
      <c r="AI579" t="str">
        <f t="shared" si="225"/>
        <v/>
      </c>
      <c r="AJ579" t="str">
        <f t="shared" si="224"/>
        <v/>
      </c>
      <c r="AK579" t="str">
        <f t="shared" si="224"/>
        <v/>
      </c>
      <c r="AL579" t="str">
        <f t="shared" si="224"/>
        <v/>
      </c>
      <c r="AM579" t="str">
        <f t="shared" si="224"/>
        <v/>
      </c>
      <c r="AN579" t="str">
        <f t="shared" si="224"/>
        <v/>
      </c>
      <c r="AO579" t="str">
        <f t="shared" si="224"/>
        <v/>
      </c>
      <c r="AP579" t="str">
        <f t="shared" si="227"/>
        <v/>
      </c>
      <c r="AQ579" t="str">
        <f t="shared" si="227"/>
        <v/>
      </c>
      <c r="AR579" t="str">
        <f t="shared" si="227"/>
        <v/>
      </c>
    </row>
    <row r="580" spans="3:44" ht="16" hidden="1">
      <c r="C580" s="68">
        <v>13</v>
      </c>
      <c r="D580" s="68">
        <v>165</v>
      </c>
      <c r="E580" s="18" t="s">
        <v>872</v>
      </c>
      <c r="F580" s="145" t="s">
        <v>2197</v>
      </c>
      <c r="G580" s="148" t="str">
        <f t="shared" si="222"/>
        <v>CLLU03</v>
      </c>
      <c r="H580" s="148" t="str">
        <f t="shared" si="223"/>
        <v>CLLU03 LUX CSD (Luxembourg)</v>
      </c>
      <c r="I580" s="148"/>
      <c r="J580" s="148" t="s">
        <v>200</v>
      </c>
      <c r="K580" s="148"/>
      <c r="L580" s="30" t="s">
        <v>2198</v>
      </c>
      <c r="M580" s="143" t="s">
        <v>2143</v>
      </c>
      <c r="N580" s="68">
        <v>579</v>
      </c>
      <c r="O580" s="68" t="str">
        <f t="shared" si="231"/>
        <v/>
      </c>
      <c r="P580" s="68" t="str">
        <f t="shared" si="229"/>
        <v>{ "id": 579, "cbl_value":"CLLU03", "oscar_display_text" : "CLLU03 LUX CSD (Luxembourg)", "top_record": false, "synonyms": [] },</v>
      </c>
      <c r="Q580" s="68" t="str">
        <f t="shared" si="230"/>
        <v>{ "id": 579, "cbl_value":"CLLU03", "oscar_display_text" : "CLLU03 LUX CSD (Luxembourg)", "top_record": false, "synonyms": [] },</v>
      </c>
      <c r="R580" s="68"/>
      <c r="S580" t="s">
        <v>88</v>
      </c>
      <c r="T580" t="str">
        <f t="shared" si="220"/>
        <v>UPDATE lov_value SET ACTIVE = 1 , ORDER_VALUE = 0 WHERE ID = 579;</v>
      </c>
      <c r="U580" t="str">
        <f t="shared" si="228"/>
        <v>CLLU03</v>
      </c>
      <c r="V580" t="str">
        <f t="shared" si="228"/>
        <v>Lux</v>
      </c>
      <c r="W580" t="str">
        <f t="shared" si="228"/>
        <v/>
      </c>
      <c r="X580" t="str">
        <f t="shared" si="228"/>
        <v/>
      </c>
      <c r="Y580" t="str">
        <f t="shared" si="228"/>
        <v/>
      </c>
      <c r="Z580" t="str">
        <f t="shared" si="228"/>
        <v/>
      </c>
      <c r="AA580" t="str">
        <f t="shared" si="228"/>
        <v/>
      </c>
      <c r="AB580" t="str">
        <f t="shared" si="228"/>
        <v/>
      </c>
      <c r="AC580" t="str">
        <f t="shared" si="228"/>
        <v/>
      </c>
      <c r="AD580" t="str">
        <f t="shared" si="228"/>
        <v/>
      </c>
      <c r="AE580" t="str">
        <f t="shared" si="228"/>
        <v/>
      </c>
      <c r="AF580" t="str">
        <f t="shared" si="228"/>
        <v/>
      </c>
      <c r="AG580" t="str">
        <f t="shared" si="225"/>
        <v>INSERT INTO oscar_db.synonym (SYNONYM, LOV_ID) VALUES('CLLU03' , 579);</v>
      </c>
      <c r="AH580" t="str">
        <f t="shared" si="225"/>
        <v>INSERT INTO oscar_db.synonym (SYNONYM, LOV_ID) VALUES('Lux' , 579);</v>
      </c>
      <c r="AI580" t="str">
        <f t="shared" si="225"/>
        <v/>
      </c>
      <c r="AJ580" t="str">
        <f t="shared" si="224"/>
        <v/>
      </c>
      <c r="AK580" t="str">
        <f t="shared" si="224"/>
        <v/>
      </c>
      <c r="AL580" t="str">
        <f t="shared" si="224"/>
        <v/>
      </c>
      <c r="AM580" t="str">
        <f t="shared" si="224"/>
        <v/>
      </c>
      <c r="AN580" t="str">
        <f t="shared" si="224"/>
        <v/>
      </c>
      <c r="AO580" t="str">
        <f t="shared" si="224"/>
        <v/>
      </c>
      <c r="AP580" t="str">
        <f t="shared" si="227"/>
        <v/>
      </c>
      <c r="AQ580" t="str">
        <f t="shared" si="227"/>
        <v/>
      </c>
      <c r="AR580" t="str">
        <f t="shared" si="227"/>
        <v/>
      </c>
    </row>
    <row r="581" spans="3:44" ht="16" hidden="1">
      <c r="C581" s="68">
        <v>13</v>
      </c>
      <c r="D581" s="68">
        <v>165</v>
      </c>
      <c r="E581" s="18" t="s">
        <v>872</v>
      </c>
      <c r="F581" s="145" t="s">
        <v>2199</v>
      </c>
      <c r="G581" s="148" t="str">
        <f t="shared" si="222"/>
        <v>CLLV01</v>
      </c>
      <c r="H581" s="148" t="str">
        <f t="shared" si="223"/>
        <v>CLLV01 LCD (Latvia)</v>
      </c>
      <c r="I581" s="148"/>
      <c r="J581" s="148" t="s">
        <v>200</v>
      </c>
      <c r="K581" s="148"/>
      <c r="L581" s="30" t="s">
        <v>2200</v>
      </c>
      <c r="M581" s="143" t="s">
        <v>2143</v>
      </c>
      <c r="N581" s="68">
        <v>580</v>
      </c>
      <c r="O581" s="68" t="str">
        <f t="shared" si="231"/>
        <v/>
      </c>
      <c r="P581" s="68" t="str">
        <f t="shared" si="229"/>
        <v>{ "id": 580, "cbl_value":"CLLV01", "oscar_display_text" : "CLLV01 LCD (Latvia)", "top_record": false, "synonyms": [] },</v>
      </c>
      <c r="Q581" s="68" t="str">
        <f t="shared" si="230"/>
        <v>{ "id": 580, "cbl_value":"CLLV01", "oscar_display_text" : "CLLV01 LCD (Latvia)", "top_record": false, "synonyms": [] },</v>
      </c>
      <c r="R581" s="68"/>
      <c r="S581" t="s">
        <v>88</v>
      </c>
      <c r="T581" t="str">
        <f t="shared" si="220"/>
        <v>UPDATE lov_value SET ACTIVE = 1 , ORDER_VALUE = 0 WHERE ID = 580;</v>
      </c>
      <c r="U581" t="str">
        <f t="shared" si="228"/>
        <v>CLLV01</v>
      </c>
      <c r="V581" t="str">
        <f t="shared" si="228"/>
        <v>LCD</v>
      </c>
      <c r="W581" t="str">
        <f t="shared" si="228"/>
        <v>Latvia</v>
      </c>
      <c r="X581" t="str">
        <f t="shared" si="228"/>
        <v/>
      </c>
      <c r="Y581" t="str">
        <f t="shared" si="228"/>
        <v/>
      </c>
      <c r="Z581" t="str">
        <f t="shared" si="228"/>
        <v/>
      </c>
      <c r="AA581" t="str">
        <f t="shared" si="228"/>
        <v/>
      </c>
      <c r="AB581" t="str">
        <f t="shared" si="228"/>
        <v/>
      </c>
      <c r="AC581" t="str">
        <f t="shared" si="228"/>
        <v/>
      </c>
      <c r="AD581" t="str">
        <f t="shared" si="228"/>
        <v/>
      </c>
      <c r="AE581" t="str">
        <f t="shared" si="228"/>
        <v/>
      </c>
      <c r="AF581" t="str">
        <f t="shared" si="228"/>
        <v/>
      </c>
      <c r="AG581" t="str">
        <f t="shared" si="225"/>
        <v>INSERT INTO oscar_db.synonym (SYNONYM, LOV_ID) VALUES('CLLV01' , 580);</v>
      </c>
      <c r="AH581" t="str">
        <f t="shared" si="225"/>
        <v>INSERT INTO oscar_db.synonym (SYNONYM, LOV_ID) VALUES('LCD' , 580);</v>
      </c>
      <c r="AI581" t="str">
        <f t="shared" si="225"/>
        <v>INSERT INTO oscar_db.synonym (SYNONYM, LOV_ID) VALUES('Latvia' , 580);</v>
      </c>
      <c r="AJ581" t="str">
        <f t="shared" si="224"/>
        <v/>
      </c>
      <c r="AK581" t="str">
        <f t="shared" si="224"/>
        <v/>
      </c>
      <c r="AL581" t="str">
        <f t="shared" si="224"/>
        <v/>
      </c>
      <c r="AM581" t="str">
        <f t="shared" si="224"/>
        <v/>
      </c>
      <c r="AN581" t="str">
        <f t="shared" si="224"/>
        <v/>
      </c>
      <c r="AO581" t="str">
        <f t="shared" si="224"/>
        <v/>
      </c>
      <c r="AP581" t="str">
        <f t="shared" si="227"/>
        <v/>
      </c>
      <c r="AQ581" t="str">
        <f t="shared" si="227"/>
        <v/>
      </c>
      <c r="AR581" t="str">
        <f t="shared" si="227"/>
        <v/>
      </c>
    </row>
    <row r="582" spans="3:44" ht="16" hidden="1">
      <c r="C582" s="68">
        <v>13</v>
      </c>
      <c r="D582" s="68">
        <v>165</v>
      </c>
      <c r="E582" s="18" t="s">
        <v>872</v>
      </c>
      <c r="F582" s="145" t="s">
        <v>2201</v>
      </c>
      <c r="G582" s="148" t="str">
        <f t="shared" si="222"/>
        <v>CLMT01</v>
      </c>
      <c r="H582" s="148" t="str">
        <f t="shared" si="223"/>
        <v>CLMT01 MaltaClear (Malta)</v>
      </c>
      <c r="I582" s="148"/>
      <c r="J582" s="148" t="s">
        <v>200</v>
      </c>
      <c r="K582" s="148"/>
      <c r="L582" s="30" t="s">
        <v>2202</v>
      </c>
      <c r="M582" s="143" t="s">
        <v>2143</v>
      </c>
      <c r="N582" s="68">
        <v>581</v>
      </c>
      <c r="O582" s="68" t="str">
        <f t="shared" si="231"/>
        <v/>
      </c>
      <c r="P582" s="68" t="str">
        <f t="shared" si="229"/>
        <v>{ "id": 581, "cbl_value":"CLMT01", "oscar_display_text" : "CLMT01 MaltaClear (Malta)", "top_record": false, "synonyms": [] },</v>
      </c>
      <c r="Q582" s="68" t="str">
        <f t="shared" si="230"/>
        <v>{ "id": 581, "cbl_value":"CLMT01", "oscar_display_text" : "CLMT01 MaltaClear (Malta)", "top_record": false, "synonyms": [] },</v>
      </c>
      <c r="R582" s="68"/>
      <c r="S582" t="s">
        <v>88</v>
      </c>
      <c r="T582" t="str">
        <f t="shared" si="220"/>
        <v>UPDATE lov_value SET ACTIVE = 1 , ORDER_VALUE = 0 WHERE ID = 581;</v>
      </c>
      <c r="U582" t="str">
        <f t="shared" si="228"/>
        <v>CLMT01</v>
      </c>
      <c r="V582" t="str">
        <f t="shared" si="228"/>
        <v>MaltaClear</v>
      </c>
      <c r="W582" t="str">
        <f t="shared" si="228"/>
        <v/>
      </c>
      <c r="X582" t="str">
        <f t="shared" si="228"/>
        <v/>
      </c>
      <c r="Y582" t="str">
        <f t="shared" si="228"/>
        <v/>
      </c>
      <c r="Z582" t="str">
        <f t="shared" si="228"/>
        <v/>
      </c>
      <c r="AA582" t="str">
        <f t="shared" si="228"/>
        <v/>
      </c>
      <c r="AB582" t="str">
        <f t="shared" si="228"/>
        <v/>
      </c>
      <c r="AC582" t="str">
        <f t="shared" si="228"/>
        <v/>
      </c>
      <c r="AD582" t="str">
        <f t="shared" si="228"/>
        <v/>
      </c>
      <c r="AE582" t="str">
        <f t="shared" si="228"/>
        <v/>
      </c>
      <c r="AF582" t="str">
        <f t="shared" si="228"/>
        <v/>
      </c>
      <c r="AG582" t="str">
        <f t="shared" si="225"/>
        <v>INSERT INTO oscar_db.synonym (SYNONYM, LOV_ID) VALUES('CLMT01' , 581);</v>
      </c>
      <c r="AH582" t="str">
        <f t="shared" si="225"/>
        <v>INSERT INTO oscar_db.synonym (SYNONYM, LOV_ID) VALUES('MaltaClear' , 581);</v>
      </c>
      <c r="AI582" t="str">
        <f t="shared" si="225"/>
        <v/>
      </c>
      <c r="AJ582" t="str">
        <f t="shared" si="224"/>
        <v/>
      </c>
      <c r="AK582" t="str">
        <f t="shared" si="224"/>
        <v/>
      </c>
      <c r="AL582" t="str">
        <f t="shared" si="224"/>
        <v/>
      </c>
      <c r="AM582" t="str">
        <f t="shared" si="224"/>
        <v/>
      </c>
      <c r="AN582" t="str">
        <f t="shared" si="224"/>
        <v/>
      </c>
      <c r="AO582" t="str">
        <f t="shared" si="224"/>
        <v/>
      </c>
      <c r="AP582" t="str">
        <f t="shared" si="227"/>
        <v/>
      </c>
      <c r="AQ582" t="str">
        <f t="shared" si="227"/>
        <v/>
      </c>
      <c r="AR582" t="str">
        <f t="shared" si="227"/>
        <v/>
      </c>
    </row>
    <row r="583" spans="3:44" ht="48" hidden="1">
      <c r="C583" s="68">
        <v>13</v>
      </c>
      <c r="D583" s="68">
        <v>165</v>
      </c>
      <c r="E583" s="18" t="s">
        <v>872</v>
      </c>
      <c r="F583" s="145" t="s">
        <v>2203</v>
      </c>
      <c r="G583" s="148" t="str">
        <f t="shared" si="222"/>
        <v>CLNL01</v>
      </c>
      <c r="H583" s="148" t="str">
        <f t="shared" si="223"/>
        <v>CLNL01 Euroclear Nederland (Netherlands)</v>
      </c>
      <c r="I583" s="148"/>
      <c r="J583" s="148" t="s">
        <v>200</v>
      </c>
      <c r="K583" s="148"/>
      <c r="L583" s="30" t="s">
        <v>2204</v>
      </c>
      <c r="M583" s="143" t="s">
        <v>2143</v>
      </c>
      <c r="N583" s="68">
        <v>582</v>
      </c>
      <c r="O583" s="68" t="str">
        <f t="shared" si="231"/>
        <v/>
      </c>
      <c r="P583" s="68" t="str">
        <f t="shared" si="229"/>
        <v>{ "id": 582, "cbl_value":"CLNL01", "oscar_display_text" : "CLNL01 Euroclear Nederland (Netherlands)", "top_record": false, "synonyms": [] },</v>
      </c>
      <c r="Q583" s="68" t="str">
        <f t="shared" si="230"/>
        <v>{ "id": 582, "cbl_value":"CLNL01", "oscar_display_text" : "CLNL01 Euroclear Nederland (Netherlands)", "top_record": false, "synonyms": [] },</v>
      </c>
      <c r="R583" s="68"/>
      <c r="S583" t="s">
        <v>88</v>
      </c>
      <c r="T583" t="str">
        <f t="shared" si="220"/>
        <v>UPDATE lov_value SET ACTIVE = 1 , ORDER_VALUE = 0 WHERE ID = 582;</v>
      </c>
      <c r="U583" t="str">
        <f t="shared" si="228"/>
        <v>CLNL01</v>
      </c>
      <c r="V583" t="str">
        <f t="shared" si="228"/>
        <v>Euroclear Nederland</v>
      </c>
      <c r="W583" t="str">
        <f t="shared" si="228"/>
        <v>Euroclear Netherlands</v>
      </c>
      <c r="X583" t="str">
        <f t="shared" si="228"/>
        <v/>
      </c>
      <c r="Y583" t="str">
        <f t="shared" si="228"/>
        <v/>
      </c>
      <c r="Z583" t="str">
        <f t="shared" si="228"/>
        <v/>
      </c>
      <c r="AA583" t="str">
        <f t="shared" si="228"/>
        <v/>
      </c>
      <c r="AB583" t="str">
        <f t="shared" si="228"/>
        <v/>
      </c>
      <c r="AC583" t="str">
        <f t="shared" si="228"/>
        <v/>
      </c>
      <c r="AD583" t="str">
        <f t="shared" si="228"/>
        <v/>
      </c>
      <c r="AE583" t="str">
        <f t="shared" si="228"/>
        <v/>
      </c>
      <c r="AF583" t="str">
        <f t="shared" si="228"/>
        <v/>
      </c>
      <c r="AG583" t="str">
        <f t="shared" si="225"/>
        <v>INSERT INTO oscar_db.synonym (SYNONYM, LOV_ID) VALUES('CLNL01' , 582);</v>
      </c>
      <c r="AH583" t="str">
        <f t="shared" si="225"/>
        <v>INSERT INTO oscar_db.synonym (SYNONYM, LOV_ID) VALUES('Euroclear Nederland' , 582);</v>
      </c>
      <c r="AI583" t="str">
        <f t="shared" si="225"/>
        <v>INSERT INTO oscar_db.synonym (SYNONYM, LOV_ID) VALUES('Euroclear Netherlands' , 582);</v>
      </c>
      <c r="AJ583" t="str">
        <f t="shared" si="224"/>
        <v/>
      </c>
      <c r="AK583" t="str">
        <f t="shared" si="224"/>
        <v/>
      </c>
      <c r="AL583" t="str">
        <f t="shared" si="224"/>
        <v/>
      </c>
      <c r="AM583" t="str">
        <f t="shared" si="224"/>
        <v/>
      </c>
      <c r="AN583" t="str">
        <f t="shared" si="224"/>
        <v/>
      </c>
      <c r="AO583" t="str">
        <f t="shared" si="224"/>
        <v/>
      </c>
      <c r="AP583" t="str">
        <f t="shared" si="227"/>
        <v/>
      </c>
      <c r="AQ583" t="str">
        <f t="shared" si="227"/>
        <v/>
      </c>
      <c r="AR583" t="str">
        <f t="shared" si="227"/>
        <v/>
      </c>
    </row>
    <row r="584" spans="3:44" ht="16" hidden="1">
      <c r="C584" s="68">
        <v>13</v>
      </c>
      <c r="D584" s="68">
        <v>165</v>
      </c>
      <c r="E584" s="18" t="s">
        <v>872</v>
      </c>
      <c r="F584" s="145" t="s">
        <v>2205</v>
      </c>
      <c r="G584" s="148" t="str">
        <f t="shared" si="222"/>
        <v>CLPT02</v>
      </c>
      <c r="H584" s="148" t="str">
        <f t="shared" si="223"/>
        <v>CLPT02 Interbolsa (Portugal)</v>
      </c>
      <c r="I584" s="148"/>
      <c r="J584" s="148" t="s">
        <v>200</v>
      </c>
      <c r="K584" s="148"/>
      <c r="L584" s="30" t="s">
        <v>2206</v>
      </c>
      <c r="M584" s="143" t="s">
        <v>2143</v>
      </c>
      <c r="N584" s="68">
        <v>583</v>
      </c>
      <c r="O584" s="68" t="str">
        <f t="shared" si="231"/>
        <v/>
      </c>
      <c r="P584" s="68" t="str">
        <f t="shared" si="229"/>
        <v>{ "id": 583, "cbl_value":"CLPT02", "oscar_display_text" : "CLPT02 Interbolsa (Portugal)", "top_record": false, "synonyms": [] },</v>
      </c>
      <c r="Q584" s="68" t="str">
        <f t="shared" si="230"/>
        <v>{ "id": 583, "cbl_value":"CLPT02", "oscar_display_text" : "CLPT02 Interbolsa (Portugal)", "top_record": false, "synonyms": [] },</v>
      </c>
      <c r="R584" s="68"/>
      <c r="S584" t="s">
        <v>88</v>
      </c>
      <c r="T584" t="str">
        <f t="shared" si="220"/>
        <v>UPDATE lov_value SET ACTIVE = 1 , ORDER_VALUE = 0 WHERE ID = 583;</v>
      </c>
      <c r="U584" t="str">
        <f t="shared" si="228"/>
        <v>CLPT02</v>
      </c>
      <c r="V584" t="str">
        <f t="shared" si="228"/>
        <v>Interbolsa</v>
      </c>
      <c r="W584" t="str">
        <f t="shared" si="228"/>
        <v/>
      </c>
      <c r="X584" t="str">
        <f t="shared" si="228"/>
        <v/>
      </c>
      <c r="Y584" t="str">
        <f t="shared" si="228"/>
        <v/>
      </c>
      <c r="Z584" t="str">
        <f t="shared" si="228"/>
        <v/>
      </c>
      <c r="AA584" t="str">
        <f t="shared" si="228"/>
        <v/>
      </c>
      <c r="AB584" t="str">
        <f t="shared" si="228"/>
        <v/>
      </c>
      <c r="AC584" t="str">
        <f t="shared" si="228"/>
        <v/>
      </c>
      <c r="AD584" t="str">
        <f t="shared" si="228"/>
        <v/>
      </c>
      <c r="AE584" t="str">
        <f t="shared" si="228"/>
        <v/>
      </c>
      <c r="AF584" t="str">
        <f t="shared" si="228"/>
        <v/>
      </c>
      <c r="AG584" t="str">
        <f t="shared" si="225"/>
        <v>INSERT INTO oscar_db.synonym (SYNONYM, LOV_ID) VALUES('CLPT02' , 583);</v>
      </c>
      <c r="AH584" t="str">
        <f t="shared" si="225"/>
        <v>INSERT INTO oscar_db.synonym (SYNONYM, LOV_ID) VALUES('Interbolsa' , 583);</v>
      </c>
      <c r="AI584" t="str">
        <f t="shared" si="225"/>
        <v/>
      </c>
      <c r="AJ584" t="str">
        <f t="shared" si="224"/>
        <v/>
      </c>
      <c r="AK584" t="str">
        <f t="shared" si="224"/>
        <v/>
      </c>
      <c r="AL584" t="str">
        <f t="shared" si="224"/>
        <v/>
      </c>
      <c r="AM584" t="str">
        <f t="shared" si="224"/>
        <v/>
      </c>
      <c r="AN584" t="str">
        <f t="shared" si="224"/>
        <v/>
      </c>
      <c r="AO584" t="str">
        <f t="shared" si="224"/>
        <v/>
      </c>
      <c r="AP584" t="str">
        <f t="shared" si="227"/>
        <v/>
      </c>
      <c r="AQ584" t="str">
        <f t="shared" si="227"/>
        <v/>
      </c>
      <c r="AR584" t="str">
        <f t="shared" si="227"/>
        <v/>
      </c>
    </row>
    <row r="585" spans="3:44" ht="32" hidden="1">
      <c r="C585" s="68">
        <v>13</v>
      </c>
      <c r="D585" s="68">
        <v>165</v>
      </c>
      <c r="E585" s="18" t="s">
        <v>872</v>
      </c>
      <c r="F585" s="145" t="s">
        <v>2207</v>
      </c>
      <c r="G585" s="148" t="str">
        <f t="shared" si="222"/>
        <v>CLSE01</v>
      </c>
      <c r="H585" s="148" t="str">
        <f t="shared" si="223"/>
        <v>CLSE01 Euroclear Sweden VPC system (Sweden)</v>
      </c>
      <c r="I585" s="148"/>
      <c r="J585" s="148" t="s">
        <v>200</v>
      </c>
      <c r="K585" s="148"/>
      <c r="L585" s="30" t="s">
        <v>2208</v>
      </c>
      <c r="M585" s="143" t="s">
        <v>2143</v>
      </c>
      <c r="N585" s="68">
        <v>584</v>
      </c>
      <c r="O585" s="68" t="str">
        <f t="shared" si="231"/>
        <v/>
      </c>
      <c r="P585" s="68" t="str">
        <f t="shared" si="229"/>
        <v>{ "id": 584, "cbl_value":"CLSE01", "oscar_display_text" : "CLSE01 Euroclear Sweden VPC system (Sweden)", "top_record": false, "synonyms": [] },</v>
      </c>
      <c r="Q585" s="68" t="str">
        <f t="shared" si="230"/>
        <v>{ "id": 584, "cbl_value":"CLSE01", "oscar_display_text" : "CLSE01 Euroclear Sweden VPC system (Sweden)", "top_record": false, "synonyms": [] },</v>
      </c>
      <c r="R585" s="68"/>
      <c r="S585" t="s">
        <v>88</v>
      </c>
      <c r="T585" t="str">
        <f t="shared" si="220"/>
        <v>UPDATE lov_value SET ACTIVE = 1 , ORDER_VALUE = 0 WHERE ID = 584;</v>
      </c>
      <c r="U585" t="str">
        <f t="shared" si="228"/>
        <v>CLSE01</v>
      </c>
      <c r="V585" t="str">
        <f t="shared" si="228"/>
        <v>Euroclear Sweden VPC System</v>
      </c>
      <c r="W585" t="str">
        <f t="shared" si="228"/>
        <v/>
      </c>
      <c r="X585" t="str">
        <f t="shared" si="228"/>
        <v/>
      </c>
      <c r="Y585" t="str">
        <f t="shared" si="228"/>
        <v/>
      </c>
      <c r="Z585" t="str">
        <f t="shared" si="228"/>
        <v/>
      </c>
      <c r="AA585" t="str">
        <f t="shared" si="228"/>
        <v/>
      </c>
      <c r="AB585" t="str">
        <f t="shared" si="228"/>
        <v/>
      </c>
      <c r="AC585" t="str">
        <f t="shared" si="228"/>
        <v/>
      </c>
      <c r="AD585" t="str">
        <f t="shared" si="228"/>
        <v/>
      </c>
      <c r="AE585" t="str">
        <f t="shared" si="228"/>
        <v/>
      </c>
      <c r="AF585" t="str">
        <f t="shared" si="228"/>
        <v/>
      </c>
      <c r="AG585" t="str">
        <f t="shared" si="225"/>
        <v>INSERT INTO oscar_db.synonym (SYNONYM, LOV_ID) VALUES('CLSE01' , 584);</v>
      </c>
      <c r="AH585" t="str">
        <f t="shared" si="225"/>
        <v>INSERT INTO oscar_db.synonym (SYNONYM, LOV_ID) VALUES('Euroclear Sweden VPC System' , 584);</v>
      </c>
      <c r="AI585" t="str">
        <f t="shared" si="225"/>
        <v/>
      </c>
      <c r="AJ585" t="str">
        <f t="shared" si="224"/>
        <v/>
      </c>
      <c r="AK585" t="str">
        <f t="shared" si="224"/>
        <v/>
      </c>
      <c r="AL585" t="str">
        <f t="shared" si="224"/>
        <v/>
      </c>
      <c r="AM585" t="str">
        <f t="shared" si="224"/>
        <v/>
      </c>
      <c r="AN585" t="str">
        <f t="shared" si="224"/>
        <v/>
      </c>
      <c r="AO585" t="str">
        <f t="shared" si="224"/>
        <v/>
      </c>
      <c r="AP585" t="str">
        <f t="shared" si="227"/>
        <v/>
      </c>
      <c r="AQ585" t="str">
        <f t="shared" si="227"/>
        <v/>
      </c>
      <c r="AR585" t="str">
        <f t="shared" si="227"/>
        <v/>
      </c>
    </row>
    <row r="586" spans="3:44" ht="16" hidden="1">
      <c r="C586" s="68">
        <v>13</v>
      </c>
      <c r="D586" s="68">
        <v>165</v>
      </c>
      <c r="E586" s="18" t="s">
        <v>872</v>
      </c>
      <c r="F586" s="145" t="s">
        <v>2209</v>
      </c>
      <c r="G586" s="148" t="str">
        <f t="shared" si="222"/>
        <v>CLSI01</v>
      </c>
      <c r="H586" s="148" t="str">
        <f t="shared" si="223"/>
        <v>CLSI01 KDD (Slovenia)</v>
      </c>
      <c r="I586" s="148"/>
      <c r="J586" s="148" t="s">
        <v>200</v>
      </c>
      <c r="K586" s="148"/>
      <c r="L586" s="30" t="s">
        <v>2210</v>
      </c>
      <c r="M586" s="143" t="s">
        <v>2143</v>
      </c>
      <c r="N586" s="68">
        <v>585</v>
      </c>
      <c r="O586" s="68" t="str">
        <f t="shared" si="231"/>
        <v/>
      </c>
      <c r="P586" s="68" t="str">
        <f t="shared" si="229"/>
        <v>{ "id": 585, "cbl_value":"CLSI01", "oscar_display_text" : "CLSI01 KDD (Slovenia)", "top_record": false, "synonyms": [] },</v>
      </c>
      <c r="Q586" s="68" t="str">
        <f t="shared" si="230"/>
        <v>{ "id": 585, "cbl_value":"CLSI01", "oscar_display_text" : "CLSI01 KDD (Slovenia)", "top_record": false, "synonyms": [] },</v>
      </c>
      <c r="R586" s="68"/>
      <c r="S586" t="s">
        <v>88</v>
      </c>
      <c r="T586" t="str">
        <f t="shared" si="220"/>
        <v>UPDATE lov_value SET ACTIVE = 1 , ORDER_VALUE = 0 WHERE ID = 585;</v>
      </c>
      <c r="U586" t="str">
        <f t="shared" si="228"/>
        <v>CLSI01</v>
      </c>
      <c r="V586" t="str">
        <f t="shared" si="228"/>
        <v>KDD</v>
      </c>
      <c r="W586" t="str">
        <f t="shared" si="228"/>
        <v>slovenia</v>
      </c>
      <c r="X586" t="str">
        <f t="shared" si="228"/>
        <v/>
      </c>
      <c r="Y586" t="str">
        <f t="shared" si="228"/>
        <v/>
      </c>
      <c r="Z586" t="str">
        <f t="shared" si="228"/>
        <v/>
      </c>
      <c r="AA586" t="str">
        <f t="shared" si="228"/>
        <v/>
      </c>
      <c r="AB586" t="str">
        <f t="shared" si="228"/>
        <v/>
      </c>
      <c r="AC586" t="str">
        <f t="shared" si="228"/>
        <v/>
      </c>
      <c r="AD586" t="str">
        <f t="shared" si="228"/>
        <v/>
      </c>
      <c r="AE586" t="str">
        <f t="shared" si="228"/>
        <v/>
      </c>
      <c r="AF586" t="str">
        <f t="shared" si="228"/>
        <v/>
      </c>
      <c r="AG586" t="str">
        <f t="shared" si="225"/>
        <v>INSERT INTO oscar_db.synonym (SYNONYM, LOV_ID) VALUES('CLSI01' , 585);</v>
      </c>
      <c r="AH586" t="str">
        <f t="shared" si="225"/>
        <v>INSERT INTO oscar_db.synonym (SYNONYM, LOV_ID) VALUES('KDD' , 585);</v>
      </c>
      <c r="AI586" t="str">
        <f t="shared" si="225"/>
        <v>INSERT INTO oscar_db.synonym (SYNONYM, LOV_ID) VALUES('slovenia' , 585);</v>
      </c>
      <c r="AJ586" t="str">
        <f t="shared" si="224"/>
        <v/>
      </c>
      <c r="AK586" t="str">
        <f t="shared" si="224"/>
        <v/>
      </c>
      <c r="AL586" t="str">
        <f t="shared" si="224"/>
        <v/>
      </c>
      <c r="AM586" t="str">
        <f t="shared" si="224"/>
        <v/>
      </c>
      <c r="AN586" t="str">
        <f t="shared" si="224"/>
        <v/>
      </c>
      <c r="AO586" t="str">
        <f t="shared" si="224"/>
        <v/>
      </c>
      <c r="AP586" t="str">
        <f t="shared" si="227"/>
        <v/>
      </c>
      <c r="AQ586" t="str">
        <f t="shared" si="227"/>
        <v/>
      </c>
      <c r="AR586" t="str">
        <f t="shared" si="227"/>
        <v/>
      </c>
    </row>
    <row r="587" spans="3:44" ht="16" hidden="1">
      <c r="C587" s="68">
        <v>13</v>
      </c>
      <c r="D587" s="68">
        <v>165</v>
      </c>
      <c r="E587" s="18" t="s">
        <v>872</v>
      </c>
      <c r="F587" s="145" t="s">
        <v>2211</v>
      </c>
      <c r="G587" s="148" t="str">
        <f t="shared" si="222"/>
        <v>CLSK01</v>
      </c>
      <c r="H587" s="148" t="str">
        <f t="shared" si="223"/>
        <v>CLSK01 CDCP (Slovakia)</v>
      </c>
      <c r="I587" s="148"/>
      <c r="J587" s="148" t="s">
        <v>200</v>
      </c>
      <c r="K587" s="148"/>
      <c r="L587" s="30" t="s">
        <v>2212</v>
      </c>
      <c r="M587" s="143" t="s">
        <v>2143</v>
      </c>
      <c r="N587" s="68">
        <v>586</v>
      </c>
      <c r="O587" s="68" t="str">
        <f t="shared" si="231"/>
        <v/>
      </c>
      <c r="P587" s="68" t="str">
        <f t="shared" si="229"/>
        <v>{ "id": 586, "cbl_value":"CLSK01", "oscar_display_text" : "CLSK01 CDCP (Slovakia)", "top_record": false, "synonyms": [] },</v>
      </c>
      <c r="Q587" s="68" t="str">
        <f t="shared" si="230"/>
        <v>{ "id": 586, "cbl_value":"CLSK01", "oscar_display_text" : "CLSK01 CDCP (Slovakia)", "top_record": false, "synonyms": [] },</v>
      </c>
      <c r="R587" s="68"/>
      <c r="S587" t="s">
        <v>88</v>
      </c>
      <c r="T587" t="str">
        <f t="shared" si="220"/>
        <v>UPDATE lov_value SET ACTIVE = 1 , ORDER_VALUE = 0 WHERE ID = 586;</v>
      </c>
      <c r="U587" t="str">
        <f t="shared" si="228"/>
        <v>CLSK01</v>
      </c>
      <c r="V587" t="str">
        <f t="shared" si="228"/>
        <v>CDCP</v>
      </c>
      <c r="W587" t="str">
        <f t="shared" si="228"/>
        <v>slovakia</v>
      </c>
      <c r="X587" t="str">
        <f t="shared" si="228"/>
        <v/>
      </c>
      <c r="Y587" t="str">
        <f t="shared" si="228"/>
        <v/>
      </c>
      <c r="Z587" t="str">
        <f t="shared" si="228"/>
        <v/>
      </c>
      <c r="AA587" t="str">
        <f t="shared" si="228"/>
        <v/>
      </c>
      <c r="AB587" t="str">
        <f t="shared" si="228"/>
        <v/>
      </c>
      <c r="AC587" t="str">
        <f t="shared" si="228"/>
        <v/>
      </c>
      <c r="AD587" t="str">
        <f t="shared" si="228"/>
        <v/>
      </c>
      <c r="AE587" t="str">
        <f t="shared" si="228"/>
        <v/>
      </c>
      <c r="AF587" t="str">
        <f t="shared" si="228"/>
        <v/>
      </c>
      <c r="AG587" t="str">
        <f t="shared" si="225"/>
        <v>INSERT INTO oscar_db.synonym (SYNONYM, LOV_ID) VALUES('CLSK01' , 586);</v>
      </c>
      <c r="AH587" t="str">
        <f t="shared" si="225"/>
        <v>INSERT INTO oscar_db.synonym (SYNONYM, LOV_ID) VALUES('CDCP' , 586);</v>
      </c>
      <c r="AI587" t="str">
        <f t="shared" si="225"/>
        <v>INSERT INTO oscar_db.synonym (SYNONYM, LOV_ID) VALUES('slovakia' , 586);</v>
      </c>
      <c r="AJ587" t="str">
        <f t="shared" si="224"/>
        <v/>
      </c>
      <c r="AK587" t="str">
        <f t="shared" si="224"/>
        <v/>
      </c>
      <c r="AL587" t="str">
        <f t="shared" si="224"/>
        <v/>
      </c>
      <c r="AM587" t="str">
        <f t="shared" si="224"/>
        <v/>
      </c>
      <c r="AN587" t="str">
        <f t="shared" si="224"/>
        <v/>
      </c>
      <c r="AO587" t="str">
        <f t="shared" si="224"/>
        <v/>
      </c>
      <c r="AP587" t="str">
        <f t="shared" si="227"/>
        <v/>
      </c>
      <c r="AQ587" t="str">
        <f t="shared" si="227"/>
        <v/>
      </c>
      <c r="AR587" t="str">
        <f t="shared" si="227"/>
        <v/>
      </c>
    </row>
    <row r="588" spans="3:44" ht="16" hidden="1">
      <c r="C588" s="68">
        <v>14</v>
      </c>
      <c r="D588" s="68">
        <v>166</v>
      </c>
      <c r="E588" s="18" t="s">
        <v>889</v>
      </c>
      <c r="F588" s="145" t="s">
        <v>2213</v>
      </c>
      <c r="G588" s="148" t="str">
        <f t="shared" si="222"/>
        <v>IG1</v>
      </c>
      <c r="H588" s="148" t="str">
        <f t="shared" si="223"/>
        <v>IG1 Central Bank</v>
      </c>
      <c r="I588" s="148"/>
      <c r="J588" s="148" t="s">
        <v>200</v>
      </c>
      <c r="K588" s="148"/>
      <c r="L588" s="30" t="s">
        <v>2214</v>
      </c>
      <c r="M588" s="143" t="s">
        <v>2143</v>
      </c>
      <c r="N588" s="68">
        <v>587</v>
      </c>
      <c r="O588" s="68" t="str">
        <f t="shared" si="231"/>
        <v>]},{ "id":14,"ext_id": 166, "name":"ECB_ISSUER_GROUP_TYPE","values":[</v>
      </c>
      <c r="P588" s="68" t="str">
        <f t="shared" si="229"/>
        <v>{ "id": 587, "cbl_value":"IG1", "oscar_display_text" : "IG1 Central Bank", "top_record": false, "synonyms": [] },</v>
      </c>
      <c r="Q588" s="68" t="str">
        <f t="shared" si="230"/>
        <v>]},{ "id":14,"ext_id": 166, "name":"ECB_ISSUER_GROUP_TYPE","values":[{ "id": 587, "cbl_value":"IG1", "oscar_display_text" : "IG1 Central Bank", "top_record": false, "synonyms": [] },</v>
      </c>
      <c r="R588" s="68"/>
      <c r="S588" t="s">
        <v>88</v>
      </c>
      <c r="T588" t="str">
        <f t="shared" si="220"/>
        <v>UPDATE lov_value SET ACTIVE = 1 , ORDER_VALUE = 0 WHERE ID = 587;</v>
      </c>
      <c r="U588" t="str">
        <f t="shared" si="228"/>
        <v>IG1</v>
      </c>
      <c r="V588" t="str">
        <f t="shared" si="228"/>
        <v>Central Bank</v>
      </c>
      <c r="W588" t="str">
        <f t="shared" si="228"/>
        <v/>
      </c>
      <c r="X588" t="str">
        <f t="shared" si="228"/>
        <v/>
      </c>
      <c r="Y588" t="str">
        <f t="shared" si="228"/>
        <v/>
      </c>
      <c r="Z588" t="str">
        <f t="shared" si="228"/>
        <v/>
      </c>
      <c r="AA588" t="str">
        <f t="shared" si="228"/>
        <v/>
      </c>
      <c r="AB588" t="str">
        <f t="shared" si="228"/>
        <v/>
      </c>
      <c r="AC588" t="str">
        <f t="shared" si="228"/>
        <v/>
      </c>
      <c r="AD588" t="str">
        <f t="shared" si="228"/>
        <v/>
      </c>
      <c r="AE588" t="str">
        <f t="shared" si="228"/>
        <v/>
      </c>
      <c r="AF588" t="str">
        <f t="shared" si="228"/>
        <v/>
      </c>
      <c r="AG588" t="str">
        <f t="shared" si="225"/>
        <v>INSERT INTO oscar_db.synonym (SYNONYM, LOV_ID) VALUES('IG1' , 587);</v>
      </c>
      <c r="AH588" t="str">
        <f t="shared" si="225"/>
        <v>INSERT INTO oscar_db.synonym (SYNONYM, LOV_ID) VALUES('Central Bank' , 587);</v>
      </c>
      <c r="AI588" t="str">
        <f t="shared" si="225"/>
        <v/>
      </c>
      <c r="AJ588" t="str">
        <f t="shared" si="224"/>
        <v/>
      </c>
      <c r="AK588" t="str">
        <f t="shared" si="224"/>
        <v/>
      </c>
      <c r="AL588" t="str">
        <f t="shared" si="224"/>
        <v/>
      </c>
      <c r="AM588" t="str">
        <f t="shared" si="224"/>
        <v/>
      </c>
      <c r="AN588" t="str">
        <f t="shared" si="224"/>
        <v/>
      </c>
      <c r="AO588" t="str">
        <f t="shared" si="224"/>
        <v/>
      </c>
      <c r="AP588" t="str">
        <f t="shared" si="227"/>
        <v/>
      </c>
      <c r="AQ588" t="str">
        <f t="shared" si="227"/>
        <v/>
      </c>
      <c r="AR588" t="str">
        <f t="shared" si="227"/>
        <v/>
      </c>
    </row>
    <row r="589" spans="3:44" ht="16" hidden="1">
      <c r="C589" s="68">
        <v>14</v>
      </c>
      <c r="D589" s="68">
        <v>166</v>
      </c>
      <c r="E589" s="18" t="s">
        <v>889</v>
      </c>
      <c r="F589" s="145" t="s">
        <v>2215</v>
      </c>
      <c r="G589" s="148" t="str">
        <f t="shared" si="222"/>
        <v>IG2</v>
      </c>
      <c r="H589" s="148" t="str">
        <f t="shared" si="223"/>
        <v>IG2 Central Government</v>
      </c>
      <c r="I589" s="148"/>
      <c r="J589" s="148" t="s">
        <v>200</v>
      </c>
      <c r="K589" s="148"/>
      <c r="L589" s="30" t="s">
        <v>2216</v>
      </c>
      <c r="M589" s="143" t="s">
        <v>2143</v>
      </c>
      <c r="N589" s="68">
        <v>588</v>
      </c>
      <c r="O589" s="68" t="str">
        <f t="shared" si="231"/>
        <v/>
      </c>
      <c r="P589" s="68" t="str">
        <f t="shared" si="229"/>
        <v>{ "id": 588, "cbl_value":"IG2", "oscar_display_text" : "IG2 Central Government", "top_record": false, "synonyms": [] },</v>
      </c>
      <c r="Q589" s="68" t="str">
        <f t="shared" si="230"/>
        <v>{ "id": 588, "cbl_value":"IG2", "oscar_display_text" : "IG2 Central Government", "top_record": false, "synonyms": [] },</v>
      </c>
      <c r="R589" s="68"/>
      <c r="S589" t="s">
        <v>88</v>
      </c>
      <c r="T589" t="str">
        <f t="shared" si="220"/>
        <v>UPDATE lov_value SET ACTIVE = 1 , ORDER_VALUE = 0 WHERE ID = 588;</v>
      </c>
      <c r="U589" t="str">
        <f t="shared" ref="U589:AF604" si="232">IF($L589&lt;&gt;"",
    IF(LEN($L589)-LEN(SUBSTITUTE($L589,";",""))&gt;=U$1,
        IF(U$1=1,
            MID($L589,1,FIND(";",$L589,1)-1),
            MID($L589,
                FIND("~",SUBSTITUTE($L589,";","~",U$1-1))+1,
                FIND("~",SUBSTITUTE($L589,";","~",U$1))-FIND("~",SUBSTITUTE($L589,";","~",U$1-1))-1
            )
        ),
        IF(AND(LEN($L589)-LEN(SUBSTITUTE($L589,";",""))=0,U$1=1),
            $L589,
            IF(LEN($L589)-LEN(SUBSTITUTE($L589,";",""))=U$1-1,
                RIGHT($L589,LEN($L589)-FIND("~",(SUBSTITUTE($L589,";","~",U$1-1)))),""))),"")</f>
        <v>IG2</v>
      </c>
      <c r="V589" t="str">
        <f t="shared" si="232"/>
        <v>Central Government</v>
      </c>
      <c r="W589" t="str">
        <f t="shared" si="232"/>
        <v/>
      </c>
      <c r="X589" t="str">
        <f t="shared" si="232"/>
        <v/>
      </c>
      <c r="Y589" t="str">
        <f t="shared" si="232"/>
        <v/>
      </c>
      <c r="Z589" t="str">
        <f t="shared" si="232"/>
        <v/>
      </c>
      <c r="AA589" t="str">
        <f t="shared" si="232"/>
        <v/>
      </c>
      <c r="AB589" t="str">
        <f t="shared" si="232"/>
        <v/>
      </c>
      <c r="AC589" t="str">
        <f t="shared" si="232"/>
        <v/>
      </c>
      <c r="AD589" t="str">
        <f t="shared" si="232"/>
        <v/>
      </c>
      <c r="AE589" t="str">
        <f t="shared" si="232"/>
        <v/>
      </c>
      <c r="AF589" t="str">
        <f t="shared" si="232"/>
        <v/>
      </c>
      <c r="AG589" t="str">
        <f t="shared" si="225"/>
        <v>INSERT INTO oscar_db.synonym (SYNONYM, LOV_ID) VALUES('IG2' , 588);</v>
      </c>
      <c r="AH589" t="str">
        <f t="shared" si="225"/>
        <v>INSERT INTO oscar_db.synonym (SYNONYM, LOV_ID) VALUES('Central Government' , 588);</v>
      </c>
      <c r="AI589" t="str">
        <f t="shared" si="225"/>
        <v/>
      </c>
      <c r="AJ589" t="str">
        <f t="shared" si="224"/>
        <v/>
      </c>
      <c r="AK589" t="str">
        <f t="shared" si="224"/>
        <v/>
      </c>
      <c r="AL589" t="str">
        <f t="shared" si="224"/>
        <v/>
      </c>
      <c r="AM589" t="str">
        <f t="shared" si="224"/>
        <v/>
      </c>
      <c r="AN589" t="str">
        <f t="shared" si="224"/>
        <v/>
      </c>
      <c r="AO589" t="str">
        <f t="shared" si="224"/>
        <v/>
      </c>
      <c r="AP589" t="str">
        <f t="shared" si="227"/>
        <v/>
      </c>
      <c r="AQ589" t="str">
        <f t="shared" si="227"/>
        <v/>
      </c>
      <c r="AR589" t="str">
        <f t="shared" si="227"/>
        <v/>
      </c>
    </row>
    <row r="590" spans="3:44" ht="48" hidden="1">
      <c r="C590" s="68">
        <v>14</v>
      </c>
      <c r="D590" s="68">
        <v>166</v>
      </c>
      <c r="E590" s="18" t="s">
        <v>889</v>
      </c>
      <c r="F590" s="145" t="s">
        <v>2217</v>
      </c>
      <c r="G590" s="148" t="str">
        <f t="shared" si="222"/>
        <v>IG3</v>
      </c>
      <c r="H590" s="148" t="str">
        <f t="shared" si="223"/>
        <v>IG3 Corporate and other issuers</v>
      </c>
      <c r="I590" s="148"/>
      <c r="J590" s="148" t="s">
        <v>200</v>
      </c>
      <c r="K590" s="148"/>
      <c r="L590" s="30" t="s">
        <v>2218</v>
      </c>
      <c r="M590" s="143" t="s">
        <v>2143</v>
      </c>
      <c r="N590" s="68">
        <v>589</v>
      </c>
      <c r="O590" s="68" t="str">
        <f t="shared" si="231"/>
        <v/>
      </c>
      <c r="P590" s="68" t="str">
        <f t="shared" si="229"/>
        <v>{ "id": 589, "cbl_value":"IG3", "oscar_display_text" : "IG3 Corporate and other issuers", "top_record": false, "synonyms": [] },</v>
      </c>
      <c r="Q590" s="68" t="str">
        <f t="shared" si="230"/>
        <v>{ "id": 589, "cbl_value":"IG3", "oscar_display_text" : "IG3 Corporate and other issuers", "top_record": false, "synonyms": [] },</v>
      </c>
      <c r="R590" s="68"/>
      <c r="S590" t="s">
        <v>88</v>
      </c>
      <c r="T590" t="str">
        <f t="shared" si="220"/>
        <v>UPDATE lov_value SET ACTIVE = 1 , ORDER_VALUE = 0 WHERE ID = 589;</v>
      </c>
      <c r="U590" t="str">
        <f t="shared" si="232"/>
        <v>IG3</v>
      </c>
      <c r="V590" t="str">
        <f t="shared" si="232"/>
        <v>Corporate issuers</v>
      </c>
      <c r="W590" t="str">
        <f t="shared" si="232"/>
        <v>Other issuers</v>
      </c>
      <c r="X590" t="str">
        <f t="shared" si="232"/>
        <v>Corporate and other issuers</v>
      </c>
      <c r="Y590" t="str">
        <f t="shared" si="232"/>
        <v/>
      </c>
      <c r="Z590" t="str">
        <f t="shared" si="232"/>
        <v/>
      </c>
      <c r="AA590" t="str">
        <f t="shared" si="232"/>
        <v/>
      </c>
      <c r="AB590" t="str">
        <f t="shared" si="232"/>
        <v/>
      </c>
      <c r="AC590" t="str">
        <f t="shared" si="232"/>
        <v/>
      </c>
      <c r="AD590" t="str">
        <f t="shared" si="232"/>
        <v/>
      </c>
      <c r="AE590" t="str">
        <f t="shared" si="232"/>
        <v/>
      </c>
      <c r="AF590" t="str">
        <f t="shared" si="232"/>
        <v/>
      </c>
      <c r="AG590" t="str">
        <f t="shared" si="225"/>
        <v>INSERT INTO oscar_db.synonym (SYNONYM, LOV_ID) VALUES('IG3' , 589);</v>
      </c>
      <c r="AH590" t="str">
        <f t="shared" si="225"/>
        <v>INSERT INTO oscar_db.synonym (SYNONYM, LOV_ID) VALUES('Corporate issuers' , 589);</v>
      </c>
      <c r="AI590" t="str">
        <f t="shared" si="225"/>
        <v>INSERT INTO oscar_db.synonym (SYNONYM, LOV_ID) VALUES('Other issuers' , 589);</v>
      </c>
      <c r="AJ590" t="str">
        <f t="shared" si="224"/>
        <v>INSERT INTO oscar_db.synonym (SYNONYM, LOV_ID) VALUES('Corporate and other issuers' , 589);</v>
      </c>
      <c r="AK590" t="str">
        <f t="shared" si="224"/>
        <v/>
      </c>
      <c r="AL590" t="str">
        <f t="shared" si="224"/>
        <v/>
      </c>
      <c r="AM590" t="str">
        <f t="shared" si="224"/>
        <v/>
      </c>
      <c r="AN590" t="str">
        <f t="shared" si="224"/>
        <v/>
      </c>
      <c r="AO590" t="str">
        <f t="shared" si="224"/>
        <v/>
      </c>
      <c r="AP590" t="str">
        <f t="shared" si="227"/>
        <v/>
      </c>
      <c r="AQ590" t="str">
        <f t="shared" si="227"/>
        <v/>
      </c>
      <c r="AR590" t="str">
        <f t="shared" si="227"/>
        <v/>
      </c>
    </row>
    <row r="591" spans="3:44" ht="16" hidden="1">
      <c r="C591" s="68">
        <v>14</v>
      </c>
      <c r="D591" s="68">
        <v>166</v>
      </c>
      <c r="E591" s="18" t="s">
        <v>889</v>
      </c>
      <c r="F591" s="145" t="s">
        <v>2219</v>
      </c>
      <c r="G591" s="148" t="str">
        <f t="shared" si="222"/>
        <v>IG4</v>
      </c>
      <c r="H591" s="148" t="str">
        <f t="shared" si="223"/>
        <v>IG4 Credit Institution (excluding agencies)</v>
      </c>
      <c r="I591" s="148"/>
      <c r="J591" s="148" t="s">
        <v>200</v>
      </c>
      <c r="K591" s="148"/>
      <c r="L591" s="30" t="s">
        <v>2220</v>
      </c>
      <c r="M591" s="143" t="s">
        <v>2143</v>
      </c>
      <c r="N591" s="68">
        <v>590</v>
      </c>
      <c r="O591" s="68" t="str">
        <f t="shared" si="231"/>
        <v/>
      </c>
      <c r="P591" s="68" t="str">
        <f t="shared" si="229"/>
        <v>{ "id": 590, "cbl_value":"IG4", "oscar_display_text" : "IG4 Credit Institution (excluding agencies)", "top_record": false, "synonyms": [] },</v>
      </c>
      <c r="Q591" s="68" t="str">
        <f t="shared" si="230"/>
        <v>{ "id": 590, "cbl_value":"IG4", "oscar_display_text" : "IG4 Credit Institution (excluding agencies)", "top_record": false, "synonyms": [] },</v>
      </c>
      <c r="R591" s="68"/>
      <c r="S591" t="s">
        <v>88</v>
      </c>
      <c r="T591" t="str">
        <f t="shared" si="220"/>
        <v>UPDATE lov_value SET ACTIVE = 1 , ORDER_VALUE = 0 WHERE ID = 590;</v>
      </c>
      <c r="U591" t="str">
        <f t="shared" si="232"/>
        <v>IG4</v>
      </c>
      <c r="V591" t="str">
        <f t="shared" si="232"/>
        <v>Credit Institution</v>
      </c>
      <c r="W591" t="str">
        <f t="shared" si="232"/>
        <v/>
      </c>
      <c r="X591" t="str">
        <f t="shared" si="232"/>
        <v/>
      </c>
      <c r="Y591" t="str">
        <f t="shared" si="232"/>
        <v/>
      </c>
      <c r="Z591" t="str">
        <f t="shared" si="232"/>
        <v/>
      </c>
      <c r="AA591" t="str">
        <f t="shared" si="232"/>
        <v/>
      </c>
      <c r="AB591" t="str">
        <f t="shared" si="232"/>
        <v/>
      </c>
      <c r="AC591" t="str">
        <f t="shared" si="232"/>
        <v/>
      </c>
      <c r="AD591" t="str">
        <f t="shared" si="232"/>
        <v/>
      </c>
      <c r="AE591" t="str">
        <f t="shared" si="232"/>
        <v/>
      </c>
      <c r="AF591" t="str">
        <f t="shared" si="232"/>
        <v/>
      </c>
      <c r="AG591" t="str">
        <f t="shared" si="225"/>
        <v>INSERT INTO oscar_db.synonym (SYNONYM, LOV_ID) VALUES('IG4' , 590);</v>
      </c>
      <c r="AH591" t="str">
        <f t="shared" si="225"/>
        <v>INSERT INTO oscar_db.synonym (SYNONYM, LOV_ID) VALUES('Credit Institution' , 590);</v>
      </c>
      <c r="AI591" t="str">
        <f t="shared" si="225"/>
        <v/>
      </c>
      <c r="AJ591" t="str">
        <f t="shared" si="224"/>
        <v/>
      </c>
      <c r="AK591" t="str">
        <f t="shared" si="224"/>
        <v/>
      </c>
      <c r="AL591" t="str">
        <f t="shared" si="224"/>
        <v/>
      </c>
      <c r="AM591" t="str">
        <f t="shared" si="224"/>
        <v/>
      </c>
      <c r="AN591" t="str">
        <f t="shared" si="224"/>
        <v/>
      </c>
      <c r="AO591" t="str">
        <f t="shared" si="224"/>
        <v/>
      </c>
      <c r="AP591" t="str">
        <f t="shared" si="227"/>
        <v/>
      </c>
      <c r="AQ591" t="str">
        <f t="shared" si="227"/>
        <v/>
      </c>
      <c r="AR591" t="str">
        <f t="shared" si="227"/>
        <v/>
      </c>
    </row>
    <row r="592" spans="3:44" ht="48" hidden="1">
      <c r="C592" s="68">
        <v>14</v>
      </c>
      <c r="D592" s="68">
        <v>166</v>
      </c>
      <c r="E592" s="18" t="s">
        <v>889</v>
      </c>
      <c r="F592" s="145" t="s">
        <v>2221</v>
      </c>
      <c r="G592" s="148" t="str">
        <f t="shared" si="222"/>
        <v>IG5</v>
      </c>
      <c r="H592" s="148" t="str">
        <f t="shared" si="223"/>
        <v>IG5 Regional/Local government</v>
      </c>
      <c r="I592" s="148"/>
      <c r="J592" s="148" t="s">
        <v>200</v>
      </c>
      <c r="K592" s="148"/>
      <c r="L592" s="30" t="s">
        <v>2222</v>
      </c>
      <c r="M592" s="143" t="s">
        <v>2143</v>
      </c>
      <c r="N592" s="68">
        <v>591</v>
      </c>
      <c r="O592" s="68" t="str">
        <f t="shared" si="231"/>
        <v/>
      </c>
      <c r="P592" s="68" t="str">
        <f t="shared" si="229"/>
        <v>{ "id": 591, "cbl_value":"IG5", "oscar_display_text" : "IG5 Regional/Local government", "top_record": false, "synonyms": [] },</v>
      </c>
      <c r="Q592" s="68" t="str">
        <f t="shared" si="230"/>
        <v>{ "id": 591, "cbl_value":"IG5", "oscar_display_text" : "IG5 Regional/Local government", "top_record": false, "synonyms": [] },</v>
      </c>
      <c r="R592" s="68"/>
      <c r="S592" t="s">
        <v>88</v>
      </c>
      <c r="T592" t="str">
        <f t="shared" si="220"/>
        <v>UPDATE lov_value SET ACTIVE = 1 , ORDER_VALUE = 0 WHERE ID = 591;</v>
      </c>
      <c r="U592" t="str">
        <f t="shared" si="232"/>
        <v>IG5</v>
      </c>
      <c r="V592" t="str">
        <f t="shared" si="232"/>
        <v>Local Government</v>
      </c>
      <c r="W592" t="str">
        <f t="shared" si="232"/>
        <v>Regional Government</v>
      </c>
      <c r="X592" t="str">
        <f t="shared" si="232"/>
        <v/>
      </c>
      <c r="Y592" t="str">
        <f t="shared" si="232"/>
        <v/>
      </c>
      <c r="Z592" t="str">
        <f t="shared" si="232"/>
        <v/>
      </c>
      <c r="AA592" t="str">
        <f t="shared" si="232"/>
        <v/>
      </c>
      <c r="AB592" t="str">
        <f t="shared" si="232"/>
        <v/>
      </c>
      <c r="AC592" t="str">
        <f t="shared" si="232"/>
        <v/>
      </c>
      <c r="AD592" t="str">
        <f t="shared" si="232"/>
        <v/>
      </c>
      <c r="AE592" t="str">
        <f t="shared" si="232"/>
        <v/>
      </c>
      <c r="AF592" t="str">
        <f t="shared" si="232"/>
        <v/>
      </c>
      <c r="AG592" t="str">
        <f t="shared" si="225"/>
        <v>INSERT INTO oscar_db.synonym (SYNONYM, LOV_ID) VALUES('IG5' , 591);</v>
      </c>
      <c r="AH592" t="str">
        <f t="shared" si="225"/>
        <v>INSERT INTO oscar_db.synonym (SYNONYM, LOV_ID) VALUES('Local Government' , 591);</v>
      </c>
      <c r="AI592" t="str">
        <f t="shared" si="225"/>
        <v>INSERT INTO oscar_db.synonym (SYNONYM, LOV_ID) VALUES('Regional Government' , 591);</v>
      </c>
      <c r="AJ592" t="str">
        <f t="shared" si="224"/>
        <v/>
      </c>
      <c r="AK592" t="str">
        <f t="shared" si="224"/>
        <v/>
      </c>
      <c r="AL592" t="str">
        <f t="shared" si="224"/>
        <v/>
      </c>
      <c r="AM592" t="str">
        <f t="shared" si="224"/>
        <v/>
      </c>
      <c r="AN592" t="str">
        <f t="shared" si="224"/>
        <v/>
      </c>
      <c r="AO592" t="str">
        <f t="shared" si="224"/>
        <v/>
      </c>
      <c r="AP592" t="str">
        <f t="shared" si="227"/>
        <v/>
      </c>
      <c r="AQ592" t="str">
        <f t="shared" si="227"/>
        <v/>
      </c>
      <c r="AR592" t="str">
        <f t="shared" si="227"/>
        <v/>
      </c>
    </row>
    <row r="593" spans="3:44" ht="32" hidden="1">
      <c r="C593" s="68">
        <v>14</v>
      </c>
      <c r="D593" s="68">
        <v>166</v>
      </c>
      <c r="E593" s="18" t="s">
        <v>889</v>
      </c>
      <c r="F593" s="145" t="s">
        <v>2223</v>
      </c>
      <c r="G593" s="148" t="str">
        <f t="shared" si="222"/>
        <v>IG6</v>
      </c>
      <c r="H593" s="148" t="str">
        <f t="shared" si="223"/>
        <v>IG6 Supranational Issuer</v>
      </c>
      <c r="I593" s="148"/>
      <c r="J593" s="148" t="s">
        <v>200</v>
      </c>
      <c r="K593" s="148"/>
      <c r="L593" s="30" t="s">
        <v>2224</v>
      </c>
      <c r="M593" s="143" t="s">
        <v>2143</v>
      </c>
      <c r="N593" s="68">
        <v>592</v>
      </c>
      <c r="O593" s="68" t="str">
        <f t="shared" si="231"/>
        <v/>
      </c>
      <c r="P593" s="68" t="str">
        <f t="shared" si="229"/>
        <v>{ "id": 592, "cbl_value":"IG6", "oscar_display_text" : "IG6 Supranational Issuer", "top_record": false, "synonyms": [] },</v>
      </c>
      <c r="Q593" s="68" t="str">
        <f t="shared" si="230"/>
        <v>{ "id": 592, "cbl_value":"IG6", "oscar_display_text" : "IG6 Supranational Issuer", "top_record": false, "synonyms": [] },</v>
      </c>
      <c r="R593" s="68"/>
      <c r="S593" t="s">
        <v>88</v>
      </c>
      <c r="T593" t="str">
        <f t="shared" si="220"/>
        <v>UPDATE lov_value SET ACTIVE = 1 , ORDER_VALUE = 0 WHERE ID = 592;</v>
      </c>
      <c r="U593" t="str">
        <f t="shared" si="232"/>
        <v>IG6</v>
      </c>
      <c r="V593" t="str">
        <f t="shared" si="232"/>
        <v>Supranational Issuer</v>
      </c>
      <c r="W593" t="str">
        <f t="shared" si="232"/>
        <v>supra issuer</v>
      </c>
      <c r="X593" t="str">
        <f t="shared" si="232"/>
        <v/>
      </c>
      <c r="Y593" t="str">
        <f t="shared" si="232"/>
        <v/>
      </c>
      <c r="Z593" t="str">
        <f t="shared" si="232"/>
        <v/>
      </c>
      <c r="AA593" t="str">
        <f t="shared" si="232"/>
        <v/>
      </c>
      <c r="AB593" t="str">
        <f t="shared" si="232"/>
        <v/>
      </c>
      <c r="AC593" t="str">
        <f t="shared" si="232"/>
        <v/>
      </c>
      <c r="AD593" t="str">
        <f t="shared" si="232"/>
        <v/>
      </c>
      <c r="AE593" t="str">
        <f t="shared" si="232"/>
        <v/>
      </c>
      <c r="AF593" t="str">
        <f t="shared" si="232"/>
        <v/>
      </c>
      <c r="AG593" t="str">
        <f t="shared" si="225"/>
        <v>INSERT INTO oscar_db.synonym (SYNONYM, LOV_ID) VALUES('IG6' , 592);</v>
      </c>
      <c r="AH593" t="str">
        <f t="shared" si="225"/>
        <v>INSERT INTO oscar_db.synonym (SYNONYM, LOV_ID) VALUES('Supranational Issuer' , 592);</v>
      </c>
      <c r="AI593" t="str">
        <f t="shared" si="225"/>
        <v>INSERT INTO oscar_db.synonym (SYNONYM, LOV_ID) VALUES('supra issuer' , 592);</v>
      </c>
      <c r="AJ593" t="str">
        <f t="shared" si="224"/>
        <v/>
      </c>
      <c r="AK593" t="str">
        <f t="shared" si="224"/>
        <v/>
      </c>
      <c r="AL593" t="str">
        <f t="shared" si="224"/>
        <v/>
      </c>
      <c r="AM593" t="str">
        <f t="shared" si="224"/>
        <v/>
      </c>
      <c r="AN593" t="str">
        <f t="shared" si="224"/>
        <v/>
      </c>
      <c r="AO593" t="str">
        <f t="shared" si="224"/>
        <v/>
      </c>
      <c r="AP593" t="str">
        <f t="shared" si="227"/>
        <v/>
      </c>
      <c r="AQ593" t="str">
        <f t="shared" si="227"/>
        <v/>
      </c>
      <c r="AR593" t="str">
        <f t="shared" si="227"/>
        <v/>
      </c>
    </row>
    <row r="594" spans="3:44" ht="16" hidden="1">
      <c r="C594" s="68">
        <v>14</v>
      </c>
      <c r="D594" s="68">
        <v>166</v>
      </c>
      <c r="E594" s="18" t="s">
        <v>889</v>
      </c>
      <c r="F594" s="145" t="s">
        <v>2225</v>
      </c>
      <c r="G594" s="148" t="str">
        <f t="shared" si="222"/>
        <v>IG7</v>
      </c>
      <c r="H594" s="148" t="str">
        <f t="shared" si="223"/>
        <v>IG7 Agency - non credit institution</v>
      </c>
      <c r="I594" s="148"/>
      <c r="J594" s="148" t="s">
        <v>200</v>
      </c>
      <c r="K594" s="148"/>
      <c r="L594" s="30" t="s">
        <v>2226</v>
      </c>
      <c r="M594" s="143" t="s">
        <v>2143</v>
      </c>
      <c r="N594" s="68">
        <v>593</v>
      </c>
      <c r="O594" s="68" t="str">
        <f t="shared" si="231"/>
        <v/>
      </c>
      <c r="P594" s="68" t="str">
        <f t="shared" si="229"/>
        <v>{ "id": 593, "cbl_value":"IG7", "oscar_display_text" : "IG7 Agency - non credit institution", "top_record": false, "synonyms": [] },</v>
      </c>
      <c r="Q594" s="68" t="str">
        <f t="shared" si="230"/>
        <v>{ "id": 593, "cbl_value":"IG7", "oscar_display_text" : "IG7 Agency - non credit institution", "top_record": false, "synonyms": [] },</v>
      </c>
      <c r="R594" s="68"/>
      <c r="S594" t="s">
        <v>88</v>
      </c>
      <c r="T594" t="str">
        <f t="shared" ref="T594:T657" si="233">CONCATENATE("UPDATE lov_value SET ACTIVE = ", IF(J594="Y",1,0), " , ORDER_VALUE = ",IF(I594&gt;0,I594,0), " WHERE ID = ", N594,";")</f>
        <v>UPDATE lov_value SET ACTIVE = 1 , ORDER_VALUE = 0 WHERE ID = 593;</v>
      </c>
      <c r="U594" t="str">
        <f t="shared" si="232"/>
        <v>IG7</v>
      </c>
      <c r="V594" t="str">
        <f t="shared" si="232"/>
        <v xml:space="preserve"> agency non-credit</v>
      </c>
      <c r="W594" t="str">
        <f t="shared" si="232"/>
        <v/>
      </c>
      <c r="X594" t="str">
        <f t="shared" si="232"/>
        <v/>
      </c>
      <c r="Y594" t="str">
        <f t="shared" si="232"/>
        <v/>
      </c>
      <c r="Z594" t="str">
        <f t="shared" si="232"/>
        <v/>
      </c>
      <c r="AA594" t="str">
        <f t="shared" si="232"/>
        <v/>
      </c>
      <c r="AB594" t="str">
        <f t="shared" si="232"/>
        <v/>
      </c>
      <c r="AC594" t="str">
        <f t="shared" si="232"/>
        <v/>
      </c>
      <c r="AD594" t="str">
        <f t="shared" si="232"/>
        <v/>
      </c>
      <c r="AE594" t="str">
        <f t="shared" si="232"/>
        <v/>
      </c>
      <c r="AF594" t="str">
        <f t="shared" si="232"/>
        <v/>
      </c>
      <c r="AG594" t="str">
        <f t="shared" si="225"/>
        <v>INSERT INTO oscar_db.synonym (SYNONYM, LOV_ID) VALUES('IG7' , 593);</v>
      </c>
      <c r="AH594" t="str">
        <f t="shared" si="225"/>
        <v>INSERT INTO oscar_db.synonym (SYNONYM, LOV_ID) VALUES(' agency non-credit' , 593);</v>
      </c>
      <c r="AI594" t="str">
        <f t="shared" si="225"/>
        <v/>
      </c>
      <c r="AJ594" t="str">
        <f t="shared" si="224"/>
        <v/>
      </c>
      <c r="AK594" t="str">
        <f t="shared" si="224"/>
        <v/>
      </c>
      <c r="AL594" t="str">
        <f t="shared" si="224"/>
        <v/>
      </c>
      <c r="AM594" t="str">
        <f t="shared" si="224"/>
        <v/>
      </c>
      <c r="AN594" t="str">
        <f t="shared" si="224"/>
        <v/>
      </c>
      <c r="AO594" t="str">
        <f t="shared" si="224"/>
        <v/>
      </c>
      <c r="AP594" t="str">
        <f t="shared" si="227"/>
        <v/>
      </c>
      <c r="AQ594" t="str">
        <f t="shared" si="227"/>
        <v/>
      </c>
      <c r="AR594" t="str">
        <f t="shared" si="227"/>
        <v/>
      </c>
    </row>
    <row r="595" spans="3:44" ht="16" hidden="1">
      <c r="C595" s="68">
        <v>14</v>
      </c>
      <c r="D595" s="68">
        <v>166</v>
      </c>
      <c r="E595" s="18" t="s">
        <v>889</v>
      </c>
      <c r="F595" s="145" t="s">
        <v>2227</v>
      </c>
      <c r="G595" s="148" t="str">
        <f t="shared" si="222"/>
        <v>IG8</v>
      </c>
      <c r="H595" s="148" t="str">
        <f t="shared" si="223"/>
        <v>IG8 Agency - credit institution</v>
      </c>
      <c r="I595" s="148"/>
      <c r="J595" s="148" t="s">
        <v>200</v>
      </c>
      <c r="K595" s="148"/>
      <c r="L595" s="30" t="s">
        <v>2228</v>
      </c>
      <c r="M595" s="143" t="s">
        <v>2143</v>
      </c>
      <c r="N595" s="68">
        <v>594</v>
      </c>
      <c r="O595" s="68" t="str">
        <f t="shared" si="231"/>
        <v/>
      </c>
      <c r="P595" s="68" t="str">
        <f t="shared" si="229"/>
        <v>{ "id": 594, "cbl_value":"IG8", "oscar_display_text" : "IG8 Agency - credit institution", "top_record": false, "synonyms": [] },</v>
      </c>
      <c r="Q595" s="68" t="str">
        <f t="shared" si="230"/>
        <v>{ "id": 594, "cbl_value":"IG8", "oscar_display_text" : "IG8 Agency - credit institution", "top_record": false, "synonyms": [] },</v>
      </c>
      <c r="R595" s="68"/>
      <c r="S595" t="s">
        <v>88</v>
      </c>
      <c r="T595" t="str">
        <f t="shared" si="233"/>
        <v>UPDATE lov_value SET ACTIVE = 1 , ORDER_VALUE = 0 WHERE ID = 594;</v>
      </c>
      <c r="U595" t="str">
        <f t="shared" si="232"/>
        <v>IG8</v>
      </c>
      <c r="V595" t="str">
        <f t="shared" si="232"/>
        <v xml:space="preserve"> agency credit </v>
      </c>
      <c r="W595" t="str">
        <f t="shared" si="232"/>
        <v/>
      </c>
      <c r="X595" t="str">
        <f t="shared" si="232"/>
        <v/>
      </c>
      <c r="Y595" t="str">
        <f t="shared" si="232"/>
        <v/>
      </c>
      <c r="Z595" t="str">
        <f t="shared" si="232"/>
        <v/>
      </c>
      <c r="AA595" t="str">
        <f t="shared" si="232"/>
        <v/>
      </c>
      <c r="AB595" t="str">
        <f t="shared" si="232"/>
        <v/>
      </c>
      <c r="AC595" t="str">
        <f t="shared" si="232"/>
        <v/>
      </c>
      <c r="AD595" t="str">
        <f t="shared" si="232"/>
        <v/>
      </c>
      <c r="AE595" t="str">
        <f t="shared" si="232"/>
        <v/>
      </c>
      <c r="AF595" t="str">
        <f t="shared" si="232"/>
        <v/>
      </c>
      <c r="AG595" t="str">
        <f t="shared" si="225"/>
        <v>INSERT INTO oscar_db.synonym (SYNONYM, LOV_ID) VALUES('IG8' , 594);</v>
      </c>
      <c r="AH595" t="str">
        <f t="shared" si="225"/>
        <v>INSERT INTO oscar_db.synonym (SYNONYM, LOV_ID) VALUES(' agency credit ' , 594);</v>
      </c>
      <c r="AI595" t="str">
        <f t="shared" si="225"/>
        <v/>
      </c>
      <c r="AJ595" t="str">
        <f t="shared" si="224"/>
        <v/>
      </c>
      <c r="AK595" t="str">
        <f t="shared" si="224"/>
        <v/>
      </c>
      <c r="AL595" t="str">
        <f t="shared" si="224"/>
        <v/>
      </c>
      <c r="AM595" t="str">
        <f t="shared" si="224"/>
        <v/>
      </c>
      <c r="AN595" t="str">
        <f t="shared" si="224"/>
        <v/>
      </c>
      <c r="AO595" t="str">
        <f t="shared" si="224"/>
        <v/>
      </c>
      <c r="AP595" t="str">
        <f t="shared" si="227"/>
        <v/>
      </c>
      <c r="AQ595" t="str">
        <f t="shared" si="227"/>
        <v/>
      </c>
      <c r="AR595" t="str">
        <f t="shared" si="227"/>
        <v/>
      </c>
    </row>
    <row r="596" spans="3:44" ht="48" hidden="1">
      <c r="C596" s="68">
        <v>14</v>
      </c>
      <c r="D596" s="68">
        <v>166</v>
      </c>
      <c r="E596" s="18" t="s">
        <v>889</v>
      </c>
      <c r="F596" s="145" t="s">
        <v>2229</v>
      </c>
      <c r="G596" s="148" t="str">
        <f t="shared" si="222"/>
        <v>IG9</v>
      </c>
      <c r="H596" s="148" t="str">
        <f t="shared" si="223"/>
        <v>IG9 Financial corporations other than credit institutions</v>
      </c>
      <c r="I596" s="148"/>
      <c r="J596" s="148" t="s">
        <v>200</v>
      </c>
      <c r="K596" s="148"/>
      <c r="L596" s="30" t="s">
        <v>2230</v>
      </c>
      <c r="M596" s="143" t="s">
        <v>2143</v>
      </c>
      <c r="N596" s="68">
        <v>595</v>
      </c>
      <c r="O596" s="68" t="str">
        <f t="shared" si="231"/>
        <v/>
      </c>
      <c r="P596" s="68" t="str">
        <f t="shared" si="229"/>
        <v>{ "id": 595, "cbl_value":"IG9", "oscar_display_text" : "IG9 Financial corporations other than credit institutions", "top_record": false, "synonyms": [] },</v>
      </c>
      <c r="Q596" s="68" t="str">
        <f t="shared" si="230"/>
        <v>{ "id": 595, "cbl_value":"IG9", "oscar_display_text" : "IG9 Financial corporations other than credit institutions", "top_record": false, "synonyms": [] },</v>
      </c>
      <c r="R596" s="68"/>
      <c r="S596" t="s">
        <v>88</v>
      </c>
      <c r="T596" t="str">
        <f t="shared" si="233"/>
        <v>UPDATE lov_value SET ACTIVE = 1 , ORDER_VALUE = 0 WHERE ID = 595;</v>
      </c>
      <c r="U596" t="str">
        <f t="shared" si="232"/>
        <v>IG9</v>
      </c>
      <c r="V596" t="str">
        <f t="shared" si="232"/>
        <v>financial corporations other than credit institutions</v>
      </c>
      <c r="W596" t="str">
        <f t="shared" si="232"/>
        <v/>
      </c>
      <c r="X596" t="str">
        <f t="shared" si="232"/>
        <v/>
      </c>
      <c r="Y596" t="str">
        <f t="shared" si="232"/>
        <v/>
      </c>
      <c r="Z596" t="str">
        <f t="shared" si="232"/>
        <v/>
      </c>
      <c r="AA596" t="str">
        <f t="shared" si="232"/>
        <v/>
      </c>
      <c r="AB596" t="str">
        <f t="shared" si="232"/>
        <v/>
      </c>
      <c r="AC596" t="str">
        <f t="shared" si="232"/>
        <v/>
      </c>
      <c r="AD596" t="str">
        <f t="shared" si="232"/>
        <v/>
      </c>
      <c r="AE596" t="str">
        <f t="shared" si="232"/>
        <v/>
      </c>
      <c r="AF596" t="str">
        <f t="shared" si="232"/>
        <v/>
      </c>
      <c r="AG596" t="str">
        <f t="shared" si="225"/>
        <v>INSERT INTO oscar_db.synonym (SYNONYM, LOV_ID) VALUES('IG9' , 595);</v>
      </c>
      <c r="AH596" t="str">
        <f t="shared" si="225"/>
        <v>INSERT INTO oscar_db.synonym (SYNONYM, LOV_ID) VALUES('financial corporations other than credit institutions' , 595);</v>
      </c>
      <c r="AI596" t="str">
        <f t="shared" si="225"/>
        <v/>
      </c>
      <c r="AJ596" t="str">
        <f t="shared" si="224"/>
        <v/>
      </c>
      <c r="AK596" t="str">
        <f t="shared" si="224"/>
        <v/>
      </c>
      <c r="AL596" t="str">
        <f t="shared" si="224"/>
        <v/>
      </c>
      <c r="AM596" t="str">
        <f t="shared" si="224"/>
        <v/>
      </c>
      <c r="AN596" t="str">
        <f t="shared" si="224"/>
        <v/>
      </c>
      <c r="AO596" t="str">
        <f t="shared" si="224"/>
        <v/>
      </c>
      <c r="AP596" t="str">
        <f t="shared" si="227"/>
        <v/>
      </c>
      <c r="AQ596" t="str">
        <f t="shared" si="227"/>
        <v/>
      </c>
      <c r="AR596" t="str">
        <f t="shared" si="227"/>
        <v/>
      </c>
    </row>
    <row r="597" spans="3:44" ht="32" hidden="1">
      <c r="C597" s="68">
        <v>14</v>
      </c>
      <c r="D597" s="68">
        <v>166</v>
      </c>
      <c r="E597" s="18" t="s">
        <v>889</v>
      </c>
      <c r="F597" s="145" t="s">
        <v>2231</v>
      </c>
      <c r="G597" s="148" t="str">
        <f t="shared" si="222"/>
        <v>IG11</v>
      </c>
      <c r="H597" s="148" t="str">
        <f t="shared" si="223"/>
        <v>IG11 Public sector corporations</v>
      </c>
      <c r="I597" s="148"/>
      <c r="J597" s="148" t="s">
        <v>200</v>
      </c>
      <c r="K597" s="148"/>
      <c r="L597" s="30" t="s">
        <v>2232</v>
      </c>
      <c r="M597" s="143" t="s">
        <v>2143</v>
      </c>
      <c r="N597" s="68">
        <v>596</v>
      </c>
      <c r="O597" s="68" t="str">
        <f t="shared" si="231"/>
        <v/>
      </c>
      <c r="P597" s="68" t="str">
        <f t="shared" si="229"/>
        <v>{ "id": 596, "cbl_value":"IG11", "oscar_display_text" : "IG11 Public sector corporations", "top_record": false, "synonyms": [] },</v>
      </c>
      <c r="Q597" s="68" t="str">
        <f t="shared" si="230"/>
        <v>{ "id": 596, "cbl_value":"IG11", "oscar_display_text" : "IG11 Public sector corporations", "top_record": false, "synonyms": [] },</v>
      </c>
      <c r="R597" s="68"/>
      <c r="S597" t="s">
        <v>88</v>
      </c>
      <c r="T597" t="str">
        <f t="shared" si="233"/>
        <v>UPDATE lov_value SET ACTIVE = 1 , ORDER_VALUE = 0 WHERE ID = 596;</v>
      </c>
      <c r="U597" t="str">
        <f t="shared" si="232"/>
        <v>IG11</v>
      </c>
      <c r="V597" t="str">
        <f t="shared" si="232"/>
        <v>Public Sector Corporations</v>
      </c>
      <c r="W597" t="str">
        <f t="shared" si="232"/>
        <v/>
      </c>
      <c r="X597" t="str">
        <f t="shared" si="232"/>
        <v/>
      </c>
      <c r="Y597" t="str">
        <f t="shared" si="232"/>
        <v/>
      </c>
      <c r="Z597" t="str">
        <f t="shared" si="232"/>
        <v/>
      </c>
      <c r="AA597" t="str">
        <f t="shared" si="232"/>
        <v/>
      </c>
      <c r="AB597" t="str">
        <f t="shared" si="232"/>
        <v/>
      </c>
      <c r="AC597" t="str">
        <f t="shared" si="232"/>
        <v/>
      </c>
      <c r="AD597" t="str">
        <f t="shared" si="232"/>
        <v/>
      </c>
      <c r="AE597" t="str">
        <f t="shared" si="232"/>
        <v/>
      </c>
      <c r="AF597" t="str">
        <f t="shared" si="232"/>
        <v/>
      </c>
      <c r="AG597" t="str">
        <f t="shared" si="225"/>
        <v>INSERT INTO oscar_db.synonym (SYNONYM, LOV_ID) VALUES('IG11' , 596);</v>
      </c>
      <c r="AH597" t="str">
        <f t="shared" si="225"/>
        <v>INSERT INTO oscar_db.synonym (SYNONYM, LOV_ID) VALUES('Public Sector Corporations' , 596);</v>
      </c>
      <c r="AI597" t="str">
        <f t="shared" si="225"/>
        <v/>
      </c>
      <c r="AJ597" t="str">
        <f t="shared" si="224"/>
        <v/>
      </c>
      <c r="AK597" t="str">
        <f t="shared" si="224"/>
        <v/>
      </c>
      <c r="AL597" t="str">
        <f t="shared" si="224"/>
        <v/>
      </c>
      <c r="AM597" t="str">
        <f t="shared" si="224"/>
        <v/>
      </c>
      <c r="AN597" t="str">
        <f t="shared" si="224"/>
        <v/>
      </c>
      <c r="AO597" t="str">
        <f t="shared" si="224"/>
        <v/>
      </c>
      <c r="AP597" t="str">
        <f t="shared" si="227"/>
        <v/>
      </c>
      <c r="AQ597" t="str">
        <f t="shared" si="227"/>
        <v/>
      </c>
      <c r="AR597" t="str">
        <f t="shared" si="227"/>
        <v/>
      </c>
    </row>
    <row r="598" spans="3:44" ht="80" hidden="1">
      <c r="C598" s="68">
        <v>15</v>
      </c>
      <c r="D598" s="68">
        <v>167</v>
      </c>
      <c r="E598" s="18" t="s">
        <v>858</v>
      </c>
      <c r="F598" s="175" t="s">
        <v>2233</v>
      </c>
      <c r="G598" s="148" t="str">
        <f t="shared" si="222"/>
        <v>RMAT01</v>
      </c>
      <c r="H598" s="42" t="str">
        <f t="shared" si="223"/>
        <v>RMAT01 Amtlicher Wertpapierhandel-Wiener Boerse</v>
      </c>
      <c r="I598" s="148"/>
      <c r="J598" s="148" t="s">
        <v>200</v>
      </c>
      <c r="K598" s="148"/>
      <c r="L598" s="30" t="s">
        <v>2234</v>
      </c>
      <c r="M598" s="143" t="s">
        <v>2143</v>
      </c>
      <c r="N598" s="68">
        <v>597</v>
      </c>
      <c r="O598" s="68" t="str">
        <f t="shared" si="231"/>
        <v>]},{ "id":15,"ext_id": 167, "name":"ECB_ISSUER_REFERENCE_MARKET_TYPE","values":[</v>
      </c>
      <c r="P598" s="68" t="str">
        <f t="shared" si="229"/>
        <v>{ "id": 597, "cbl_value":"RMAT01", "oscar_display_text" : "RMAT01 Amtlicher Wertpapierhandel-Wiener Boerse", "top_record": false, "synonyms": [] },</v>
      </c>
      <c r="Q598" s="68" t="str">
        <f t="shared" si="230"/>
        <v>]},{ "id":15,"ext_id": 167, "name":"ECB_ISSUER_REFERENCE_MARKET_TYPE","values":[{ "id": 597, "cbl_value":"RMAT01", "oscar_display_text" : "RMAT01 Amtlicher Wertpapierhandel-Wiener Boerse", "top_record": false, "synonyms": [] },</v>
      </c>
      <c r="R598" s="68"/>
      <c r="S598" t="s">
        <v>88</v>
      </c>
      <c r="T598" t="str">
        <f t="shared" si="233"/>
        <v>UPDATE lov_value SET ACTIVE = 1 , ORDER_VALUE = 0 WHERE ID = 597;</v>
      </c>
      <c r="U598" t="str">
        <f t="shared" si="232"/>
        <v>RMAT01</v>
      </c>
      <c r="V598" t="str">
        <f t="shared" si="232"/>
        <v>Amtlicher Wertpapierhandel</v>
      </c>
      <c r="W598" t="str">
        <f t="shared" si="232"/>
        <v>Wiener Boerse</v>
      </c>
      <c r="X598" t="str">
        <f t="shared" si="232"/>
        <v>Amtlicher Wertpapierhandel Wiener Boerse</v>
      </c>
      <c r="Y598" t="str">
        <f t="shared" si="232"/>
        <v/>
      </c>
      <c r="Z598" t="str">
        <f t="shared" si="232"/>
        <v/>
      </c>
      <c r="AA598" t="str">
        <f t="shared" si="232"/>
        <v/>
      </c>
      <c r="AB598" t="str">
        <f t="shared" si="232"/>
        <v/>
      </c>
      <c r="AC598" t="str">
        <f t="shared" si="232"/>
        <v/>
      </c>
      <c r="AD598" t="str">
        <f t="shared" si="232"/>
        <v/>
      </c>
      <c r="AE598" t="str">
        <f t="shared" si="232"/>
        <v/>
      </c>
      <c r="AF598" t="str">
        <f t="shared" si="232"/>
        <v/>
      </c>
      <c r="AG598" t="str">
        <f t="shared" si="225"/>
        <v>INSERT INTO oscar_db.synonym (SYNONYM, LOV_ID) VALUES('RMAT01' , 597);</v>
      </c>
      <c r="AH598" t="str">
        <f t="shared" si="225"/>
        <v>INSERT INTO oscar_db.synonym (SYNONYM, LOV_ID) VALUES('Amtlicher Wertpapierhandel' , 597);</v>
      </c>
      <c r="AI598" t="str">
        <f t="shared" si="225"/>
        <v>INSERT INTO oscar_db.synonym (SYNONYM, LOV_ID) VALUES('Wiener Boerse' , 597);</v>
      </c>
      <c r="AJ598" t="str">
        <f t="shared" si="224"/>
        <v>INSERT INTO oscar_db.synonym (SYNONYM, LOV_ID) VALUES('Amtlicher Wertpapierhandel Wiener Boerse' , 597);</v>
      </c>
      <c r="AK598" t="str">
        <f t="shared" si="224"/>
        <v/>
      </c>
      <c r="AL598" t="str">
        <f t="shared" si="224"/>
        <v/>
      </c>
      <c r="AM598" t="str">
        <f t="shared" si="224"/>
        <v/>
      </c>
      <c r="AN598" t="str">
        <f t="shared" si="224"/>
        <v/>
      </c>
      <c r="AO598" t="str">
        <f t="shared" si="224"/>
        <v/>
      </c>
      <c r="AP598" t="str">
        <f t="shared" si="227"/>
        <v/>
      </c>
      <c r="AQ598" t="str">
        <f t="shared" si="227"/>
        <v/>
      </c>
      <c r="AR598" t="str">
        <f t="shared" si="227"/>
        <v/>
      </c>
    </row>
    <row r="599" spans="3:44" ht="32" hidden="1">
      <c r="C599" s="68">
        <v>15</v>
      </c>
      <c r="D599" s="68">
        <v>167</v>
      </c>
      <c r="E599" s="18" t="s">
        <v>858</v>
      </c>
      <c r="F599" s="145" t="s">
        <v>2235</v>
      </c>
      <c r="G599" s="148" t="str">
        <f t="shared" si="222"/>
        <v>RMAT03</v>
      </c>
      <c r="H599" s="148" t="str">
        <f t="shared" si="223"/>
        <v>RMAT03 Third market (\"Dritter Markt\")</v>
      </c>
      <c r="I599" s="148"/>
      <c r="J599" s="148" t="s">
        <v>200</v>
      </c>
      <c r="K599" s="148"/>
      <c r="L599" s="30" t="s">
        <v>2236</v>
      </c>
      <c r="M599" s="143" t="s">
        <v>2143</v>
      </c>
      <c r="N599" s="68">
        <v>598</v>
      </c>
      <c r="O599" s="68" t="str">
        <f t="shared" si="231"/>
        <v/>
      </c>
      <c r="P599" s="68" t="str">
        <f t="shared" si="229"/>
        <v>{ "id": 598, "cbl_value":"RMAT03", "oscar_display_text" : "RMAT03 Third market (\"Dritter Markt\")", "top_record": false, "synonyms": [] },</v>
      </c>
      <c r="Q599" s="68" t="str">
        <f t="shared" si="230"/>
        <v>{ "id": 598, "cbl_value":"RMAT03", "oscar_display_text" : "RMAT03 Third market (\"Dritter Markt\")", "top_record": false, "synonyms": [] },</v>
      </c>
      <c r="R599" s="68"/>
      <c r="S599" t="s">
        <v>88</v>
      </c>
      <c r="T599" t="str">
        <f t="shared" si="233"/>
        <v>UPDATE lov_value SET ACTIVE = 1 , ORDER_VALUE = 0 WHERE ID = 598;</v>
      </c>
      <c r="U599" t="str">
        <f t="shared" si="232"/>
        <v>RMAT03</v>
      </c>
      <c r="V599" t="str">
        <f t="shared" si="232"/>
        <v>Third Market</v>
      </c>
      <c r="W599" t="str">
        <f t="shared" si="232"/>
        <v>Dritter Markt</v>
      </c>
      <c r="X599" t="str">
        <f t="shared" si="232"/>
        <v/>
      </c>
      <c r="Y599" t="str">
        <f t="shared" si="232"/>
        <v/>
      </c>
      <c r="Z599" t="str">
        <f t="shared" si="232"/>
        <v/>
      </c>
      <c r="AA599" t="str">
        <f t="shared" si="232"/>
        <v/>
      </c>
      <c r="AB599" t="str">
        <f t="shared" si="232"/>
        <v/>
      </c>
      <c r="AC599" t="str">
        <f t="shared" si="232"/>
        <v/>
      </c>
      <c r="AD599" t="str">
        <f t="shared" si="232"/>
        <v/>
      </c>
      <c r="AE599" t="str">
        <f t="shared" si="232"/>
        <v/>
      </c>
      <c r="AF599" t="str">
        <f t="shared" si="232"/>
        <v/>
      </c>
      <c r="AG599" t="str">
        <f t="shared" si="225"/>
        <v>INSERT INTO oscar_db.synonym (SYNONYM, LOV_ID) VALUES('RMAT03' , 598);</v>
      </c>
      <c r="AH599" t="str">
        <f t="shared" si="225"/>
        <v>INSERT INTO oscar_db.synonym (SYNONYM, LOV_ID) VALUES('Third Market' , 598);</v>
      </c>
      <c r="AI599" t="str">
        <f t="shared" si="225"/>
        <v>INSERT INTO oscar_db.synonym (SYNONYM, LOV_ID) VALUES('Dritter Markt' , 598);</v>
      </c>
      <c r="AJ599" t="str">
        <f t="shared" si="224"/>
        <v/>
      </c>
      <c r="AK599" t="str">
        <f t="shared" si="224"/>
        <v/>
      </c>
      <c r="AL599" t="str">
        <f t="shared" si="224"/>
        <v/>
      </c>
      <c r="AM599" t="str">
        <f t="shared" si="224"/>
        <v/>
      </c>
      <c r="AN599" t="str">
        <f t="shared" si="224"/>
        <v/>
      </c>
      <c r="AO599" t="str">
        <f t="shared" si="224"/>
        <v/>
      </c>
      <c r="AP599" t="str">
        <f t="shared" si="227"/>
        <v/>
      </c>
      <c r="AQ599" t="str">
        <f t="shared" si="227"/>
        <v/>
      </c>
      <c r="AR599" t="str">
        <f t="shared" si="227"/>
        <v/>
      </c>
    </row>
    <row r="600" spans="3:44" ht="48" hidden="1">
      <c r="C600" s="68">
        <v>15</v>
      </c>
      <c r="D600" s="68">
        <v>167</v>
      </c>
      <c r="E600" s="18" t="s">
        <v>858</v>
      </c>
      <c r="F600" s="145" t="s">
        <v>2237</v>
      </c>
      <c r="G600" s="148" t="str">
        <f t="shared" si="222"/>
        <v>RMAT04</v>
      </c>
      <c r="H600" s="148" t="str">
        <f t="shared" si="223"/>
        <v>RMAT04 Geregelter Freiverkehr - Wiener Boerse</v>
      </c>
      <c r="I600" s="148"/>
      <c r="J600" s="148" t="s">
        <v>200</v>
      </c>
      <c r="K600" s="148"/>
      <c r="L600" s="30" t="s">
        <v>2238</v>
      </c>
      <c r="M600" s="143" t="s">
        <v>2143</v>
      </c>
      <c r="N600" s="68">
        <v>599</v>
      </c>
      <c r="O600" s="68" t="str">
        <f t="shared" si="231"/>
        <v/>
      </c>
      <c r="P600" s="68" t="str">
        <f t="shared" si="229"/>
        <v>{ "id": 599, "cbl_value":"RMAT04", "oscar_display_text" : "RMAT04 Geregelter Freiverkehr - Wiener Boerse", "top_record": false, "synonyms": [] },</v>
      </c>
      <c r="Q600" s="68" t="str">
        <f t="shared" si="230"/>
        <v>{ "id": 599, "cbl_value":"RMAT04", "oscar_display_text" : "RMAT04 Geregelter Freiverkehr - Wiener Boerse", "top_record": false, "synonyms": [] },</v>
      </c>
      <c r="R600" s="68"/>
      <c r="S600" t="s">
        <v>88</v>
      </c>
      <c r="T600" t="str">
        <f t="shared" si="233"/>
        <v>UPDATE lov_value SET ACTIVE = 1 , ORDER_VALUE = 0 WHERE ID = 599;</v>
      </c>
      <c r="U600" t="str">
        <f t="shared" si="232"/>
        <v>RMAT04</v>
      </c>
      <c r="V600" t="str">
        <f t="shared" si="232"/>
        <v xml:space="preserve"> Geregelter Freiverkehr</v>
      </c>
      <c r="W600" t="str">
        <f t="shared" si="232"/>
        <v xml:space="preserve"> Geregelter Freiverkehr Wiener Boerse</v>
      </c>
      <c r="X600" t="str">
        <f t="shared" si="232"/>
        <v/>
      </c>
      <c r="Y600" t="str">
        <f t="shared" si="232"/>
        <v/>
      </c>
      <c r="Z600" t="str">
        <f t="shared" si="232"/>
        <v/>
      </c>
      <c r="AA600" t="str">
        <f t="shared" si="232"/>
        <v/>
      </c>
      <c r="AB600" t="str">
        <f t="shared" si="232"/>
        <v/>
      </c>
      <c r="AC600" t="str">
        <f t="shared" si="232"/>
        <v/>
      </c>
      <c r="AD600" t="str">
        <f t="shared" si="232"/>
        <v/>
      </c>
      <c r="AE600" t="str">
        <f t="shared" si="232"/>
        <v/>
      </c>
      <c r="AF600" t="str">
        <f t="shared" si="232"/>
        <v/>
      </c>
      <c r="AG600" t="str">
        <f t="shared" si="225"/>
        <v>INSERT INTO oscar_db.synonym (SYNONYM, LOV_ID) VALUES('RMAT04' , 599);</v>
      </c>
      <c r="AH600" t="str">
        <f t="shared" si="225"/>
        <v>INSERT INTO oscar_db.synonym (SYNONYM, LOV_ID) VALUES(' Geregelter Freiverkehr' , 599);</v>
      </c>
      <c r="AI600" t="str">
        <f t="shared" si="225"/>
        <v>INSERT INTO oscar_db.synonym (SYNONYM, LOV_ID) VALUES(' Geregelter Freiverkehr Wiener Boerse' , 599);</v>
      </c>
      <c r="AJ600" t="str">
        <f t="shared" si="224"/>
        <v/>
      </c>
      <c r="AK600" t="str">
        <f t="shared" si="224"/>
        <v/>
      </c>
      <c r="AL600" t="str">
        <f t="shared" si="224"/>
        <v/>
      </c>
      <c r="AM600" t="str">
        <f t="shared" si="224"/>
        <v/>
      </c>
      <c r="AN600" t="str">
        <f t="shared" si="224"/>
        <v/>
      </c>
      <c r="AO600" t="str">
        <f t="shared" si="224"/>
        <v/>
      </c>
      <c r="AP600" t="str">
        <f t="shared" si="227"/>
        <v/>
      </c>
      <c r="AQ600" t="str">
        <f t="shared" si="227"/>
        <v/>
      </c>
      <c r="AR600" t="str">
        <f t="shared" si="227"/>
        <v/>
      </c>
    </row>
    <row r="601" spans="3:44" ht="16" hidden="1">
      <c r="C601" s="68">
        <v>15</v>
      </c>
      <c r="D601" s="68">
        <v>167</v>
      </c>
      <c r="E601" s="18" t="s">
        <v>858</v>
      </c>
      <c r="F601" s="145" t="s">
        <v>2239</v>
      </c>
      <c r="G601" s="148" t="str">
        <f t="shared" si="222"/>
        <v>RMBE01</v>
      </c>
      <c r="H601" s="148" t="str">
        <f t="shared" si="223"/>
        <v>RMBE01 Bourse de valeurs mobilieres d'Euronext Brussels: Le premier et le second march�</v>
      </c>
      <c r="I601" s="148"/>
      <c r="J601" s="148" t="s">
        <v>200</v>
      </c>
      <c r="K601" s="148"/>
      <c r="L601" s="30" t="s">
        <v>2240</v>
      </c>
      <c r="M601" s="143" t="s">
        <v>2143</v>
      </c>
      <c r="N601" s="68">
        <v>600</v>
      </c>
      <c r="O601" s="68" t="str">
        <f t="shared" si="231"/>
        <v/>
      </c>
      <c r="P601" s="68" t="str">
        <f t="shared" si="229"/>
        <v>{ "id": 600, "cbl_value":"RMBE01", "oscar_display_text" : "RMBE01 Bourse de valeurs mobilieres d'Euronext Brussels: Le premier et le second march�", "top_record": false, "synonyms": [] },</v>
      </c>
      <c r="Q601" s="68" t="str">
        <f t="shared" si="230"/>
        <v>{ "id": 600, "cbl_value":"RMBE01", "oscar_display_text" : "RMBE01 Bourse de valeurs mobilieres d'Euronext Brussels: Le premier et le second march�", "top_record": false, "synonyms": [] },</v>
      </c>
      <c r="R601" s="68"/>
      <c r="S601" t="s">
        <v>88</v>
      </c>
      <c r="T601" t="str">
        <f t="shared" si="233"/>
        <v>UPDATE lov_value SET ACTIVE = 1 , ORDER_VALUE = 0 WHERE ID = 600;</v>
      </c>
      <c r="U601" t="str">
        <f t="shared" si="232"/>
        <v>RMBE01</v>
      </c>
      <c r="V601" t="str">
        <f t="shared" si="232"/>
        <v>Euronext</v>
      </c>
      <c r="W601" t="str">
        <f t="shared" si="232"/>
        <v/>
      </c>
      <c r="X601" t="str">
        <f t="shared" si="232"/>
        <v/>
      </c>
      <c r="Y601" t="str">
        <f t="shared" si="232"/>
        <v/>
      </c>
      <c r="Z601" t="str">
        <f t="shared" si="232"/>
        <v/>
      </c>
      <c r="AA601" t="str">
        <f t="shared" si="232"/>
        <v/>
      </c>
      <c r="AB601" t="str">
        <f t="shared" si="232"/>
        <v/>
      </c>
      <c r="AC601" t="str">
        <f t="shared" si="232"/>
        <v/>
      </c>
      <c r="AD601" t="str">
        <f t="shared" si="232"/>
        <v/>
      </c>
      <c r="AE601" t="str">
        <f t="shared" si="232"/>
        <v/>
      </c>
      <c r="AF601" t="str">
        <f t="shared" si="232"/>
        <v/>
      </c>
      <c r="AG601" t="str">
        <f t="shared" si="225"/>
        <v>INSERT INTO oscar_db.synonym (SYNONYM, LOV_ID) VALUES('RMBE01' , 600);</v>
      </c>
      <c r="AH601" t="str">
        <f t="shared" si="225"/>
        <v>INSERT INTO oscar_db.synonym (SYNONYM, LOV_ID) VALUES('Euronext' , 600);</v>
      </c>
      <c r="AI601" t="str">
        <f t="shared" si="225"/>
        <v/>
      </c>
      <c r="AJ601" t="str">
        <f t="shared" si="224"/>
        <v/>
      </c>
      <c r="AK601" t="str">
        <f t="shared" si="224"/>
        <v/>
      </c>
      <c r="AL601" t="str">
        <f t="shared" si="224"/>
        <v/>
      </c>
      <c r="AM601" t="str">
        <f t="shared" si="224"/>
        <v/>
      </c>
      <c r="AN601" t="str">
        <f t="shared" si="224"/>
        <v/>
      </c>
      <c r="AO601" t="str">
        <f t="shared" si="224"/>
        <v/>
      </c>
      <c r="AP601" t="str">
        <f t="shared" si="227"/>
        <v/>
      </c>
      <c r="AQ601" t="str">
        <f t="shared" si="227"/>
        <v/>
      </c>
      <c r="AR601" t="str">
        <f t="shared" si="227"/>
        <v/>
      </c>
    </row>
    <row r="602" spans="3:44" ht="32" hidden="1">
      <c r="C602" s="68">
        <v>15</v>
      </c>
      <c r="D602" s="68">
        <v>167</v>
      </c>
      <c r="E602" s="18" t="s">
        <v>858</v>
      </c>
      <c r="F602" s="145" t="s">
        <v>2241</v>
      </c>
      <c r="G602" s="148" t="str">
        <f t="shared" si="222"/>
        <v>RMBE03</v>
      </c>
      <c r="H602" s="148" t="str">
        <f t="shared" si="223"/>
        <v>RMBE03 Le marche secondaire reglement hors bourse des obligations lineaires des titres scindes et des certificats de tresorerie</v>
      </c>
      <c r="I602" s="148"/>
      <c r="J602" s="148" t="s">
        <v>200</v>
      </c>
      <c r="K602" s="148"/>
      <c r="L602" s="30" t="s">
        <v>2242</v>
      </c>
      <c r="M602" s="143" t="s">
        <v>2143</v>
      </c>
      <c r="N602" s="68">
        <v>601</v>
      </c>
      <c r="O602" s="68" t="str">
        <f t="shared" si="231"/>
        <v/>
      </c>
      <c r="P602" s="68" t="str">
        <f t="shared" si="229"/>
        <v>{ "id": 601, "cbl_value":"RMBE03", "oscar_display_text" : "RMBE03 Le marche secondaire reglement hors bourse des obligations lineaires des titres scindes et des certificats de tresorerie", "top_record": false, "synonyms": [] },</v>
      </c>
      <c r="Q602" s="68" t="str">
        <f t="shared" si="230"/>
        <v>{ "id": 601, "cbl_value":"RMBE03", "oscar_display_text" : "RMBE03 Le marche secondaire reglement hors bourse des obligations lineaires des titres scindes et des certificats de tresorerie", "top_record": false, "synonyms": [] },</v>
      </c>
      <c r="R602" s="68"/>
      <c r="S602" t="s">
        <v>88</v>
      </c>
      <c r="T602" t="str">
        <f t="shared" si="233"/>
        <v>UPDATE lov_value SET ACTIVE = 1 , ORDER_VALUE = 0 WHERE ID = 601;</v>
      </c>
      <c r="U602" t="str">
        <f t="shared" si="232"/>
        <v>RMBE03</v>
      </c>
      <c r="V602" t="str">
        <f t="shared" si="232"/>
        <v>hors bourse</v>
      </c>
      <c r="W602" t="str">
        <f t="shared" si="232"/>
        <v>titres scindes</v>
      </c>
      <c r="X602" t="str">
        <f t="shared" si="232"/>
        <v/>
      </c>
      <c r="Y602" t="str">
        <f t="shared" si="232"/>
        <v/>
      </c>
      <c r="Z602" t="str">
        <f t="shared" si="232"/>
        <v/>
      </c>
      <c r="AA602" t="str">
        <f t="shared" si="232"/>
        <v/>
      </c>
      <c r="AB602" t="str">
        <f t="shared" si="232"/>
        <v/>
      </c>
      <c r="AC602" t="str">
        <f t="shared" si="232"/>
        <v/>
      </c>
      <c r="AD602" t="str">
        <f t="shared" si="232"/>
        <v/>
      </c>
      <c r="AE602" t="str">
        <f t="shared" si="232"/>
        <v/>
      </c>
      <c r="AF602" t="str">
        <f t="shared" si="232"/>
        <v/>
      </c>
      <c r="AG602" t="str">
        <f t="shared" si="225"/>
        <v>INSERT INTO oscar_db.synonym (SYNONYM, LOV_ID) VALUES('RMBE03' , 601);</v>
      </c>
      <c r="AH602" t="str">
        <f t="shared" si="225"/>
        <v>INSERT INTO oscar_db.synonym (SYNONYM, LOV_ID) VALUES('hors bourse' , 601);</v>
      </c>
      <c r="AI602" t="str">
        <f t="shared" si="225"/>
        <v>INSERT INTO oscar_db.synonym (SYNONYM, LOV_ID) VALUES('titres scindes' , 601);</v>
      </c>
      <c r="AJ602" t="str">
        <f t="shared" si="224"/>
        <v/>
      </c>
      <c r="AK602" t="str">
        <f t="shared" si="224"/>
        <v/>
      </c>
      <c r="AL602" t="str">
        <f t="shared" si="224"/>
        <v/>
      </c>
      <c r="AM602" t="str">
        <f t="shared" si="224"/>
        <v/>
      </c>
      <c r="AN602" t="str">
        <f t="shared" si="224"/>
        <v/>
      </c>
      <c r="AO602" t="str">
        <f t="shared" si="224"/>
        <v/>
      </c>
      <c r="AP602" t="str">
        <f t="shared" si="227"/>
        <v/>
      </c>
      <c r="AQ602" t="str">
        <f t="shared" si="227"/>
        <v/>
      </c>
      <c r="AR602" t="str">
        <f t="shared" si="227"/>
        <v/>
      </c>
    </row>
    <row r="603" spans="3:44" ht="32" hidden="1">
      <c r="C603" s="68">
        <v>15</v>
      </c>
      <c r="D603" s="68">
        <v>167</v>
      </c>
      <c r="E603" s="18" t="s">
        <v>858</v>
      </c>
      <c r="F603" s="145" t="s">
        <v>2243</v>
      </c>
      <c r="G603" s="148" t="str">
        <f t="shared" si="222"/>
        <v>RMBE05</v>
      </c>
      <c r="H603" s="148" t="str">
        <f t="shared" si="223"/>
        <v>RMBE05 The OTC market for Belgian Treasury Bills (BTB)</v>
      </c>
      <c r="I603" s="148"/>
      <c r="J603" s="148" t="s">
        <v>200</v>
      </c>
      <c r="K603" s="148"/>
      <c r="L603" s="30" t="s">
        <v>2244</v>
      </c>
      <c r="M603" s="143" t="s">
        <v>2143</v>
      </c>
      <c r="N603" s="68">
        <v>602</v>
      </c>
      <c r="O603" s="68" t="str">
        <f t="shared" si="231"/>
        <v/>
      </c>
      <c r="P603" s="68" t="str">
        <f t="shared" si="229"/>
        <v>{ "id": 602, "cbl_value":"RMBE05", "oscar_display_text" : "RMBE05 The OTC market for Belgian Treasury Bills (BTB)", "top_record": false, "synonyms": [] },</v>
      </c>
      <c r="Q603" s="68" t="str">
        <f t="shared" si="230"/>
        <v>{ "id": 602, "cbl_value":"RMBE05", "oscar_display_text" : "RMBE05 The OTC market for Belgian Treasury Bills (BTB)", "top_record": false, "synonyms": [] },</v>
      </c>
      <c r="R603" s="68"/>
      <c r="S603" t="s">
        <v>88</v>
      </c>
      <c r="T603" t="str">
        <f t="shared" si="233"/>
        <v>UPDATE lov_value SET ACTIVE = 1 , ORDER_VALUE = 0 WHERE ID = 602;</v>
      </c>
      <c r="U603" t="str">
        <f t="shared" si="232"/>
        <v>RMBE05</v>
      </c>
      <c r="V603" t="str">
        <f t="shared" si="232"/>
        <v>OTC belgian treasury bills</v>
      </c>
      <c r="W603" t="str">
        <f t="shared" si="232"/>
        <v>OTC BTB</v>
      </c>
      <c r="X603" t="str">
        <f t="shared" si="232"/>
        <v>BTB</v>
      </c>
      <c r="Y603" t="str">
        <f t="shared" si="232"/>
        <v/>
      </c>
      <c r="Z603" t="str">
        <f t="shared" si="232"/>
        <v/>
      </c>
      <c r="AA603" t="str">
        <f t="shared" si="232"/>
        <v/>
      </c>
      <c r="AB603" t="str">
        <f t="shared" si="232"/>
        <v/>
      </c>
      <c r="AC603" t="str">
        <f t="shared" si="232"/>
        <v/>
      </c>
      <c r="AD603" t="str">
        <f t="shared" si="232"/>
        <v/>
      </c>
      <c r="AE603" t="str">
        <f t="shared" si="232"/>
        <v/>
      </c>
      <c r="AF603" t="str">
        <f t="shared" si="232"/>
        <v/>
      </c>
      <c r="AG603" t="str">
        <f t="shared" si="225"/>
        <v>INSERT INTO oscar_db.synonym (SYNONYM, LOV_ID) VALUES('RMBE05' , 602);</v>
      </c>
      <c r="AH603" t="str">
        <f t="shared" si="225"/>
        <v>INSERT INTO oscar_db.synonym (SYNONYM, LOV_ID) VALUES('OTC belgian treasury bills' , 602);</v>
      </c>
      <c r="AI603" t="str">
        <f t="shared" si="225"/>
        <v>INSERT INTO oscar_db.synonym (SYNONYM, LOV_ID) VALUES('OTC BTB' , 602);</v>
      </c>
      <c r="AJ603" t="str">
        <f t="shared" si="224"/>
        <v>INSERT INTO oscar_db.synonym (SYNONYM, LOV_ID) VALUES('BTB' , 602);</v>
      </c>
      <c r="AK603" t="str">
        <f t="shared" si="224"/>
        <v/>
      </c>
      <c r="AL603" t="str">
        <f t="shared" si="224"/>
        <v/>
      </c>
      <c r="AM603" t="str">
        <f t="shared" si="224"/>
        <v/>
      </c>
      <c r="AN603" t="str">
        <f t="shared" si="224"/>
        <v/>
      </c>
      <c r="AO603" t="str">
        <f t="shared" si="224"/>
        <v/>
      </c>
      <c r="AP603" t="str">
        <f t="shared" si="227"/>
        <v/>
      </c>
      <c r="AQ603" t="str">
        <f t="shared" si="227"/>
        <v/>
      </c>
      <c r="AR603" t="str">
        <f t="shared" si="227"/>
        <v/>
      </c>
    </row>
    <row r="604" spans="3:44" ht="32" hidden="1">
      <c r="C604" s="68">
        <v>15</v>
      </c>
      <c r="D604" s="68">
        <v>167</v>
      </c>
      <c r="E604" s="18" t="s">
        <v>858</v>
      </c>
      <c r="F604" s="145" t="s">
        <v>2245</v>
      </c>
      <c r="G604" s="148" t="str">
        <f t="shared" si="222"/>
        <v>RMBE06</v>
      </c>
      <c r="H604" s="148" t="str">
        <f t="shared" si="223"/>
        <v>RMBE06 The OTC market for Belgian commercial paper</v>
      </c>
      <c r="I604" s="148"/>
      <c r="J604" s="148" t="s">
        <v>200</v>
      </c>
      <c r="K604" s="148"/>
      <c r="L604" s="30" t="s">
        <v>2246</v>
      </c>
      <c r="M604" s="143" t="s">
        <v>2143</v>
      </c>
      <c r="N604" s="68">
        <v>603</v>
      </c>
      <c r="O604" s="68" t="str">
        <f t="shared" si="231"/>
        <v/>
      </c>
      <c r="P604" s="68" t="str">
        <f t="shared" si="229"/>
        <v>{ "id": 603, "cbl_value":"RMBE06", "oscar_display_text" : "RMBE06 The OTC market for Belgian commercial paper", "top_record": false, "synonyms": [] },</v>
      </c>
      <c r="Q604" s="68" t="str">
        <f t="shared" si="230"/>
        <v>{ "id": 603, "cbl_value":"RMBE06", "oscar_display_text" : "RMBE06 The OTC market for Belgian commercial paper", "top_record": false, "synonyms": [] },</v>
      </c>
      <c r="R604" s="68"/>
      <c r="S604" t="s">
        <v>88</v>
      </c>
      <c r="T604" t="str">
        <f t="shared" si="233"/>
        <v>UPDATE lov_value SET ACTIVE = 1 , ORDER_VALUE = 0 WHERE ID = 603;</v>
      </c>
      <c r="U604" t="str">
        <f t="shared" si="232"/>
        <v>RMBE06</v>
      </c>
      <c r="V604" t="str">
        <f t="shared" si="232"/>
        <v>OTC belgian commercial paper</v>
      </c>
      <c r="W604" t="str">
        <f t="shared" si="232"/>
        <v/>
      </c>
      <c r="X604" t="str">
        <f t="shared" si="232"/>
        <v/>
      </c>
      <c r="Y604" t="str">
        <f t="shared" si="232"/>
        <v/>
      </c>
      <c r="Z604" t="str">
        <f t="shared" si="232"/>
        <v/>
      </c>
      <c r="AA604" t="str">
        <f t="shared" si="232"/>
        <v/>
      </c>
      <c r="AB604" t="str">
        <f t="shared" si="232"/>
        <v/>
      </c>
      <c r="AC604" t="str">
        <f t="shared" si="232"/>
        <v/>
      </c>
      <c r="AD604" t="str">
        <f t="shared" si="232"/>
        <v/>
      </c>
      <c r="AE604" t="str">
        <f t="shared" si="232"/>
        <v/>
      </c>
      <c r="AF604" t="str">
        <f t="shared" si="232"/>
        <v/>
      </c>
      <c r="AG604" t="str">
        <f t="shared" si="225"/>
        <v>INSERT INTO oscar_db.synonym (SYNONYM, LOV_ID) VALUES('RMBE06' , 603);</v>
      </c>
      <c r="AH604" t="str">
        <f t="shared" si="225"/>
        <v>INSERT INTO oscar_db.synonym (SYNONYM, LOV_ID) VALUES('OTC belgian commercial paper' , 603);</v>
      </c>
      <c r="AI604" t="str">
        <f t="shared" si="225"/>
        <v/>
      </c>
      <c r="AJ604" t="str">
        <f t="shared" si="224"/>
        <v/>
      </c>
      <c r="AK604" t="str">
        <f t="shared" si="224"/>
        <v/>
      </c>
      <c r="AL604" t="str">
        <f t="shared" si="224"/>
        <v/>
      </c>
      <c r="AM604" t="str">
        <f t="shared" ref="AM604:AR660" si="234">IF(AA604&lt;&gt;"",CONCATENATE("INSERT INTO oscar_db.synonym (SYNONYM, LOV_ID) VALUES('",AA604,"' , ",$N604,");"),"")</f>
        <v/>
      </c>
      <c r="AN604" t="str">
        <f t="shared" si="234"/>
        <v/>
      </c>
      <c r="AO604" t="str">
        <f t="shared" si="234"/>
        <v/>
      </c>
      <c r="AP604" t="str">
        <f t="shared" si="227"/>
        <v/>
      </c>
      <c r="AQ604" t="str">
        <f t="shared" si="227"/>
        <v/>
      </c>
      <c r="AR604" t="str">
        <f t="shared" si="227"/>
        <v/>
      </c>
    </row>
    <row r="605" spans="3:44" ht="16" hidden="1">
      <c r="C605" s="68">
        <v>15</v>
      </c>
      <c r="D605" s="68">
        <v>167</v>
      </c>
      <c r="E605" s="18" t="s">
        <v>858</v>
      </c>
      <c r="F605" s="145" t="s">
        <v>2247</v>
      </c>
      <c r="G605" s="148" t="str">
        <f t="shared" si="222"/>
        <v>RMBE07</v>
      </c>
      <c r="H605" s="148" t="str">
        <f t="shared" si="223"/>
        <v>RMBE07 The OTC market for Belgian Strips</v>
      </c>
      <c r="I605" s="148"/>
      <c r="J605" s="148" t="s">
        <v>200</v>
      </c>
      <c r="K605" s="148"/>
      <c r="L605" s="30" t="s">
        <v>2248</v>
      </c>
      <c r="M605" s="143" t="s">
        <v>2143</v>
      </c>
      <c r="N605" s="68">
        <v>604</v>
      </c>
      <c r="O605" s="68" t="str">
        <f t="shared" si="231"/>
        <v/>
      </c>
      <c r="P605" s="68" t="str">
        <f t="shared" si="229"/>
        <v>{ "id": 604, "cbl_value":"RMBE07", "oscar_display_text" : "RMBE07 The OTC market for Belgian Strips", "top_record": false, "synonyms": [] },</v>
      </c>
      <c r="Q605" s="68" t="str">
        <f t="shared" si="230"/>
        <v>{ "id": 604, "cbl_value":"RMBE07", "oscar_display_text" : "RMBE07 The OTC market for Belgian Strips", "top_record": false, "synonyms": [] },</v>
      </c>
      <c r="R605" s="68"/>
      <c r="S605" t="s">
        <v>88</v>
      </c>
      <c r="T605" t="str">
        <f t="shared" si="233"/>
        <v>UPDATE lov_value SET ACTIVE = 1 , ORDER_VALUE = 0 WHERE ID = 604;</v>
      </c>
      <c r="U605" t="str">
        <f t="shared" ref="U605:AF620" si="235">IF($L605&lt;&gt;"",
    IF(LEN($L605)-LEN(SUBSTITUTE($L605,";",""))&gt;=U$1,
        IF(U$1=1,
            MID($L605,1,FIND(";",$L605,1)-1),
            MID($L605,
                FIND("~",SUBSTITUTE($L605,";","~",U$1-1))+1,
                FIND("~",SUBSTITUTE($L605,";","~",U$1))-FIND("~",SUBSTITUTE($L605,";","~",U$1-1))-1
            )
        ),
        IF(AND(LEN($L605)-LEN(SUBSTITUTE($L605,";",""))=0,U$1=1),
            $L605,
            IF(LEN($L605)-LEN(SUBSTITUTE($L605,";",""))=U$1-1,
                RIGHT($L605,LEN($L605)-FIND("~",(SUBSTITUTE($L605,";","~",U$1-1)))),""))),"")</f>
        <v>RMBE07</v>
      </c>
      <c r="V605" t="str">
        <f t="shared" si="235"/>
        <v>OTC belgian strips</v>
      </c>
      <c r="W605" t="str">
        <f t="shared" si="235"/>
        <v/>
      </c>
      <c r="X605" t="str">
        <f t="shared" si="235"/>
        <v/>
      </c>
      <c r="Y605" t="str">
        <f t="shared" si="235"/>
        <v/>
      </c>
      <c r="Z605" t="str">
        <f t="shared" si="235"/>
        <v/>
      </c>
      <c r="AA605" t="str">
        <f t="shared" si="235"/>
        <v/>
      </c>
      <c r="AB605" t="str">
        <f t="shared" si="235"/>
        <v/>
      </c>
      <c r="AC605" t="str">
        <f t="shared" si="235"/>
        <v/>
      </c>
      <c r="AD605" t="str">
        <f t="shared" si="235"/>
        <v/>
      </c>
      <c r="AE605" t="str">
        <f t="shared" si="235"/>
        <v/>
      </c>
      <c r="AF605" t="str">
        <f t="shared" si="235"/>
        <v/>
      </c>
      <c r="AG605" t="str">
        <f t="shared" si="225"/>
        <v>INSERT INTO oscar_db.synonym (SYNONYM, LOV_ID) VALUES('RMBE07' , 604);</v>
      </c>
      <c r="AH605" t="str">
        <f t="shared" si="225"/>
        <v>INSERT INTO oscar_db.synonym (SYNONYM, LOV_ID) VALUES('OTC belgian strips' , 604);</v>
      </c>
      <c r="AI605" t="str">
        <f t="shared" si="225"/>
        <v/>
      </c>
      <c r="AJ605" t="str">
        <f t="shared" si="225"/>
        <v/>
      </c>
      <c r="AK605" t="str">
        <f t="shared" si="225"/>
        <v/>
      </c>
      <c r="AL605" t="str">
        <f t="shared" si="225"/>
        <v/>
      </c>
      <c r="AM605" t="str">
        <f t="shared" si="234"/>
        <v/>
      </c>
      <c r="AN605" t="str">
        <f t="shared" si="234"/>
        <v/>
      </c>
      <c r="AO605" t="str">
        <f t="shared" si="234"/>
        <v/>
      </c>
      <c r="AP605" t="str">
        <f t="shared" si="227"/>
        <v/>
      </c>
      <c r="AQ605" t="str">
        <f t="shared" si="227"/>
        <v/>
      </c>
      <c r="AR605" t="str">
        <f t="shared" si="227"/>
        <v/>
      </c>
    </row>
    <row r="606" spans="3:44" ht="32" hidden="1">
      <c r="C606" s="68">
        <v>15</v>
      </c>
      <c r="D606" s="68">
        <v>167</v>
      </c>
      <c r="E606" s="18" t="s">
        <v>858</v>
      </c>
      <c r="F606" s="145" t="s">
        <v>2249</v>
      </c>
      <c r="G606" s="148" t="str">
        <f t="shared" si="222"/>
        <v>RMBE10</v>
      </c>
      <c r="H606" s="148" t="str">
        <f t="shared" si="223"/>
        <v>RMBE10 Alternext Brussels market</v>
      </c>
      <c r="I606" s="148"/>
      <c r="J606" s="148" t="s">
        <v>200</v>
      </c>
      <c r="K606" s="148"/>
      <c r="L606" s="30" t="s">
        <v>2250</v>
      </c>
      <c r="M606" s="143" t="s">
        <v>2143</v>
      </c>
      <c r="N606" s="68">
        <v>605</v>
      </c>
      <c r="O606" s="68" t="str">
        <f t="shared" si="231"/>
        <v/>
      </c>
      <c r="P606" s="68" t="str">
        <f t="shared" si="229"/>
        <v>{ "id": 605, "cbl_value":"RMBE10", "oscar_display_text" : "RMBE10 Alternext Brussels market", "top_record": false, "synonyms": [] },</v>
      </c>
      <c r="Q606" s="68" t="str">
        <f t="shared" si="230"/>
        <v>{ "id": 605, "cbl_value":"RMBE10", "oscar_display_text" : "RMBE10 Alternext Brussels market", "top_record": false, "synonyms": [] },</v>
      </c>
      <c r="R606" s="68"/>
      <c r="S606" t="s">
        <v>88</v>
      </c>
      <c r="T606" t="str">
        <f t="shared" si="233"/>
        <v>UPDATE lov_value SET ACTIVE = 1 , ORDER_VALUE = 0 WHERE ID = 605;</v>
      </c>
      <c r="U606" t="str">
        <f t="shared" si="235"/>
        <v>RMBE10</v>
      </c>
      <c r="V606" t="str">
        <f t="shared" si="235"/>
        <v>alternext brussels market</v>
      </c>
      <c r="W606" t="str">
        <f t="shared" si="235"/>
        <v/>
      </c>
      <c r="X606" t="str">
        <f t="shared" si="235"/>
        <v/>
      </c>
      <c r="Y606" t="str">
        <f t="shared" si="235"/>
        <v/>
      </c>
      <c r="Z606" t="str">
        <f t="shared" si="235"/>
        <v/>
      </c>
      <c r="AA606" t="str">
        <f t="shared" si="235"/>
        <v/>
      </c>
      <c r="AB606" t="str">
        <f t="shared" si="235"/>
        <v/>
      </c>
      <c r="AC606" t="str">
        <f t="shared" si="235"/>
        <v/>
      </c>
      <c r="AD606" t="str">
        <f t="shared" si="235"/>
        <v/>
      </c>
      <c r="AE606" t="str">
        <f t="shared" si="235"/>
        <v/>
      </c>
      <c r="AF606" t="str">
        <f t="shared" si="235"/>
        <v/>
      </c>
      <c r="AG606" t="str">
        <f t="shared" si="225"/>
        <v>INSERT INTO oscar_db.synonym (SYNONYM, LOV_ID) VALUES('RMBE10' , 605);</v>
      </c>
      <c r="AH606" t="str">
        <f t="shared" si="225"/>
        <v>INSERT INTO oscar_db.synonym (SYNONYM, LOV_ID) VALUES('alternext brussels market' , 605);</v>
      </c>
      <c r="AI606" t="str">
        <f t="shared" si="225"/>
        <v/>
      </c>
      <c r="AJ606" t="str">
        <f t="shared" si="225"/>
        <v/>
      </c>
      <c r="AK606" t="str">
        <f t="shared" si="225"/>
        <v/>
      </c>
      <c r="AL606" t="str">
        <f t="shared" si="225"/>
        <v/>
      </c>
      <c r="AM606" t="str">
        <f t="shared" si="234"/>
        <v/>
      </c>
      <c r="AN606" t="str">
        <f t="shared" si="234"/>
        <v/>
      </c>
      <c r="AO606" t="str">
        <f t="shared" si="234"/>
        <v/>
      </c>
      <c r="AP606" t="str">
        <f t="shared" si="227"/>
        <v/>
      </c>
      <c r="AQ606" t="str">
        <f t="shared" si="227"/>
        <v/>
      </c>
      <c r="AR606" t="str">
        <f t="shared" si="227"/>
        <v/>
      </c>
    </row>
    <row r="607" spans="3:44" ht="32" hidden="1">
      <c r="C607" s="68">
        <v>15</v>
      </c>
      <c r="D607" s="68">
        <v>167</v>
      </c>
      <c r="E607" s="18" t="s">
        <v>858</v>
      </c>
      <c r="F607" s="145" t="s">
        <v>2251</v>
      </c>
      <c r="G607" s="148" t="str">
        <f t="shared" si="222"/>
        <v>RMBG02</v>
      </c>
      <c r="H607" s="148" t="str">
        <f t="shared" si="223"/>
        <v>RMBG02 Bulgarian Stock Exchange - Sofia JSC</v>
      </c>
      <c r="I607" s="148"/>
      <c r="J607" s="148" t="s">
        <v>200</v>
      </c>
      <c r="K607" s="148"/>
      <c r="L607" s="30" t="s">
        <v>2252</v>
      </c>
      <c r="M607" s="143" t="s">
        <v>2143</v>
      </c>
      <c r="N607" s="68">
        <v>606</v>
      </c>
      <c r="O607" s="68" t="str">
        <f t="shared" si="231"/>
        <v/>
      </c>
      <c r="P607" s="68" t="str">
        <f t="shared" si="229"/>
        <v>{ "id": 606, "cbl_value":"RMBG02", "oscar_display_text" : "RMBG02 Bulgarian Stock Exchange - Sofia JSC", "top_record": false, "synonyms": [] },</v>
      </c>
      <c r="Q607" s="68" t="str">
        <f t="shared" si="230"/>
        <v>{ "id": 606, "cbl_value":"RMBG02", "oscar_display_text" : "RMBG02 Bulgarian Stock Exchange - Sofia JSC", "top_record": false, "synonyms": [] },</v>
      </c>
      <c r="R607" s="68"/>
      <c r="S607" t="s">
        <v>88</v>
      </c>
      <c r="T607" t="str">
        <f t="shared" si="233"/>
        <v>UPDATE lov_value SET ACTIVE = 1 , ORDER_VALUE = 0 WHERE ID = 606;</v>
      </c>
      <c r="U607" t="str">
        <f t="shared" si="235"/>
        <v>RMBG02</v>
      </c>
      <c r="V607" t="str">
        <f t="shared" si="235"/>
        <v>bulgarian stock exchange</v>
      </c>
      <c r="W607" t="str">
        <f t="shared" si="235"/>
        <v xml:space="preserve"> sofia JSC</v>
      </c>
      <c r="X607" t="str">
        <f t="shared" si="235"/>
        <v xml:space="preserve"> JSC</v>
      </c>
      <c r="Y607" t="str">
        <f t="shared" si="235"/>
        <v/>
      </c>
      <c r="Z607" t="str">
        <f t="shared" si="235"/>
        <v/>
      </c>
      <c r="AA607" t="str">
        <f t="shared" si="235"/>
        <v/>
      </c>
      <c r="AB607" t="str">
        <f t="shared" si="235"/>
        <v/>
      </c>
      <c r="AC607" t="str">
        <f t="shared" si="235"/>
        <v/>
      </c>
      <c r="AD607" t="str">
        <f t="shared" si="235"/>
        <v/>
      </c>
      <c r="AE607" t="str">
        <f t="shared" si="235"/>
        <v/>
      </c>
      <c r="AF607" t="str">
        <f t="shared" si="235"/>
        <v/>
      </c>
      <c r="AG607" t="str">
        <f t="shared" si="225"/>
        <v>INSERT INTO oscar_db.synonym (SYNONYM, LOV_ID) VALUES('RMBG02' , 606);</v>
      </c>
      <c r="AH607" t="str">
        <f t="shared" si="225"/>
        <v>INSERT INTO oscar_db.synonym (SYNONYM, LOV_ID) VALUES('bulgarian stock exchange' , 606);</v>
      </c>
      <c r="AI607" t="str">
        <f t="shared" si="225"/>
        <v>INSERT INTO oscar_db.synonym (SYNONYM, LOV_ID) VALUES(' sofia JSC' , 606);</v>
      </c>
      <c r="AJ607" t="str">
        <f t="shared" si="225"/>
        <v>INSERT INTO oscar_db.synonym (SYNONYM, LOV_ID) VALUES(' JSC' , 606);</v>
      </c>
      <c r="AK607" t="str">
        <f t="shared" si="225"/>
        <v/>
      </c>
      <c r="AL607" t="str">
        <f t="shared" si="225"/>
        <v/>
      </c>
      <c r="AM607" t="str">
        <f t="shared" si="234"/>
        <v/>
      </c>
      <c r="AN607" t="str">
        <f t="shared" si="234"/>
        <v/>
      </c>
      <c r="AO607" t="str">
        <f t="shared" si="234"/>
        <v/>
      </c>
      <c r="AP607" t="str">
        <f t="shared" si="227"/>
        <v/>
      </c>
      <c r="AQ607" t="str">
        <f t="shared" si="227"/>
        <v/>
      </c>
      <c r="AR607" t="str">
        <f t="shared" si="227"/>
        <v/>
      </c>
    </row>
    <row r="608" spans="3:44" ht="32" hidden="1">
      <c r="C608" s="68">
        <v>15</v>
      </c>
      <c r="D608" s="68">
        <v>167</v>
      </c>
      <c r="E608" s="18" t="s">
        <v>858</v>
      </c>
      <c r="F608" s="145" t="s">
        <v>2253</v>
      </c>
      <c r="G608" s="148" t="str">
        <f t="shared" si="222"/>
        <v>RMCY01</v>
      </c>
      <c r="H608" s="148" t="str">
        <f t="shared" si="223"/>
        <v>RMCY01 Cyprus Stock Exchange</v>
      </c>
      <c r="I608" s="148"/>
      <c r="J608" s="148" t="s">
        <v>200</v>
      </c>
      <c r="K608" s="148"/>
      <c r="L608" s="30" t="s">
        <v>2254</v>
      </c>
      <c r="M608" s="143" t="s">
        <v>2143</v>
      </c>
      <c r="N608" s="68">
        <v>607</v>
      </c>
      <c r="O608" s="68" t="str">
        <f t="shared" si="231"/>
        <v/>
      </c>
      <c r="P608" s="68" t="str">
        <f t="shared" si="229"/>
        <v>{ "id": 607, "cbl_value":"RMCY01", "oscar_display_text" : "RMCY01 Cyprus Stock Exchange", "top_record": false, "synonyms": [] },</v>
      </c>
      <c r="Q608" s="68" t="str">
        <f t="shared" si="230"/>
        <v>{ "id": 607, "cbl_value":"RMCY01", "oscar_display_text" : "RMCY01 Cyprus Stock Exchange", "top_record": false, "synonyms": [] },</v>
      </c>
      <c r="R608" s="68"/>
      <c r="S608" t="s">
        <v>88</v>
      </c>
      <c r="T608" t="str">
        <f t="shared" si="233"/>
        <v>UPDATE lov_value SET ACTIVE = 1 , ORDER_VALUE = 0 WHERE ID = 607;</v>
      </c>
      <c r="U608" t="str">
        <f t="shared" si="235"/>
        <v>RMCY01</v>
      </c>
      <c r="V608" t="str">
        <f t="shared" si="235"/>
        <v>cyprus stock exchange</v>
      </c>
      <c r="W608" t="str">
        <f t="shared" si="235"/>
        <v/>
      </c>
      <c r="X608" t="str">
        <f t="shared" si="235"/>
        <v/>
      </c>
      <c r="Y608" t="str">
        <f t="shared" si="235"/>
        <v/>
      </c>
      <c r="Z608" t="str">
        <f t="shared" si="235"/>
        <v/>
      </c>
      <c r="AA608" t="str">
        <f t="shared" si="235"/>
        <v/>
      </c>
      <c r="AB608" t="str">
        <f t="shared" si="235"/>
        <v/>
      </c>
      <c r="AC608" t="str">
        <f t="shared" si="235"/>
        <v/>
      </c>
      <c r="AD608" t="str">
        <f t="shared" si="235"/>
        <v/>
      </c>
      <c r="AE608" t="str">
        <f t="shared" si="235"/>
        <v/>
      </c>
      <c r="AF608" t="str">
        <f t="shared" si="235"/>
        <v/>
      </c>
      <c r="AG608" t="str">
        <f t="shared" si="225"/>
        <v>INSERT INTO oscar_db.synonym (SYNONYM, LOV_ID) VALUES('RMCY01' , 607);</v>
      </c>
      <c r="AH608" t="str">
        <f t="shared" si="225"/>
        <v>INSERT INTO oscar_db.synonym (SYNONYM, LOV_ID) VALUES('cyprus stock exchange' , 607);</v>
      </c>
      <c r="AI608" t="str">
        <f t="shared" si="225"/>
        <v/>
      </c>
      <c r="AJ608" t="str">
        <f t="shared" si="225"/>
        <v/>
      </c>
      <c r="AK608" t="str">
        <f t="shared" si="225"/>
        <v/>
      </c>
      <c r="AL608" t="str">
        <f t="shared" si="225"/>
        <v/>
      </c>
      <c r="AM608" t="str">
        <f t="shared" si="234"/>
        <v/>
      </c>
      <c r="AN608" t="str">
        <f t="shared" si="234"/>
        <v/>
      </c>
      <c r="AO608" t="str">
        <f t="shared" si="234"/>
        <v/>
      </c>
      <c r="AP608" t="str">
        <f t="shared" si="227"/>
        <v/>
      </c>
      <c r="AQ608" t="str">
        <f t="shared" si="227"/>
        <v/>
      </c>
      <c r="AR608" t="str">
        <f t="shared" si="227"/>
        <v/>
      </c>
    </row>
    <row r="609" spans="3:44" ht="32" hidden="1">
      <c r="C609" s="68">
        <v>15</v>
      </c>
      <c r="D609" s="68">
        <v>167</v>
      </c>
      <c r="E609" s="18" t="s">
        <v>858</v>
      </c>
      <c r="F609" s="145" t="s">
        <v>2255</v>
      </c>
      <c r="G609" s="148" t="str">
        <f t="shared" ref="G609:G672" si="236">IF(ISNUMBER(FIND("(",F609)),LEFT(F609,FIND("(",F609)-2),LEFT(F609,FIND(":",F609)-2))</f>
        <v>RMCZ01</v>
      </c>
      <c r="H609" s="148" t="str">
        <f t="shared" si="223"/>
        <v>RMCZ01 Prague Stock Exchange</v>
      </c>
      <c r="I609" s="148"/>
      <c r="J609" s="148" t="s">
        <v>200</v>
      </c>
      <c r="K609" s="148"/>
      <c r="L609" s="30" t="s">
        <v>2256</v>
      </c>
      <c r="M609" s="143" t="s">
        <v>2143</v>
      </c>
      <c r="N609" s="68">
        <v>608</v>
      </c>
      <c r="O609" s="68" t="str">
        <f t="shared" si="231"/>
        <v/>
      </c>
      <c r="P609" s="68" t="str">
        <f t="shared" si="229"/>
        <v>{ "id": 608, "cbl_value":"RMCZ01", "oscar_display_text" : "RMCZ01 Prague Stock Exchange", "top_record": false, "synonyms": [] },</v>
      </c>
      <c r="Q609" s="68" t="str">
        <f t="shared" si="230"/>
        <v>{ "id": 608, "cbl_value":"RMCZ01", "oscar_display_text" : "RMCZ01 Prague Stock Exchange", "top_record": false, "synonyms": [] },</v>
      </c>
      <c r="R609" s="68"/>
      <c r="S609" t="s">
        <v>88</v>
      </c>
      <c r="T609" t="str">
        <f t="shared" si="233"/>
        <v>UPDATE lov_value SET ACTIVE = 1 , ORDER_VALUE = 0 WHERE ID = 608;</v>
      </c>
      <c r="U609" t="str">
        <f t="shared" si="235"/>
        <v>RMCZ01</v>
      </c>
      <c r="V609" t="str">
        <f t="shared" si="235"/>
        <v>prague stock exchange</v>
      </c>
      <c r="W609" t="str">
        <f t="shared" si="235"/>
        <v/>
      </c>
      <c r="X609" t="str">
        <f t="shared" si="235"/>
        <v/>
      </c>
      <c r="Y609" t="str">
        <f t="shared" si="235"/>
        <v/>
      </c>
      <c r="Z609" t="str">
        <f t="shared" si="235"/>
        <v/>
      </c>
      <c r="AA609" t="str">
        <f t="shared" si="235"/>
        <v/>
      </c>
      <c r="AB609" t="str">
        <f t="shared" si="235"/>
        <v/>
      </c>
      <c r="AC609" t="str">
        <f t="shared" si="235"/>
        <v/>
      </c>
      <c r="AD609" t="str">
        <f t="shared" si="235"/>
        <v/>
      </c>
      <c r="AE609" t="str">
        <f t="shared" si="235"/>
        <v/>
      </c>
      <c r="AF609" t="str">
        <f t="shared" si="235"/>
        <v/>
      </c>
      <c r="AG609" t="str">
        <f t="shared" si="225"/>
        <v>INSERT INTO oscar_db.synonym (SYNONYM, LOV_ID) VALUES('RMCZ01' , 608);</v>
      </c>
      <c r="AH609" t="str">
        <f t="shared" si="225"/>
        <v>INSERT INTO oscar_db.synonym (SYNONYM, LOV_ID) VALUES('prague stock exchange' , 608);</v>
      </c>
      <c r="AI609" t="str">
        <f t="shared" si="225"/>
        <v/>
      </c>
      <c r="AJ609" t="str">
        <f t="shared" si="225"/>
        <v/>
      </c>
      <c r="AK609" t="str">
        <f t="shared" si="225"/>
        <v/>
      </c>
      <c r="AL609" t="str">
        <f t="shared" si="225"/>
        <v/>
      </c>
      <c r="AM609" t="str">
        <f t="shared" si="234"/>
        <v/>
      </c>
      <c r="AN609" t="str">
        <f t="shared" si="234"/>
        <v/>
      </c>
      <c r="AO609" t="str">
        <f t="shared" si="234"/>
        <v/>
      </c>
      <c r="AP609" t="str">
        <f t="shared" si="227"/>
        <v/>
      </c>
      <c r="AQ609" t="str">
        <f t="shared" si="227"/>
        <v/>
      </c>
      <c r="AR609" t="str">
        <f t="shared" si="227"/>
        <v/>
      </c>
    </row>
    <row r="610" spans="3:44" ht="32" hidden="1">
      <c r="C610" s="68">
        <v>15</v>
      </c>
      <c r="D610" s="68">
        <v>167</v>
      </c>
      <c r="E610" s="18" t="s">
        <v>858</v>
      </c>
      <c r="F610" s="145" t="s">
        <v>2257</v>
      </c>
      <c r="G610" s="148" t="str">
        <f t="shared" si="236"/>
        <v>RMCZ02</v>
      </c>
      <c r="H610" s="148" t="str">
        <f t="shared" si="223"/>
        <v>RMCZ02 RM System Official Market</v>
      </c>
      <c r="I610" s="148"/>
      <c r="J610" s="148" t="s">
        <v>200</v>
      </c>
      <c r="K610" s="148"/>
      <c r="L610" s="30" t="s">
        <v>2258</v>
      </c>
      <c r="M610" s="143" t="s">
        <v>2143</v>
      </c>
      <c r="N610" s="68">
        <v>609</v>
      </c>
      <c r="O610" s="68" t="str">
        <f t="shared" si="231"/>
        <v/>
      </c>
      <c r="P610" s="68" t="str">
        <f t="shared" si="229"/>
        <v>{ "id": 609, "cbl_value":"RMCZ02", "oscar_display_text" : "RMCZ02 RM System Official Market", "top_record": false, "synonyms": [] },</v>
      </c>
      <c r="Q610" s="68" t="str">
        <f t="shared" si="230"/>
        <v>{ "id": 609, "cbl_value":"RMCZ02", "oscar_display_text" : "RMCZ02 RM System Official Market", "top_record": false, "synonyms": [] },</v>
      </c>
      <c r="R610" s="68"/>
      <c r="S610" t="s">
        <v>88</v>
      </c>
      <c r="T610" t="str">
        <f t="shared" si="233"/>
        <v>UPDATE lov_value SET ACTIVE = 1 , ORDER_VALUE = 0 WHERE ID = 609;</v>
      </c>
      <c r="U610" t="str">
        <f t="shared" si="235"/>
        <v>RMCZ02</v>
      </c>
      <c r="V610" t="str">
        <f t="shared" si="235"/>
        <v xml:space="preserve"> RM system official market</v>
      </c>
      <c r="W610" t="str">
        <f t="shared" si="235"/>
        <v/>
      </c>
      <c r="X610" t="str">
        <f t="shared" si="235"/>
        <v/>
      </c>
      <c r="Y610" t="str">
        <f t="shared" si="235"/>
        <v/>
      </c>
      <c r="Z610" t="str">
        <f t="shared" si="235"/>
        <v/>
      </c>
      <c r="AA610" t="str">
        <f t="shared" si="235"/>
        <v/>
      </c>
      <c r="AB610" t="str">
        <f t="shared" si="235"/>
        <v/>
      </c>
      <c r="AC610" t="str">
        <f t="shared" si="235"/>
        <v/>
      </c>
      <c r="AD610" t="str">
        <f t="shared" si="235"/>
        <v/>
      </c>
      <c r="AE610" t="str">
        <f t="shared" si="235"/>
        <v/>
      </c>
      <c r="AF610" t="str">
        <f t="shared" si="235"/>
        <v/>
      </c>
      <c r="AG610" t="str">
        <f t="shared" si="225"/>
        <v>INSERT INTO oscar_db.synonym (SYNONYM, LOV_ID) VALUES('RMCZ02' , 609);</v>
      </c>
      <c r="AH610" t="str">
        <f t="shared" si="225"/>
        <v>INSERT INTO oscar_db.synonym (SYNONYM, LOV_ID) VALUES(' RM system official market' , 609);</v>
      </c>
      <c r="AI610" t="str">
        <f t="shared" si="225"/>
        <v/>
      </c>
      <c r="AJ610" t="str">
        <f t="shared" si="225"/>
        <v/>
      </c>
      <c r="AK610" t="str">
        <f t="shared" si="225"/>
        <v/>
      </c>
      <c r="AL610" t="str">
        <f t="shared" si="225"/>
        <v/>
      </c>
      <c r="AM610" t="str">
        <f t="shared" si="234"/>
        <v/>
      </c>
      <c r="AN610" t="str">
        <f t="shared" si="234"/>
        <v/>
      </c>
      <c r="AO610" t="str">
        <f t="shared" si="234"/>
        <v/>
      </c>
      <c r="AP610" t="str">
        <f t="shared" si="227"/>
        <v/>
      </c>
      <c r="AQ610" t="str">
        <f t="shared" si="227"/>
        <v/>
      </c>
      <c r="AR610" t="str">
        <f t="shared" si="227"/>
        <v/>
      </c>
    </row>
    <row r="611" spans="3:44" ht="16" hidden="1">
      <c r="C611" s="68">
        <v>15</v>
      </c>
      <c r="D611" s="68">
        <v>167</v>
      </c>
      <c r="E611" s="18" t="s">
        <v>858</v>
      </c>
      <c r="F611" s="145" t="s">
        <v>2259</v>
      </c>
      <c r="G611" s="148" t="str">
        <f t="shared" si="236"/>
        <v>RMDE01</v>
      </c>
      <c r="H611" s="148" t="str">
        <f t="shared" si="223"/>
        <v>RMDE01 Borse Berlin (Regulierter Markt)</v>
      </c>
      <c r="I611" s="148"/>
      <c r="J611" s="148" t="s">
        <v>200</v>
      </c>
      <c r="K611" s="148"/>
      <c r="L611" s="30" t="s">
        <v>2260</v>
      </c>
      <c r="M611" s="143" t="s">
        <v>2143</v>
      </c>
      <c r="N611" s="68">
        <v>610</v>
      </c>
      <c r="O611" s="68" t="str">
        <f t="shared" si="231"/>
        <v/>
      </c>
      <c r="P611" s="68" t="str">
        <f t="shared" si="229"/>
        <v>{ "id": 610, "cbl_value":"RMDE01", "oscar_display_text" : "RMDE01 Borse Berlin (Regulierter Markt)", "top_record": false, "synonyms": [] },</v>
      </c>
      <c r="Q611" s="68" t="str">
        <f t="shared" si="230"/>
        <v>{ "id": 610, "cbl_value":"RMDE01", "oscar_display_text" : "RMDE01 Borse Berlin (Regulierter Markt)", "top_record": false, "synonyms": [] },</v>
      </c>
      <c r="R611" s="68"/>
      <c r="S611" t="s">
        <v>88</v>
      </c>
      <c r="T611" t="str">
        <f t="shared" si="233"/>
        <v>UPDATE lov_value SET ACTIVE = 1 , ORDER_VALUE = 0 WHERE ID = 610;</v>
      </c>
      <c r="U611" t="str">
        <f t="shared" si="235"/>
        <v>RMDE01</v>
      </c>
      <c r="V611" t="str">
        <f t="shared" si="235"/>
        <v>borse berlin</v>
      </c>
      <c r="W611" t="str">
        <f t="shared" si="235"/>
        <v/>
      </c>
      <c r="X611" t="str">
        <f t="shared" si="235"/>
        <v/>
      </c>
      <c r="Y611" t="str">
        <f t="shared" si="235"/>
        <v/>
      </c>
      <c r="Z611" t="str">
        <f t="shared" si="235"/>
        <v/>
      </c>
      <c r="AA611" t="str">
        <f t="shared" si="235"/>
        <v/>
      </c>
      <c r="AB611" t="str">
        <f t="shared" si="235"/>
        <v/>
      </c>
      <c r="AC611" t="str">
        <f t="shared" si="235"/>
        <v/>
      </c>
      <c r="AD611" t="str">
        <f t="shared" si="235"/>
        <v/>
      </c>
      <c r="AE611" t="str">
        <f t="shared" si="235"/>
        <v/>
      </c>
      <c r="AF611" t="str">
        <f t="shared" si="235"/>
        <v/>
      </c>
      <c r="AG611" t="str">
        <f t="shared" si="225"/>
        <v>INSERT INTO oscar_db.synonym (SYNONYM, LOV_ID) VALUES('RMDE01' , 610);</v>
      </c>
      <c r="AH611" t="str">
        <f t="shared" si="225"/>
        <v>INSERT INTO oscar_db.synonym (SYNONYM, LOV_ID) VALUES('borse berlin' , 610);</v>
      </c>
      <c r="AI611" t="str">
        <f t="shared" si="225"/>
        <v/>
      </c>
      <c r="AJ611" t="str">
        <f t="shared" si="225"/>
        <v/>
      </c>
      <c r="AK611" t="str">
        <f t="shared" si="225"/>
        <v/>
      </c>
      <c r="AL611" t="str">
        <f t="shared" si="225"/>
        <v/>
      </c>
      <c r="AM611" t="str">
        <f t="shared" si="234"/>
        <v/>
      </c>
      <c r="AN611" t="str">
        <f t="shared" si="234"/>
        <v/>
      </c>
      <c r="AO611" t="str">
        <f t="shared" si="234"/>
        <v/>
      </c>
      <c r="AP611" t="str">
        <f t="shared" si="227"/>
        <v/>
      </c>
      <c r="AQ611" t="str">
        <f t="shared" si="227"/>
        <v/>
      </c>
      <c r="AR611" t="str">
        <f t="shared" si="227"/>
        <v/>
      </c>
    </row>
    <row r="612" spans="3:44" ht="16" hidden="1">
      <c r="C612" s="68">
        <v>15</v>
      </c>
      <c r="D612" s="68">
        <v>167</v>
      </c>
      <c r="E612" s="18" t="s">
        <v>858</v>
      </c>
      <c r="F612" s="145" t="s">
        <v>2261</v>
      </c>
      <c r="G612" s="148" t="str">
        <f t="shared" si="236"/>
        <v>RMDE03</v>
      </c>
      <c r="H612" s="148" t="str">
        <f t="shared" si="223"/>
        <v>RMDE03 Borse Dusseldorf (Regulierter Markt)</v>
      </c>
      <c r="I612" s="148"/>
      <c r="J612" s="148" t="s">
        <v>200</v>
      </c>
      <c r="K612" s="148"/>
      <c r="L612" s="30" t="s">
        <v>2262</v>
      </c>
      <c r="M612" s="143" t="s">
        <v>2143</v>
      </c>
      <c r="N612" s="68">
        <v>611</v>
      </c>
      <c r="O612" s="68" t="str">
        <f t="shared" si="231"/>
        <v/>
      </c>
      <c r="P612" s="68" t="str">
        <f t="shared" si="229"/>
        <v>{ "id": 611, "cbl_value":"RMDE03", "oscar_display_text" : "RMDE03 Borse Dusseldorf (Regulierter Markt)", "top_record": false, "synonyms": [] },</v>
      </c>
      <c r="Q612" s="68" t="str">
        <f t="shared" si="230"/>
        <v>{ "id": 611, "cbl_value":"RMDE03", "oscar_display_text" : "RMDE03 Borse Dusseldorf (Regulierter Markt)", "top_record": false, "synonyms": [] },</v>
      </c>
      <c r="R612" s="68"/>
      <c r="S612" t="s">
        <v>88</v>
      </c>
      <c r="T612" t="str">
        <f t="shared" si="233"/>
        <v>UPDATE lov_value SET ACTIVE = 1 , ORDER_VALUE = 0 WHERE ID = 611;</v>
      </c>
      <c r="U612" t="str">
        <f t="shared" si="235"/>
        <v>RMDE03</v>
      </c>
      <c r="V612" t="str">
        <f t="shared" si="235"/>
        <v>borse dusseldorf</v>
      </c>
      <c r="W612" t="str">
        <f t="shared" si="235"/>
        <v/>
      </c>
      <c r="X612" t="str">
        <f t="shared" si="235"/>
        <v/>
      </c>
      <c r="Y612" t="str">
        <f t="shared" si="235"/>
        <v/>
      </c>
      <c r="Z612" t="str">
        <f t="shared" si="235"/>
        <v/>
      </c>
      <c r="AA612" t="str">
        <f t="shared" si="235"/>
        <v/>
      </c>
      <c r="AB612" t="str">
        <f t="shared" si="235"/>
        <v/>
      </c>
      <c r="AC612" t="str">
        <f t="shared" si="235"/>
        <v/>
      </c>
      <c r="AD612" t="str">
        <f t="shared" si="235"/>
        <v/>
      </c>
      <c r="AE612" t="str">
        <f t="shared" si="235"/>
        <v/>
      </c>
      <c r="AF612" t="str">
        <f t="shared" si="235"/>
        <v/>
      </c>
      <c r="AG612" t="str">
        <f t="shared" si="225"/>
        <v>INSERT INTO oscar_db.synonym (SYNONYM, LOV_ID) VALUES('RMDE03' , 611);</v>
      </c>
      <c r="AH612" t="str">
        <f t="shared" si="225"/>
        <v>INSERT INTO oscar_db.synonym (SYNONYM, LOV_ID) VALUES('borse dusseldorf' , 611);</v>
      </c>
      <c r="AI612" t="str">
        <f t="shared" si="225"/>
        <v/>
      </c>
      <c r="AJ612" t="str">
        <f t="shared" si="225"/>
        <v/>
      </c>
      <c r="AK612" t="str">
        <f t="shared" si="225"/>
        <v/>
      </c>
      <c r="AL612" t="str">
        <f t="shared" si="225"/>
        <v/>
      </c>
      <c r="AM612" t="str">
        <f t="shared" si="234"/>
        <v/>
      </c>
      <c r="AN612" t="str">
        <f t="shared" si="234"/>
        <v/>
      </c>
      <c r="AO612" t="str">
        <f t="shared" si="234"/>
        <v/>
      </c>
      <c r="AP612" t="str">
        <f t="shared" si="227"/>
        <v/>
      </c>
      <c r="AQ612" t="str">
        <f t="shared" si="227"/>
        <v/>
      </c>
      <c r="AR612" t="str">
        <f t="shared" si="227"/>
        <v/>
      </c>
    </row>
    <row r="613" spans="3:44" ht="48" hidden="1">
      <c r="C613" s="68">
        <v>15</v>
      </c>
      <c r="D613" s="68">
        <v>167</v>
      </c>
      <c r="E613" s="18" t="s">
        <v>858</v>
      </c>
      <c r="F613" s="145" t="s">
        <v>2263</v>
      </c>
      <c r="G613" s="148" t="str">
        <f t="shared" si="236"/>
        <v>RMDE04</v>
      </c>
      <c r="H613" s="148" t="str">
        <f t="shared" si="223"/>
        <v>RMDE04 Frankfurter Wertpapierborse (Regulierter Markt)</v>
      </c>
      <c r="I613" s="148"/>
      <c r="J613" s="148" t="s">
        <v>200</v>
      </c>
      <c r="K613" s="148"/>
      <c r="L613" s="30" t="s">
        <v>2264</v>
      </c>
      <c r="M613" s="143" t="s">
        <v>2143</v>
      </c>
      <c r="N613" s="68">
        <v>612</v>
      </c>
      <c r="O613" s="68" t="str">
        <f t="shared" si="231"/>
        <v/>
      </c>
      <c r="P613" s="68" t="str">
        <f t="shared" si="229"/>
        <v>{ "id": 612, "cbl_value":"RMDE04", "oscar_display_text" : "RMDE04 Frankfurter Wertpapierborse (Regulierter Markt)", "top_record": false, "synonyms": [] },</v>
      </c>
      <c r="Q613" s="68" t="str">
        <f t="shared" si="230"/>
        <v>{ "id": 612, "cbl_value":"RMDE04", "oscar_display_text" : "RMDE04 Frankfurter Wertpapierborse (Regulierter Markt)", "top_record": false, "synonyms": [] },</v>
      </c>
      <c r="R613" s="68"/>
      <c r="S613" t="s">
        <v>88</v>
      </c>
      <c r="T613" t="str">
        <f t="shared" si="233"/>
        <v>UPDATE lov_value SET ACTIVE = 1 , ORDER_VALUE = 0 WHERE ID = 612;</v>
      </c>
      <c r="U613" t="str">
        <f t="shared" si="235"/>
        <v>RMDE04</v>
      </c>
      <c r="V613" t="str">
        <f t="shared" si="235"/>
        <v>frankfurter wertpapierborse</v>
      </c>
      <c r="W613" t="str">
        <f t="shared" si="235"/>
        <v>frankfurter borse</v>
      </c>
      <c r="X613" t="str">
        <f t="shared" si="235"/>
        <v/>
      </c>
      <c r="Y613" t="str">
        <f t="shared" si="235"/>
        <v/>
      </c>
      <c r="Z613" t="str">
        <f t="shared" si="235"/>
        <v/>
      </c>
      <c r="AA613" t="str">
        <f t="shared" si="235"/>
        <v/>
      </c>
      <c r="AB613" t="str">
        <f t="shared" si="235"/>
        <v/>
      </c>
      <c r="AC613" t="str">
        <f t="shared" si="235"/>
        <v/>
      </c>
      <c r="AD613" t="str">
        <f t="shared" si="235"/>
        <v/>
      </c>
      <c r="AE613" t="str">
        <f t="shared" si="235"/>
        <v/>
      </c>
      <c r="AF613" t="str">
        <f t="shared" si="235"/>
        <v/>
      </c>
      <c r="AG613" t="str">
        <f t="shared" si="225"/>
        <v>INSERT INTO oscar_db.synonym (SYNONYM, LOV_ID) VALUES('RMDE04' , 612);</v>
      </c>
      <c r="AH613" t="str">
        <f t="shared" si="225"/>
        <v>INSERT INTO oscar_db.synonym (SYNONYM, LOV_ID) VALUES('frankfurter wertpapierborse' , 612);</v>
      </c>
      <c r="AI613" t="str">
        <f t="shared" si="225"/>
        <v>INSERT INTO oscar_db.synonym (SYNONYM, LOV_ID) VALUES('frankfurter borse' , 612);</v>
      </c>
      <c r="AJ613" t="str">
        <f t="shared" si="225"/>
        <v/>
      </c>
      <c r="AK613" t="str">
        <f t="shared" si="225"/>
        <v/>
      </c>
      <c r="AL613" t="str">
        <f t="shared" si="225"/>
        <v/>
      </c>
      <c r="AM613" t="str">
        <f t="shared" si="234"/>
        <v/>
      </c>
      <c r="AN613" t="str">
        <f t="shared" si="234"/>
        <v/>
      </c>
      <c r="AO613" t="str">
        <f t="shared" si="234"/>
        <v/>
      </c>
      <c r="AP613" t="str">
        <f t="shared" si="227"/>
        <v/>
      </c>
      <c r="AQ613" t="str">
        <f t="shared" si="227"/>
        <v/>
      </c>
      <c r="AR613" t="str">
        <f t="shared" si="227"/>
        <v/>
      </c>
    </row>
    <row r="614" spans="3:44" ht="64" hidden="1">
      <c r="C614" s="68">
        <v>15</v>
      </c>
      <c r="D614" s="68">
        <v>167</v>
      </c>
      <c r="E614" s="18" t="s">
        <v>858</v>
      </c>
      <c r="F614" s="145" t="s">
        <v>2265</v>
      </c>
      <c r="G614" s="148" t="str">
        <f t="shared" si="236"/>
        <v>RMDE06</v>
      </c>
      <c r="H614" s="148" t="str">
        <f t="shared" si="223"/>
        <v>RMDE06 Hanseatische Wertpapierborse Hamburg (Regulierter Markt)</v>
      </c>
      <c r="I614" s="148"/>
      <c r="J614" s="148" t="s">
        <v>200</v>
      </c>
      <c r="K614" s="148"/>
      <c r="L614" s="30" t="s">
        <v>2266</v>
      </c>
      <c r="M614" s="143" t="s">
        <v>2143</v>
      </c>
      <c r="N614" s="68">
        <v>613</v>
      </c>
      <c r="O614" s="68" t="str">
        <f t="shared" si="231"/>
        <v/>
      </c>
      <c r="P614" s="68" t="str">
        <f t="shared" si="229"/>
        <v>{ "id": 613, "cbl_value":"RMDE06", "oscar_display_text" : "RMDE06 Hanseatische Wertpapierborse Hamburg (Regulierter Markt)", "top_record": false, "synonyms": [] },</v>
      </c>
      <c r="Q614" s="68" t="str">
        <f t="shared" si="230"/>
        <v>{ "id": 613, "cbl_value":"RMDE06", "oscar_display_text" : "RMDE06 Hanseatische Wertpapierborse Hamburg (Regulierter Markt)", "top_record": false, "synonyms": [] },</v>
      </c>
      <c r="R614" s="68"/>
      <c r="S614" t="s">
        <v>88</v>
      </c>
      <c r="T614" t="str">
        <f t="shared" si="233"/>
        <v>UPDATE lov_value SET ACTIVE = 1 , ORDER_VALUE = 0 WHERE ID = 613;</v>
      </c>
      <c r="U614" t="str">
        <f t="shared" si="235"/>
        <v>RMDE06</v>
      </c>
      <c r="V614" t="str">
        <f t="shared" si="235"/>
        <v>hanseatische wertpapierborse hamburg</v>
      </c>
      <c r="W614" t="str">
        <f t="shared" si="235"/>
        <v xml:space="preserve"> borse hamburg</v>
      </c>
      <c r="X614" t="str">
        <f t="shared" si="235"/>
        <v>hamburg borse</v>
      </c>
      <c r="Y614" t="str">
        <f t="shared" si="235"/>
        <v/>
      </c>
      <c r="Z614" t="str">
        <f t="shared" si="235"/>
        <v/>
      </c>
      <c r="AA614" t="str">
        <f t="shared" si="235"/>
        <v/>
      </c>
      <c r="AB614" t="str">
        <f t="shared" si="235"/>
        <v/>
      </c>
      <c r="AC614" t="str">
        <f t="shared" si="235"/>
        <v/>
      </c>
      <c r="AD614" t="str">
        <f t="shared" si="235"/>
        <v/>
      </c>
      <c r="AE614" t="str">
        <f t="shared" si="235"/>
        <v/>
      </c>
      <c r="AF614" t="str">
        <f t="shared" si="235"/>
        <v/>
      </c>
      <c r="AG614" t="str">
        <f t="shared" si="225"/>
        <v>INSERT INTO oscar_db.synonym (SYNONYM, LOV_ID) VALUES('RMDE06' , 613);</v>
      </c>
      <c r="AH614" t="str">
        <f t="shared" si="225"/>
        <v>INSERT INTO oscar_db.synonym (SYNONYM, LOV_ID) VALUES('hanseatische wertpapierborse hamburg' , 613);</v>
      </c>
      <c r="AI614" t="str">
        <f t="shared" si="225"/>
        <v>INSERT INTO oscar_db.synonym (SYNONYM, LOV_ID) VALUES(' borse hamburg' , 613);</v>
      </c>
      <c r="AJ614" t="str">
        <f t="shared" si="225"/>
        <v>INSERT INTO oscar_db.synonym (SYNONYM, LOV_ID) VALUES('hamburg borse' , 613);</v>
      </c>
      <c r="AK614" t="str">
        <f t="shared" si="225"/>
        <v/>
      </c>
      <c r="AL614" t="str">
        <f t="shared" si="225"/>
        <v/>
      </c>
      <c r="AM614" t="str">
        <f t="shared" si="234"/>
        <v/>
      </c>
      <c r="AN614" t="str">
        <f t="shared" si="234"/>
        <v/>
      </c>
      <c r="AO614" t="str">
        <f t="shared" si="234"/>
        <v/>
      </c>
      <c r="AP614" t="str">
        <f t="shared" si="227"/>
        <v/>
      </c>
      <c r="AQ614" t="str">
        <f t="shared" si="227"/>
        <v/>
      </c>
      <c r="AR614" t="str">
        <f t="shared" si="227"/>
        <v/>
      </c>
    </row>
    <row r="615" spans="3:44" ht="48" hidden="1">
      <c r="C615" s="68">
        <v>15</v>
      </c>
      <c r="D615" s="68">
        <v>167</v>
      </c>
      <c r="E615" s="18" t="s">
        <v>858</v>
      </c>
      <c r="F615" s="145" t="s">
        <v>2267</v>
      </c>
      <c r="G615" s="148" t="str">
        <f t="shared" si="236"/>
        <v>RMDE07</v>
      </c>
      <c r="H615" s="148" t="str">
        <f t="shared" si="223"/>
        <v>RMDE07 Niedersachsische Borse zu Hannover(Regulierter Markt)</v>
      </c>
      <c r="I615" s="148"/>
      <c r="J615" s="148" t="s">
        <v>200</v>
      </c>
      <c r="K615" s="148"/>
      <c r="L615" s="30" t="s">
        <v>2268</v>
      </c>
      <c r="M615" s="143" t="s">
        <v>2143</v>
      </c>
      <c r="N615" s="68">
        <v>614</v>
      </c>
      <c r="O615" s="68" t="str">
        <f t="shared" si="231"/>
        <v/>
      </c>
      <c r="P615" s="68" t="str">
        <f t="shared" si="229"/>
        <v>{ "id": 614, "cbl_value":"RMDE07", "oscar_display_text" : "RMDE07 Niedersachsische Borse zu Hannover(Regulierter Markt)", "top_record": false, "synonyms": [] },</v>
      </c>
      <c r="Q615" s="68" t="str">
        <f t="shared" si="230"/>
        <v>{ "id": 614, "cbl_value":"RMDE07", "oscar_display_text" : "RMDE07 Niedersachsische Borse zu Hannover(Regulierter Markt)", "top_record": false, "synonyms": [] },</v>
      </c>
      <c r="R615" s="68"/>
      <c r="S615" t="s">
        <v>88</v>
      </c>
      <c r="T615" t="str">
        <f t="shared" si="233"/>
        <v>UPDATE lov_value SET ACTIVE = 1 , ORDER_VALUE = 0 WHERE ID = 614;</v>
      </c>
      <c r="U615" t="str">
        <f t="shared" si="235"/>
        <v>RMDE07</v>
      </c>
      <c r="V615" t="str">
        <f t="shared" si="235"/>
        <v>niedersachsische borse hannover</v>
      </c>
      <c r="W615" t="str">
        <f t="shared" si="235"/>
        <v>borse hannover</v>
      </c>
      <c r="X615" t="str">
        <f t="shared" si="235"/>
        <v/>
      </c>
      <c r="Y615" t="str">
        <f t="shared" si="235"/>
        <v/>
      </c>
      <c r="Z615" t="str">
        <f t="shared" si="235"/>
        <v/>
      </c>
      <c r="AA615" t="str">
        <f t="shared" si="235"/>
        <v/>
      </c>
      <c r="AB615" t="str">
        <f t="shared" si="235"/>
        <v/>
      </c>
      <c r="AC615" t="str">
        <f t="shared" si="235"/>
        <v/>
      </c>
      <c r="AD615" t="str">
        <f t="shared" si="235"/>
        <v/>
      </c>
      <c r="AE615" t="str">
        <f t="shared" si="235"/>
        <v/>
      </c>
      <c r="AF615" t="str">
        <f t="shared" si="235"/>
        <v/>
      </c>
      <c r="AG615" t="str">
        <f t="shared" si="225"/>
        <v>INSERT INTO oscar_db.synonym (SYNONYM, LOV_ID) VALUES('RMDE07' , 614);</v>
      </c>
      <c r="AH615" t="str">
        <f t="shared" si="225"/>
        <v>INSERT INTO oscar_db.synonym (SYNONYM, LOV_ID) VALUES('niedersachsische borse hannover' , 614);</v>
      </c>
      <c r="AI615" t="str">
        <f t="shared" si="225"/>
        <v>INSERT INTO oscar_db.synonym (SYNONYM, LOV_ID) VALUES('borse hannover' , 614);</v>
      </c>
      <c r="AJ615" t="str">
        <f t="shared" si="225"/>
        <v/>
      </c>
      <c r="AK615" t="str">
        <f t="shared" si="225"/>
        <v/>
      </c>
      <c r="AL615" t="str">
        <f t="shared" si="225"/>
        <v/>
      </c>
      <c r="AM615" t="str">
        <f t="shared" si="234"/>
        <v/>
      </c>
      <c r="AN615" t="str">
        <f t="shared" si="234"/>
        <v/>
      </c>
      <c r="AO615" t="str">
        <f t="shared" si="234"/>
        <v/>
      </c>
      <c r="AP615" t="str">
        <f t="shared" si="227"/>
        <v/>
      </c>
      <c r="AQ615" t="str">
        <f t="shared" si="227"/>
        <v/>
      </c>
      <c r="AR615" t="str">
        <f t="shared" si="227"/>
        <v/>
      </c>
    </row>
    <row r="616" spans="3:44" ht="32" hidden="1">
      <c r="C616" s="68">
        <v>15</v>
      </c>
      <c r="D616" s="68">
        <v>167</v>
      </c>
      <c r="E616" s="18" t="s">
        <v>858</v>
      </c>
      <c r="F616" s="145" t="s">
        <v>2269</v>
      </c>
      <c r="G616" s="148" t="str">
        <f t="shared" si="236"/>
        <v>RMDE08</v>
      </c>
      <c r="H616" s="148" t="str">
        <f t="shared" si="223"/>
        <v>RMDE08 Borse Munchen(Regulierter Markt)</v>
      </c>
      <c r="I616" s="148"/>
      <c r="J616" s="148" t="s">
        <v>200</v>
      </c>
      <c r="K616" s="148"/>
      <c r="L616" s="30" t="s">
        <v>2270</v>
      </c>
      <c r="M616" s="143" t="s">
        <v>2143</v>
      </c>
      <c r="N616" s="68">
        <v>615</v>
      </c>
      <c r="O616" s="68" t="str">
        <f t="shared" si="231"/>
        <v/>
      </c>
      <c r="P616" s="68" t="str">
        <f t="shared" si="229"/>
        <v>{ "id": 615, "cbl_value":"RMDE08", "oscar_display_text" : "RMDE08 Borse Munchen(Regulierter Markt)", "top_record": false, "synonyms": [] },</v>
      </c>
      <c r="Q616" s="68" t="str">
        <f t="shared" si="230"/>
        <v>{ "id": 615, "cbl_value":"RMDE08", "oscar_display_text" : "RMDE08 Borse Munchen(Regulierter Markt)", "top_record": false, "synonyms": [] },</v>
      </c>
      <c r="R616" s="68"/>
      <c r="S616" t="s">
        <v>88</v>
      </c>
      <c r="T616" t="str">
        <f t="shared" si="233"/>
        <v>UPDATE lov_value SET ACTIVE = 1 , ORDER_VALUE = 0 WHERE ID = 615;</v>
      </c>
      <c r="U616" t="str">
        <f t="shared" si="235"/>
        <v>RMDE08</v>
      </c>
      <c r="V616" t="str">
        <f t="shared" si="235"/>
        <v>borse munchen</v>
      </c>
      <c r="W616" t="str">
        <f t="shared" si="235"/>
        <v>munchen</v>
      </c>
      <c r="X616" t="str">
        <f t="shared" si="235"/>
        <v/>
      </c>
      <c r="Y616" t="str">
        <f t="shared" si="235"/>
        <v/>
      </c>
      <c r="Z616" t="str">
        <f t="shared" si="235"/>
        <v/>
      </c>
      <c r="AA616" t="str">
        <f t="shared" si="235"/>
        <v/>
      </c>
      <c r="AB616" t="str">
        <f t="shared" si="235"/>
        <v/>
      </c>
      <c r="AC616" t="str">
        <f t="shared" si="235"/>
        <v/>
      </c>
      <c r="AD616" t="str">
        <f t="shared" si="235"/>
        <v/>
      </c>
      <c r="AE616" t="str">
        <f t="shared" si="235"/>
        <v/>
      </c>
      <c r="AF616" t="str">
        <f t="shared" si="235"/>
        <v/>
      </c>
      <c r="AG616" t="str">
        <f t="shared" si="225"/>
        <v>INSERT INTO oscar_db.synonym (SYNONYM, LOV_ID) VALUES('RMDE08' , 615);</v>
      </c>
      <c r="AH616" t="str">
        <f t="shared" si="225"/>
        <v>INSERT INTO oscar_db.synonym (SYNONYM, LOV_ID) VALUES('borse munchen' , 615);</v>
      </c>
      <c r="AI616" t="str">
        <f t="shared" si="225"/>
        <v>INSERT INTO oscar_db.synonym (SYNONYM, LOV_ID) VALUES('munchen' , 615);</v>
      </c>
      <c r="AJ616" t="str">
        <f t="shared" si="225"/>
        <v/>
      </c>
      <c r="AK616" t="str">
        <f t="shared" si="225"/>
        <v/>
      </c>
      <c r="AL616" t="str">
        <f t="shared" si="225"/>
        <v/>
      </c>
      <c r="AM616" t="str">
        <f t="shared" si="234"/>
        <v/>
      </c>
      <c r="AN616" t="str">
        <f t="shared" si="234"/>
        <v/>
      </c>
      <c r="AO616" t="str">
        <f t="shared" si="234"/>
        <v/>
      </c>
      <c r="AP616" t="str">
        <f t="shared" si="227"/>
        <v/>
      </c>
      <c r="AQ616" t="str">
        <f t="shared" si="227"/>
        <v/>
      </c>
      <c r="AR616" t="str">
        <f t="shared" si="227"/>
        <v/>
      </c>
    </row>
    <row r="617" spans="3:44" ht="64" hidden="1">
      <c r="C617" s="68">
        <v>15</v>
      </c>
      <c r="D617" s="68">
        <v>167</v>
      </c>
      <c r="E617" s="18" t="s">
        <v>858</v>
      </c>
      <c r="F617" s="145" t="s">
        <v>2271</v>
      </c>
      <c r="G617" s="148" t="str">
        <f t="shared" si="236"/>
        <v>RMDE09</v>
      </c>
      <c r="H617" s="148" t="str">
        <f t="shared" si="223"/>
        <v>RMDE09 Baden-Wurttembergische Wertpapierborse (Regulierter Markt)</v>
      </c>
      <c r="I617" s="148"/>
      <c r="J617" s="148" t="s">
        <v>200</v>
      </c>
      <c r="K617" s="148"/>
      <c r="L617" s="30" t="s">
        <v>2272</v>
      </c>
      <c r="M617" s="143" t="s">
        <v>2143</v>
      </c>
      <c r="N617" s="68">
        <v>616</v>
      </c>
      <c r="O617" s="68" t="str">
        <f t="shared" si="231"/>
        <v/>
      </c>
      <c r="P617" s="68" t="str">
        <f t="shared" si="229"/>
        <v>{ "id": 616, "cbl_value":"RMDE09", "oscar_display_text" : "RMDE09 Baden-Wurttembergische Wertpapierborse (Regulierter Markt)", "top_record": false, "synonyms": [] },</v>
      </c>
      <c r="Q617" s="68" t="str">
        <f t="shared" si="230"/>
        <v>{ "id": 616, "cbl_value":"RMDE09", "oscar_display_text" : "RMDE09 Baden-Wurttembergische Wertpapierborse (Regulierter Markt)", "top_record": false, "synonyms": [] },</v>
      </c>
      <c r="R617" s="68"/>
      <c r="S617" t="s">
        <v>88</v>
      </c>
      <c r="T617" t="str">
        <f t="shared" si="233"/>
        <v>UPDATE lov_value SET ACTIVE = 1 , ORDER_VALUE = 0 WHERE ID = 616;</v>
      </c>
      <c r="U617" t="str">
        <f t="shared" si="235"/>
        <v>RMDE09</v>
      </c>
      <c r="V617" t="str">
        <f t="shared" si="235"/>
        <v>baden-wurttemberg wertpapierborse</v>
      </c>
      <c r="W617" t="str">
        <f t="shared" si="235"/>
        <v xml:space="preserve"> baden-wurttemberg borse</v>
      </c>
      <c r="X617" t="str">
        <f t="shared" si="235"/>
        <v/>
      </c>
      <c r="Y617" t="str">
        <f t="shared" si="235"/>
        <v/>
      </c>
      <c r="Z617" t="str">
        <f t="shared" si="235"/>
        <v/>
      </c>
      <c r="AA617" t="str">
        <f t="shared" si="235"/>
        <v/>
      </c>
      <c r="AB617" t="str">
        <f t="shared" si="235"/>
        <v/>
      </c>
      <c r="AC617" t="str">
        <f t="shared" si="235"/>
        <v/>
      </c>
      <c r="AD617" t="str">
        <f t="shared" si="235"/>
        <v/>
      </c>
      <c r="AE617" t="str">
        <f t="shared" si="235"/>
        <v/>
      </c>
      <c r="AF617" t="str">
        <f t="shared" si="235"/>
        <v/>
      </c>
      <c r="AG617" t="str">
        <f t="shared" si="225"/>
        <v>INSERT INTO oscar_db.synonym (SYNONYM, LOV_ID) VALUES('RMDE09' , 616);</v>
      </c>
      <c r="AH617" t="str">
        <f t="shared" si="225"/>
        <v>INSERT INTO oscar_db.synonym (SYNONYM, LOV_ID) VALUES('baden-wurttemberg wertpapierborse' , 616);</v>
      </c>
      <c r="AI617" t="str">
        <f t="shared" si="225"/>
        <v>INSERT INTO oscar_db.synonym (SYNONYM, LOV_ID) VALUES(' baden-wurttemberg borse' , 616);</v>
      </c>
      <c r="AJ617" t="str">
        <f t="shared" si="225"/>
        <v/>
      </c>
      <c r="AK617" t="str">
        <f t="shared" si="225"/>
        <v/>
      </c>
      <c r="AL617" t="str">
        <f t="shared" si="225"/>
        <v/>
      </c>
      <c r="AM617" t="str">
        <f t="shared" si="234"/>
        <v/>
      </c>
      <c r="AN617" t="str">
        <f t="shared" si="234"/>
        <v/>
      </c>
      <c r="AO617" t="str">
        <f t="shared" si="234"/>
        <v/>
      </c>
      <c r="AP617" t="str">
        <f t="shared" si="227"/>
        <v/>
      </c>
      <c r="AQ617" t="str">
        <f t="shared" si="227"/>
        <v/>
      </c>
      <c r="AR617" t="str">
        <f t="shared" si="227"/>
        <v/>
      </c>
    </row>
    <row r="618" spans="3:44" ht="48" hidden="1">
      <c r="C618" s="68">
        <v>15</v>
      </c>
      <c r="D618" s="68">
        <v>167</v>
      </c>
      <c r="E618" s="18" t="s">
        <v>858</v>
      </c>
      <c r="F618" s="145" t="s">
        <v>2273</v>
      </c>
      <c r="G618" s="148" t="str">
        <f t="shared" si="236"/>
        <v>RMDE11</v>
      </c>
      <c r="H618" s="148" t="str">
        <f t="shared" si="223"/>
        <v>RMDE11 The unofficial market (\"Freiverkehr\") of a German exchange</v>
      </c>
      <c r="I618" s="148"/>
      <c r="J618" s="148" t="s">
        <v>200</v>
      </c>
      <c r="K618" s="148"/>
      <c r="L618" s="30" t="s">
        <v>2274</v>
      </c>
      <c r="M618" s="143" t="s">
        <v>2143</v>
      </c>
      <c r="N618" s="68">
        <v>617</v>
      </c>
      <c r="O618" s="68" t="str">
        <f t="shared" si="231"/>
        <v/>
      </c>
      <c r="P618" s="68" t="str">
        <f t="shared" si="229"/>
        <v>{ "id": 617, "cbl_value":"RMDE11", "oscar_display_text" : "RMDE11 The unofficial market (\"Freiverkehr\") of a German exchange", "top_record": false, "synonyms": [] },</v>
      </c>
      <c r="Q618" s="68" t="str">
        <f t="shared" si="230"/>
        <v>{ "id": 617, "cbl_value":"RMDE11", "oscar_display_text" : "RMDE11 The unofficial market (\"Freiverkehr\") of a German exchange", "top_record": false, "synonyms": [] },</v>
      </c>
      <c r="R618" s="68"/>
      <c r="S618" t="s">
        <v>88</v>
      </c>
      <c r="T618" t="str">
        <f t="shared" si="233"/>
        <v>UPDATE lov_value SET ACTIVE = 1 , ORDER_VALUE = 0 WHERE ID = 617;</v>
      </c>
      <c r="U618" t="str">
        <f t="shared" si="235"/>
        <v>RMDE11</v>
      </c>
      <c r="V618" t="str">
        <f t="shared" si="235"/>
        <v>unofficial market german</v>
      </c>
      <c r="W618" t="str">
        <f t="shared" si="235"/>
        <v>freiverkehr german exchange</v>
      </c>
      <c r="X618" t="str">
        <f t="shared" si="235"/>
        <v/>
      </c>
      <c r="Y618" t="str">
        <f t="shared" si="235"/>
        <v/>
      </c>
      <c r="Z618" t="str">
        <f t="shared" si="235"/>
        <v/>
      </c>
      <c r="AA618" t="str">
        <f t="shared" si="235"/>
        <v/>
      </c>
      <c r="AB618" t="str">
        <f t="shared" si="235"/>
        <v/>
      </c>
      <c r="AC618" t="str">
        <f t="shared" si="235"/>
        <v/>
      </c>
      <c r="AD618" t="str">
        <f t="shared" si="235"/>
        <v/>
      </c>
      <c r="AE618" t="str">
        <f t="shared" si="235"/>
        <v/>
      </c>
      <c r="AF618" t="str">
        <f t="shared" si="235"/>
        <v/>
      </c>
      <c r="AG618" t="str">
        <f t="shared" si="225"/>
        <v>INSERT INTO oscar_db.synonym (SYNONYM, LOV_ID) VALUES('RMDE11' , 617);</v>
      </c>
      <c r="AH618" t="str">
        <f t="shared" si="225"/>
        <v>INSERT INTO oscar_db.synonym (SYNONYM, LOV_ID) VALUES('unofficial market german' , 617);</v>
      </c>
      <c r="AI618" t="str">
        <f t="shared" si="225"/>
        <v>INSERT INTO oscar_db.synonym (SYNONYM, LOV_ID) VALUES('freiverkehr german exchange' , 617);</v>
      </c>
      <c r="AJ618" t="str">
        <f t="shared" si="225"/>
        <v/>
      </c>
      <c r="AK618" t="str">
        <f t="shared" si="225"/>
        <v/>
      </c>
      <c r="AL618" t="str">
        <f t="shared" si="225"/>
        <v/>
      </c>
      <c r="AM618" t="str">
        <f t="shared" si="234"/>
        <v/>
      </c>
      <c r="AN618" t="str">
        <f t="shared" si="234"/>
        <v/>
      </c>
      <c r="AO618" t="str">
        <f t="shared" si="234"/>
        <v/>
      </c>
      <c r="AP618" t="str">
        <f t="shared" si="227"/>
        <v/>
      </c>
      <c r="AQ618" t="str">
        <f t="shared" si="227"/>
        <v/>
      </c>
      <c r="AR618" t="str">
        <f t="shared" si="227"/>
        <v/>
      </c>
    </row>
    <row r="619" spans="3:44" ht="16" hidden="1">
      <c r="C619" s="68">
        <v>15</v>
      </c>
      <c r="D619" s="68">
        <v>167</v>
      </c>
      <c r="E619" s="18" t="s">
        <v>858</v>
      </c>
      <c r="F619" s="145" t="s">
        <v>2275</v>
      </c>
      <c r="G619" s="148" t="str">
        <f t="shared" si="236"/>
        <v>RMDE13</v>
      </c>
      <c r="H619" s="148" t="str">
        <f t="shared" ref="H619:H672" si="237">RIGHT(F619,LEN(F619)-FIND(":",F619)-1)</f>
        <v>RMDE13 Tradegate Exchange</v>
      </c>
      <c r="I619" s="148"/>
      <c r="J619" s="148" t="s">
        <v>200</v>
      </c>
      <c r="K619" s="148"/>
      <c r="L619" s="30" t="s">
        <v>2276</v>
      </c>
      <c r="M619" s="143" t="s">
        <v>2143</v>
      </c>
      <c r="N619" s="68">
        <v>618</v>
      </c>
      <c r="O619" s="68" t="str">
        <f t="shared" si="231"/>
        <v/>
      </c>
      <c r="P619" s="68" t="str">
        <f t="shared" si="229"/>
        <v>{ "id": 618, "cbl_value":"RMDE13", "oscar_display_text" : "RMDE13 Tradegate Exchange", "top_record": false, "synonyms": [] },</v>
      </c>
      <c r="Q619" s="68" t="str">
        <f t="shared" si="230"/>
        <v>{ "id": 618, "cbl_value":"RMDE13", "oscar_display_text" : "RMDE13 Tradegate Exchange", "top_record": false, "synonyms": [] },</v>
      </c>
      <c r="R619" s="68"/>
      <c r="S619" t="s">
        <v>88</v>
      </c>
      <c r="T619" t="str">
        <f t="shared" si="233"/>
        <v>UPDATE lov_value SET ACTIVE = 1 , ORDER_VALUE = 0 WHERE ID = 618;</v>
      </c>
      <c r="U619" t="str">
        <f t="shared" si="235"/>
        <v>RMDE13</v>
      </c>
      <c r="V619" t="str">
        <f t="shared" si="235"/>
        <v>tradegate exchange</v>
      </c>
      <c r="W619" t="str">
        <f t="shared" si="235"/>
        <v/>
      </c>
      <c r="X619" t="str">
        <f t="shared" si="235"/>
        <v/>
      </c>
      <c r="Y619" t="str">
        <f t="shared" si="235"/>
        <v/>
      </c>
      <c r="Z619" t="str">
        <f t="shared" si="235"/>
        <v/>
      </c>
      <c r="AA619" t="str">
        <f t="shared" si="235"/>
        <v/>
      </c>
      <c r="AB619" t="str">
        <f t="shared" si="235"/>
        <v/>
      </c>
      <c r="AC619" t="str">
        <f t="shared" si="235"/>
        <v/>
      </c>
      <c r="AD619" t="str">
        <f t="shared" si="235"/>
        <v/>
      </c>
      <c r="AE619" t="str">
        <f t="shared" si="235"/>
        <v/>
      </c>
      <c r="AF619" t="str">
        <f t="shared" si="235"/>
        <v/>
      </c>
      <c r="AG619" t="str">
        <f t="shared" si="225"/>
        <v>INSERT INTO oscar_db.synonym (SYNONYM, LOV_ID) VALUES('RMDE13' , 618);</v>
      </c>
      <c r="AH619" t="str">
        <f t="shared" si="225"/>
        <v>INSERT INTO oscar_db.synonym (SYNONYM, LOV_ID) VALUES('tradegate exchange' , 618);</v>
      </c>
      <c r="AI619" t="str">
        <f t="shared" si="225"/>
        <v/>
      </c>
      <c r="AJ619" t="str">
        <f t="shared" si="225"/>
        <v/>
      </c>
      <c r="AK619" t="str">
        <f t="shared" si="225"/>
        <v/>
      </c>
      <c r="AL619" t="str">
        <f t="shared" si="225"/>
        <v/>
      </c>
      <c r="AM619" t="str">
        <f t="shared" si="234"/>
        <v/>
      </c>
      <c r="AN619" t="str">
        <f t="shared" si="234"/>
        <v/>
      </c>
      <c r="AO619" t="str">
        <f t="shared" si="234"/>
        <v/>
      </c>
      <c r="AP619" t="str">
        <f t="shared" si="227"/>
        <v/>
      </c>
      <c r="AQ619" t="str">
        <f t="shared" si="227"/>
        <v/>
      </c>
      <c r="AR619" t="str">
        <f t="shared" si="227"/>
        <v/>
      </c>
    </row>
    <row r="620" spans="3:44" ht="16" hidden="1">
      <c r="C620" s="68">
        <v>15</v>
      </c>
      <c r="D620" s="68">
        <v>167</v>
      </c>
      <c r="E620" s="18" t="s">
        <v>858</v>
      </c>
      <c r="F620" s="145" t="s">
        <v>2277</v>
      </c>
      <c r="G620" s="148" t="str">
        <f t="shared" si="236"/>
        <v>RMDK01</v>
      </c>
      <c r="H620" s="148" t="str">
        <f t="shared" si="237"/>
        <v>RMDK01 Kobenhavn Fondsbors</v>
      </c>
      <c r="I620" s="148"/>
      <c r="J620" s="148" t="s">
        <v>200</v>
      </c>
      <c r="K620" s="148"/>
      <c r="L620" s="30" t="s">
        <v>2278</v>
      </c>
      <c r="M620" s="143" t="s">
        <v>2143</v>
      </c>
      <c r="N620" s="68">
        <v>619</v>
      </c>
      <c r="O620" s="68" t="str">
        <f t="shared" si="231"/>
        <v/>
      </c>
      <c r="P620" s="68" t="str">
        <f t="shared" si="229"/>
        <v>{ "id": 619, "cbl_value":"RMDK01", "oscar_display_text" : "RMDK01 Kobenhavn Fondsbors", "top_record": false, "synonyms": [] },</v>
      </c>
      <c r="Q620" s="68" t="str">
        <f t="shared" si="230"/>
        <v>{ "id": 619, "cbl_value":"RMDK01", "oscar_display_text" : "RMDK01 Kobenhavn Fondsbors", "top_record": false, "synonyms": [] },</v>
      </c>
      <c r="R620" s="68"/>
      <c r="S620" t="s">
        <v>88</v>
      </c>
      <c r="T620" t="str">
        <f t="shared" si="233"/>
        <v>UPDATE lov_value SET ACTIVE = 1 , ORDER_VALUE = 0 WHERE ID = 619;</v>
      </c>
      <c r="U620" t="str">
        <f t="shared" si="235"/>
        <v>RMDK01</v>
      </c>
      <c r="V620" t="str">
        <f t="shared" si="235"/>
        <v>kobenhavn bors</v>
      </c>
      <c r="W620" t="str">
        <f t="shared" si="235"/>
        <v/>
      </c>
      <c r="X620" t="str">
        <f t="shared" si="235"/>
        <v/>
      </c>
      <c r="Y620" t="str">
        <f t="shared" si="235"/>
        <v/>
      </c>
      <c r="Z620" t="str">
        <f t="shared" si="235"/>
        <v/>
      </c>
      <c r="AA620" t="str">
        <f t="shared" si="235"/>
        <v/>
      </c>
      <c r="AB620" t="str">
        <f t="shared" si="235"/>
        <v/>
      </c>
      <c r="AC620" t="str">
        <f t="shared" si="235"/>
        <v/>
      </c>
      <c r="AD620" t="str">
        <f t="shared" si="235"/>
        <v/>
      </c>
      <c r="AE620" t="str">
        <f t="shared" si="235"/>
        <v/>
      </c>
      <c r="AF620" t="str">
        <f t="shared" si="235"/>
        <v/>
      </c>
      <c r="AG620" t="str">
        <f t="shared" ref="AG620:AO661" si="238">IF(U620&lt;&gt;"",CONCATENATE("INSERT INTO oscar_db.synonym (SYNONYM, LOV_ID) VALUES('",U620,"' , ",$N620,");"),"")</f>
        <v>INSERT INTO oscar_db.synonym (SYNONYM, LOV_ID) VALUES('RMDK01' , 619);</v>
      </c>
      <c r="AH620" t="str">
        <f t="shared" si="238"/>
        <v>INSERT INTO oscar_db.synonym (SYNONYM, LOV_ID) VALUES('kobenhavn bors' , 619);</v>
      </c>
      <c r="AI620" t="str">
        <f t="shared" si="238"/>
        <v/>
      </c>
      <c r="AJ620" t="str">
        <f t="shared" si="238"/>
        <v/>
      </c>
      <c r="AK620" t="str">
        <f t="shared" si="238"/>
        <v/>
      </c>
      <c r="AL620" t="str">
        <f t="shared" si="238"/>
        <v/>
      </c>
      <c r="AM620" t="str">
        <f t="shared" si="234"/>
        <v/>
      </c>
      <c r="AN620" t="str">
        <f t="shared" si="234"/>
        <v/>
      </c>
      <c r="AO620" t="str">
        <f t="shared" si="234"/>
        <v/>
      </c>
      <c r="AP620" t="str">
        <f t="shared" si="227"/>
        <v/>
      </c>
      <c r="AQ620" t="str">
        <f t="shared" si="227"/>
        <v/>
      </c>
      <c r="AR620" t="str">
        <f t="shared" si="227"/>
        <v/>
      </c>
    </row>
    <row r="621" spans="3:44" ht="16" hidden="1">
      <c r="C621" s="68">
        <v>15</v>
      </c>
      <c r="D621" s="68">
        <v>167</v>
      </c>
      <c r="E621" s="18" t="s">
        <v>858</v>
      </c>
      <c r="F621" s="145" t="s">
        <v>2279</v>
      </c>
      <c r="G621" s="148" t="str">
        <f t="shared" si="236"/>
        <v>RMEE01</v>
      </c>
      <c r="H621" s="148" t="str">
        <f t="shared" si="237"/>
        <v>RMEE01 Nasdaq OMX Tallinn</v>
      </c>
      <c r="I621" s="148"/>
      <c r="J621" s="148" t="s">
        <v>200</v>
      </c>
      <c r="K621" s="148"/>
      <c r="L621" s="30" t="s">
        <v>2280</v>
      </c>
      <c r="M621" s="143" t="s">
        <v>2143</v>
      </c>
      <c r="N621" s="68">
        <v>620</v>
      </c>
      <c r="O621" s="68" t="str">
        <f t="shared" si="231"/>
        <v/>
      </c>
      <c r="P621" s="68" t="str">
        <f t="shared" si="229"/>
        <v>{ "id": 620, "cbl_value":"RMEE01", "oscar_display_text" : "RMEE01 Nasdaq OMX Tallinn", "top_record": false, "synonyms": [] },</v>
      </c>
      <c r="Q621" s="68" t="str">
        <f t="shared" si="230"/>
        <v>{ "id": 620, "cbl_value":"RMEE01", "oscar_display_text" : "RMEE01 Nasdaq OMX Tallinn", "top_record": false, "synonyms": [] },</v>
      </c>
      <c r="R621" s="68"/>
      <c r="S621" t="s">
        <v>88</v>
      </c>
      <c r="T621" t="str">
        <f t="shared" si="233"/>
        <v>UPDATE lov_value SET ACTIVE = 1 , ORDER_VALUE = 0 WHERE ID = 620;</v>
      </c>
      <c r="U621" t="str">
        <f t="shared" ref="U621:AF636" si="239">IF($L621&lt;&gt;"",
    IF(LEN($L621)-LEN(SUBSTITUTE($L621,";",""))&gt;=U$1,
        IF(U$1=1,
            MID($L621,1,FIND(";",$L621,1)-1),
            MID($L621,
                FIND("~",SUBSTITUTE($L621,";","~",U$1-1))+1,
                FIND("~",SUBSTITUTE($L621,";","~",U$1))-FIND("~",SUBSTITUTE($L621,";","~",U$1-1))-1
            )
        ),
        IF(AND(LEN($L621)-LEN(SUBSTITUTE($L621,";",""))=0,U$1=1),
            $L621,
            IF(LEN($L621)-LEN(SUBSTITUTE($L621,";",""))=U$1-1,
                RIGHT($L621,LEN($L621)-FIND("~",(SUBSTITUTE($L621,";","~",U$1-1)))),""))),"")</f>
        <v>RMEE01</v>
      </c>
      <c r="V621" t="str">
        <f t="shared" si="239"/>
        <v>nasdaq omx tallinn</v>
      </c>
      <c r="W621" t="str">
        <f t="shared" si="239"/>
        <v/>
      </c>
      <c r="X621" t="str">
        <f t="shared" si="239"/>
        <v/>
      </c>
      <c r="Y621" t="str">
        <f t="shared" si="239"/>
        <v/>
      </c>
      <c r="Z621" t="str">
        <f t="shared" si="239"/>
        <v/>
      </c>
      <c r="AA621" t="str">
        <f t="shared" si="239"/>
        <v/>
      </c>
      <c r="AB621" t="str">
        <f t="shared" si="239"/>
        <v/>
      </c>
      <c r="AC621" t="str">
        <f t="shared" si="239"/>
        <v/>
      </c>
      <c r="AD621" t="str">
        <f t="shared" si="239"/>
        <v/>
      </c>
      <c r="AE621" t="str">
        <f t="shared" si="239"/>
        <v/>
      </c>
      <c r="AF621" t="str">
        <f t="shared" si="239"/>
        <v/>
      </c>
      <c r="AG621" t="str">
        <f t="shared" si="238"/>
        <v>INSERT INTO oscar_db.synonym (SYNONYM, LOV_ID) VALUES('RMEE01' , 620);</v>
      </c>
      <c r="AH621" t="str">
        <f t="shared" si="238"/>
        <v>INSERT INTO oscar_db.synonym (SYNONYM, LOV_ID) VALUES('nasdaq omx tallinn' , 620);</v>
      </c>
      <c r="AI621" t="str">
        <f t="shared" si="238"/>
        <v/>
      </c>
      <c r="AJ621" t="str">
        <f t="shared" si="238"/>
        <v/>
      </c>
      <c r="AK621" t="str">
        <f t="shared" si="238"/>
        <v/>
      </c>
      <c r="AL621" t="str">
        <f t="shared" si="238"/>
        <v/>
      </c>
      <c r="AM621" t="str">
        <f t="shared" si="234"/>
        <v/>
      </c>
      <c r="AN621" t="str">
        <f t="shared" si="234"/>
        <v/>
      </c>
      <c r="AO621" t="str">
        <f t="shared" si="234"/>
        <v/>
      </c>
      <c r="AP621" t="str">
        <f t="shared" si="227"/>
        <v/>
      </c>
      <c r="AQ621" t="str">
        <f t="shared" si="227"/>
        <v/>
      </c>
      <c r="AR621" t="str">
        <f t="shared" si="227"/>
        <v/>
      </c>
    </row>
    <row r="622" spans="3:44" ht="48" hidden="1">
      <c r="C622" s="68">
        <v>15</v>
      </c>
      <c r="D622" s="68">
        <v>167</v>
      </c>
      <c r="E622" s="18" t="s">
        <v>858</v>
      </c>
      <c r="F622" s="145" t="s">
        <v>2281</v>
      </c>
      <c r="G622" s="148" t="str">
        <f t="shared" si="236"/>
        <v>RMES01</v>
      </c>
      <c r="H622" s="148" t="str">
        <f t="shared" si="237"/>
        <v>RMES01 Bolsa de Valores de Barcelona</v>
      </c>
      <c r="I622" s="148"/>
      <c r="J622" s="148" t="s">
        <v>200</v>
      </c>
      <c r="K622" s="148"/>
      <c r="L622" s="30" t="s">
        <v>2282</v>
      </c>
      <c r="M622" s="143" t="s">
        <v>2143</v>
      </c>
      <c r="N622" s="68">
        <v>621</v>
      </c>
      <c r="O622" s="68" t="str">
        <f t="shared" si="231"/>
        <v/>
      </c>
      <c r="P622" s="68" t="str">
        <f t="shared" si="229"/>
        <v>{ "id": 621, "cbl_value":"RMES01", "oscar_display_text" : "RMES01 Bolsa de Valores de Barcelona", "top_record": false, "synonyms": [] },</v>
      </c>
      <c r="Q622" s="68" t="str">
        <f t="shared" si="230"/>
        <v>{ "id": 621, "cbl_value":"RMES01", "oscar_display_text" : "RMES01 Bolsa de Valores de Barcelona", "top_record": false, "synonyms": [] },</v>
      </c>
      <c r="R622" s="68"/>
      <c r="S622" t="s">
        <v>88</v>
      </c>
      <c r="T622" t="str">
        <f t="shared" si="233"/>
        <v>UPDATE lov_value SET ACTIVE = 1 , ORDER_VALUE = 0 WHERE ID = 621;</v>
      </c>
      <c r="U622" t="str">
        <f t="shared" si="239"/>
        <v>RMES01</v>
      </c>
      <c r="V622" t="str">
        <f t="shared" si="239"/>
        <v>bolsa barcelona</v>
      </c>
      <c r="W622" t="str">
        <f t="shared" si="239"/>
        <v>bolsa de valores barcelona</v>
      </c>
      <c r="X622" t="str">
        <f t="shared" si="239"/>
        <v/>
      </c>
      <c r="Y622" t="str">
        <f t="shared" si="239"/>
        <v/>
      </c>
      <c r="Z622" t="str">
        <f t="shared" si="239"/>
        <v/>
      </c>
      <c r="AA622" t="str">
        <f t="shared" si="239"/>
        <v/>
      </c>
      <c r="AB622" t="str">
        <f t="shared" si="239"/>
        <v/>
      </c>
      <c r="AC622" t="str">
        <f t="shared" si="239"/>
        <v/>
      </c>
      <c r="AD622" t="str">
        <f t="shared" si="239"/>
        <v/>
      </c>
      <c r="AE622" t="str">
        <f t="shared" si="239"/>
        <v/>
      </c>
      <c r="AF622" t="str">
        <f t="shared" si="239"/>
        <v/>
      </c>
      <c r="AG622" t="str">
        <f t="shared" si="238"/>
        <v>INSERT INTO oscar_db.synonym (SYNONYM, LOV_ID) VALUES('RMES01' , 621);</v>
      </c>
      <c r="AH622" t="str">
        <f t="shared" si="238"/>
        <v>INSERT INTO oscar_db.synonym (SYNONYM, LOV_ID) VALUES('bolsa barcelona' , 621);</v>
      </c>
      <c r="AI622" t="str">
        <f t="shared" si="238"/>
        <v>INSERT INTO oscar_db.synonym (SYNONYM, LOV_ID) VALUES('bolsa de valores barcelona' , 621);</v>
      </c>
      <c r="AJ622" t="str">
        <f t="shared" si="238"/>
        <v/>
      </c>
      <c r="AK622" t="str">
        <f t="shared" si="238"/>
        <v/>
      </c>
      <c r="AL622" t="str">
        <f t="shared" si="238"/>
        <v/>
      </c>
      <c r="AM622" t="str">
        <f t="shared" si="234"/>
        <v/>
      </c>
      <c r="AN622" t="str">
        <f t="shared" si="234"/>
        <v/>
      </c>
      <c r="AO622" t="str">
        <f t="shared" si="234"/>
        <v/>
      </c>
      <c r="AP622" t="str">
        <f t="shared" si="227"/>
        <v/>
      </c>
      <c r="AQ622" t="str">
        <f t="shared" si="227"/>
        <v/>
      </c>
      <c r="AR622" t="str">
        <f t="shared" si="227"/>
        <v/>
      </c>
    </row>
    <row r="623" spans="3:44" ht="32" hidden="1">
      <c r="C623" s="68">
        <v>15</v>
      </c>
      <c r="D623" s="68">
        <v>167</v>
      </c>
      <c r="E623" s="18" t="s">
        <v>858</v>
      </c>
      <c r="F623" s="145" t="s">
        <v>2283</v>
      </c>
      <c r="G623" s="148" t="str">
        <f t="shared" si="236"/>
        <v>RMES02</v>
      </c>
      <c r="H623" s="148" t="str">
        <f t="shared" si="237"/>
        <v>RMES02 Bolsa de Valores de Bilbao</v>
      </c>
      <c r="I623" s="148"/>
      <c r="J623" s="148" t="s">
        <v>200</v>
      </c>
      <c r="K623" s="148"/>
      <c r="L623" s="30" t="s">
        <v>2284</v>
      </c>
      <c r="M623" s="143" t="s">
        <v>2143</v>
      </c>
      <c r="N623" s="68">
        <v>622</v>
      </c>
      <c r="O623" s="68" t="str">
        <f t="shared" si="231"/>
        <v/>
      </c>
      <c r="P623" s="68" t="str">
        <f t="shared" si="229"/>
        <v>{ "id": 622, "cbl_value":"RMES02", "oscar_display_text" : "RMES02 Bolsa de Valores de Bilbao", "top_record": false, "synonyms": [] },</v>
      </c>
      <c r="Q623" s="68" t="str">
        <f t="shared" si="230"/>
        <v>{ "id": 622, "cbl_value":"RMES02", "oscar_display_text" : "RMES02 Bolsa de Valores de Bilbao", "top_record": false, "synonyms": [] },</v>
      </c>
      <c r="R623" s="68"/>
      <c r="S623" t="s">
        <v>88</v>
      </c>
      <c r="T623" t="str">
        <f t="shared" si="233"/>
        <v>UPDATE lov_value SET ACTIVE = 1 , ORDER_VALUE = 0 WHERE ID = 622;</v>
      </c>
      <c r="U623" t="str">
        <f t="shared" si="239"/>
        <v>RMES02</v>
      </c>
      <c r="V623" t="str">
        <f t="shared" si="239"/>
        <v>bolsa bilbao</v>
      </c>
      <c r="W623" t="str">
        <f t="shared" si="239"/>
        <v>bolsa de valores bilbao</v>
      </c>
      <c r="X623" t="str">
        <f t="shared" si="239"/>
        <v/>
      </c>
      <c r="Y623" t="str">
        <f t="shared" si="239"/>
        <v/>
      </c>
      <c r="Z623" t="str">
        <f t="shared" si="239"/>
        <v/>
      </c>
      <c r="AA623" t="str">
        <f t="shared" si="239"/>
        <v/>
      </c>
      <c r="AB623" t="str">
        <f t="shared" si="239"/>
        <v/>
      </c>
      <c r="AC623" t="str">
        <f t="shared" si="239"/>
        <v/>
      </c>
      <c r="AD623" t="str">
        <f t="shared" si="239"/>
        <v/>
      </c>
      <c r="AE623" t="str">
        <f t="shared" si="239"/>
        <v/>
      </c>
      <c r="AF623" t="str">
        <f t="shared" si="239"/>
        <v/>
      </c>
      <c r="AG623" t="str">
        <f t="shared" si="238"/>
        <v>INSERT INTO oscar_db.synonym (SYNONYM, LOV_ID) VALUES('RMES02' , 622);</v>
      </c>
      <c r="AH623" t="str">
        <f t="shared" si="238"/>
        <v>INSERT INTO oscar_db.synonym (SYNONYM, LOV_ID) VALUES('bolsa bilbao' , 622);</v>
      </c>
      <c r="AI623" t="str">
        <f t="shared" si="238"/>
        <v>INSERT INTO oscar_db.synonym (SYNONYM, LOV_ID) VALUES('bolsa de valores bilbao' , 622);</v>
      </c>
      <c r="AJ623" t="str">
        <f t="shared" si="238"/>
        <v/>
      </c>
      <c r="AK623" t="str">
        <f t="shared" si="238"/>
        <v/>
      </c>
      <c r="AL623" t="str">
        <f t="shared" si="238"/>
        <v/>
      </c>
      <c r="AM623" t="str">
        <f t="shared" si="234"/>
        <v/>
      </c>
      <c r="AN623" t="str">
        <f t="shared" si="234"/>
        <v/>
      </c>
      <c r="AO623" t="str">
        <f t="shared" si="234"/>
        <v/>
      </c>
      <c r="AP623" t="str">
        <f t="shared" si="227"/>
        <v/>
      </c>
      <c r="AQ623" t="str">
        <f t="shared" si="227"/>
        <v/>
      </c>
      <c r="AR623" t="str">
        <f t="shared" si="227"/>
        <v/>
      </c>
    </row>
    <row r="624" spans="3:44" ht="32" hidden="1">
      <c r="C624" s="68">
        <v>15</v>
      </c>
      <c r="D624" s="68">
        <v>167</v>
      </c>
      <c r="E624" s="18" t="s">
        <v>858</v>
      </c>
      <c r="F624" s="145" t="s">
        <v>2285</v>
      </c>
      <c r="G624" s="148" t="str">
        <f t="shared" si="236"/>
        <v>RMES03</v>
      </c>
      <c r="H624" s="148" t="str">
        <f t="shared" si="237"/>
        <v>RMES03 Bolsa de Valores de Madrid</v>
      </c>
      <c r="I624" s="148"/>
      <c r="J624" s="148" t="s">
        <v>200</v>
      </c>
      <c r="K624" s="148"/>
      <c r="L624" s="30" t="s">
        <v>2286</v>
      </c>
      <c r="M624" s="143" t="s">
        <v>2143</v>
      </c>
      <c r="N624" s="68">
        <v>623</v>
      </c>
      <c r="O624" s="68" t="str">
        <f t="shared" si="231"/>
        <v/>
      </c>
      <c r="P624" s="68" t="str">
        <f t="shared" si="229"/>
        <v>{ "id": 623, "cbl_value":"RMES03", "oscar_display_text" : "RMES03 Bolsa de Valores de Madrid", "top_record": false, "synonyms": [] },</v>
      </c>
      <c r="Q624" s="68" t="str">
        <f t="shared" si="230"/>
        <v>{ "id": 623, "cbl_value":"RMES03", "oscar_display_text" : "RMES03 Bolsa de Valores de Madrid", "top_record": false, "synonyms": [] },</v>
      </c>
      <c r="R624" s="68"/>
      <c r="S624" t="s">
        <v>88</v>
      </c>
      <c r="T624" t="str">
        <f t="shared" si="233"/>
        <v>UPDATE lov_value SET ACTIVE = 1 , ORDER_VALUE = 0 WHERE ID = 623;</v>
      </c>
      <c r="U624" t="str">
        <f t="shared" si="239"/>
        <v>RMES03</v>
      </c>
      <c r="V624" t="str">
        <f t="shared" si="239"/>
        <v>bolsa madrid</v>
      </c>
      <c r="W624" t="str">
        <f t="shared" si="239"/>
        <v>bolsa de valores madrid</v>
      </c>
      <c r="X624" t="str">
        <f t="shared" si="239"/>
        <v/>
      </c>
      <c r="Y624" t="str">
        <f t="shared" si="239"/>
        <v/>
      </c>
      <c r="Z624" t="str">
        <f t="shared" si="239"/>
        <v/>
      </c>
      <c r="AA624" t="str">
        <f t="shared" si="239"/>
        <v/>
      </c>
      <c r="AB624" t="str">
        <f t="shared" si="239"/>
        <v/>
      </c>
      <c r="AC624" t="str">
        <f t="shared" si="239"/>
        <v/>
      </c>
      <c r="AD624" t="str">
        <f t="shared" si="239"/>
        <v/>
      </c>
      <c r="AE624" t="str">
        <f t="shared" si="239"/>
        <v/>
      </c>
      <c r="AF624" t="str">
        <f t="shared" si="239"/>
        <v/>
      </c>
      <c r="AG624" t="str">
        <f t="shared" si="238"/>
        <v>INSERT INTO oscar_db.synonym (SYNONYM, LOV_ID) VALUES('RMES03' , 623);</v>
      </c>
      <c r="AH624" t="str">
        <f t="shared" si="238"/>
        <v>INSERT INTO oscar_db.synonym (SYNONYM, LOV_ID) VALUES('bolsa madrid' , 623);</v>
      </c>
      <c r="AI624" t="str">
        <f t="shared" si="238"/>
        <v>INSERT INTO oscar_db.synonym (SYNONYM, LOV_ID) VALUES('bolsa de valores madrid' , 623);</v>
      </c>
      <c r="AJ624" t="str">
        <f t="shared" si="238"/>
        <v/>
      </c>
      <c r="AK624" t="str">
        <f t="shared" si="238"/>
        <v/>
      </c>
      <c r="AL624" t="str">
        <f t="shared" si="238"/>
        <v/>
      </c>
      <c r="AM624" t="str">
        <f t="shared" si="234"/>
        <v/>
      </c>
      <c r="AN624" t="str">
        <f t="shared" si="234"/>
        <v/>
      </c>
      <c r="AO624" t="str">
        <f t="shared" si="234"/>
        <v/>
      </c>
      <c r="AP624" t="str">
        <f t="shared" si="227"/>
        <v/>
      </c>
      <c r="AQ624" t="str">
        <f t="shared" si="227"/>
        <v/>
      </c>
      <c r="AR624" t="str">
        <f t="shared" si="227"/>
        <v/>
      </c>
    </row>
    <row r="625" spans="3:44" ht="48" hidden="1">
      <c r="C625" s="68">
        <v>15</v>
      </c>
      <c r="D625" s="68">
        <v>167</v>
      </c>
      <c r="E625" s="18" t="s">
        <v>858</v>
      </c>
      <c r="F625" s="145" t="s">
        <v>2287</v>
      </c>
      <c r="G625" s="148" t="str">
        <f t="shared" si="236"/>
        <v>RMES04</v>
      </c>
      <c r="H625" s="148" t="str">
        <f t="shared" si="237"/>
        <v>RMES04 Bolsa de Valores de Valencia</v>
      </c>
      <c r="I625" s="148"/>
      <c r="J625" s="148" t="s">
        <v>200</v>
      </c>
      <c r="K625" s="148"/>
      <c r="L625" s="30" t="s">
        <v>2288</v>
      </c>
      <c r="M625" s="143" t="s">
        <v>2143</v>
      </c>
      <c r="N625" s="68">
        <v>624</v>
      </c>
      <c r="O625" s="68" t="str">
        <f t="shared" si="231"/>
        <v/>
      </c>
      <c r="P625" s="68" t="str">
        <f t="shared" si="229"/>
        <v>{ "id": 624, "cbl_value":"RMES04", "oscar_display_text" : "RMES04 Bolsa de Valores de Valencia", "top_record": false, "synonyms": [] },</v>
      </c>
      <c r="Q625" s="68" t="str">
        <f t="shared" si="230"/>
        <v>{ "id": 624, "cbl_value":"RMES04", "oscar_display_text" : "RMES04 Bolsa de Valores de Valencia", "top_record": false, "synonyms": [] },</v>
      </c>
      <c r="R625" s="68"/>
      <c r="S625" t="s">
        <v>88</v>
      </c>
      <c r="T625" t="str">
        <f t="shared" si="233"/>
        <v>UPDATE lov_value SET ACTIVE = 1 , ORDER_VALUE = 0 WHERE ID = 624;</v>
      </c>
      <c r="U625" t="str">
        <f t="shared" si="239"/>
        <v>RMES04</v>
      </c>
      <c r="V625" t="str">
        <f t="shared" si="239"/>
        <v>bolsa valencia</v>
      </c>
      <c r="W625" t="str">
        <f t="shared" si="239"/>
        <v>bolsa de valores valencia</v>
      </c>
      <c r="X625" t="str">
        <f t="shared" si="239"/>
        <v/>
      </c>
      <c r="Y625" t="str">
        <f t="shared" si="239"/>
        <v/>
      </c>
      <c r="Z625" t="str">
        <f t="shared" si="239"/>
        <v/>
      </c>
      <c r="AA625" t="str">
        <f t="shared" si="239"/>
        <v/>
      </c>
      <c r="AB625" t="str">
        <f t="shared" si="239"/>
        <v/>
      </c>
      <c r="AC625" t="str">
        <f t="shared" si="239"/>
        <v/>
      </c>
      <c r="AD625" t="str">
        <f t="shared" si="239"/>
        <v/>
      </c>
      <c r="AE625" t="str">
        <f t="shared" si="239"/>
        <v/>
      </c>
      <c r="AF625" t="str">
        <f t="shared" si="239"/>
        <v/>
      </c>
      <c r="AG625" t="str">
        <f t="shared" si="238"/>
        <v>INSERT INTO oscar_db.synonym (SYNONYM, LOV_ID) VALUES('RMES04' , 624);</v>
      </c>
      <c r="AH625" t="str">
        <f t="shared" si="238"/>
        <v>INSERT INTO oscar_db.synonym (SYNONYM, LOV_ID) VALUES('bolsa valencia' , 624);</v>
      </c>
      <c r="AI625" t="str">
        <f t="shared" si="238"/>
        <v>INSERT INTO oscar_db.synonym (SYNONYM, LOV_ID) VALUES('bolsa de valores valencia' , 624);</v>
      </c>
      <c r="AJ625" t="str">
        <f t="shared" si="238"/>
        <v/>
      </c>
      <c r="AK625" t="str">
        <f t="shared" si="238"/>
        <v/>
      </c>
      <c r="AL625" t="str">
        <f t="shared" si="238"/>
        <v/>
      </c>
      <c r="AM625" t="str">
        <f t="shared" si="234"/>
        <v/>
      </c>
      <c r="AN625" t="str">
        <f t="shared" si="234"/>
        <v/>
      </c>
      <c r="AO625" t="str">
        <f t="shared" si="234"/>
        <v/>
      </c>
      <c r="AP625" t="str">
        <f t="shared" si="227"/>
        <v/>
      </c>
      <c r="AQ625" t="str">
        <f t="shared" si="227"/>
        <v/>
      </c>
      <c r="AR625" t="str">
        <f t="shared" si="227"/>
        <v/>
      </c>
    </row>
    <row r="626" spans="3:44" ht="32" hidden="1">
      <c r="C626" s="68">
        <v>15</v>
      </c>
      <c r="D626" s="68">
        <v>167</v>
      </c>
      <c r="E626" s="18" t="s">
        <v>858</v>
      </c>
      <c r="F626" s="145" t="s">
        <v>2289</v>
      </c>
      <c r="G626" s="148" t="str">
        <f t="shared" si="236"/>
        <v>RMES05</v>
      </c>
      <c r="H626" s="148" t="str">
        <f t="shared" si="237"/>
        <v>RMES05 AIAF Mercado de Renta Fija</v>
      </c>
      <c r="I626" s="148"/>
      <c r="J626" s="148" t="s">
        <v>200</v>
      </c>
      <c r="K626" s="148"/>
      <c r="L626" s="30" t="s">
        <v>2290</v>
      </c>
      <c r="M626" s="143" t="s">
        <v>2143</v>
      </c>
      <c r="N626" s="68">
        <v>625</v>
      </c>
      <c r="O626" s="68" t="str">
        <f t="shared" si="231"/>
        <v/>
      </c>
      <c r="P626" s="68" t="str">
        <f t="shared" si="229"/>
        <v>{ "id": 625, "cbl_value":"RMES05", "oscar_display_text" : "RMES05 AIAF Mercado de Renta Fija", "top_record": false, "synonyms": [] },</v>
      </c>
      <c r="Q626" s="68" t="str">
        <f t="shared" si="230"/>
        <v>{ "id": 625, "cbl_value":"RMES05", "oscar_display_text" : "RMES05 AIAF Mercado de Renta Fija", "top_record": false, "synonyms": [] },</v>
      </c>
      <c r="R626" s="68"/>
      <c r="S626" t="s">
        <v>88</v>
      </c>
      <c r="T626" t="str">
        <f t="shared" si="233"/>
        <v>UPDATE lov_value SET ACTIVE = 1 , ORDER_VALUE = 0 WHERE ID = 625;</v>
      </c>
      <c r="U626" t="str">
        <f t="shared" si="239"/>
        <v>RMES05</v>
      </c>
      <c r="V626" t="str">
        <f t="shared" si="239"/>
        <v>AIAF</v>
      </c>
      <c r="W626" t="str">
        <f t="shared" si="239"/>
        <v>mercado de renta fija</v>
      </c>
      <c r="X626" t="str">
        <f t="shared" si="239"/>
        <v>fija</v>
      </c>
      <c r="Y626" t="str">
        <f t="shared" si="239"/>
        <v/>
      </c>
      <c r="Z626" t="str">
        <f t="shared" si="239"/>
        <v/>
      </c>
      <c r="AA626" t="str">
        <f t="shared" si="239"/>
        <v/>
      </c>
      <c r="AB626" t="str">
        <f t="shared" si="239"/>
        <v/>
      </c>
      <c r="AC626" t="str">
        <f t="shared" si="239"/>
        <v/>
      </c>
      <c r="AD626" t="str">
        <f t="shared" si="239"/>
        <v/>
      </c>
      <c r="AE626" t="str">
        <f t="shared" si="239"/>
        <v/>
      </c>
      <c r="AF626" t="str">
        <f t="shared" si="239"/>
        <v/>
      </c>
      <c r="AG626" t="str">
        <f t="shared" si="238"/>
        <v>INSERT INTO oscar_db.synonym (SYNONYM, LOV_ID) VALUES('RMES05' , 625);</v>
      </c>
      <c r="AH626" t="str">
        <f t="shared" si="238"/>
        <v>INSERT INTO oscar_db.synonym (SYNONYM, LOV_ID) VALUES('AIAF' , 625);</v>
      </c>
      <c r="AI626" t="str">
        <f t="shared" si="238"/>
        <v>INSERT INTO oscar_db.synonym (SYNONYM, LOV_ID) VALUES('mercado de renta fija' , 625);</v>
      </c>
      <c r="AJ626" t="str">
        <f t="shared" si="238"/>
        <v>INSERT INTO oscar_db.synonym (SYNONYM, LOV_ID) VALUES('fija' , 625);</v>
      </c>
      <c r="AK626" t="str">
        <f t="shared" si="238"/>
        <v/>
      </c>
      <c r="AL626" t="str">
        <f t="shared" si="238"/>
        <v/>
      </c>
      <c r="AM626" t="str">
        <f t="shared" si="234"/>
        <v/>
      </c>
      <c r="AN626" t="str">
        <f t="shared" si="234"/>
        <v/>
      </c>
      <c r="AO626" t="str">
        <f t="shared" si="234"/>
        <v/>
      </c>
      <c r="AP626" t="str">
        <f t="shared" si="227"/>
        <v/>
      </c>
      <c r="AQ626" t="str">
        <f t="shared" si="227"/>
        <v/>
      </c>
      <c r="AR626" t="str">
        <f t="shared" si="227"/>
        <v/>
      </c>
    </row>
    <row r="627" spans="3:44" ht="32" hidden="1">
      <c r="C627" s="68">
        <v>15</v>
      </c>
      <c r="D627" s="68">
        <v>167</v>
      </c>
      <c r="E627" s="18" t="s">
        <v>858</v>
      </c>
      <c r="F627" s="145" t="s">
        <v>2291</v>
      </c>
      <c r="G627" s="148" t="str">
        <f t="shared" si="236"/>
        <v>RMES06</v>
      </c>
      <c r="H627" s="148" t="str">
        <f t="shared" si="237"/>
        <v>RMES06 Mercado de Deuda Publica en Anotaciones</v>
      </c>
      <c r="I627" s="148"/>
      <c r="J627" s="148" t="s">
        <v>200</v>
      </c>
      <c r="K627" s="148"/>
      <c r="L627" s="30" t="s">
        <v>2292</v>
      </c>
      <c r="M627" s="143" t="s">
        <v>2143</v>
      </c>
      <c r="N627" s="68">
        <v>626</v>
      </c>
      <c r="O627" s="68" t="str">
        <f t="shared" si="231"/>
        <v/>
      </c>
      <c r="P627" s="68" t="str">
        <f t="shared" si="229"/>
        <v>{ "id": 626, "cbl_value":"RMES06", "oscar_display_text" : "RMES06 Mercado de Deuda Publica en Anotaciones", "top_record": false, "synonyms": [] },</v>
      </c>
      <c r="Q627" s="68" t="str">
        <f t="shared" si="230"/>
        <v>{ "id": 626, "cbl_value":"RMES06", "oscar_display_text" : "RMES06 Mercado de Deuda Publica en Anotaciones", "top_record": false, "synonyms": [] },</v>
      </c>
      <c r="R627" s="68"/>
      <c r="S627" t="s">
        <v>88</v>
      </c>
      <c r="T627" t="str">
        <f t="shared" si="233"/>
        <v>UPDATE lov_value SET ACTIVE = 1 , ORDER_VALUE = 0 WHERE ID = 626;</v>
      </c>
      <c r="U627" t="str">
        <f t="shared" si="239"/>
        <v>RMES06</v>
      </c>
      <c r="V627" t="str">
        <f t="shared" si="239"/>
        <v>mercado deuda  publica</v>
      </c>
      <c r="W627" t="str">
        <f t="shared" si="239"/>
        <v/>
      </c>
      <c r="X627" t="str">
        <f t="shared" si="239"/>
        <v/>
      </c>
      <c r="Y627" t="str">
        <f t="shared" si="239"/>
        <v/>
      </c>
      <c r="Z627" t="str">
        <f t="shared" si="239"/>
        <v/>
      </c>
      <c r="AA627" t="str">
        <f t="shared" si="239"/>
        <v/>
      </c>
      <c r="AB627" t="str">
        <f t="shared" si="239"/>
        <v/>
      </c>
      <c r="AC627" t="str">
        <f t="shared" si="239"/>
        <v/>
      </c>
      <c r="AD627" t="str">
        <f t="shared" si="239"/>
        <v/>
      </c>
      <c r="AE627" t="str">
        <f t="shared" si="239"/>
        <v/>
      </c>
      <c r="AF627" t="str">
        <f t="shared" si="239"/>
        <v/>
      </c>
      <c r="AG627" t="str">
        <f t="shared" si="238"/>
        <v>INSERT INTO oscar_db.synonym (SYNONYM, LOV_ID) VALUES('RMES06' , 626);</v>
      </c>
      <c r="AH627" t="str">
        <f t="shared" si="238"/>
        <v>INSERT INTO oscar_db.synonym (SYNONYM, LOV_ID) VALUES('mercado deuda  publica' , 626);</v>
      </c>
      <c r="AI627" t="str">
        <f t="shared" si="238"/>
        <v/>
      </c>
      <c r="AJ627" t="str">
        <f t="shared" si="238"/>
        <v/>
      </c>
      <c r="AK627" t="str">
        <f t="shared" si="238"/>
        <v/>
      </c>
      <c r="AL627" t="str">
        <f t="shared" si="238"/>
        <v/>
      </c>
      <c r="AM627" t="str">
        <f t="shared" si="234"/>
        <v/>
      </c>
      <c r="AN627" t="str">
        <f t="shared" si="234"/>
        <v/>
      </c>
      <c r="AO627" t="str">
        <f t="shared" si="234"/>
        <v/>
      </c>
      <c r="AP627" t="str">
        <f t="shared" si="227"/>
        <v/>
      </c>
      <c r="AQ627" t="str">
        <f t="shared" si="227"/>
        <v/>
      </c>
      <c r="AR627" t="str">
        <f t="shared" si="227"/>
        <v/>
      </c>
    </row>
    <row r="628" spans="3:44" ht="16" hidden="1">
      <c r="C628" s="68">
        <v>15</v>
      </c>
      <c r="D628" s="68">
        <v>167</v>
      </c>
      <c r="E628" s="18" t="s">
        <v>858</v>
      </c>
      <c r="F628" s="145" t="s">
        <v>2293</v>
      </c>
      <c r="G628" s="148" t="str">
        <f t="shared" si="236"/>
        <v>RMEU01</v>
      </c>
      <c r="H628" s="148" t="str">
        <f t="shared" si="237"/>
        <v>RMEU01 STEP market</v>
      </c>
      <c r="I628" s="148"/>
      <c r="J628" s="148" t="s">
        <v>200</v>
      </c>
      <c r="K628" s="148"/>
      <c r="L628" s="30" t="s">
        <v>2294</v>
      </c>
      <c r="M628" s="143" t="s">
        <v>2143</v>
      </c>
      <c r="N628" s="68">
        <v>627</v>
      </c>
      <c r="O628" s="68" t="str">
        <f t="shared" si="231"/>
        <v/>
      </c>
      <c r="P628" s="68" t="str">
        <f t="shared" si="229"/>
        <v>{ "id": 627, "cbl_value":"RMEU01", "oscar_display_text" : "RMEU01 STEP market", "top_record": false, "synonyms": [] },</v>
      </c>
      <c r="Q628" s="68" t="str">
        <f t="shared" si="230"/>
        <v>{ "id": 627, "cbl_value":"RMEU01", "oscar_display_text" : "RMEU01 STEP market", "top_record": false, "synonyms": [] },</v>
      </c>
      <c r="R628" s="68"/>
      <c r="S628" t="s">
        <v>88</v>
      </c>
      <c r="T628" t="str">
        <f t="shared" si="233"/>
        <v>UPDATE lov_value SET ACTIVE = 1 , ORDER_VALUE = 0 WHERE ID = 627;</v>
      </c>
      <c r="U628" t="str">
        <f t="shared" si="239"/>
        <v>RMEU01</v>
      </c>
      <c r="V628" t="str">
        <f t="shared" si="239"/>
        <v>step</v>
      </c>
      <c r="W628" t="str">
        <f t="shared" si="239"/>
        <v/>
      </c>
      <c r="X628" t="str">
        <f t="shared" si="239"/>
        <v/>
      </c>
      <c r="Y628" t="str">
        <f t="shared" si="239"/>
        <v/>
      </c>
      <c r="Z628" t="str">
        <f t="shared" si="239"/>
        <v/>
      </c>
      <c r="AA628" t="str">
        <f t="shared" si="239"/>
        <v/>
      </c>
      <c r="AB628" t="str">
        <f t="shared" si="239"/>
        <v/>
      </c>
      <c r="AC628" t="str">
        <f t="shared" si="239"/>
        <v/>
      </c>
      <c r="AD628" t="str">
        <f t="shared" si="239"/>
        <v/>
      </c>
      <c r="AE628" t="str">
        <f t="shared" si="239"/>
        <v/>
      </c>
      <c r="AF628" t="str">
        <f t="shared" si="239"/>
        <v/>
      </c>
      <c r="AG628" t="str">
        <f t="shared" si="238"/>
        <v>INSERT INTO oscar_db.synonym (SYNONYM, LOV_ID) VALUES('RMEU01' , 627);</v>
      </c>
      <c r="AH628" t="str">
        <f t="shared" si="238"/>
        <v>INSERT INTO oscar_db.synonym (SYNONYM, LOV_ID) VALUES('step' , 627);</v>
      </c>
      <c r="AI628" t="str">
        <f t="shared" si="238"/>
        <v/>
      </c>
      <c r="AJ628" t="str">
        <f t="shared" si="238"/>
        <v/>
      </c>
      <c r="AK628" t="str">
        <f t="shared" si="238"/>
        <v/>
      </c>
      <c r="AL628" t="str">
        <f t="shared" si="238"/>
        <v/>
      </c>
      <c r="AM628" t="str">
        <f t="shared" si="234"/>
        <v/>
      </c>
      <c r="AN628" t="str">
        <f t="shared" si="234"/>
        <v/>
      </c>
      <c r="AO628" t="str">
        <f t="shared" si="234"/>
        <v/>
      </c>
      <c r="AP628" t="str">
        <f t="shared" si="227"/>
        <v/>
      </c>
      <c r="AQ628" t="str">
        <f t="shared" si="227"/>
        <v/>
      </c>
      <c r="AR628" t="str">
        <f t="shared" si="227"/>
        <v/>
      </c>
    </row>
    <row r="629" spans="3:44" ht="32" hidden="1">
      <c r="C629" s="68">
        <v>15</v>
      </c>
      <c r="D629" s="68">
        <v>167</v>
      </c>
      <c r="E629" s="18" t="s">
        <v>858</v>
      </c>
      <c r="F629" s="145" t="s">
        <v>2295</v>
      </c>
      <c r="G629" s="148" t="str">
        <f t="shared" si="236"/>
        <v>RMFI01</v>
      </c>
      <c r="H629" s="148" t="str">
        <f t="shared" si="237"/>
        <v>RMFI01 NASDAQ OMX Helsinki Oy</v>
      </c>
      <c r="I629" s="148"/>
      <c r="J629" s="148" t="s">
        <v>200</v>
      </c>
      <c r="K629" s="148"/>
      <c r="L629" s="30" t="s">
        <v>2296</v>
      </c>
      <c r="M629" s="143" t="s">
        <v>2143</v>
      </c>
      <c r="N629" s="68">
        <v>628</v>
      </c>
      <c r="O629" s="68" t="str">
        <f t="shared" si="231"/>
        <v/>
      </c>
      <c r="P629" s="68" t="str">
        <f t="shared" si="229"/>
        <v>{ "id": 628, "cbl_value":"RMFI01", "oscar_display_text" : "RMFI01 NASDAQ OMX Helsinki Oy", "top_record": false, "synonyms": [] },</v>
      </c>
      <c r="Q629" s="68" t="str">
        <f t="shared" si="230"/>
        <v>{ "id": 628, "cbl_value":"RMFI01", "oscar_display_text" : "RMFI01 NASDAQ OMX Helsinki Oy", "top_record": false, "synonyms": [] },</v>
      </c>
      <c r="R629" s="68"/>
      <c r="S629" t="s">
        <v>88</v>
      </c>
      <c r="T629" t="str">
        <f t="shared" si="233"/>
        <v>UPDATE lov_value SET ACTIVE = 1 , ORDER_VALUE = 0 WHERE ID = 628;</v>
      </c>
      <c r="U629" t="str">
        <f t="shared" si="239"/>
        <v>RMFI01</v>
      </c>
      <c r="V629" t="str">
        <f t="shared" si="239"/>
        <v>nasdaq omx Helsini</v>
      </c>
      <c r="W629" t="str">
        <f t="shared" si="239"/>
        <v>nasdaq helsinki</v>
      </c>
      <c r="X629" t="str">
        <f t="shared" si="239"/>
        <v/>
      </c>
      <c r="Y629" t="str">
        <f t="shared" si="239"/>
        <v/>
      </c>
      <c r="Z629" t="str">
        <f t="shared" si="239"/>
        <v/>
      </c>
      <c r="AA629" t="str">
        <f t="shared" si="239"/>
        <v/>
      </c>
      <c r="AB629" t="str">
        <f t="shared" si="239"/>
        <v/>
      </c>
      <c r="AC629" t="str">
        <f t="shared" si="239"/>
        <v/>
      </c>
      <c r="AD629" t="str">
        <f t="shared" si="239"/>
        <v/>
      </c>
      <c r="AE629" t="str">
        <f t="shared" si="239"/>
        <v/>
      </c>
      <c r="AF629" t="str">
        <f t="shared" si="239"/>
        <v/>
      </c>
      <c r="AG629" t="str">
        <f t="shared" si="238"/>
        <v>INSERT INTO oscar_db.synonym (SYNONYM, LOV_ID) VALUES('RMFI01' , 628);</v>
      </c>
      <c r="AH629" t="str">
        <f t="shared" si="238"/>
        <v>INSERT INTO oscar_db.synonym (SYNONYM, LOV_ID) VALUES('nasdaq omx Helsini' , 628);</v>
      </c>
      <c r="AI629" t="str">
        <f t="shared" si="238"/>
        <v>INSERT INTO oscar_db.synonym (SYNONYM, LOV_ID) VALUES('nasdaq helsinki' , 628);</v>
      </c>
      <c r="AJ629" t="str">
        <f t="shared" si="238"/>
        <v/>
      </c>
      <c r="AK629" t="str">
        <f t="shared" si="238"/>
        <v/>
      </c>
      <c r="AL629" t="str">
        <f t="shared" si="238"/>
        <v/>
      </c>
      <c r="AM629" t="str">
        <f t="shared" si="234"/>
        <v/>
      </c>
      <c r="AN629" t="str">
        <f t="shared" si="234"/>
        <v/>
      </c>
      <c r="AO629" t="str">
        <f t="shared" si="234"/>
        <v/>
      </c>
      <c r="AP629" t="str">
        <f t="shared" si="227"/>
        <v/>
      </c>
      <c r="AQ629" t="str">
        <f t="shared" si="227"/>
        <v/>
      </c>
      <c r="AR629" t="str">
        <f t="shared" si="227"/>
        <v/>
      </c>
    </row>
    <row r="630" spans="3:44" ht="48" hidden="1">
      <c r="C630" s="68">
        <v>15</v>
      </c>
      <c r="D630" s="68">
        <v>167</v>
      </c>
      <c r="E630" s="18" t="s">
        <v>858</v>
      </c>
      <c r="F630" s="145" t="s">
        <v>2297</v>
      </c>
      <c r="G630" s="148" t="str">
        <f t="shared" si="236"/>
        <v>RMFI04</v>
      </c>
      <c r="H630" s="148" t="str">
        <f t="shared" si="237"/>
        <v>RMFI04 The money market for treasury bills (Finnish Treasury Bill Programme)</v>
      </c>
      <c r="I630" s="148"/>
      <c r="J630" s="148" t="s">
        <v>200</v>
      </c>
      <c r="K630" s="148"/>
      <c r="L630" s="30" t="s">
        <v>2298</v>
      </c>
      <c r="M630" s="143" t="s">
        <v>2143</v>
      </c>
      <c r="N630" s="68">
        <v>629</v>
      </c>
      <c r="O630" s="68" t="str">
        <f t="shared" si="231"/>
        <v/>
      </c>
      <c r="P630" s="68" t="str">
        <f t="shared" si="229"/>
        <v>{ "id": 629, "cbl_value":"RMFI04", "oscar_display_text" : "RMFI04 The money market for treasury bills (Finnish Treasury Bill Programme)", "top_record": false, "synonyms": [] },</v>
      </c>
      <c r="Q630" s="68" t="str">
        <f t="shared" si="230"/>
        <v>{ "id": 629, "cbl_value":"RMFI04", "oscar_display_text" : "RMFI04 The money market for treasury bills (Finnish Treasury Bill Programme)", "top_record": false, "synonyms": [] },</v>
      </c>
      <c r="R630" s="68"/>
      <c r="S630" t="s">
        <v>88</v>
      </c>
      <c r="T630" t="str">
        <f t="shared" si="233"/>
        <v>UPDATE lov_value SET ACTIVE = 1 , ORDER_VALUE = 0 WHERE ID = 629;</v>
      </c>
      <c r="U630" t="str">
        <f t="shared" si="239"/>
        <v>RMFI04</v>
      </c>
      <c r="V630" t="str">
        <f t="shared" si="239"/>
        <v>money market treasury bills</v>
      </c>
      <c r="W630" t="str">
        <f t="shared" si="239"/>
        <v>finnish treasury bill</v>
      </c>
      <c r="X630" t="str">
        <f t="shared" si="239"/>
        <v/>
      </c>
      <c r="Y630" t="str">
        <f t="shared" si="239"/>
        <v/>
      </c>
      <c r="Z630" t="str">
        <f t="shared" si="239"/>
        <v/>
      </c>
      <c r="AA630" t="str">
        <f t="shared" si="239"/>
        <v/>
      </c>
      <c r="AB630" t="str">
        <f t="shared" si="239"/>
        <v/>
      </c>
      <c r="AC630" t="str">
        <f t="shared" si="239"/>
        <v/>
      </c>
      <c r="AD630" t="str">
        <f t="shared" si="239"/>
        <v/>
      </c>
      <c r="AE630" t="str">
        <f t="shared" si="239"/>
        <v/>
      </c>
      <c r="AF630" t="str">
        <f t="shared" si="239"/>
        <v/>
      </c>
      <c r="AG630" t="str">
        <f t="shared" si="238"/>
        <v>INSERT INTO oscar_db.synonym (SYNONYM, LOV_ID) VALUES('RMFI04' , 629);</v>
      </c>
      <c r="AH630" t="str">
        <f t="shared" si="238"/>
        <v>INSERT INTO oscar_db.synonym (SYNONYM, LOV_ID) VALUES('money market treasury bills' , 629);</v>
      </c>
      <c r="AI630" t="str">
        <f t="shared" si="238"/>
        <v>INSERT INTO oscar_db.synonym (SYNONYM, LOV_ID) VALUES('finnish treasury bill' , 629);</v>
      </c>
      <c r="AJ630" t="str">
        <f t="shared" si="238"/>
        <v/>
      </c>
      <c r="AK630" t="str">
        <f t="shared" si="238"/>
        <v/>
      </c>
      <c r="AL630" t="str">
        <f t="shared" si="238"/>
        <v/>
      </c>
      <c r="AM630" t="str">
        <f t="shared" si="234"/>
        <v/>
      </c>
      <c r="AN630" t="str">
        <f t="shared" si="234"/>
        <v/>
      </c>
      <c r="AO630" t="str">
        <f t="shared" si="234"/>
        <v/>
      </c>
      <c r="AP630" t="str">
        <f t="shared" si="227"/>
        <v/>
      </c>
      <c r="AQ630" t="str">
        <f t="shared" si="227"/>
        <v/>
      </c>
      <c r="AR630" t="str">
        <f t="shared" si="227"/>
        <v/>
      </c>
    </row>
    <row r="631" spans="3:44" ht="16" hidden="1">
      <c r="C631" s="68">
        <v>15</v>
      </c>
      <c r="D631" s="68">
        <v>167</v>
      </c>
      <c r="E631" s="18" t="s">
        <v>858</v>
      </c>
      <c r="F631" s="145" t="s">
        <v>2299</v>
      </c>
      <c r="G631" s="148" t="str">
        <f t="shared" si="236"/>
        <v>RMFI05</v>
      </c>
      <c r="H631" s="148" t="str">
        <f t="shared" si="237"/>
        <v>RMFI05 MTS Finland</v>
      </c>
      <c r="I631" s="148"/>
      <c r="J631" s="148" t="s">
        <v>200</v>
      </c>
      <c r="K631" s="148"/>
      <c r="L631" s="30" t="s">
        <v>2300</v>
      </c>
      <c r="M631" s="143" t="s">
        <v>2143</v>
      </c>
      <c r="N631" s="68">
        <v>630</v>
      </c>
      <c r="O631" s="68" t="str">
        <f t="shared" si="231"/>
        <v/>
      </c>
      <c r="P631" s="68" t="str">
        <f t="shared" si="229"/>
        <v>{ "id": 630, "cbl_value":"RMFI05", "oscar_display_text" : "RMFI05 MTS Finland", "top_record": false, "synonyms": [] },</v>
      </c>
      <c r="Q631" s="68" t="str">
        <f t="shared" si="230"/>
        <v>{ "id": 630, "cbl_value":"RMFI05", "oscar_display_text" : "RMFI05 MTS Finland", "top_record": false, "synonyms": [] },</v>
      </c>
      <c r="R631" s="68"/>
      <c r="S631" t="s">
        <v>88</v>
      </c>
      <c r="T631" t="str">
        <f t="shared" si="233"/>
        <v>UPDATE lov_value SET ACTIVE = 1 , ORDER_VALUE = 0 WHERE ID = 630;</v>
      </c>
      <c r="U631" t="str">
        <f t="shared" si="239"/>
        <v>RMFI05</v>
      </c>
      <c r="V631" t="str">
        <f t="shared" si="239"/>
        <v>MTS Finland</v>
      </c>
      <c r="W631" t="str">
        <f t="shared" si="239"/>
        <v/>
      </c>
      <c r="X631" t="str">
        <f t="shared" si="239"/>
        <v/>
      </c>
      <c r="Y631" t="str">
        <f t="shared" si="239"/>
        <v/>
      </c>
      <c r="Z631" t="str">
        <f t="shared" si="239"/>
        <v/>
      </c>
      <c r="AA631" t="str">
        <f t="shared" si="239"/>
        <v/>
      </c>
      <c r="AB631" t="str">
        <f t="shared" si="239"/>
        <v/>
      </c>
      <c r="AC631" t="str">
        <f t="shared" si="239"/>
        <v/>
      </c>
      <c r="AD631" t="str">
        <f t="shared" si="239"/>
        <v/>
      </c>
      <c r="AE631" t="str">
        <f t="shared" si="239"/>
        <v/>
      </c>
      <c r="AF631" t="str">
        <f t="shared" si="239"/>
        <v/>
      </c>
      <c r="AG631" t="str">
        <f t="shared" si="238"/>
        <v>INSERT INTO oscar_db.synonym (SYNONYM, LOV_ID) VALUES('RMFI05' , 630);</v>
      </c>
      <c r="AH631" t="str">
        <f t="shared" si="238"/>
        <v>INSERT INTO oscar_db.synonym (SYNONYM, LOV_ID) VALUES('MTS Finland' , 630);</v>
      </c>
      <c r="AI631" t="str">
        <f t="shared" si="238"/>
        <v/>
      </c>
      <c r="AJ631" t="str">
        <f t="shared" si="238"/>
        <v/>
      </c>
      <c r="AK631" t="str">
        <f t="shared" si="238"/>
        <v/>
      </c>
      <c r="AL631" t="str">
        <f t="shared" si="238"/>
        <v/>
      </c>
      <c r="AM631" t="str">
        <f t="shared" si="234"/>
        <v/>
      </c>
      <c r="AN631" t="str">
        <f t="shared" si="234"/>
        <v/>
      </c>
      <c r="AO631" t="str">
        <f t="shared" si="234"/>
        <v/>
      </c>
      <c r="AP631" t="str">
        <f t="shared" si="227"/>
        <v/>
      </c>
      <c r="AQ631" t="str">
        <f t="shared" si="227"/>
        <v/>
      </c>
      <c r="AR631" t="str">
        <f t="shared" si="227"/>
        <v/>
      </c>
    </row>
    <row r="632" spans="3:44" ht="32" hidden="1">
      <c r="C632" s="68">
        <v>15</v>
      </c>
      <c r="D632" s="68">
        <v>167</v>
      </c>
      <c r="E632" s="18" t="s">
        <v>858</v>
      </c>
      <c r="F632" s="145" t="s">
        <v>2301</v>
      </c>
      <c r="G632" s="148" t="str">
        <f t="shared" si="236"/>
        <v>RMFI08</v>
      </c>
      <c r="H632" s="148" t="str">
        <f t="shared" si="237"/>
        <v>RMFI08 First North Bond Market Finland</v>
      </c>
      <c r="I632" s="148"/>
      <c r="J632" s="148" t="s">
        <v>200</v>
      </c>
      <c r="K632" s="148"/>
      <c r="L632" s="30" t="s">
        <v>2302</v>
      </c>
      <c r="M632" s="143" t="s">
        <v>2143</v>
      </c>
      <c r="N632" s="68">
        <v>631</v>
      </c>
      <c r="O632" s="68" t="str">
        <f t="shared" si="231"/>
        <v/>
      </c>
      <c r="P632" s="68" t="str">
        <f t="shared" si="229"/>
        <v>{ "id": 631, "cbl_value":"RMFI08", "oscar_display_text" : "RMFI08 First North Bond Market Finland", "top_record": false, "synonyms": [] },</v>
      </c>
      <c r="Q632" s="68" t="str">
        <f t="shared" si="230"/>
        <v>{ "id": 631, "cbl_value":"RMFI08", "oscar_display_text" : "RMFI08 First North Bond Market Finland", "top_record": false, "synonyms": [] },</v>
      </c>
      <c r="R632" s="68"/>
      <c r="S632" t="s">
        <v>88</v>
      </c>
      <c r="T632" t="str">
        <f t="shared" si="233"/>
        <v>UPDATE lov_value SET ACTIVE = 1 , ORDER_VALUE = 0 WHERE ID = 631;</v>
      </c>
      <c r="U632" t="str">
        <f t="shared" si="239"/>
        <v>RMFI08</v>
      </c>
      <c r="V632" t="str">
        <f t="shared" si="239"/>
        <v xml:space="preserve"> First North Bond Market Finland</v>
      </c>
      <c r="W632" t="str">
        <f t="shared" si="239"/>
        <v/>
      </c>
      <c r="X632" t="str">
        <f t="shared" si="239"/>
        <v/>
      </c>
      <c r="Y632" t="str">
        <f t="shared" si="239"/>
        <v/>
      </c>
      <c r="Z632" t="str">
        <f t="shared" si="239"/>
        <v/>
      </c>
      <c r="AA632" t="str">
        <f t="shared" si="239"/>
        <v/>
      </c>
      <c r="AB632" t="str">
        <f t="shared" si="239"/>
        <v/>
      </c>
      <c r="AC632" t="str">
        <f t="shared" si="239"/>
        <v/>
      </c>
      <c r="AD632" t="str">
        <f t="shared" si="239"/>
        <v/>
      </c>
      <c r="AE632" t="str">
        <f t="shared" si="239"/>
        <v/>
      </c>
      <c r="AF632" t="str">
        <f t="shared" si="239"/>
        <v/>
      </c>
      <c r="AG632" t="str">
        <f t="shared" si="238"/>
        <v>INSERT INTO oscar_db.synonym (SYNONYM, LOV_ID) VALUES('RMFI08' , 631);</v>
      </c>
      <c r="AH632" t="str">
        <f t="shared" si="238"/>
        <v>INSERT INTO oscar_db.synonym (SYNONYM, LOV_ID) VALUES(' First North Bond Market Finland' , 631);</v>
      </c>
      <c r="AI632" t="str">
        <f t="shared" si="238"/>
        <v/>
      </c>
      <c r="AJ632" t="str">
        <f t="shared" si="238"/>
        <v/>
      </c>
      <c r="AK632" t="str">
        <f t="shared" si="238"/>
        <v/>
      </c>
      <c r="AL632" t="str">
        <f t="shared" si="238"/>
        <v/>
      </c>
      <c r="AM632" t="str">
        <f t="shared" si="234"/>
        <v/>
      </c>
      <c r="AN632" t="str">
        <f t="shared" si="234"/>
        <v/>
      </c>
      <c r="AO632" t="str">
        <f t="shared" si="234"/>
        <v/>
      </c>
      <c r="AP632" t="str">
        <f t="shared" si="234"/>
        <v/>
      </c>
      <c r="AQ632" t="str">
        <f t="shared" si="234"/>
        <v/>
      </c>
      <c r="AR632" t="str">
        <f t="shared" si="234"/>
        <v/>
      </c>
    </row>
    <row r="633" spans="3:44" ht="48" hidden="1">
      <c r="C633" s="68">
        <v>15</v>
      </c>
      <c r="D633" s="68">
        <v>167</v>
      </c>
      <c r="E633" s="18" t="s">
        <v>858</v>
      </c>
      <c r="F633" s="145" t="s">
        <v>2303</v>
      </c>
      <c r="G633" s="148" t="str">
        <f t="shared" si="236"/>
        <v>RMFR01</v>
      </c>
      <c r="H633" s="148" t="str">
        <f t="shared" si="237"/>
        <v>RMFR01 Bourse de Paris: le premier et le second marche</v>
      </c>
      <c r="I633" s="148"/>
      <c r="J633" s="148" t="s">
        <v>200</v>
      </c>
      <c r="K633" s="148"/>
      <c r="L633" s="30" t="s">
        <v>2304</v>
      </c>
      <c r="M633" s="143" t="s">
        <v>2143</v>
      </c>
      <c r="N633" s="68">
        <v>632</v>
      </c>
      <c r="O633" s="68" t="str">
        <f t="shared" si="231"/>
        <v/>
      </c>
      <c r="P633" s="68" t="str">
        <f t="shared" si="229"/>
        <v>{ "id": 632, "cbl_value":"RMFR01", "oscar_display_text" : "RMFR01 Bourse de Paris: le premier et le second marche", "top_record": false, "synonyms": [] },</v>
      </c>
      <c r="Q633" s="68" t="str">
        <f t="shared" si="230"/>
        <v>{ "id": 632, "cbl_value":"RMFR01", "oscar_display_text" : "RMFR01 Bourse de Paris: le premier et le second marche", "top_record": false, "synonyms": [] },</v>
      </c>
      <c r="R633" s="68"/>
      <c r="S633" t="s">
        <v>88</v>
      </c>
      <c r="T633" t="str">
        <f t="shared" si="233"/>
        <v>UPDATE lov_value SET ACTIVE = 1 , ORDER_VALUE = 0 WHERE ID = 632;</v>
      </c>
      <c r="U633" t="str">
        <f t="shared" si="239"/>
        <v>RMFR01</v>
      </c>
      <c r="V633" t="str">
        <f t="shared" si="239"/>
        <v>bourse de paris</v>
      </c>
      <c r="W633" t="str">
        <f t="shared" si="239"/>
        <v>premier et second marche</v>
      </c>
      <c r="X633" t="str">
        <f t="shared" si="239"/>
        <v/>
      </c>
      <c r="Y633" t="str">
        <f t="shared" si="239"/>
        <v/>
      </c>
      <c r="Z633" t="str">
        <f t="shared" si="239"/>
        <v/>
      </c>
      <c r="AA633" t="str">
        <f t="shared" si="239"/>
        <v/>
      </c>
      <c r="AB633" t="str">
        <f t="shared" si="239"/>
        <v/>
      </c>
      <c r="AC633" t="str">
        <f t="shared" si="239"/>
        <v/>
      </c>
      <c r="AD633" t="str">
        <f t="shared" si="239"/>
        <v/>
      </c>
      <c r="AE633" t="str">
        <f t="shared" si="239"/>
        <v/>
      </c>
      <c r="AF633" t="str">
        <f t="shared" si="239"/>
        <v/>
      </c>
      <c r="AG633" t="str">
        <f t="shared" si="238"/>
        <v>INSERT INTO oscar_db.synonym (SYNONYM, LOV_ID) VALUES('RMFR01' , 632);</v>
      </c>
      <c r="AH633" t="str">
        <f t="shared" si="238"/>
        <v>INSERT INTO oscar_db.synonym (SYNONYM, LOV_ID) VALUES('bourse de paris' , 632);</v>
      </c>
      <c r="AI633" t="str">
        <f t="shared" si="238"/>
        <v>INSERT INTO oscar_db.synonym (SYNONYM, LOV_ID) VALUES('premier et second marche' , 632);</v>
      </c>
      <c r="AJ633" t="str">
        <f t="shared" si="238"/>
        <v/>
      </c>
      <c r="AK633" t="str">
        <f t="shared" si="238"/>
        <v/>
      </c>
      <c r="AL633" t="str">
        <f t="shared" si="238"/>
        <v/>
      </c>
      <c r="AM633" t="str">
        <f t="shared" si="234"/>
        <v/>
      </c>
      <c r="AN633" t="str">
        <f t="shared" si="234"/>
        <v/>
      </c>
      <c r="AO633" t="str">
        <f t="shared" si="234"/>
        <v/>
      </c>
      <c r="AP633" t="str">
        <f t="shared" si="234"/>
        <v/>
      </c>
      <c r="AQ633" t="str">
        <f t="shared" si="234"/>
        <v/>
      </c>
      <c r="AR633" t="str">
        <f t="shared" si="234"/>
        <v/>
      </c>
    </row>
    <row r="634" spans="3:44" ht="16" hidden="1">
      <c r="C634" s="68">
        <v>15</v>
      </c>
      <c r="D634" s="68">
        <v>167</v>
      </c>
      <c r="E634" s="18" t="s">
        <v>858</v>
      </c>
      <c r="F634" s="145" t="s">
        <v>2305</v>
      </c>
      <c r="G634" s="148" t="str">
        <f t="shared" si="236"/>
        <v>RMFR02</v>
      </c>
      <c r="H634" s="148" t="str">
        <f t="shared" si="237"/>
        <v>RMFR02 Nouveau marche</v>
      </c>
      <c r="I634" s="148"/>
      <c r="J634" s="148" t="s">
        <v>200</v>
      </c>
      <c r="K634" s="148"/>
      <c r="L634" s="30" t="s">
        <v>2306</v>
      </c>
      <c r="M634" s="143" t="s">
        <v>2143</v>
      </c>
      <c r="N634" s="68">
        <v>633</v>
      </c>
      <c r="O634" s="68" t="str">
        <f t="shared" si="231"/>
        <v/>
      </c>
      <c r="P634" s="68" t="str">
        <f t="shared" si="229"/>
        <v>{ "id": 633, "cbl_value":"RMFR02", "oscar_display_text" : "RMFR02 Nouveau marche", "top_record": false, "synonyms": [] },</v>
      </c>
      <c r="Q634" s="68" t="str">
        <f t="shared" si="230"/>
        <v>{ "id": 633, "cbl_value":"RMFR02", "oscar_display_text" : "RMFR02 Nouveau marche", "top_record": false, "synonyms": [] },</v>
      </c>
      <c r="R634" s="68"/>
      <c r="S634" t="s">
        <v>88</v>
      </c>
      <c r="T634" t="str">
        <f t="shared" si="233"/>
        <v>UPDATE lov_value SET ACTIVE = 1 , ORDER_VALUE = 0 WHERE ID = 633;</v>
      </c>
      <c r="U634" t="str">
        <f t="shared" si="239"/>
        <v>RMFR02</v>
      </c>
      <c r="V634" t="str">
        <f t="shared" si="239"/>
        <v>nouveau marche</v>
      </c>
      <c r="W634" t="str">
        <f t="shared" si="239"/>
        <v/>
      </c>
      <c r="X634" t="str">
        <f t="shared" si="239"/>
        <v/>
      </c>
      <c r="Y634" t="str">
        <f t="shared" si="239"/>
        <v/>
      </c>
      <c r="Z634" t="str">
        <f t="shared" si="239"/>
        <v/>
      </c>
      <c r="AA634" t="str">
        <f t="shared" si="239"/>
        <v/>
      </c>
      <c r="AB634" t="str">
        <f t="shared" si="239"/>
        <v/>
      </c>
      <c r="AC634" t="str">
        <f t="shared" si="239"/>
        <v/>
      </c>
      <c r="AD634" t="str">
        <f t="shared" si="239"/>
        <v/>
      </c>
      <c r="AE634" t="str">
        <f t="shared" si="239"/>
        <v/>
      </c>
      <c r="AF634" t="str">
        <f t="shared" si="239"/>
        <v/>
      </c>
      <c r="AG634" t="str">
        <f t="shared" si="238"/>
        <v>INSERT INTO oscar_db.synonym (SYNONYM, LOV_ID) VALUES('RMFR02' , 633);</v>
      </c>
      <c r="AH634" t="str">
        <f t="shared" si="238"/>
        <v>INSERT INTO oscar_db.synonym (SYNONYM, LOV_ID) VALUES('nouveau marche' , 633);</v>
      </c>
      <c r="AI634" t="str">
        <f t="shared" si="238"/>
        <v/>
      </c>
      <c r="AJ634" t="str">
        <f t="shared" si="238"/>
        <v/>
      </c>
      <c r="AK634" t="str">
        <f t="shared" si="238"/>
        <v/>
      </c>
      <c r="AL634" t="str">
        <f t="shared" si="238"/>
        <v/>
      </c>
      <c r="AM634" t="str">
        <f t="shared" si="234"/>
        <v/>
      </c>
      <c r="AN634" t="str">
        <f t="shared" si="234"/>
        <v/>
      </c>
      <c r="AO634" t="str">
        <f t="shared" si="234"/>
        <v/>
      </c>
      <c r="AP634" t="str">
        <f t="shared" si="234"/>
        <v/>
      </c>
      <c r="AQ634" t="str">
        <f t="shared" si="234"/>
        <v/>
      </c>
      <c r="AR634" t="str">
        <f t="shared" si="234"/>
        <v/>
      </c>
    </row>
    <row r="635" spans="3:44" ht="48" hidden="1">
      <c r="C635" s="68">
        <v>15</v>
      </c>
      <c r="D635" s="68">
        <v>167</v>
      </c>
      <c r="E635" s="18" t="s">
        <v>858</v>
      </c>
      <c r="F635" s="145" t="s">
        <v>2307</v>
      </c>
      <c r="G635" s="148" t="str">
        <f t="shared" si="236"/>
        <v>RMFR03</v>
      </c>
      <c r="H635" s="148" t="str">
        <f t="shared" si="237"/>
        <v>RMFR03 Government securities (Bons du Tresor. BTF/BTAN) markets</v>
      </c>
      <c r="I635" s="148"/>
      <c r="J635" s="148" t="s">
        <v>200</v>
      </c>
      <c r="K635" s="148"/>
      <c r="L635" s="30" t="s">
        <v>2308</v>
      </c>
      <c r="M635" s="143" t="s">
        <v>2143</v>
      </c>
      <c r="N635" s="68">
        <v>634</v>
      </c>
      <c r="O635" s="68" t="str">
        <f t="shared" si="231"/>
        <v/>
      </c>
      <c r="P635" s="68" t="str">
        <f t="shared" si="229"/>
        <v>{ "id": 634, "cbl_value":"RMFR03", "oscar_display_text" : "RMFR03 Government securities (Bons du Tresor. BTF/BTAN) markets", "top_record": false, "synonyms": [] },</v>
      </c>
      <c r="Q635" s="68" t="str">
        <f t="shared" si="230"/>
        <v>{ "id": 634, "cbl_value":"RMFR03", "oscar_display_text" : "RMFR03 Government securities (Bons du Tresor. BTF/BTAN) markets", "top_record": false, "synonyms": [] },</v>
      </c>
      <c r="R635" s="68"/>
      <c r="S635" t="s">
        <v>88</v>
      </c>
      <c r="T635" t="str">
        <f t="shared" si="233"/>
        <v>UPDATE lov_value SET ACTIVE = 1 , ORDER_VALUE = 0 WHERE ID = 634;</v>
      </c>
      <c r="U635" t="str">
        <f t="shared" si="239"/>
        <v>RMFR03</v>
      </c>
      <c r="V635" t="str">
        <f t="shared" si="239"/>
        <v>government securities</v>
      </c>
      <c r="W635" t="str">
        <f t="shared" si="239"/>
        <v>bons du tresor</v>
      </c>
      <c r="X635" t="str">
        <f t="shared" si="239"/>
        <v>btf/btan</v>
      </c>
      <c r="Y635" t="str">
        <f t="shared" si="239"/>
        <v/>
      </c>
      <c r="Z635" t="str">
        <f t="shared" si="239"/>
        <v/>
      </c>
      <c r="AA635" t="str">
        <f t="shared" si="239"/>
        <v/>
      </c>
      <c r="AB635" t="str">
        <f t="shared" si="239"/>
        <v/>
      </c>
      <c r="AC635" t="str">
        <f t="shared" si="239"/>
        <v/>
      </c>
      <c r="AD635" t="str">
        <f t="shared" si="239"/>
        <v/>
      </c>
      <c r="AE635" t="str">
        <f t="shared" si="239"/>
        <v/>
      </c>
      <c r="AF635" t="str">
        <f t="shared" si="239"/>
        <v/>
      </c>
      <c r="AG635" t="str">
        <f t="shared" si="238"/>
        <v>INSERT INTO oscar_db.synonym (SYNONYM, LOV_ID) VALUES('RMFR03' , 634);</v>
      </c>
      <c r="AH635" t="str">
        <f t="shared" si="238"/>
        <v>INSERT INTO oscar_db.synonym (SYNONYM, LOV_ID) VALUES('government securities' , 634);</v>
      </c>
      <c r="AI635" t="str">
        <f t="shared" si="238"/>
        <v>INSERT INTO oscar_db.synonym (SYNONYM, LOV_ID) VALUES('bons du tresor' , 634);</v>
      </c>
      <c r="AJ635" t="str">
        <f t="shared" si="238"/>
        <v>INSERT INTO oscar_db.synonym (SYNONYM, LOV_ID) VALUES('btf/btan' , 634);</v>
      </c>
      <c r="AK635" t="str">
        <f t="shared" si="238"/>
        <v/>
      </c>
      <c r="AL635" t="str">
        <f t="shared" si="238"/>
        <v/>
      </c>
      <c r="AM635" t="str">
        <f t="shared" si="234"/>
        <v/>
      </c>
      <c r="AN635" t="str">
        <f t="shared" si="234"/>
        <v/>
      </c>
      <c r="AO635" t="str">
        <f t="shared" si="234"/>
        <v/>
      </c>
      <c r="AP635" t="str">
        <f t="shared" si="234"/>
        <v/>
      </c>
      <c r="AQ635" t="str">
        <f t="shared" si="234"/>
        <v/>
      </c>
      <c r="AR635" t="str">
        <f t="shared" si="234"/>
        <v/>
      </c>
    </row>
    <row r="636" spans="3:44" ht="32" hidden="1">
      <c r="C636" s="68">
        <v>15</v>
      </c>
      <c r="D636" s="68">
        <v>167</v>
      </c>
      <c r="E636" s="18" t="s">
        <v>858</v>
      </c>
      <c r="F636" s="145" t="s">
        <v>2309</v>
      </c>
      <c r="G636" s="148" t="str">
        <f t="shared" si="236"/>
        <v>RMFR04</v>
      </c>
      <c r="H636" s="148" t="str">
        <f t="shared" si="237"/>
        <v>RMFR04 French commercial paper (Billets de Tresorerie) market</v>
      </c>
      <c r="I636" s="148"/>
      <c r="J636" s="148" t="s">
        <v>200</v>
      </c>
      <c r="K636" s="148"/>
      <c r="L636" s="30" t="s">
        <v>2310</v>
      </c>
      <c r="M636" s="143" t="s">
        <v>2143</v>
      </c>
      <c r="N636" s="68">
        <v>635</v>
      </c>
      <c r="O636" s="68" t="str">
        <f t="shared" si="231"/>
        <v/>
      </c>
      <c r="P636" s="68" t="str">
        <f t="shared" si="229"/>
        <v>{ "id": 635, "cbl_value":"RMFR04", "oscar_display_text" : "RMFR04 French commercial paper (Billets de Tresorerie) market", "top_record": false, "synonyms": [] },</v>
      </c>
      <c r="Q636" s="68" t="str">
        <f t="shared" si="230"/>
        <v>{ "id": 635, "cbl_value":"RMFR04", "oscar_display_text" : "RMFR04 French commercial paper (Billets de Tresorerie) market", "top_record": false, "synonyms": [] },</v>
      </c>
      <c r="R636" s="68"/>
      <c r="S636" t="s">
        <v>88</v>
      </c>
      <c r="T636" t="str">
        <f t="shared" si="233"/>
        <v>UPDATE lov_value SET ACTIVE = 1 , ORDER_VALUE = 0 WHERE ID = 635;</v>
      </c>
      <c r="U636" t="str">
        <f t="shared" si="239"/>
        <v>RMFR04</v>
      </c>
      <c r="V636" t="str">
        <f t="shared" si="239"/>
        <v>french commercial paper</v>
      </c>
      <c r="W636" t="str">
        <f t="shared" si="239"/>
        <v>billet de tresorie</v>
      </c>
      <c r="X636" t="str">
        <f t="shared" si="239"/>
        <v/>
      </c>
      <c r="Y636" t="str">
        <f t="shared" si="239"/>
        <v/>
      </c>
      <c r="Z636" t="str">
        <f t="shared" si="239"/>
        <v/>
      </c>
      <c r="AA636" t="str">
        <f t="shared" si="239"/>
        <v/>
      </c>
      <c r="AB636" t="str">
        <f t="shared" si="239"/>
        <v/>
      </c>
      <c r="AC636" t="str">
        <f t="shared" si="239"/>
        <v/>
      </c>
      <c r="AD636" t="str">
        <f t="shared" si="239"/>
        <v/>
      </c>
      <c r="AE636" t="str">
        <f t="shared" si="239"/>
        <v/>
      </c>
      <c r="AF636" t="str">
        <f t="shared" si="239"/>
        <v/>
      </c>
      <c r="AG636" t="str">
        <f t="shared" si="238"/>
        <v>INSERT INTO oscar_db.synonym (SYNONYM, LOV_ID) VALUES('RMFR04' , 635);</v>
      </c>
      <c r="AH636" t="str">
        <f t="shared" si="238"/>
        <v>INSERT INTO oscar_db.synonym (SYNONYM, LOV_ID) VALUES('french commercial paper' , 635);</v>
      </c>
      <c r="AI636" t="str">
        <f t="shared" si="238"/>
        <v>INSERT INTO oscar_db.synonym (SYNONYM, LOV_ID) VALUES('billet de tresorie' , 635);</v>
      </c>
      <c r="AJ636" t="str">
        <f t="shared" si="238"/>
        <v/>
      </c>
      <c r="AK636" t="str">
        <f t="shared" si="238"/>
        <v/>
      </c>
      <c r="AL636" t="str">
        <f t="shared" si="238"/>
        <v/>
      </c>
      <c r="AM636" t="str">
        <f t="shared" si="234"/>
        <v/>
      </c>
      <c r="AN636" t="str">
        <f t="shared" si="234"/>
        <v/>
      </c>
      <c r="AO636" t="str">
        <f t="shared" si="234"/>
        <v/>
      </c>
      <c r="AP636" t="str">
        <f t="shared" si="234"/>
        <v/>
      </c>
      <c r="AQ636" t="str">
        <f t="shared" si="234"/>
        <v/>
      </c>
      <c r="AR636" t="str">
        <f t="shared" si="234"/>
        <v/>
      </c>
    </row>
    <row r="637" spans="3:44" ht="48" hidden="1">
      <c r="C637" s="68">
        <v>15</v>
      </c>
      <c r="D637" s="68">
        <v>167</v>
      </c>
      <c r="E637" s="18" t="s">
        <v>858</v>
      </c>
      <c r="F637" s="145" t="s">
        <v>2311</v>
      </c>
      <c r="G637" s="148" t="str">
        <f t="shared" si="236"/>
        <v>RMFR05</v>
      </c>
      <c r="H637" s="148" t="str">
        <f t="shared" si="237"/>
        <v>RMFR05 French Medium-Term Notes (BMTN) market</v>
      </c>
      <c r="I637" s="148"/>
      <c r="J637" s="148" t="s">
        <v>200</v>
      </c>
      <c r="K637" s="148"/>
      <c r="L637" s="30" t="s">
        <v>2312</v>
      </c>
      <c r="M637" s="143" t="s">
        <v>2143</v>
      </c>
      <c r="N637" s="68">
        <v>636</v>
      </c>
      <c r="O637" s="68" t="str">
        <f t="shared" si="231"/>
        <v/>
      </c>
      <c r="P637" s="68" t="str">
        <f t="shared" si="229"/>
        <v>{ "id": 636, "cbl_value":"RMFR05", "oscar_display_text" : "RMFR05 French Medium-Term Notes (BMTN) market", "top_record": false, "synonyms": [] },</v>
      </c>
      <c r="Q637" s="68" t="str">
        <f t="shared" si="230"/>
        <v>{ "id": 636, "cbl_value":"RMFR05", "oscar_display_text" : "RMFR05 French Medium-Term Notes (BMTN) market", "top_record": false, "synonyms": [] },</v>
      </c>
      <c r="R637" s="68"/>
      <c r="S637" t="s">
        <v>88</v>
      </c>
      <c r="T637" t="str">
        <f t="shared" si="233"/>
        <v>UPDATE lov_value SET ACTIVE = 1 , ORDER_VALUE = 0 WHERE ID = 636;</v>
      </c>
      <c r="U637" t="str">
        <f t="shared" ref="U637:AF652" si="240">IF($L637&lt;&gt;"",
    IF(LEN($L637)-LEN(SUBSTITUTE($L637,";",""))&gt;=U$1,
        IF(U$1=1,
            MID($L637,1,FIND(";",$L637,1)-1),
            MID($L637,
                FIND("~",SUBSTITUTE($L637,";","~",U$1-1))+1,
                FIND("~",SUBSTITUTE($L637,";","~",U$1))-FIND("~",SUBSTITUTE($L637,";","~",U$1-1))-1
            )
        ),
        IF(AND(LEN($L637)-LEN(SUBSTITUTE($L637,";",""))=0,U$1=1),
            $L637,
            IF(LEN($L637)-LEN(SUBSTITUTE($L637,";",""))=U$1-1,
                RIGHT($L637,LEN($L637)-FIND("~",(SUBSTITUTE($L637,";","~",U$1-1)))),""))),"")</f>
        <v>RMFR05</v>
      </c>
      <c r="V637" t="str">
        <f t="shared" si="240"/>
        <v>BMTN market</v>
      </c>
      <c r="W637" t="str">
        <f t="shared" si="240"/>
        <v>french medium term notes</v>
      </c>
      <c r="X637" t="str">
        <f t="shared" si="240"/>
        <v/>
      </c>
      <c r="Y637" t="str">
        <f t="shared" si="240"/>
        <v/>
      </c>
      <c r="Z637" t="str">
        <f t="shared" si="240"/>
        <v/>
      </c>
      <c r="AA637" t="str">
        <f t="shared" si="240"/>
        <v/>
      </c>
      <c r="AB637" t="str">
        <f t="shared" si="240"/>
        <v/>
      </c>
      <c r="AC637" t="str">
        <f t="shared" si="240"/>
        <v/>
      </c>
      <c r="AD637" t="str">
        <f t="shared" si="240"/>
        <v/>
      </c>
      <c r="AE637" t="str">
        <f t="shared" si="240"/>
        <v/>
      </c>
      <c r="AF637" t="str">
        <f t="shared" si="240"/>
        <v/>
      </c>
      <c r="AG637" t="str">
        <f t="shared" si="238"/>
        <v>INSERT INTO oscar_db.synonym (SYNONYM, LOV_ID) VALUES('RMFR05' , 636);</v>
      </c>
      <c r="AH637" t="str">
        <f t="shared" si="238"/>
        <v>INSERT INTO oscar_db.synonym (SYNONYM, LOV_ID) VALUES('BMTN market' , 636);</v>
      </c>
      <c r="AI637" t="str">
        <f t="shared" si="238"/>
        <v>INSERT INTO oscar_db.synonym (SYNONYM, LOV_ID) VALUES('french medium term notes' , 636);</v>
      </c>
      <c r="AJ637" t="str">
        <f t="shared" si="238"/>
        <v/>
      </c>
      <c r="AK637" t="str">
        <f t="shared" si="238"/>
        <v/>
      </c>
      <c r="AL637" t="str">
        <f t="shared" si="238"/>
        <v/>
      </c>
      <c r="AM637" t="str">
        <f t="shared" si="234"/>
        <v/>
      </c>
      <c r="AN637" t="str">
        <f t="shared" si="234"/>
        <v/>
      </c>
      <c r="AO637" t="str">
        <f t="shared" si="234"/>
        <v/>
      </c>
      <c r="AP637" t="str">
        <f t="shared" si="234"/>
        <v/>
      </c>
      <c r="AQ637" t="str">
        <f t="shared" si="234"/>
        <v/>
      </c>
      <c r="AR637" t="str">
        <f t="shared" si="234"/>
        <v/>
      </c>
    </row>
    <row r="638" spans="3:44" ht="16" hidden="1">
      <c r="C638" s="68">
        <v>15</v>
      </c>
      <c r="D638" s="68">
        <v>167</v>
      </c>
      <c r="E638" s="18" t="s">
        <v>858</v>
      </c>
      <c r="F638" s="145" t="s">
        <v>2313</v>
      </c>
      <c r="G638" s="148" t="str">
        <f t="shared" si="236"/>
        <v>RMFR06</v>
      </c>
      <c r="H638" s="148" t="str">
        <f t="shared" si="237"/>
        <v>RMFR06 Alternext Paris</v>
      </c>
      <c r="I638" s="148"/>
      <c r="J638" s="148" t="s">
        <v>200</v>
      </c>
      <c r="K638" s="148"/>
      <c r="L638" s="30" t="s">
        <v>2314</v>
      </c>
      <c r="M638" s="143" t="s">
        <v>2143</v>
      </c>
      <c r="N638" s="68">
        <v>637</v>
      </c>
      <c r="O638" s="68" t="str">
        <f t="shared" si="231"/>
        <v/>
      </c>
      <c r="P638" s="68" t="str">
        <f t="shared" si="229"/>
        <v>{ "id": 637, "cbl_value":"RMFR06", "oscar_display_text" : "RMFR06 Alternext Paris", "top_record": false, "synonyms": [] },</v>
      </c>
      <c r="Q638" s="68" t="str">
        <f t="shared" si="230"/>
        <v>{ "id": 637, "cbl_value":"RMFR06", "oscar_display_text" : "RMFR06 Alternext Paris", "top_record": false, "synonyms": [] },</v>
      </c>
      <c r="R638" s="68"/>
      <c r="S638" t="s">
        <v>88</v>
      </c>
      <c r="T638" t="str">
        <f t="shared" si="233"/>
        <v>UPDATE lov_value SET ACTIVE = 1 , ORDER_VALUE = 0 WHERE ID = 637;</v>
      </c>
      <c r="U638" t="str">
        <f t="shared" si="240"/>
        <v>RMFR06</v>
      </c>
      <c r="V638" t="str">
        <f t="shared" si="240"/>
        <v>Alternext Paris</v>
      </c>
      <c r="W638" t="str">
        <f t="shared" si="240"/>
        <v/>
      </c>
      <c r="X638" t="str">
        <f t="shared" si="240"/>
        <v/>
      </c>
      <c r="Y638" t="str">
        <f t="shared" si="240"/>
        <v/>
      </c>
      <c r="Z638" t="str">
        <f t="shared" si="240"/>
        <v/>
      </c>
      <c r="AA638" t="str">
        <f t="shared" si="240"/>
        <v/>
      </c>
      <c r="AB638" t="str">
        <f t="shared" si="240"/>
        <v/>
      </c>
      <c r="AC638" t="str">
        <f t="shared" si="240"/>
        <v/>
      </c>
      <c r="AD638" t="str">
        <f t="shared" si="240"/>
        <v/>
      </c>
      <c r="AE638" t="str">
        <f t="shared" si="240"/>
        <v/>
      </c>
      <c r="AF638" t="str">
        <f t="shared" si="240"/>
        <v/>
      </c>
      <c r="AG638" t="str">
        <f t="shared" si="238"/>
        <v>INSERT INTO oscar_db.synonym (SYNONYM, LOV_ID) VALUES('RMFR06' , 637);</v>
      </c>
      <c r="AH638" t="str">
        <f t="shared" si="238"/>
        <v>INSERT INTO oscar_db.synonym (SYNONYM, LOV_ID) VALUES('Alternext Paris' , 637);</v>
      </c>
      <c r="AI638" t="str">
        <f t="shared" si="238"/>
        <v/>
      </c>
      <c r="AJ638" t="str">
        <f t="shared" si="238"/>
        <v/>
      </c>
      <c r="AK638" t="str">
        <f t="shared" si="238"/>
        <v/>
      </c>
      <c r="AL638" t="str">
        <f t="shared" si="238"/>
        <v/>
      </c>
      <c r="AM638" t="str">
        <f t="shared" si="234"/>
        <v/>
      </c>
      <c r="AN638" t="str">
        <f t="shared" si="234"/>
        <v/>
      </c>
      <c r="AO638" t="str">
        <f t="shared" si="234"/>
        <v/>
      </c>
      <c r="AP638" t="str">
        <f t="shared" si="234"/>
        <v/>
      </c>
      <c r="AQ638" t="str">
        <f t="shared" si="234"/>
        <v/>
      </c>
      <c r="AR638" t="str">
        <f t="shared" si="234"/>
        <v/>
      </c>
    </row>
    <row r="639" spans="3:44" ht="32" hidden="1">
      <c r="C639" s="68">
        <v>15</v>
      </c>
      <c r="D639" s="68">
        <v>167</v>
      </c>
      <c r="E639" s="18" t="s">
        <v>858</v>
      </c>
      <c r="F639" s="145" t="s">
        <v>2315</v>
      </c>
      <c r="G639" s="148" t="str">
        <f t="shared" si="236"/>
        <v>RMGB01</v>
      </c>
      <c r="H639" s="148" t="str">
        <f t="shared" si="237"/>
        <v>RMGB01 The London Stock Exchange Limited</v>
      </c>
      <c r="I639" s="148"/>
      <c r="J639" s="148" t="s">
        <v>200</v>
      </c>
      <c r="K639" s="148"/>
      <c r="L639" s="30" t="s">
        <v>2316</v>
      </c>
      <c r="M639" s="143" t="s">
        <v>2143</v>
      </c>
      <c r="N639" s="68">
        <v>638</v>
      </c>
      <c r="O639" s="68" t="str">
        <f t="shared" si="231"/>
        <v/>
      </c>
      <c r="P639" s="68" t="str">
        <f t="shared" si="229"/>
        <v>{ "id": 638, "cbl_value":"RMGB01", "oscar_display_text" : "RMGB01 The London Stock Exchange Limited", "top_record": false, "synonyms": [] },</v>
      </c>
      <c r="Q639" s="68" t="str">
        <f t="shared" si="230"/>
        <v>{ "id": 638, "cbl_value":"RMGB01", "oscar_display_text" : "RMGB01 The London Stock Exchange Limited", "top_record": false, "synonyms": [] },</v>
      </c>
      <c r="R639" s="68"/>
      <c r="S639" t="s">
        <v>88</v>
      </c>
      <c r="T639" t="str">
        <f t="shared" si="233"/>
        <v>UPDATE lov_value SET ACTIVE = 1 , ORDER_VALUE = 0 WHERE ID = 638;</v>
      </c>
      <c r="U639" t="str">
        <f t="shared" si="240"/>
        <v>RMGB01</v>
      </c>
      <c r="V639" t="str">
        <f t="shared" si="240"/>
        <v xml:space="preserve"> London Stock Exchange</v>
      </c>
      <c r="W639" t="str">
        <f t="shared" si="240"/>
        <v/>
      </c>
      <c r="X639" t="str">
        <f t="shared" si="240"/>
        <v/>
      </c>
      <c r="Y639" t="str">
        <f t="shared" si="240"/>
        <v/>
      </c>
      <c r="Z639" t="str">
        <f t="shared" si="240"/>
        <v/>
      </c>
      <c r="AA639" t="str">
        <f t="shared" si="240"/>
        <v/>
      </c>
      <c r="AB639" t="str">
        <f t="shared" si="240"/>
        <v/>
      </c>
      <c r="AC639" t="str">
        <f t="shared" si="240"/>
        <v/>
      </c>
      <c r="AD639" t="str">
        <f t="shared" si="240"/>
        <v/>
      </c>
      <c r="AE639" t="str">
        <f t="shared" si="240"/>
        <v/>
      </c>
      <c r="AF639" t="str">
        <f t="shared" si="240"/>
        <v/>
      </c>
      <c r="AG639" t="str">
        <f t="shared" si="238"/>
        <v>INSERT INTO oscar_db.synonym (SYNONYM, LOV_ID) VALUES('RMGB01' , 638);</v>
      </c>
      <c r="AH639" t="str">
        <f t="shared" si="238"/>
        <v>INSERT INTO oscar_db.synonym (SYNONYM, LOV_ID) VALUES(' London Stock Exchange' , 638);</v>
      </c>
      <c r="AI639" t="str">
        <f t="shared" si="238"/>
        <v/>
      </c>
      <c r="AJ639" t="str">
        <f t="shared" si="238"/>
        <v/>
      </c>
      <c r="AK639" t="str">
        <f t="shared" si="238"/>
        <v/>
      </c>
      <c r="AL639" t="str">
        <f t="shared" si="238"/>
        <v/>
      </c>
      <c r="AM639" t="str">
        <f t="shared" si="234"/>
        <v/>
      </c>
      <c r="AN639" t="str">
        <f t="shared" si="234"/>
        <v/>
      </c>
      <c r="AO639" t="str">
        <f t="shared" si="234"/>
        <v/>
      </c>
      <c r="AP639" t="str">
        <f t="shared" si="234"/>
        <v/>
      </c>
      <c r="AQ639" t="str">
        <f t="shared" si="234"/>
        <v/>
      </c>
      <c r="AR639" t="str">
        <f t="shared" si="234"/>
        <v/>
      </c>
    </row>
    <row r="640" spans="3:44" ht="32" hidden="1">
      <c r="C640" s="68">
        <v>15</v>
      </c>
      <c r="D640" s="68">
        <v>167</v>
      </c>
      <c r="E640" s="18" t="s">
        <v>858</v>
      </c>
      <c r="F640" s="145" t="s">
        <v>2317</v>
      </c>
      <c r="G640" s="148" t="str">
        <f t="shared" si="236"/>
        <v>RMGR01</v>
      </c>
      <c r="H640" s="148" t="str">
        <f t="shared" si="237"/>
        <v>RMGR01 Athens Stock Exchange</v>
      </c>
      <c r="I640" s="148"/>
      <c r="J640" s="148" t="s">
        <v>200</v>
      </c>
      <c r="K640" s="148"/>
      <c r="L640" s="30" t="s">
        <v>2318</v>
      </c>
      <c r="M640" s="143" t="s">
        <v>2143</v>
      </c>
      <c r="N640" s="68">
        <v>639</v>
      </c>
      <c r="O640" s="68" t="str">
        <f t="shared" si="231"/>
        <v/>
      </c>
      <c r="P640" s="68" t="str">
        <f t="shared" si="229"/>
        <v>{ "id": 639, "cbl_value":"RMGR01", "oscar_display_text" : "RMGR01 Athens Stock Exchange", "top_record": false, "synonyms": [] },</v>
      </c>
      <c r="Q640" s="68" t="str">
        <f t="shared" si="230"/>
        <v>{ "id": 639, "cbl_value":"RMGR01", "oscar_display_text" : "RMGR01 Athens Stock Exchange", "top_record": false, "synonyms": [] },</v>
      </c>
      <c r="R640" s="68"/>
      <c r="S640" t="s">
        <v>88</v>
      </c>
      <c r="T640" t="str">
        <f t="shared" si="233"/>
        <v>UPDATE lov_value SET ACTIVE = 1 , ORDER_VALUE = 0 WHERE ID = 639;</v>
      </c>
      <c r="U640" t="str">
        <f t="shared" si="240"/>
        <v>RMGR01</v>
      </c>
      <c r="V640" t="str">
        <f t="shared" si="240"/>
        <v>Athens Stock Exchange</v>
      </c>
      <c r="W640" t="str">
        <f t="shared" si="240"/>
        <v/>
      </c>
      <c r="X640" t="str">
        <f t="shared" si="240"/>
        <v/>
      </c>
      <c r="Y640" t="str">
        <f t="shared" si="240"/>
        <v/>
      </c>
      <c r="Z640" t="str">
        <f t="shared" si="240"/>
        <v/>
      </c>
      <c r="AA640" t="str">
        <f t="shared" si="240"/>
        <v/>
      </c>
      <c r="AB640" t="str">
        <f t="shared" si="240"/>
        <v/>
      </c>
      <c r="AC640" t="str">
        <f t="shared" si="240"/>
        <v/>
      </c>
      <c r="AD640" t="str">
        <f t="shared" si="240"/>
        <v/>
      </c>
      <c r="AE640" t="str">
        <f t="shared" si="240"/>
        <v/>
      </c>
      <c r="AF640" t="str">
        <f t="shared" si="240"/>
        <v/>
      </c>
      <c r="AG640" t="str">
        <f t="shared" si="238"/>
        <v>INSERT INTO oscar_db.synonym (SYNONYM, LOV_ID) VALUES('RMGR01' , 639);</v>
      </c>
      <c r="AH640" t="str">
        <f t="shared" si="238"/>
        <v>INSERT INTO oscar_db.synonym (SYNONYM, LOV_ID) VALUES('Athens Stock Exchange' , 639);</v>
      </c>
      <c r="AI640" t="str">
        <f t="shared" si="238"/>
        <v/>
      </c>
      <c r="AJ640" t="str">
        <f t="shared" si="238"/>
        <v/>
      </c>
      <c r="AK640" t="str">
        <f t="shared" si="238"/>
        <v/>
      </c>
      <c r="AL640" t="str">
        <f t="shared" si="238"/>
        <v/>
      </c>
      <c r="AM640" t="str">
        <f t="shared" si="234"/>
        <v/>
      </c>
      <c r="AN640" t="str">
        <f t="shared" si="234"/>
        <v/>
      </c>
      <c r="AO640" t="str">
        <f t="shared" si="234"/>
        <v/>
      </c>
      <c r="AP640" t="str">
        <f t="shared" si="234"/>
        <v/>
      </c>
      <c r="AQ640" t="str">
        <f t="shared" si="234"/>
        <v/>
      </c>
      <c r="AR640" t="str">
        <f t="shared" si="234"/>
        <v/>
      </c>
    </row>
    <row r="641" spans="3:44" ht="32" hidden="1">
      <c r="C641" s="68">
        <v>15</v>
      </c>
      <c r="D641" s="68">
        <v>167</v>
      </c>
      <c r="E641" s="18" t="s">
        <v>858</v>
      </c>
      <c r="F641" s="145" t="s">
        <v>2319</v>
      </c>
      <c r="G641" s="148" t="str">
        <f t="shared" si="236"/>
        <v>RMGR03</v>
      </c>
      <c r="H641" s="148" t="str">
        <f t="shared" si="237"/>
        <v>RMGR03 Electronic Secondary Securities Market (HDAT)</v>
      </c>
      <c r="I641" s="148"/>
      <c r="J641" s="148" t="s">
        <v>200</v>
      </c>
      <c r="K641" s="148"/>
      <c r="L641" s="30" t="s">
        <v>2320</v>
      </c>
      <c r="M641" s="143" t="s">
        <v>2143</v>
      </c>
      <c r="N641" s="68">
        <v>640</v>
      </c>
      <c r="O641" s="68" t="str">
        <f t="shared" si="231"/>
        <v/>
      </c>
      <c r="P641" s="68" t="str">
        <f t="shared" si="229"/>
        <v>{ "id": 640, "cbl_value":"RMGR03", "oscar_display_text" : "RMGR03 Electronic Secondary Securities Market (HDAT)", "top_record": false, "synonyms": [] },</v>
      </c>
      <c r="Q641" s="68" t="str">
        <f t="shared" si="230"/>
        <v>{ "id": 640, "cbl_value":"RMGR03", "oscar_display_text" : "RMGR03 Electronic Secondary Securities Market (HDAT)", "top_record": false, "synonyms": [] },</v>
      </c>
      <c r="R641" s="68"/>
      <c r="S641" t="s">
        <v>88</v>
      </c>
      <c r="T641" t="str">
        <f t="shared" si="233"/>
        <v>UPDATE lov_value SET ACTIVE = 1 , ORDER_VALUE = 0 WHERE ID = 640;</v>
      </c>
      <c r="U641" t="str">
        <f t="shared" si="240"/>
        <v>RMGR03</v>
      </c>
      <c r="V641" t="str">
        <f t="shared" si="240"/>
        <v>HDAT</v>
      </c>
      <c r="W641" t="str">
        <f t="shared" si="240"/>
        <v>electronic secondary</v>
      </c>
      <c r="X641" t="str">
        <f t="shared" si="240"/>
        <v/>
      </c>
      <c r="Y641" t="str">
        <f t="shared" si="240"/>
        <v/>
      </c>
      <c r="Z641" t="str">
        <f t="shared" si="240"/>
        <v/>
      </c>
      <c r="AA641" t="str">
        <f t="shared" si="240"/>
        <v/>
      </c>
      <c r="AB641" t="str">
        <f t="shared" si="240"/>
        <v/>
      </c>
      <c r="AC641" t="str">
        <f t="shared" si="240"/>
        <v/>
      </c>
      <c r="AD641" t="str">
        <f t="shared" si="240"/>
        <v/>
      </c>
      <c r="AE641" t="str">
        <f t="shared" si="240"/>
        <v/>
      </c>
      <c r="AF641" t="str">
        <f t="shared" si="240"/>
        <v/>
      </c>
      <c r="AG641" t="str">
        <f t="shared" si="238"/>
        <v>INSERT INTO oscar_db.synonym (SYNONYM, LOV_ID) VALUES('RMGR03' , 640);</v>
      </c>
      <c r="AH641" t="str">
        <f t="shared" si="238"/>
        <v>INSERT INTO oscar_db.synonym (SYNONYM, LOV_ID) VALUES('HDAT' , 640);</v>
      </c>
      <c r="AI641" t="str">
        <f t="shared" si="238"/>
        <v>INSERT INTO oscar_db.synonym (SYNONYM, LOV_ID) VALUES('electronic secondary' , 640);</v>
      </c>
      <c r="AJ641" t="str">
        <f t="shared" si="238"/>
        <v/>
      </c>
      <c r="AK641" t="str">
        <f t="shared" si="238"/>
        <v/>
      </c>
      <c r="AL641" t="str">
        <f t="shared" si="238"/>
        <v/>
      </c>
      <c r="AM641" t="str">
        <f t="shared" si="234"/>
        <v/>
      </c>
      <c r="AN641" t="str">
        <f t="shared" si="234"/>
        <v/>
      </c>
      <c r="AO641" t="str">
        <f t="shared" si="234"/>
        <v/>
      </c>
      <c r="AP641" t="str">
        <f t="shared" si="234"/>
        <v/>
      </c>
      <c r="AQ641" t="str">
        <f t="shared" si="234"/>
        <v/>
      </c>
      <c r="AR641" t="str">
        <f t="shared" si="234"/>
        <v/>
      </c>
    </row>
    <row r="642" spans="3:44" ht="32" hidden="1">
      <c r="C642" s="68">
        <v>15</v>
      </c>
      <c r="D642" s="68">
        <v>167</v>
      </c>
      <c r="E642" s="18" t="s">
        <v>858</v>
      </c>
      <c r="F642" s="145" t="s">
        <v>2321</v>
      </c>
      <c r="G642" s="148" t="str">
        <f t="shared" si="236"/>
        <v>RMHU01</v>
      </c>
      <c r="H642" s="148" t="str">
        <f t="shared" si="237"/>
        <v>RMHU01 Budapest Stock Exchange</v>
      </c>
      <c r="I642" s="148"/>
      <c r="J642" s="148" t="s">
        <v>200</v>
      </c>
      <c r="K642" s="148"/>
      <c r="L642" s="30" t="s">
        <v>2322</v>
      </c>
      <c r="M642" s="143" t="s">
        <v>2143</v>
      </c>
      <c r="N642" s="68">
        <v>641</v>
      </c>
      <c r="O642" s="68" t="str">
        <f t="shared" si="231"/>
        <v/>
      </c>
      <c r="P642" s="68" t="str">
        <f t="shared" ref="P642:P705" si="241">CONCATENATE("{ ""id"": ",N642,", ""cbl_value"":""",G642,""", ""oscar_display_text"" : """,H642,""", ""top_record"": ", IF(K642=TRUE,"true","false"), ", ""synonyms"": []"," },")</f>
        <v>{ "id": 641, "cbl_value":"RMHU01", "oscar_display_text" : "RMHU01 Budapest Stock Exchange", "top_record": false, "synonyms": [] },</v>
      </c>
      <c r="Q642" s="68" t="str">
        <f t="shared" ref="Q642:Q705" si="242">CONCATENATE(O642,P642)</f>
        <v>{ "id": 641, "cbl_value":"RMHU01", "oscar_display_text" : "RMHU01 Budapest Stock Exchange", "top_record": false, "synonyms": [] },</v>
      </c>
      <c r="R642" s="68"/>
      <c r="S642" t="s">
        <v>88</v>
      </c>
      <c r="T642" t="str">
        <f t="shared" si="233"/>
        <v>UPDATE lov_value SET ACTIVE = 1 , ORDER_VALUE = 0 WHERE ID = 641;</v>
      </c>
      <c r="U642" t="str">
        <f t="shared" si="240"/>
        <v>RMHU01</v>
      </c>
      <c r="V642" t="str">
        <f t="shared" si="240"/>
        <v>Budapest Stock Exchange</v>
      </c>
      <c r="W642" t="str">
        <f t="shared" si="240"/>
        <v/>
      </c>
      <c r="X642" t="str">
        <f t="shared" si="240"/>
        <v/>
      </c>
      <c r="Y642" t="str">
        <f t="shared" si="240"/>
        <v/>
      </c>
      <c r="Z642" t="str">
        <f t="shared" si="240"/>
        <v/>
      </c>
      <c r="AA642" t="str">
        <f t="shared" si="240"/>
        <v/>
      </c>
      <c r="AB642" t="str">
        <f t="shared" si="240"/>
        <v/>
      </c>
      <c r="AC642" t="str">
        <f t="shared" si="240"/>
        <v/>
      </c>
      <c r="AD642" t="str">
        <f t="shared" si="240"/>
        <v/>
      </c>
      <c r="AE642" t="str">
        <f t="shared" si="240"/>
        <v/>
      </c>
      <c r="AF642" t="str">
        <f t="shared" si="240"/>
        <v/>
      </c>
      <c r="AG642" t="str">
        <f t="shared" si="238"/>
        <v>INSERT INTO oscar_db.synonym (SYNONYM, LOV_ID) VALUES('RMHU01' , 641);</v>
      </c>
      <c r="AH642" t="str">
        <f t="shared" si="238"/>
        <v>INSERT INTO oscar_db.synonym (SYNONYM, LOV_ID) VALUES('Budapest Stock Exchange' , 641);</v>
      </c>
      <c r="AI642" t="str">
        <f t="shared" si="238"/>
        <v/>
      </c>
      <c r="AJ642" t="str">
        <f t="shared" si="238"/>
        <v/>
      </c>
      <c r="AK642" t="str">
        <f t="shared" si="238"/>
        <v/>
      </c>
      <c r="AL642" t="str">
        <f t="shared" si="238"/>
        <v/>
      </c>
      <c r="AM642" t="str">
        <f t="shared" si="234"/>
        <v/>
      </c>
      <c r="AN642" t="str">
        <f t="shared" si="234"/>
        <v/>
      </c>
      <c r="AO642" t="str">
        <f t="shared" si="234"/>
        <v/>
      </c>
      <c r="AP642" t="str">
        <f t="shared" si="234"/>
        <v/>
      </c>
      <c r="AQ642" t="str">
        <f t="shared" si="234"/>
        <v/>
      </c>
      <c r="AR642" t="str">
        <f t="shared" si="234"/>
        <v/>
      </c>
    </row>
    <row r="643" spans="3:44" ht="16" hidden="1">
      <c r="C643" s="68">
        <v>15</v>
      </c>
      <c r="D643" s="68">
        <v>167</v>
      </c>
      <c r="E643" s="18" t="s">
        <v>858</v>
      </c>
      <c r="F643" s="145" t="s">
        <v>2323</v>
      </c>
      <c r="G643" s="148" t="str">
        <f t="shared" si="236"/>
        <v>RMIE01</v>
      </c>
      <c r="H643" s="148" t="str">
        <f t="shared" si="237"/>
        <v>RMIE01 Irish Stock Exchange</v>
      </c>
      <c r="I643" s="148"/>
      <c r="J643" s="148" t="s">
        <v>200</v>
      </c>
      <c r="K643" s="148"/>
      <c r="L643" s="30" t="s">
        <v>2324</v>
      </c>
      <c r="M643" s="143" t="s">
        <v>2143</v>
      </c>
      <c r="N643" s="68">
        <v>642</v>
      </c>
      <c r="O643" s="68" t="str">
        <f t="shared" ref="O643:O706" si="243">IF(E643 &lt;&gt; E642, CONCATENATE("]},{ ""id"":",C643,",""ext_id"": ",D643,", ""name"":""",E643,""",""values"":["),"")</f>
        <v/>
      </c>
      <c r="P643" s="68" t="str">
        <f t="shared" si="241"/>
        <v>{ "id": 642, "cbl_value":"RMIE01", "oscar_display_text" : "RMIE01 Irish Stock Exchange", "top_record": false, "synonyms": [] },</v>
      </c>
      <c r="Q643" s="68" t="str">
        <f t="shared" si="242"/>
        <v>{ "id": 642, "cbl_value":"RMIE01", "oscar_display_text" : "RMIE01 Irish Stock Exchange", "top_record": false, "synonyms": [] },</v>
      </c>
      <c r="R643" s="68"/>
      <c r="S643" t="s">
        <v>88</v>
      </c>
      <c r="T643" t="str">
        <f t="shared" si="233"/>
        <v>UPDATE lov_value SET ACTIVE = 1 , ORDER_VALUE = 0 WHERE ID = 642;</v>
      </c>
      <c r="U643" t="str">
        <f t="shared" si="240"/>
        <v>RMIE01</v>
      </c>
      <c r="V643" t="str">
        <f t="shared" si="240"/>
        <v>Irish Stock Exchange</v>
      </c>
      <c r="W643" t="str">
        <f t="shared" si="240"/>
        <v/>
      </c>
      <c r="X643" t="str">
        <f t="shared" si="240"/>
        <v/>
      </c>
      <c r="Y643" t="str">
        <f t="shared" si="240"/>
        <v/>
      </c>
      <c r="Z643" t="str">
        <f t="shared" si="240"/>
        <v/>
      </c>
      <c r="AA643" t="str">
        <f t="shared" si="240"/>
        <v/>
      </c>
      <c r="AB643" t="str">
        <f t="shared" si="240"/>
        <v/>
      </c>
      <c r="AC643" t="str">
        <f t="shared" si="240"/>
        <v/>
      </c>
      <c r="AD643" t="str">
        <f t="shared" si="240"/>
        <v/>
      </c>
      <c r="AE643" t="str">
        <f t="shared" si="240"/>
        <v/>
      </c>
      <c r="AF643" t="str">
        <f t="shared" si="240"/>
        <v/>
      </c>
      <c r="AG643" t="str">
        <f t="shared" si="238"/>
        <v>INSERT INTO oscar_db.synonym (SYNONYM, LOV_ID) VALUES('RMIE01' , 642);</v>
      </c>
      <c r="AH643" t="str">
        <f t="shared" si="238"/>
        <v>INSERT INTO oscar_db.synonym (SYNONYM, LOV_ID) VALUES('Irish Stock Exchange' , 642);</v>
      </c>
      <c r="AI643" t="str">
        <f t="shared" si="238"/>
        <v/>
      </c>
      <c r="AJ643" t="str">
        <f t="shared" si="238"/>
        <v/>
      </c>
      <c r="AK643" t="str">
        <f t="shared" si="238"/>
        <v/>
      </c>
      <c r="AL643" t="str">
        <f t="shared" si="238"/>
        <v/>
      </c>
      <c r="AM643" t="str">
        <f t="shared" si="234"/>
        <v/>
      </c>
      <c r="AN643" t="str">
        <f t="shared" si="234"/>
        <v/>
      </c>
      <c r="AO643" t="str">
        <f t="shared" si="234"/>
        <v/>
      </c>
      <c r="AP643" t="str">
        <f t="shared" si="234"/>
        <v/>
      </c>
      <c r="AQ643" t="str">
        <f t="shared" si="234"/>
        <v/>
      </c>
      <c r="AR643" t="str">
        <f t="shared" si="234"/>
        <v/>
      </c>
    </row>
    <row r="644" spans="3:44" ht="32" hidden="1">
      <c r="C644" s="68">
        <v>15</v>
      </c>
      <c r="D644" s="68">
        <v>167</v>
      </c>
      <c r="E644" s="18" t="s">
        <v>858</v>
      </c>
      <c r="F644" s="145" t="s">
        <v>2325</v>
      </c>
      <c r="G644" s="148" t="str">
        <f t="shared" si="236"/>
        <v>RMIE02</v>
      </c>
      <c r="H644" s="148" t="str">
        <f t="shared" si="237"/>
        <v>RMIE02 Global Exchange Market (GEM)</v>
      </c>
      <c r="I644" s="148"/>
      <c r="J644" s="148" t="s">
        <v>200</v>
      </c>
      <c r="K644" s="148"/>
      <c r="L644" s="30" t="s">
        <v>2326</v>
      </c>
      <c r="M644" s="143" t="s">
        <v>2143</v>
      </c>
      <c r="N644" s="68">
        <v>643</v>
      </c>
      <c r="O644" s="68" t="str">
        <f t="shared" si="243"/>
        <v/>
      </c>
      <c r="P644" s="68" t="str">
        <f t="shared" si="241"/>
        <v>{ "id": 643, "cbl_value":"RMIE02", "oscar_display_text" : "RMIE02 Global Exchange Market (GEM)", "top_record": false, "synonyms": [] },</v>
      </c>
      <c r="Q644" s="68" t="str">
        <f t="shared" si="242"/>
        <v>{ "id": 643, "cbl_value":"RMIE02", "oscar_display_text" : "RMIE02 Global Exchange Market (GEM)", "top_record": false, "synonyms": [] },</v>
      </c>
      <c r="R644" s="68"/>
      <c r="S644" t="s">
        <v>88</v>
      </c>
      <c r="T644" t="str">
        <f t="shared" si="233"/>
        <v>UPDATE lov_value SET ACTIVE = 1 , ORDER_VALUE = 0 WHERE ID = 643;</v>
      </c>
      <c r="U644" t="str">
        <f t="shared" si="240"/>
        <v>RMIE02</v>
      </c>
      <c r="V644" t="str">
        <f t="shared" si="240"/>
        <v>Global Exchange Market</v>
      </c>
      <c r="W644" t="str">
        <f t="shared" si="240"/>
        <v>GEM</v>
      </c>
      <c r="X644" t="str">
        <f t="shared" si="240"/>
        <v/>
      </c>
      <c r="Y644" t="str">
        <f t="shared" si="240"/>
        <v/>
      </c>
      <c r="Z644" t="str">
        <f t="shared" si="240"/>
        <v/>
      </c>
      <c r="AA644" t="str">
        <f t="shared" si="240"/>
        <v/>
      </c>
      <c r="AB644" t="str">
        <f t="shared" si="240"/>
        <v/>
      </c>
      <c r="AC644" t="str">
        <f t="shared" si="240"/>
        <v/>
      </c>
      <c r="AD644" t="str">
        <f t="shared" si="240"/>
        <v/>
      </c>
      <c r="AE644" t="str">
        <f t="shared" si="240"/>
        <v/>
      </c>
      <c r="AF644" t="str">
        <f t="shared" si="240"/>
        <v/>
      </c>
      <c r="AG644" t="str">
        <f t="shared" si="238"/>
        <v>INSERT INTO oscar_db.synonym (SYNONYM, LOV_ID) VALUES('RMIE02' , 643);</v>
      </c>
      <c r="AH644" t="str">
        <f t="shared" si="238"/>
        <v>INSERT INTO oscar_db.synonym (SYNONYM, LOV_ID) VALUES('Global Exchange Market' , 643);</v>
      </c>
      <c r="AI644" t="str">
        <f t="shared" si="238"/>
        <v>INSERT INTO oscar_db.synonym (SYNONYM, LOV_ID) VALUES('GEM' , 643);</v>
      </c>
      <c r="AJ644" t="str">
        <f t="shared" si="238"/>
        <v/>
      </c>
      <c r="AK644" t="str">
        <f t="shared" si="238"/>
        <v/>
      </c>
      <c r="AL644" t="str">
        <f t="shared" si="238"/>
        <v/>
      </c>
      <c r="AM644" t="str">
        <f t="shared" si="234"/>
        <v/>
      </c>
      <c r="AN644" t="str">
        <f t="shared" si="234"/>
        <v/>
      </c>
      <c r="AO644" t="str">
        <f t="shared" si="234"/>
        <v/>
      </c>
      <c r="AP644" t="str">
        <f t="shared" si="234"/>
        <v/>
      </c>
      <c r="AQ644" t="str">
        <f t="shared" si="234"/>
        <v/>
      </c>
      <c r="AR644" t="str">
        <f t="shared" si="234"/>
        <v/>
      </c>
    </row>
    <row r="645" spans="3:44" ht="32" hidden="1">
      <c r="C645" s="68">
        <v>15</v>
      </c>
      <c r="D645" s="68">
        <v>167</v>
      </c>
      <c r="E645" s="18" t="s">
        <v>858</v>
      </c>
      <c r="F645" s="145" t="s">
        <v>2327</v>
      </c>
      <c r="G645" s="148" t="str">
        <f t="shared" si="236"/>
        <v>RMIS01</v>
      </c>
      <c r="H645" s="148" t="str">
        <f t="shared" si="237"/>
        <v>RMIS01 Iceland Stock Exchange-offical market</v>
      </c>
      <c r="I645" s="148"/>
      <c r="J645" s="148" t="s">
        <v>200</v>
      </c>
      <c r="K645" s="148"/>
      <c r="L645" s="30" t="s">
        <v>2328</v>
      </c>
      <c r="M645" s="143" t="s">
        <v>2143</v>
      </c>
      <c r="N645" s="68">
        <v>644</v>
      </c>
      <c r="O645" s="68" t="str">
        <f t="shared" si="243"/>
        <v/>
      </c>
      <c r="P645" s="68" t="str">
        <f t="shared" si="241"/>
        <v>{ "id": 644, "cbl_value":"RMIS01", "oscar_display_text" : "RMIS01 Iceland Stock Exchange-offical market", "top_record": false, "synonyms": [] },</v>
      </c>
      <c r="Q645" s="68" t="str">
        <f t="shared" si="242"/>
        <v>{ "id": 644, "cbl_value":"RMIS01", "oscar_display_text" : "RMIS01 Iceland Stock Exchange-offical market", "top_record": false, "synonyms": [] },</v>
      </c>
      <c r="R645" s="68"/>
      <c r="S645" t="s">
        <v>88</v>
      </c>
      <c r="T645" t="str">
        <f t="shared" si="233"/>
        <v>UPDATE lov_value SET ACTIVE = 1 , ORDER_VALUE = 0 WHERE ID = 644;</v>
      </c>
      <c r="U645" t="str">
        <f t="shared" si="240"/>
        <v>RMIS01</v>
      </c>
      <c r="V645" t="str">
        <f t="shared" si="240"/>
        <v>Iceland Stock Exchange</v>
      </c>
      <c r="W645" t="str">
        <f t="shared" si="240"/>
        <v/>
      </c>
      <c r="X645" t="str">
        <f t="shared" si="240"/>
        <v/>
      </c>
      <c r="Y645" t="str">
        <f t="shared" si="240"/>
        <v/>
      </c>
      <c r="Z645" t="str">
        <f t="shared" si="240"/>
        <v/>
      </c>
      <c r="AA645" t="str">
        <f t="shared" si="240"/>
        <v/>
      </c>
      <c r="AB645" t="str">
        <f t="shared" si="240"/>
        <v/>
      </c>
      <c r="AC645" t="str">
        <f t="shared" si="240"/>
        <v/>
      </c>
      <c r="AD645" t="str">
        <f t="shared" si="240"/>
        <v/>
      </c>
      <c r="AE645" t="str">
        <f t="shared" si="240"/>
        <v/>
      </c>
      <c r="AF645" t="str">
        <f t="shared" si="240"/>
        <v/>
      </c>
      <c r="AG645" t="str">
        <f t="shared" si="238"/>
        <v>INSERT INTO oscar_db.synonym (SYNONYM, LOV_ID) VALUES('RMIS01' , 644);</v>
      </c>
      <c r="AH645" t="str">
        <f t="shared" si="238"/>
        <v>INSERT INTO oscar_db.synonym (SYNONYM, LOV_ID) VALUES('Iceland Stock Exchange' , 644);</v>
      </c>
      <c r="AI645" t="str">
        <f t="shared" si="238"/>
        <v/>
      </c>
      <c r="AJ645" t="str">
        <f t="shared" si="238"/>
        <v/>
      </c>
      <c r="AK645" t="str">
        <f t="shared" si="238"/>
        <v/>
      </c>
      <c r="AL645" t="str">
        <f t="shared" si="238"/>
        <v/>
      </c>
      <c r="AM645" t="str">
        <f t="shared" si="234"/>
        <v/>
      </c>
      <c r="AN645" t="str">
        <f t="shared" si="234"/>
        <v/>
      </c>
      <c r="AO645" t="str">
        <f t="shared" si="234"/>
        <v/>
      </c>
      <c r="AP645" t="str">
        <f t="shared" si="234"/>
        <v/>
      </c>
      <c r="AQ645" t="str">
        <f t="shared" si="234"/>
        <v/>
      </c>
      <c r="AR645" t="str">
        <f t="shared" si="234"/>
        <v/>
      </c>
    </row>
    <row r="646" spans="3:44" ht="64" hidden="1">
      <c r="C646" s="68">
        <v>15</v>
      </c>
      <c r="D646" s="68">
        <v>167</v>
      </c>
      <c r="E646" s="18" t="s">
        <v>858</v>
      </c>
      <c r="F646" s="145" t="s">
        <v>2329</v>
      </c>
      <c r="G646" s="148" t="str">
        <f t="shared" si="236"/>
        <v>RMIT01</v>
      </c>
      <c r="H646" s="148" t="str">
        <f t="shared" si="237"/>
        <v>RMIT01 Stock Exchange (Borsa Italiana) - electronic bond and government securities market (MOT)</v>
      </c>
      <c r="I646" s="148"/>
      <c r="J646" s="148" t="s">
        <v>200</v>
      </c>
      <c r="K646" s="148"/>
      <c r="L646" s="30" t="s">
        <v>2330</v>
      </c>
      <c r="M646" s="143" t="s">
        <v>2143</v>
      </c>
      <c r="N646" s="68">
        <v>645</v>
      </c>
      <c r="O646" s="68" t="str">
        <f t="shared" si="243"/>
        <v/>
      </c>
      <c r="P646" s="68" t="str">
        <f t="shared" si="241"/>
        <v>{ "id": 645, "cbl_value":"RMIT01", "oscar_display_text" : "RMIT01 Stock Exchange (Borsa Italiana) - electronic bond and government securities market (MOT)", "top_record": false, "synonyms": [] },</v>
      </c>
      <c r="Q646" s="68" t="str">
        <f t="shared" si="242"/>
        <v>{ "id": 645, "cbl_value":"RMIT01", "oscar_display_text" : "RMIT01 Stock Exchange (Borsa Italiana) - electronic bond and government securities market (MOT)", "top_record": false, "synonyms": [] },</v>
      </c>
      <c r="R646" s="68"/>
      <c r="S646" t="s">
        <v>88</v>
      </c>
      <c r="T646" t="str">
        <f t="shared" si="233"/>
        <v>UPDATE lov_value SET ACTIVE = 1 , ORDER_VALUE = 0 WHERE ID = 645;</v>
      </c>
      <c r="U646" t="str">
        <f t="shared" si="240"/>
        <v>RMIT01</v>
      </c>
      <c r="V646" t="str">
        <f t="shared" si="240"/>
        <v>borsa italiana electonic and government</v>
      </c>
      <c r="W646" t="str">
        <f t="shared" si="240"/>
        <v>stock exchange electonic and government</v>
      </c>
      <c r="X646" t="str">
        <f t="shared" si="240"/>
        <v/>
      </c>
      <c r="Y646" t="str">
        <f t="shared" si="240"/>
        <v/>
      </c>
      <c r="Z646" t="str">
        <f t="shared" si="240"/>
        <v/>
      </c>
      <c r="AA646" t="str">
        <f t="shared" si="240"/>
        <v/>
      </c>
      <c r="AB646" t="str">
        <f t="shared" si="240"/>
        <v/>
      </c>
      <c r="AC646" t="str">
        <f t="shared" si="240"/>
        <v/>
      </c>
      <c r="AD646" t="str">
        <f t="shared" si="240"/>
        <v/>
      </c>
      <c r="AE646" t="str">
        <f t="shared" si="240"/>
        <v/>
      </c>
      <c r="AF646" t="str">
        <f t="shared" si="240"/>
        <v/>
      </c>
      <c r="AG646" t="str">
        <f t="shared" si="238"/>
        <v>INSERT INTO oscar_db.synonym (SYNONYM, LOV_ID) VALUES('RMIT01' , 645);</v>
      </c>
      <c r="AH646" t="str">
        <f t="shared" si="238"/>
        <v>INSERT INTO oscar_db.synonym (SYNONYM, LOV_ID) VALUES('borsa italiana electonic and government' , 645);</v>
      </c>
      <c r="AI646" t="str">
        <f t="shared" si="238"/>
        <v>INSERT INTO oscar_db.synonym (SYNONYM, LOV_ID) VALUES('stock exchange electonic and government' , 645);</v>
      </c>
      <c r="AJ646" t="str">
        <f t="shared" si="238"/>
        <v/>
      </c>
      <c r="AK646" t="str">
        <f t="shared" si="238"/>
        <v/>
      </c>
      <c r="AL646" t="str">
        <f t="shared" si="238"/>
        <v/>
      </c>
      <c r="AM646" t="str">
        <f t="shared" si="234"/>
        <v/>
      </c>
      <c r="AN646" t="str">
        <f t="shared" si="234"/>
        <v/>
      </c>
      <c r="AO646" t="str">
        <f t="shared" si="234"/>
        <v/>
      </c>
      <c r="AP646" t="str">
        <f t="shared" si="234"/>
        <v/>
      </c>
      <c r="AQ646" t="str">
        <f t="shared" si="234"/>
        <v/>
      </c>
      <c r="AR646" t="str">
        <f t="shared" si="234"/>
        <v/>
      </c>
    </row>
    <row r="647" spans="3:44" ht="32" hidden="1">
      <c r="C647" s="68">
        <v>15</v>
      </c>
      <c r="D647" s="68">
        <v>167</v>
      </c>
      <c r="E647" s="18" t="s">
        <v>858</v>
      </c>
      <c r="F647" s="145" t="s">
        <v>2331</v>
      </c>
      <c r="G647" s="148" t="str">
        <f t="shared" si="236"/>
        <v>RMIT02</v>
      </c>
      <c r="H647" s="148" t="str">
        <f t="shared" si="237"/>
        <v>RMIT02 MTS - wholesale market for government securities</v>
      </c>
      <c r="I647" s="148"/>
      <c r="J647" s="148" t="s">
        <v>200</v>
      </c>
      <c r="K647" s="148"/>
      <c r="L647" s="30" t="s">
        <v>2332</v>
      </c>
      <c r="M647" s="143" t="s">
        <v>2143</v>
      </c>
      <c r="N647" s="68">
        <v>646</v>
      </c>
      <c r="O647" s="68" t="str">
        <f t="shared" si="243"/>
        <v/>
      </c>
      <c r="P647" s="68" t="str">
        <f t="shared" si="241"/>
        <v>{ "id": 646, "cbl_value":"RMIT02", "oscar_display_text" : "RMIT02 MTS - wholesale market for government securities", "top_record": false, "synonyms": [] },</v>
      </c>
      <c r="Q647" s="68" t="str">
        <f t="shared" si="242"/>
        <v>{ "id": 646, "cbl_value":"RMIT02", "oscar_display_text" : "RMIT02 MTS - wholesale market for government securities", "top_record": false, "synonyms": [] },</v>
      </c>
      <c r="R647" s="68"/>
      <c r="S647" t="s">
        <v>88</v>
      </c>
      <c r="T647" t="str">
        <f t="shared" si="233"/>
        <v>UPDATE lov_value SET ACTIVE = 1 , ORDER_VALUE = 0 WHERE ID = 646;</v>
      </c>
      <c r="U647" t="str">
        <f t="shared" si="240"/>
        <v>RMIT02</v>
      </c>
      <c r="V647" t="str">
        <f t="shared" si="240"/>
        <v>wholesale government sec</v>
      </c>
      <c r="W647" t="str">
        <f t="shared" si="240"/>
        <v/>
      </c>
      <c r="X647" t="str">
        <f t="shared" si="240"/>
        <v/>
      </c>
      <c r="Y647" t="str">
        <f t="shared" si="240"/>
        <v/>
      </c>
      <c r="Z647" t="str">
        <f t="shared" si="240"/>
        <v/>
      </c>
      <c r="AA647" t="str">
        <f t="shared" si="240"/>
        <v/>
      </c>
      <c r="AB647" t="str">
        <f t="shared" si="240"/>
        <v/>
      </c>
      <c r="AC647" t="str">
        <f t="shared" si="240"/>
        <v/>
      </c>
      <c r="AD647" t="str">
        <f t="shared" si="240"/>
        <v/>
      </c>
      <c r="AE647" t="str">
        <f t="shared" si="240"/>
        <v/>
      </c>
      <c r="AF647" t="str">
        <f t="shared" si="240"/>
        <v/>
      </c>
      <c r="AG647" t="str">
        <f t="shared" si="238"/>
        <v>INSERT INTO oscar_db.synonym (SYNONYM, LOV_ID) VALUES('RMIT02' , 646);</v>
      </c>
      <c r="AH647" t="str">
        <f t="shared" si="238"/>
        <v>INSERT INTO oscar_db.synonym (SYNONYM, LOV_ID) VALUES('wholesale government sec' , 646);</v>
      </c>
      <c r="AI647" t="str">
        <f t="shared" si="238"/>
        <v/>
      </c>
      <c r="AJ647" t="str">
        <f t="shared" si="238"/>
        <v/>
      </c>
      <c r="AK647" t="str">
        <f t="shared" si="238"/>
        <v/>
      </c>
      <c r="AL647" t="str">
        <f t="shared" si="238"/>
        <v/>
      </c>
      <c r="AM647" t="str">
        <f t="shared" si="234"/>
        <v/>
      </c>
      <c r="AN647" t="str">
        <f t="shared" si="234"/>
        <v/>
      </c>
      <c r="AO647" t="str">
        <f t="shared" si="234"/>
        <v/>
      </c>
      <c r="AP647" t="str">
        <f t="shared" si="234"/>
        <v/>
      </c>
      <c r="AQ647" t="str">
        <f t="shared" si="234"/>
        <v/>
      </c>
      <c r="AR647" t="str">
        <f t="shared" si="234"/>
        <v/>
      </c>
    </row>
    <row r="648" spans="3:44" ht="48" hidden="1">
      <c r="C648" s="68">
        <v>15</v>
      </c>
      <c r="D648" s="68">
        <v>167</v>
      </c>
      <c r="E648" s="18" t="s">
        <v>858</v>
      </c>
      <c r="F648" s="145" t="s">
        <v>2333</v>
      </c>
      <c r="G648" s="148" t="str">
        <f t="shared" si="236"/>
        <v>RMIT04</v>
      </c>
      <c r="H648" s="148" t="str">
        <f t="shared" si="237"/>
        <v>RMIT04 Stock Exchange (Borsa Italiana) - electronic market for Eurobonds and asset-backed securities (EuroMOT)</v>
      </c>
      <c r="I648" s="148"/>
      <c r="J648" s="148" t="s">
        <v>200</v>
      </c>
      <c r="K648" s="148"/>
      <c r="L648" s="30" t="s">
        <v>2334</v>
      </c>
      <c r="M648" s="143" t="s">
        <v>2143</v>
      </c>
      <c r="N648" s="68">
        <v>647</v>
      </c>
      <c r="O648" s="68" t="str">
        <f t="shared" si="243"/>
        <v/>
      </c>
      <c r="P648" s="68" t="str">
        <f t="shared" si="241"/>
        <v>{ "id": 647, "cbl_value":"RMIT04", "oscar_display_text" : "RMIT04 Stock Exchange (Borsa Italiana) - electronic market for Eurobonds and asset-backed securities (EuroMOT)", "top_record": false, "synonyms": [] },</v>
      </c>
      <c r="Q648" s="68" t="str">
        <f t="shared" si="242"/>
        <v>{ "id": 647, "cbl_value":"RMIT04", "oscar_display_text" : "RMIT04 Stock Exchange (Borsa Italiana) - electronic market for Eurobonds and asset-backed securities (EuroMOT)", "top_record": false, "synonyms": [] },</v>
      </c>
      <c r="R648" s="68"/>
      <c r="S648" t="s">
        <v>88</v>
      </c>
      <c r="T648" t="str">
        <f t="shared" si="233"/>
        <v>UPDATE lov_value SET ACTIVE = 1 , ORDER_VALUE = 0 WHERE ID = 647;</v>
      </c>
      <c r="U648" t="str">
        <f t="shared" si="240"/>
        <v>RMIT04</v>
      </c>
      <c r="V648" t="str">
        <f t="shared" si="240"/>
        <v>borsa italiana eurobonds and asset backed securities</v>
      </c>
      <c r="W648" t="str">
        <f t="shared" si="240"/>
        <v/>
      </c>
      <c r="X648" t="str">
        <f t="shared" si="240"/>
        <v/>
      </c>
      <c r="Y648" t="str">
        <f t="shared" si="240"/>
        <v/>
      </c>
      <c r="Z648" t="str">
        <f t="shared" si="240"/>
        <v/>
      </c>
      <c r="AA648" t="str">
        <f t="shared" si="240"/>
        <v/>
      </c>
      <c r="AB648" t="str">
        <f t="shared" si="240"/>
        <v/>
      </c>
      <c r="AC648" t="str">
        <f t="shared" si="240"/>
        <v/>
      </c>
      <c r="AD648" t="str">
        <f t="shared" si="240"/>
        <v/>
      </c>
      <c r="AE648" t="str">
        <f t="shared" si="240"/>
        <v/>
      </c>
      <c r="AF648" t="str">
        <f t="shared" si="240"/>
        <v/>
      </c>
      <c r="AG648" t="str">
        <f t="shared" si="238"/>
        <v>INSERT INTO oscar_db.synonym (SYNONYM, LOV_ID) VALUES('RMIT04' , 647);</v>
      </c>
      <c r="AH648" t="str">
        <f t="shared" si="238"/>
        <v>INSERT INTO oscar_db.synonym (SYNONYM, LOV_ID) VALUES('borsa italiana eurobonds and asset backed securities' , 647);</v>
      </c>
      <c r="AI648" t="str">
        <f t="shared" si="238"/>
        <v/>
      </c>
      <c r="AJ648" t="str">
        <f t="shared" si="238"/>
        <v/>
      </c>
      <c r="AK648" t="str">
        <f t="shared" si="238"/>
        <v/>
      </c>
      <c r="AL648" t="str">
        <f t="shared" si="238"/>
        <v/>
      </c>
      <c r="AM648" t="str">
        <f t="shared" si="234"/>
        <v/>
      </c>
      <c r="AN648" t="str">
        <f t="shared" si="234"/>
        <v/>
      </c>
      <c r="AO648" t="str">
        <f t="shared" si="234"/>
        <v/>
      </c>
      <c r="AP648" t="str">
        <f t="shared" si="234"/>
        <v/>
      </c>
      <c r="AQ648" t="str">
        <f t="shared" si="234"/>
        <v/>
      </c>
      <c r="AR648" t="str">
        <f t="shared" si="234"/>
        <v/>
      </c>
    </row>
    <row r="649" spans="3:44" ht="64" hidden="1">
      <c r="C649" s="68">
        <v>15</v>
      </c>
      <c r="D649" s="68">
        <v>167</v>
      </c>
      <c r="E649" s="18" t="s">
        <v>858</v>
      </c>
      <c r="F649" s="145" t="s">
        <v>2335</v>
      </c>
      <c r="G649" s="148" t="str">
        <f t="shared" si="236"/>
        <v>RMIT05</v>
      </c>
      <c r="H649" s="148" t="str">
        <f t="shared" si="237"/>
        <v>RMIT05 MTS/Corporate - wholesale market for corporate and international organisations' bonds</v>
      </c>
      <c r="I649" s="148"/>
      <c r="J649" s="148" t="s">
        <v>200</v>
      </c>
      <c r="K649" s="148"/>
      <c r="L649" s="30" t="s">
        <v>2336</v>
      </c>
      <c r="M649" s="143" t="s">
        <v>2143</v>
      </c>
      <c r="N649" s="68">
        <v>648</v>
      </c>
      <c r="O649" s="68" t="str">
        <f t="shared" si="243"/>
        <v/>
      </c>
      <c r="P649" s="68" t="str">
        <f t="shared" si="241"/>
        <v>{ "id": 648, "cbl_value":"RMIT05", "oscar_display_text" : "RMIT05 MTS/Corporate - wholesale market for corporate and international organisations' bonds", "top_record": false, "synonyms": [] },</v>
      </c>
      <c r="Q649" s="68" t="str">
        <f t="shared" si="242"/>
        <v>{ "id": 648, "cbl_value":"RMIT05", "oscar_display_text" : "RMIT05 MTS/Corporate - wholesale market for corporate and international organisations' bonds", "top_record": false, "synonyms": [] },</v>
      </c>
      <c r="R649" s="68"/>
      <c r="S649" t="s">
        <v>88</v>
      </c>
      <c r="T649" t="str">
        <f t="shared" si="233"/>
        <v>UPDATE lov_value SET ACTIVE = 1 , ORDER_VALUE = 0 WHERE ID = 648;</v>
      </c>
      <c r="U649" t="str">
        <f t="shared" si="240"/>
        <v>RMIT05</v>
      </c>
      <c r="V649" t="str">
        <f t="shared" si="240"/>
        <v>wholesale corporate and international</v>
      </c>
      <c r="W649" t="str">
        <f t="shared" si="240"/>
        <v>wholesale corp and internat</v>
      </c>
      <c r="X649" t="str">
        <f t="shared" si="240"/>
        <v/>
      </c>
      <c r="Y649" t="str">
        <f t="shared" si="240"/>
        <v/>
      </c>
      <c r="Z649" t="str">
        <f t="shared" si="240"/>
        <v/>
      </c>
      <c r="AA649" t="str">
        <f t="shared" si="240"/>
        <v/>
      </c>
      <c r="AB649" t="str">
        <f t="shared" si="240"/>
        <v/>
      </c>
      <c r="AC649" t="str">
        <f t="shared" si="240"/>
        <v/>
      </c>
      <c r="AD649" t="str">
        <f t="shared" si="240"/>
        <v/>
      </c>
      <c r="AE649" t="str">
        <f t="shared" si="240"/>
        <v/>
      </c>
      <c r="AF649" t="str">
        <f t="shared" si="240"/>
        <v/>
      </c>
      <c r="AG649" t="str">
        <f t="shared" si="238"/>
        <v>INSERT INTO oscar_db.synonym (SYNONYM, LOV_ID) VALUES('RMIT05' , 648);</v>
      </c>
      <c r="AH649" t="str">
        <f t="shared" si="238"/>
        <v>INSERT INTO oscar_db.synonym (SYNONYM, LOV_ID) VALUES('wholesale corporate and international' , 648);</v>
      </c>
      <c r="AI649" t="str">
        <f t="shared" si="238"/>
        <v>INSERT INTO oscar_db.synonym (SYNONYM, LOV_ID) VALUES('wholesale corp and internat' , 648);</v>
      </c>
      <c r="AJ649" t="str">
        <f t="shared" si="238"/>
        <v/>
      </c>
      <c r="AK649" t="str">
        <f t="shared" si="238"/>
        <v/>
      </c>
      <c r="AL649" t="str">
        <f t="shared" si="238"/>
        <v/>
      </c>
      <c r="AM649" t="str">
        <f t="shared" si="234"/>
        <v/>
      </c>
      <c r="AN649" t="str">
        <f t="shared" si="234"/>
        <v/>
      </c>
      <c r="AO649" t="str">
        <f t="shared" si="234"/>
        <v/>
      </c>
      <c r="AP649" t="str">
        <f t="shared" si="234"/>
        <v/>
      </c>
      <c r="AQ649" t="str">
        <f t="shared" si="234"/>
        <v/>
      </c>
      <c r="AR649" t="str">
        <f t="shared" si="234"/>
        <v/>
      </c>
    </row>
    <row r="650" spans="3:44" ht="32" hidden="1">
      <c r="C650" s="68">
        <v>15</v>
      </c>
      <c r="D650" s="68">
        <v>167</v>
      </c>
      <c r="E650" s="18" t="s">
        <v>858</v>
      </c>
      <c r="F650" s="145" t="s">
        <v>2337</v>
      </c>
      <c r="G650" s="148" t="str">
        <f t="shared" si="236"/>
        <v>RMIT07</v>
      </c>
      <c r="H650" s="148" t="str">
        <f t="shared" si="237"/>
        <v>RMIT07 Bondvision - Market for the wholesale trading via internet of government securities</v>
      </c>
      <c r="I650" s="148"/>
      <c r="J650" s="148" t="s">
        <v>200</v>
      </c>
      <c r="K650" s="148"/>
      <c r="L650" s="30" t="s">
        <v>2338</v>
      </c>
      <c r="M650" s="143" t="s">
        <v>2143</v>
      </c>
      <c r="N650" s="68">
        <v>649</v>
      </c>
      <c r="O650" s="68" t="str">
        <f t="shared" si="243"/>
        <v/>
      </c>
      <c r="P650" s="68" t="str">
        <f t="shared" si="241"/>
        <v>{ "id": 649, "cbl_value":"RMIT07", "oscar_display_text" : "RMIT07 Bondvision - Market for the wholesale trading via internet of government securities", "top_record": false, "synonyms": [] },</v>
      </c>
      <c r="Q650" s="68" t="str">
        <f t="shared" si="242"/>
        <v>{ "id": 649, "cbl_value":"RMIT07", "oscar_display_text" : "RMIT07 Bondvision - Market for the wholesale trading via internet of government securities", "top_record": false, "synonyms": [] },</v>
      </c>
      <c r="R650" s="68"/>
      <c r="S650" t="s">
        <v>88</v>
      </c>
      <c r="T650" t="str">
        <f t="shared" si="233"/>
        <v>UPDATE lov_value SET ACTIVE = 1 , ORDER_VALUE = 0 WHERE ID = 649;</v>
      </c>
      <c r="U650" t="str">
        <f t="shared" si="240"/>
        <v>RMIT07</v>
      </c>
      <c r="V650" t="str">
        <f t="shared" si="240"/>
        <v>wholesale government</v>
      </c>
      <c r="W650" t="str">
        <f t="shared" si="240"/>
        <v/>
      </c>
      <c r="X650" t="str">
        <f t="shared" si="240"/>
        <v/>
      </c>
      <c r="Y650" t="str">
        <f t="shared" si="240"/>
        <v/>
      </c>
      <c r="Z650" t="str">
        <f t="shared" si="240"/>
        <v/>
      </c>
      <c r="AA650" t="str">
        <f t="shared" si="240"/>
        <v/>
      </c>
      <c r="AB650" t="str">
        <f t="shared" si="240"/>
        <v/>
      </c>
      <c r="AC650" t="str">
        <f t="shared" si="240"/>
        <v/>
      </c>
      <c r="AD650" t="str">
        <f t="shared" si="240"/>
        <v/>
      </c>
      <c r="AE650" t="str">
        <f t="shared" si="240"/>
        <v/>
      </c>
      <c r="AF650" t="str">
        <f t="shared" si="240"/>
        <v/>
      </c>
      <c r="AG650" t="str">
        <f t="shared" si="238"/>
        <v>INSERT INTO oscar_db.synonym (SYNONYM, LOV_ID) VALUES('RMIT07' , 649);</v>
      </c>
      <c r="AH650" t="str">
        <f t="shared" si="238"/>
        <v>INSERT INTO oscar_db.synonym (SYNONYM, LOV_ID) VALUES('wholesale government' , 649);</v>
      </c>
      <c r="AI650" t="str">
        <f t="shared" si="238"/>
        <v/>
      </c>
      <c r="AJ650" t="str">
        <f t="shared" si="238"/>
        <v/>
      </c>
      <c r="AK650" t="str">
        <f t="shared" si="238"/>
        <v/>
      </c>
      <c r="AL650" t="str">
        <f t="shared" si="238"/>
        <v/>
      </c>
      <c r="AM650" t="str">
        <f t="shared" si="234"/>
        <v/>
      </c>
      <c r="AN650" t="str">
        <f t="shared" si="234"/>
        <v/>
      </c>
      <c r="AO650" t="str">
        <f t="shared" si="234"/>
        <v/>
      </c>
      <c r="AP650" t="str">
        <f t="shared" si="234"/>
        <v/>
      </c>
      <c r="AQ650" t="str">
        <f t="shared" si="234"/>
        <v/>
      </c>
      <c r="AR650" t="str">
        <f t="shared" si="234"/>
        <v/>
      </c>
    </row>
    <row r="651" spans="3:44" ht="16" hidden="1">
      <c r="C651" s="68">
        <v>15</v>
      </c>
      <c r="D651" s="68">
        <v>167</v>
      </c>
      <c r="E651" s="18" t="s">
        <v>858</v>
      </c>
      <c r="F651" s="145" t="s">
        <v>2339</v>
      </c>
      <c r="G651" s="148" t="str">
        <f t="shared" si="236"/>
        <v>RMIT08</v>
      </c>
      <c r="H651" s="148" t="str">
        <f t="shared" si="237"/>
        <v>RMIT08 Euro TLX</v>
      </c>
      <c r="I651" s="148"/>
      <c r="J651" s="148" t="s">
        <v>200</v>
      </c>
      <c r="K651" s="148"/>
      <c r="L651" s="30" t="s">
        <v>2340</v>
      </c>
      <c r="M651" s="143" t="s">
        <v>2143</v>
      </c>
      <c r="N651" s="68">
        <v>650</v>
      </c>
      <c r="O651" s="68" t="str">
        <f t="shared" si="243"/>
        <v/>
      </c>
      <c r="P651" s="68" t="str">
        <f t="shared" si="241"/>
        <v>{ "id": 650, "cbl_value":"RMIT08", "oscar_display_text" : "RMIT08 Euro TLX", "top_record": false, "synonyms": [] },</v>
      </c>
      <c r="Q651" s="68" t="str">
        <f t="shared" si="242"/>
        <v>{ "id": 650, "cbl_value":"RMIT08", "oscar_display_text" : "RMIT08 Euro TLX", "top_record": false, "synonyms": [] },</v>
      </c>
      <c r="R651" s="68"/>
      <c r="S651" t="s">
        <v>88</v>
      </c>
      <c r="T651" t="str">
        <f t="shared" si="233"/>
        <v>UPDATE lov_value SET ACTIVE = 1 , ORDER_VALUE = 0 WHERE ID = 650;</v>
      </c>
      <c r="U651" t="str">
        <f t="shared" si="240"/>
        <v>RMIT08</v>
      </c>
      <c r="V651" t="str">
        <f t="shared" si="240"/>
        <v>Euro LTX</v>
      </c>
      <c r="W651" t="str">
        <f t="shared" si="240"/>
        <v/>
      </c>
      <c r="X651" t="str">
        <f t="shared" si="240"/>
        <v/>
      </c>
      <c r="Y651" t="str">
        <f t="shared" si="240"/>
        <v/>
      </c>
      <c r="Z651" t="str">
        <f t="shared" si="240"/>
        <v/>
      </c>
      <c r="AA651" t="str">
        <f t="shared" si="240"/>
        <v/>
      </c>
      <c r="AB651" t="str">
        <f t="shared" si="240"/>
        <v/>
      </c>
      <c r="AC651" t="str">
        <f t="shared" si="240"/>
        <v/>
      </c>
      <c r="AD651" t="str">
        <f t="shared" si="240"/>
        <v/>
      </c>
      <c r="AE651" t="str">
        <f t="shared" si="240"/>
        <v/>
      </c>
      <c r="AF651" t="str">
        <f t="shared" si="240"/>
        <v/>
      </c>
      <c r="AG651" t="str">
        <f t="shared" si="238"/>
        <v>INSERT INTO oscar_db.synonym (SYNONYM, LOV_ID) VALUES('RMIT08' , 650);</v>
      </c>
      <c r="AH651" t="str">
        <f t="shared" si="238"/>
        <v>INSERT INTO oscar_db.synonym (SYNONYM, LOV_ID) VALUES('Euro LTX' , 650);</v>
      </c>
      <c r="AI651" t="str">
        <f t="shared" si="238"/>
        <v/>
      </c>
      <c r="AJ651" t="str">
        <f t="shared" si="238"/>
        <v/>
      </c>
      <c r="AK651" t="str">
        <f t="shared" si="238"/>
        <v/>
      </c>
      <c r="AL651" t="str">
        <f t="shared" si="238"/>
        <v/>
      </c>
      <c r="AM651" t="str">
        <f t="shared" si="234"/>
        <v/>
      </c>
      <c r="AN651" t="str">
        <f t="shared" si="234"/>
        <v/>
      </c>
      <c r="AO651" t="str">
        <f t="shared" si="234"/>
        <v/>
      </c>
      <c r="AP651" t="str">
        <f t="shared" si="234"/>
        <v/>
      </c>
      <c r="AQ651" t="str">
        <f t="shared" si="234"/>
        <v/>
      </c>
      <c r="AR651" t="str">
        <f t="shared" si="234"/>
        <v/>
      </c>
    </row>
    <row r="652" spans="3:44" ht="16" hidden="1">
      <c r="C652" s="68">
        <v>15</v>
      </c>
      <c r="D652" s="68">
        <v>167</v>
      </c>
      <c r="E652" s="18" t="s">
        <v>858</v>
      </c>
      <c r="F652" s="145" t="s">
        <v>2341</v>
      </c>
      <c r="G652" s="148" t="str">
        <f t="shared" si="236"/>
        <v>RMIT09</v>
      </c>
      <c r="H652" s="148" t="str">
        <f t="shared" si="237"/>
        <v>RMIT09 SSO Bond vision</v>
      </c>
      <c r="I652" s="148"/>
      <c r="J652" s="148" t="s">
        <v>200</v>
      </c>
      <c r="K652" s="148"/>
      <c r="L652" s="30" t="s">
        <v>2342</v>
      </c>
      <c r="M652" s="143" t="s">
        <v>2143</v>
      </c>
      <c r="N652" s="68">
        <v>651</v>
      </c>
      <c r="O652" s="68" t="str">
        <f t="shared" si="243"/>
        <v/>
      </c>
      <c r="P652" s="68" t="str">
        <f t="shared" si="241"/>
        <v>{ "id": 651, "cbl_value":"RMIT09", "oscar_display_text" : "RMIT09 SSO Bond vision", "top_record": false, "synonyms": [] },</v>
      </c>
      <c r="Q652" s="68" t="str">
        <f t="shared" si="242"/>
        <v>{ "id": 651, "cbl_value":"RMIT09", "oscar_display_text" : "RMIT09 SSO Bond vision", "top_record": false, "synonyms": [] },</v>
      </c>
      <c r="R652" s="68"/>
      <c r="S652" t="s">
        <v>88</v>
      </c>
      <c r="T652" t="str">
        <f t="shared" si="233"/>
        <v>UPDATE lov_value SET ACTIVE = 1 , ORDER_VALUE = 0 WHERE ID = 651;</v>
      </c>
      <c r="U652" t="str">
        <f t="shared" si="240"/>
        <v>RMIT09</v>
      </c>
      <c r="V652" t="str">
        <f t="shared" si="240"/>
        <v>SSO Bond Vision</v>
      </c>
      <c r="W652" t="str">
        <f t="shared" si="240"/>
        <v/>
      </c>
      <c r="X652" t="str">
        <f t="shared" si="240"/>
        <v/>
      </c>
      <c r="Y652" t="str">
        <f t="shared" si="240"/>
        <v/>
      </c>
      <c r="Z652" t="str">
        <f t="shared" si="240"/>
        <v/>
      </c>
      <c r="AA652" t="str">
        <f t="shared" si="240"/>
        <v/>
      </c>
      <c r="AB652" t="str">
        <f t="shared" si="240"/>
        <v/>
      </c>
      <c r="AC652" t="str">
        <f t="shared" si="240"/>
        <v/>
      </c>
      <c r="AD652" t="str">
        <f t="shared" si="240"/>
        <v/>
      </c>
      <c r="AE652" t="str">
        <f t="shared" si="240"/>
        <v/>
      </c>
      <c r="AF652" t="str">
        <f t="shared" si="240"/>
        <v/>
      </c>
      <c r="AG652" t="str">
        <f t="shared" si="238"/>
        <v>INSERT INTO oscar_db.synonym (SYNONYM, LOV_ID) VALUES('RMIT09' , 651);</v>
      </c>
      <c r="AH652" t="str">
        <f t="shared" si="238"/>
        <v>INSERT INTO oscar_db.synonym (SYNONYM, LOV_ID) VALUES('SSO Bond Vision' , 651);</v>
      </c>
      <c r="AI652" t="str">
        <f t="shared" si="238"/>
        <v/>
      </c>
      <c r="AJ652" t="str">
        <f t="shared" si="238"/>
        <v/>
      </c>
      <c r="AK652" t="str">
        <f t="shared" si="238"/>
        <v/>
      </c>
      <c r="AL652" t="str">
        <f t="shared" si="238"/>
        <v/>
      </c>
      <c r="AM652" t="str">
        <f t="shared" si="234"/>
        <v/>
      </c>
      <c r="AN652" t="str">
        <f t="shared" si="234"/>
        <v/>
      </c>
      <c r="AO652" t="str">
        <f t="shared" si="234"/>
        <v/>
      </c>
      <c r="AP652" t="str">
        <f t="shared" si="234"/>
        <v/>
      </c>
      <c r="AQ652" t="str">
        <f t="shared" si="234"/>
        <v/>
      </c>
      <c r="AR652" t="str">
        <f t="shared" si="234"/>
        <v/>
      </c>
    </row>
    <row r="653" spans="3:44" ht="16" hidden="1">
      <c r="C653" s="68">
        <v>15</v>
      </c>
      <c r="D653" s="68">
        <v>167</v>
      </c>
      <c r="E653" s="18" t="s">
        <v>858</v>
      </c>
      <c r="F653" s="145" t="s">
        <v>2343</v>
      </c>
      <c r="G653" s="148" t="str">
        <f t="shared" si="236"/>
        <v>RMIT10</v>
      </c>
      <c r="H653" s="148" t="str">
        <f t="shared" si="237"/>
        <v>RMIT10 ExtraMOT</v>
      </c>
      <c r="I653" s="148"/>
      <c r="J653" s="148" t="s">
        <v>200</v>
      </c>
      <c r="K653" s="148"/>
      <c r="L653" s="30" t="s">
        <v>2344</v>
      </c>
      <c r="M653" s="143" t="s">
        <v>2143</v>
      </c>
      <c r="N653" s="68">
        <v>652</v>
      </c>
      <c r="O653" s="68" t="str">
        <f t="shared" si="243"/>
        <v/>
      </c>
      <c r="P653" s="68" t="str">
        <f t="shared" si="241"/>
        <v>{ "id": 652, "cbl_value":"RMIT10", "oscar_display_text" : "RMIT10 ExtraMOT", "top_record": false, "synonyms": [] },</v>
      </c>
      <c r="Q653" s="68" t="str">
        <f t="shared" si="242"/>
        <v>{ "id": 652, "cbl_value":"RMIT10", "oscar_display_text" : "RMIT10 ExtraMOT", "top_record": false, "synonyms": [] },</v>
      </c>
      <c r="R653" s="68"/>
      <c r="S653" t="s">
        <v>88</v>
      </c>
      <c r="T653" t="str">
        <f t="shared" si="233"/>
        <v>UPDATE lov_value SET ACTIVE = 1 , ORDER_VALUE = 0 WHERE ID = 652;</v>
      </c>
      <c r="U653" t="str">
        <f t="shared" ref="U653:AF668" si="244">IF($L653&lt;&gt;"",
    IF(LEN($L653)-LEN(SUBSTITUTE($L653,";",""))&gt;=U$1,
        IF(U$1=1,
            MID($L653,1,FIND(";",$L653,1)-1),
            MID($L653,
                FIND("~",SUBSTITUTE($L653,";","~",U$1-1))+1,
                FIND("~",SUBSTITUTE($L653,";","~",U$1))-FIND("~",SUBSTITUTE($L653,";","~",U$1-1))-1
            )
        ),
        IF(AND(LEN($L653)-LEN(SUBSTITUTE($L653,";",""))=0,U$1=1),
            $L653,
            IF(LEN($L653)-LEN(SUBSTITUTE($L653,";",""))=U$1-1,
                RIGHT($L653,LEN($L653)-FIND("~",(SUBSTITUTE($L653,";","~",U$1-1)))),""))),"")</f>
        <v>RMIT10</v>
      </c>
      <c r="V653" t="str">
        <f t="shared" si="244"/>
        <v>ExtraMOT</v>
      </c>
      <c r="W653" t="str">
        <f t="shared" si="244"/>
        <v/>
      </c>
      <c r="X653" t="str">
        <f t="shared" si="244"/>
        <v/>
      </c>
      <c r="Y653" t="str">
        <f t="shared" si="244"/>
        <v/>
      </c>
      <c r="Z653" t="str">
        <f t="shared" si="244"/>
        <v/>
      </c>
      <c r="AA653" t="str">
        <f t="shared" si="244"/>
        <v/>
      </c>
      <c r="AB653" t="str">
        <f t="shared" si="244"/>
        <v/>
      </c>
      <c r="AC653" t="str">
        <f t="shared" si="244"/>
        <v/>
      </c>
      <c r="AD653" t="str">
        <f t="shared" si="244"/>
        <v/>
      </c>
      <c r="AE653" t="str">
        <f t="shared" si="244"/>
        <v/>
      </c>
      <c r="AF653" t="str">
        <f t="shared" si="244"/>
        <v/>
      </c>
      <c r="AG653" t="str">
        <f t="shared" si="238"/>
        <v>INSERT INTO oscar_db.synonym (SYNONYM, LOV_ID) VALUES('RMIT10' , 652);</v>
      </c>
      <c r="AH653" t="str">
        <f t="shared" si="238"/>
        <v>INSERT INTO oscar_db.synonym (SYNONYM, LOV_ID) VALUES('ExtraMOT' , 652);</v>
      </c>
      <c r="AI653" t="str">
        <f t="shared" si="238"/>
        <v/>
      </c>
      <c r="AJ653" t="str">
        <f t="shared" si="238"/>
        <v/>
      </c>
      <c r="AK653" t="str">
        <f t="shared" si="238"/>
        <v/>
      </c>
      <c r="AL653" t="str">
        <f t="shared" si="238"/>
        <v/>
      </c>
      <c r="AM653" t="str">
        <f t="shared" si="234"/>
        <v/>
      </c>
      <c r="AN653" t="str">
        <f t="shared" si="234"/>
        <v/>
      </c>
      <c r="AO653" t="str">
        <f t="shared" si="234"/>
        <v/>
      </c>
      <c r="AP653" t="str">
        <f t="shared" si="234"/>
        <v/>
      </c>
      <c r="AQ653" t="str">
        <f t="shared" si="234"/>
        <v/>
      </c>
      <c r="AR653" t="str">
        <f t="shared" si="234"/>
        <v/>
      </c>
    </row>
    <row r="654" spans="3:44" ht="16" hidden="1">
      <c r="C654" s="68">
        <v>15</v>
      </c>
      <c r="D654" s="68">
        <v>167</v>
      </c>
      <c r="E654" s="18" t="s">
        <v>858</v>
      </c>
      <c r="F654" s="145" t="s">
        <v>2345</v>
      </c>
      <c r="G654" s="148" t="str">
        <f t="shared" si="236"/>
        <v>RMIT11</v>
      </c>
      <c r="H654" s="148" t="str">
        <f t="shared" si="237"/>
        <v>RMIT11 Hi-MTF</v>
      </c>
      <c r="I654" s="148"/>
      <c r="J654" s="148" t="s">
        <v>200</v>
      </c>
      <c r="K654" s="148"/>
      <c r="L654" s="30" t="s">
        <v>2346</v>
      </c>
      <c r="M654" s="143" t="s">
        <v>2143</v>
      </c>
      <c r="N654" s="68">
        <v>653</v>
      </c>
      <c r="O654" s="68" t="str">
        <f t="shared" si="243"/>
        <v/>
      </c>
      <c r="P654" s="68" t="str">
        <f t="shared" si="241"/>
        <v>{ "id": 653, "cbl_value":"RMIT11", "oscar_display_text" : "RMIT11 Hi-MTF", "top_record": false, "synonyms": [] },</v>
      </c>
      <c r="Q654" s="68" t="str">
        <f t="shared" si="242"/>
        <v>{ "id": 653, "cbl_value":"RMIT11", "oscar_display_text" : "RMIT11 Hi-MTF", "top_record": false, "synonyms": [] },</v>
      </c>
      <c r="R654" s="68"/>
      <c r="S654" t="s">
        <v>88</v>
      </c>
      <c r="T654" t="str">
        <f t="shared" si="233"/>
        <v>UPDATE lov_value SET ACTIVE = 1 , ORDER_VALUE = 0 WHERE ID = 653;</v>
      </c>
      <c r="U654" t="str">
        <f t="shared" si="244"/>
        <v>RMIT11</v>
      </c>
      <c r="V654" t="str">
        <f t="shared" si="244"/>
        <v>Hi-MTF</v>
      </c>
      <c r="W654" t="str">
        <f t="shared" si="244"/>
        <v/>
      </c>
      <c r="X654" t="str">
        <f t="shared" si="244"/>
        <v/>
      </c>
      <c r="Y654" t="str">
        <f t="shared" si="244"/>
        <v/>
      </c>
      <c r="Z654" t="str">
        <f t="shared" si="244"/>
        <v/>
      </c>
      <c r="AA654" t="str">
        <f t="shared" si="244"/>
        <v/>
      </c>
      <c r="AB654" t="str">
        <f t="shared" si="244"/>
        <v/>
      </c>
      <c r="AC654" t="str">
        <f t="shared" si="244"/>
        <v/>
      </c>
      <c r="AD654" t="str">
        <f t="shared" si="244"/>
        <v/>
      </c>
      <c r="AE654" t="str">
        <f t="shared" si="244"/>
        <v/>
      </c>
      <c r="AF654" t="str">
        <f t="shared" si="244"/>
        <v/>
      </c>
      <c r="AG654" t="str">
        <f t="shared" si="238"/>
        <v>INSERT INTO oscar_db.synonym (SYNONYM, LOV_ID) VALUES('RMIT11' , 653);</v>
      </c>
      <c r="AH654" t="str">
        <f t="shared" si="238"/>
        <v>INSERT INTO oscar_db.synonym (SYNONYM, LOV_ID) VALUES('Hi-MTF' , 653);</v>
      </c>
      <c r="AI654" t="str">
        <f t="shared" si="238"/>
        <v/>
      </c>
      <c r="AJ654" t="str">
        <f t="shared" si="238"/>
        <v/>
      </c>
      <c r="AK654" t="str">
        <f t="shared" si="238"/>
        <v/>
      </c>
      <c r="AL654" t="str">
        <f t="shared" si="238"/>
        <v/>
      </c>
      <c r="AM654" t="str">
        <f t="shared" si="234"/>
        <v/>
      </c>
      <c r="AN654" t="str">
        <f t="shared" si="234"/>
        <v/>
      </c>
      <c r="AO654" t="str">
        <f t="shared" si="234"/>
        <v/>
      </c>
      <c r="AP654" t="str">
        <f t="shared" si="234"/>
        <v/>
      </c>
      <c r="AQ654" t="str">
        <f t="shared" si="234"/>
        <v/>
      </c>
      <c r="AR654" t="str">
        <f t="shared" si="234"/>
        <v/>
      </c>
    </row>
    <row r="655" spans="3:44" ht="48" hidden="1">
      <c r="C655" s="68">
        <v>15</v>
      </c>
      <c r="D655" s="68">
        <v>167</v>
      </c>
      <c r="E655" s="18" t="s">
        <v>858</v>
      </c>
      <c r="F655" s="145" t="s">
        <v>2347</v>
      </c>
      <c r="G655" s="148" t="str">
        <f t="shared" si="236"/>
        <v>RMLT01</v>
      </c>
      <c r="H655" s="148" t="str">
        <f t="shared" si="237"/>
        <v>RMLT01 National Stock Exchange of Lithuania</v>
      </c>
      <c r="I655" s="148"/>
      <c r="J655" s="148" t="s">
        <v>200</v>
      </c>
      <c r="K655" s="148"/>
      <c r="L655" s="30" t="s">
        <v>2348</v>
      </c>
      <c r="M655" s="143" t="s">
        <v>2143</v>
      </c>
      <c r="N655" s="68">
        <v>654</v>
      </c>
      <c r="O655" s="68" t="str">
        <f t="shared" si="243"/>
        <v/>
      </c>
      <c r="P655" s="68" t="str">
        <f t="shared" si="241"/>
        <v>{ "id": 654, "cbl_value":"RMLT01", "oscar_display_text" : "RMLT01 National Stock Exchange of Lithuania", "top_record": false, "synonyms": [] },</v>
      </c>
      <c r="Q655" s="68" t="str">
        <f t="shared" si="242"/>
        <v>{ "id": 654, "cbl_value":"RMLT01", "oscar_display_text" : "RMLT01 National Stock Exchange of Lithuania", "top_record": false, "synonyms": [] },</v>
      </c>
      <c r="R655" s="68"/>
      <c r="S655" t="s">
        <v>88</v>
      </c>
      <c r="T655" t="str">
        <f t="shared" si="233"/>
        <v>UPDATE lov_value SET ACTIVE = 1 , ORDER_VALUE = 0 WHERE ID = 654;</v>
      </c>
      <c r="U655" t="str">
        <f t="shared" si="244"/>
        <v>RMLT01</v>
      </c>
      <c r="V655" t="str">
        <f t="shared" si="244"/>
        <v>Lithuania Stock Exchange</v>
      </c>
      <c r="W655" t="str">
        <f t="shared" si="244"/>
        <v>National Stock Exchange of Lithuania</v>
      </c>
      <c r="X655" t="str">
        <f t="shared" si="244"/>
        <v/>
      </c>
      <c r="Y655" t="str">
        <f t="shared" si="244"/>
        <v/>
      </c>
      <c r="Z655" t="str">
        <f t="shared" si="244"/>
        <v/>
      </c>
      <c r="AA655" t="str">
        <f t="shared" si="244"/>
        <v/>
      </c>
      <c r="AB655" t="str">
        <f t="shared" si="244"/>
        <v/>
      </c>
      <c r="AC655" t="str">
        <f t="shared" si="244"/>
        <v/>
      </c>
      <c r="AD655" t="str">
        <f t="shared" si="244"/>
        <v/>
      </c>
      <c r="AE655" t="str">
        <f t="shared" si="244"/>
        <v/>
      </c>
      <c r="AF655" t="str">
        <f t="shared" si="244"/>
        <v/>
      </c>
      <c r="AG655" t="str">
        <f t="shared" si="238"/>
        <v>INSERT INTO oscar_db.synonym (SYNONYM, LOV_ID) VALUES('RMLT01' , 654);</v>
      </c>
      <c r="AH655" t="str">
        <f t="shared" si="238"/>
        <v>INSERT INTO oscar_db.synonym (SYNONYM, LOV_ID) VALUES('Lithuania Stock Exchange' , 654);</v>
      </c>
      <c r="AI655" t="str">
        <f t="shared" si="238"/>
        <v>INSERT INTO oscar_db.synonym (SYNONYM, LOV_ID) VALUES('National Stock Exchange of Lithuania' , 654);</v>
      </c>
      <c r="AJ655" t="str">
        <f t="shared" si="238"/>
        <v/>
      </c>
      <c r="AK655" t="str">
        <f t="shared" si="238"/>
        <v/>
      </c>
      <c r="AL655" t="str">
        <f t="shared" si="238"/>
        <v/>
      </c>
      <c r="AM655" t="str">
        <f t="shared" si="234"/>
        <v/>
      </c>
      <c r="AN655" t="str">
        <f t="shared" si="234"/>
        <v/>
      </c>
      <c r="AO655" t="str">
        <f t="shared" si="234"/>
        <v/>
      </c>
      <c r="AP655" t="str">
        <f t="shared" si="234"/>
        <v/>
      </c>
      <c r="AQ655" t="str">
        <f t="shared" si="234"/>
        <v/>
      </c>
      <c r="AR655" t="str">
        <f t="shared" si="234"/>
        <v/>
      </c>
    </row>
    <row r="656" spans="3:44" ht="32" hidden="1">
      <c r="C656" s="68">
        <v>15</v>
      </c>
      <c r="D656" s="68">
        <v>167</v>
      </c>
      <c r="E656" s="18" t="s">
        <v>858</v>
      </c>
      <c r="F656" s="145" t="s">
        <v>2349</v>
      </c>
      <c r="G656" s="148" t="str">
        <f t="shared" si="236"/>
        <v>RMLU01</v>
      </c>
      <c r="H656" s="148" t="str">
        <f t="shared" si="237"/>
        <v>RMLU01 Bourse de Luxembourg - main and international bond market</v>
      </c>
      <c r="I656" s="148"/>
      <c r="J656" s="148" t="s">
        <v>200</v>
      </c>
      <c r="K656" s="148"/>
      <c r="L656" s="30" t="s">
        <v>2350</v>
      </c>
      <c r="M656" s="143" t="s">
        <v>2143</v>
      </c>
      <c r="N656" s="68">
        <v>655</v>
      </c>
      <c r="O656" s="68" t="str">
        <f t="shared" si="243"/>
        <v/>
      </c>
      <c r="P656" s="68" t="str">
        <f t="shared" si="241"/>
        <v>{ "id": 655, "cbl_value":"RMLU01", "oscar_display_text" : "RMLU01 Bourse de Luxembourg - main and international bond market", "top_record": false, "synonyms": [] },</v>
      </c>
      <c r="Q656" s="68" t="str">
        <f t="shared" si="242"/>
        <v>{ "id": 655, "cbl_value":"RMLU01", "oscar_display_text" : "RMLU01 Bourse de Luxembourg - main and international bond market", "top_record": false, "synonyms": [] },</v>
      </c>
      <c r="R656" s="68"/>
      <c r="S656" t="s">
        <v>88</v>
      </c>
      <c r="T656" t="str">
        <f t="shared" si="233"/>
        <v>UPDATE lov_value SET ACTIVE = 1 , ORDER_VALUE = 0 WHERE ID = 655;</v>
      </c>
      <c r="U656" t="str">
        <f t="shared" si="244"/>
        <v>RMLU01</v>
      </c>
      <c r="V656" t="str">
        <f t="shared" si="244"/>
        <v>bourse de luxembourg</v>
      </c>
      <c r="W656" t="str">
        <f t="shared" si="244"/>
        <v>bourse de lux</v>
      </c>
      <c r="X656" t="str">
        <f t="shared" si="244"/>
        <v/>
      </c>
      <c r="Y656" t="str">
        <f t="shared" si="244"/>
        <v/>
      </c>
      <c r="Z656" t="str">
        <f t="shared" si="244"/>
        <v/>
      </c>
      <c r="AA656" t="str">
        <f t="shared" si="244"/>
        <v/>
      </c>
      <c r="AB656" t="str">
        <f t="shared" si="244"/>
        <v/>
      </c>
      <c r="AC656" t="str">
        <f t="shared" si="244"/>
        <v/>
      </c>
      <c r="AD656" t="str">
        <f t="shared" si="244"/>
        <v/>
      </c>
      <c r="AE656" t="str">
        <f t="shared" si="244"/>
        <v/>
      </c>
      <c r="AF656" t="str">
        <f t="shared" si="244"/>
        <v/>
      </c>
      <c r="AG656" t="str">
        <f t="shared" si="238"/>
        <v>INSERT INTO oscar_db.synonym (SYNONYM, LOV_ID) VALUES('RMLU01' , 655);</v>
      </c>
      <c r="AH656" t="str">
        <f t="shared" si="238"/>
        <v>INSERT INTO oscar_db.synonym (SYNONYM, LOV_ID) VALUES('bourse de luxembourg' , 655);</v>
      </c>
      <c r="AI656" t="str">
        <f t="shared" si="238"/>
        <v>INSERT INTO oscar_db.synonym (SYNONYM, LOV_ID) VALUES('bourse de lux' , 655);</v>
      </c>
      <c r="AJ656" t="str">
        <f t="shared" si="238"/>
        <v/>
      </c>
      <c r="AK656" t="str">
        <f t="shared" si="238"/>
        <v/>
      </c>
      <c r="AL656" t="str">
        <f t="shared" si="238"/>
        <v/>
      </c>
      <c r="AM656" t="str">
        <f t="shared" si="234"/>
        <v/>
      </c>
      <c r="AN656" t="str">
        <f t="shared" si="234"/>
        <v/>
      </c>
      <c r="AO656" t="str">
        <f t="shared" si="234"/>
        <v/>
      </c>
      <c r="AP656" t="str">
        <f t="shared" si="234"/>
        <v/>
      </c>
      <c r="AQ656" t="str">
        <f t="shared" si="234"/>
        <v/>
      </c>
      <c r="AR656" t="str">
        <f t="shared" si="234"/>
        <v/>
      </c>
    </row>
    <row r="657" spans="3:44" ht="16" hidden="1">
      <c r="C657" s="68">
        <v>15</v>
      </c>
      <c r="D657" s="68">
        <v>167</v>
      </c>
      <c r="E657" s="18" t="s">
        <v>858</v>
      </c>
      <c r="F657" s="145" t="s">
        <v>2351</v>
      </c>
      <c r="G657" s="148" t="str">
        <f t="shared" si="236"/>
        <v>RMLU02</v>
      </c>
      <c r="H657" s="148" t="str">
        <f t="shared" si="237"/>
        <v>RMLU02 EuroMTF</v>
      </c>
      <c r="I657" s="148"/>
      <c r="J657" s="148" t="s">
        <v>200</v>
      </c>
      <c r="K657" s="148"/>
      <c r="L657" s="30" t="s">
        <v>2352</v>
      </c>
      <c r="M657" s="143" t="s">
        <v>2143</v>
      </c>
      <c r="N657" s="68">
        <v>656</v>
      </c>
      <c r="O657" s="68" t="str">
        <f t="shared" si="243"/>
        <v/>
      </c>
      <c r="P657" s="68" t="str">
        <f t="shared" si="241"/>
        <v>{ "id": 656, "cbl_value":"RMLU02", "oscar_display_text" : "RMLU02 EuroMTF", "top_record": false, "synonyms": [] },</v>
      </c>
      <c r="Q657" s="68" t="str">
        <f t="shared" si="242"/>
        <v>{ "id": 656, "cbl_value":"RMLU02", "oscar_display_text" : "RMLU02 EuroMTF", "top_record": false, "synonyms": [] },</v>
      </c>
      <c r="R657" s="68"/>
      <c r="S657" t="s">
        <v>88</v>
      </c>
      <c r="T657" t="str">
        <f t="shared" si="233"/>
        <v>UPDATE lov_value SET ACTIVE = 1 , ORDER_VALUE = 0 WHERE ID = 656;</v>
      </c>
      <c r="U657" t="str">
        <f t="shared" si="244"/>
        <v>RMLU02</v>
      </c>
      <c r="V657" t="str">
        <f t="shared" si="244"/>
        <v>EuroMTF</v>
      </c>
      <c r="W657" t="str">
        <f t="shared" si="244"/>
        <v/>
      </c>
      <c r="X657" t="str">
        <f t="shared" si="244"/>
        <v/>
      </c>
      <c r="Y657" t="str">
        <f t="shared" si="244"/>
        <v/>
      </c>
      <c r="Z657" t="str">
        <f t="shared" si="244"/>
        <v/>
      </c>
      <c r="AA657" t="str">
        <f t="shared" si="244"/>
        <v/>
      </c>
      <c r="AB657" t="str">
        <f t="shared" si="244"/>
        <v/>
      </c>
      <c r="AC657" t="str">
        <f t="shared" si="244"/>
        <v/>
      </c>
      <c r="AD657" t="str">
        <f t="shared" si="244"/>
        <v/>
      </c>
      <c r="AE657" t="str">
        <f t="shared" si="244"/>
        <v/>
      </c>
      <c r="AF657" t="str">
        <f t="shared" si="244"/>
        <v/>
      </c>
      <c r="AG657" t="str">
        <f t="shared" si="238"/>
        <v>INSERT INTO oscar_db.synonym (SYNONYM, LOV_ID) VALUES('RMLU02' , 656);</v>
      </c>
      <c r="AH657" t="str">
        <f t="shared" si="238"/>
        <v>INSERT INTO oscar_db.synonym (SYNONYM, LOV_ID) VALUES('EuroMTF' , 656);</v>
      </c>
      <c r="AI657" t="str">
        <f t="shared" si="238"/>
        <v/>
      </c>
      <c r="AJ657" t="str">
        <f t="shared" si="238"/>
        <v/>
      </c>
      <c r="AK657" t="str">
        <f t="shared" si="238"/>
        <v/>
      </c>
      <c r="AL657" t="str">
        <f t="shared" si="238"/>
        <v/>
      </c>
      <c r="AM657" t="str">
        <f t="shared" si="234"/>
        <v/>
      </c>
      <c r="AN657" t="str">
        <f t="shared" si="234"/>
        <v/>
      </c>
      <c r="AO657" t="str">
        <f t="shared" si="234"/>
        <v/>
      </c>
      <c r="AP657" t="str">
        <f t="shared" si="234"/>
        <v/>
      </c>
      <c r="AQ657" t="str">
        <f t="shared" si="234"/>
        <v/>
      </c>
      <c r="AR657" t="str">
        <f t="shared" si="234"/>
        <v/>
      </c>
    </row>
    <row r="658" spans="3:44" ht="16" hidden="1">
      <c r="C658" s="68">
        <v>15</v>
      </c>
      <c r="D658" s="68">
        <v>167</v>
      </c>
      <c r="E658" s="18" t="s">
        <v>858</v>
      </c>
      <c r="F658" s="145" t="s">
        <v>2353</v>
      </c>
      <c r="G658" s="148" t="str">
        <f t="shared" si="236"/>
        <v>RMLV01</v>
      </c>
      <c r="H658" s="148" t="str">
        <f t="shared" si="237"/>
        <v>RMLV01 NASDAQ OMX Riga</v>
      </c>
      <c r="I658" s="148"/>
      <c r="J658" s="148" t="s">
        <v>200</v>
      </c>
      <c r="K658" s="148"/>
      <c r="L658" s="30" t="s">
        <v>2354</v>
      </c>
      <c r="M658" s="143" t="s">
        <v>2143</v>
      </c>
      <c r="N658" s="68">
        <v>657</v>
      </c>
      <c r="O658" s="68" t="str">
        <f t="shared" si="243"/>
        <v/>
      </c>
      <c r="P658" s="68" t="str">
        <f t="shared" si="241"/>
        <v>{ "id": 657, "cbl_value":"RMLV01", "oscar_display_text" : "RMLV01 NASDAQ OMX Riga", "top_record": false, "synonyms": [] },</v>
      </c>
      <c r="Q658" s="68" t="str">
        <f t="shared" si="242"/>
        <v>{ "id": 657, "cbl_value":"RMLV01", "oscar_display_text" : "RMLV01 NASDAQ OMX Riga", "top_record": false, "synonyms": [] },</v>
      </c>
      <c r="R658" s="68"/>
      <c r="S658" t="s">
        <v>88</v>
      </c>
      <c r="T658" t="str">
        <f t="shared" ref="T658:T721" si="245">CONCATENATE("UPDATE lov_value SET ACTIVE = ", IF(J658="Y",1,0), " , ORDER_VALUE = ",IF(I658&gt;0,I658,0), " WHERE ID = ", N658,";")</f>
        <v>UPDATE lov_value SET ACTIVE = 1 , ORDER_VALUE = 0 WHERE ID = 657;</v>
      </c>
      <c r="U658" t="str">
        <f t="shared" si="244"/>
        <v>RMLV01</v>
      </c>
      <c r="V658" t="str">
        <f t="shared" si="244"/>
        <v>NASDAQ OMX Riga</v>
      </c>
      <c r="W658" t="str">
        <f t="shared" si="244"/>
        <v/>
      </c>
      <c r="X658" t="str">
        <f t="shared" si="244"/>
        <v/>
      </c>
      <c r="Y658" t="str">
        <f t="shared" si="244"/>
        <v/>
      </c>
      <c r="Z658" t="str">
        <f t="shared" si="244"/>
        <v/>
      </c>
      <c r="AA658" t="str">
        <f t="shared" si="244"/>
        <v/>
      </c>
      <c r="AB658" t="str">
        <f t="shared" si="244"/>
        <v/>
      </c>
      <c r="AC658" t="str">
        <f t="shared" si="244"/>
        <v/>
      </c>
      <c r="AD658" t="str">
        <f t="shared" si="244"/>
        <v/>
      </c>
      <c r="AE658" t="str">
        <f t="shared" si="244"/>
        <v/>
      </c>
      <c r="AF658" t="str">
        <f t="shared" si="244"/>
        <v/>
      </c>
      <c r="AG658" t="str">
        <f t="shared" si="238"/>
        <v>INSERT INTO oscar_db.synonym (SYNONYM, LOV_ID) VALUES('RMLV01' , 657);</v>
      </c>
      <c r="AH658" t="str">
        <f t="shared" si="238"/>
        <v>INSERT INTO oscar_db.synonym (SYNONYM, LOV_ID) VALUES('NASDAQ OMX Riga' , 657);</v>
      </c>
      <c r="AI658" t="str">
        <f t="shared" si="238"/>
        <v/>
      </c>
      <c r="AJ658" t="str">
        <f t="shared" si="238"/>
        <v/>
      </c>
      <c r="AK658" t="str">
        <f t="shared" si="238"/>
        <v/>
      </c>
      <c r="AL658" t="str">
        <f t="shared" si="238"/>
        <v/>
      </c>
      <c r="AM658" t="str">
        <f t="shared" si="234"/>
        <v/>
      </c>
      <c r="AN658" t="str">
        <f t="shared" si="234"/>
        <v/>
      </c>
      <c r="AO658" t="str">
        <f t="shared" si="234"/>
        <v/>
      </c>
      <c r="AP658" t="str">
        <f t="shared" si="234"/>
        <v/>
      </c>
      <c r="AQ658" t="str">
        <f t="shared" si="234"/>
        <v/>
      </c>
      <c r="AR658" t="str">
        <f t="shared" si="234"/>
        <v/>
      </c>
    </row>
    <row r="659" spans="3:44" ht="32" hidden="1">
      <c r="C659" s="68">
        <v>15</v>
      </c>
      <c r="D659" s="68">
        <v>167</v>
      </c>
      <c r="E659" s="18" t="s">
        <v>858</v>
      </c>
      <c r="F659" s="145" t="s">
        <v>2355</v>
      </c>
      <c r="G659" s="148" t="str">
        <f t="shared" si="236"/>
        <v>RMMT01</v>
      </c>
      <c r="H659" s="148" t="str">
        <f t="shared" si="237"/>
        <v>RMMT01 Malta Stock Exchange</v>
      </c>
      <c r="I659" s="148"/>
      <c r="J659" s="148" t="s">
        <v>200</v>
      </c>
      <c r="K659" s="148"/>
      <c r="L659" s="30" t="s">
        <v>2356</v>
      </c>
      <c r="M659" s="143" t="s">
        <v>2143</v>
      </c>
      <c r="N659" s="68">
        <v>658</v>
      </c>
      <c r="O659" s="68" t="str">
        <f t="shared" si="243"/>
        <v/>
      </c>
      <c r="P659" s="68" t="str">
        <f t="shared" si="241"/>
        <v>{ "id": 658, "cbl_value":"RMMT01", "oscar_display_text" : "RMMT01 Malta Stock Exchange", "top_record": false, "synonyms": [] },</v>
      </c>
      <c r="Q659" s="68" t="str">
        <f t="shared" si="242"/>
        <v>{ "id": 658, "cbl_value":"RMMT01", "oscar_display_text" : "RMMT01 Malta Stock Exchange", "top_record": false, "synonyms": [] },</v>
      </c>
      <c r="R659" s="68"/>
      <c r="S659" t="s">
        <v>88</v>
      </c>
      <c r="T659" t="str">
        <f t="shared" si="245"/>
        <v>UPDATE lov_value SET ACTIVE = 1 , ORDER_VALUE = 0 WHERE ID = 658;</v>
      </c>
      <c r="U659" t="str">
        <f t="shared" si="244"/>
        <v>RMMT01</v>
      </c>
      <c r="V659" t="str">
        <f t="shared" si="244"/>
        <v>Malta Stock Exchange</v>
      </c>
      <c r="W659" t="str">
        <f t="shared" si="244"/>
        <v/>
      </c>
      <c r="X659" t="str">
        <f t="shared" si="244"/>
        <v/>
      </c>
      <c r="Y659" t="str">
        <f t="shared" si="244"/>
        <v/>
      </c>
      <c r="Z659" t="str">
        <f t="shared" si="244"/>
        <v/>
      </c>
      <c r="AA659" t="str">
        <f t="shared" si="244"/>
        <v/>
      </c>
      <c r="AB659" t="str">
        <f t="shared" si="244"/>
        <v/>
      </c>
      <c r="AC659" t="str">
        <f t="shared" si="244"/>
        <v/>
      </c>
      <c r="AD659" t="str">
        <f t="shared" si="244"/>
        <v/>
      </c>
      <c r="AE659" t="str">
        <f t="shared" si="244"/>
        <v/>
      </c>
      <c r="AF659" t="str">
        <f t="shared" si="244"/>
        <v/>
      </c>
      <c r="AG659" t="str">
        <f t="shared" si="238"/>
        <v>INSERT INTO oscar_db.synonym (SYNONYM, LOV_ID) VALUES('RMMT01' , 658);</v>
      </c>
      <c r="AH659" t="str">
        <f t="shared" si="238"/>
        <v>INSERT INTO oscar_db.synonym (SYNONYM, LOV_ID) VALUES('Malta Stock Exchange' , 658);</v>
      </c>
      <c r="AI659" t="str">
        <f t="shared" si="238"/>
        <v/>
      </c>
      <c r="AJ659" t="str">
        <f t="shared" si="238"/>
        <v/>
      </c>
      <c r="AK659" t="str">
        <f t="shared" si="238"/>
        <v/>
      </c>
      <c r="AL659" t="str">
        <f t="shared" si="238"/>
        <v/>
      </c>
      <c r="AM659" t="str">
        <f t="shared" si="234"/>
        <v/>
      </c>
      <c r="AN659" t="str">
        <f t="shared" si="234"/>
        <v/>
      </c>
      <c r="AO659" t="str">
        <f t="shared" si="234"/>
        <v/>
      </c>
      <c r="AP659" t="str">
        <f t="shared" si="234"/>
        <v/>
      </c>
      <c r="AQ659" t="str">
        <f t="shared" si="234"/>
        <v/>
      </c>
      <c r="AR659" t="str">
        <f t="shared" si="234"/>
        <v/>
      </c>
    </row>
    <row r="660" spans="3:44" ht="32" hidden="1">
      <c r="C660" s="68">
        <v>15</v>
      </c>
      <c r="D660" s="68">
        <v>167</v>
      </c>
      <c r="E660" s="18" t="s">
        <v>858</v>
      </c>
      <c r="F660" s="145" t="s">
        <v>2357</v>
      </c>
      <c r="G660" s="148" t="str">
        <f t="shared" si="236"/>
        <v>RMMT02</v>
      </c>
      <c r="H660" s="148" t="str">
        <f t="shared" si="237"/>
        <v>RMMT02 European Wholesale Securities Market (EWSM)</v>
      </c>
      <c r="I660" s="148"/>
      <c r="J660" s="148" t="s">
        <v>200</v>
      </c>
      <c r="K660" s="148"/>
      <c r="L660" s="30" t="s">
        <v>2358</v>
      </c>
      <c r="M660" s="143" t="s">
        <v>2143</v>
      </c>
      <c r="N660" s="68">
        <v>659</v>
      </c>
      <c r="O660" s="68" t="str">
        <f t="shared" si="243"/>
        <v/>
      </c>
      <c r="P660" s="68" t="str">
        <f t="shared" si="241"/>
        <v>{ "id": 659, "cbl_value":"RMMT02", "oscar_display_text" : "RMMT02 European Wholesale Securities Market (EWSM)", "top_record": false, "synonyms": [] },</v>
      </c>
      <c r="Q660" s="68" t="str">
        <f t="shared" si="242"/>
        <v>{ "id": 659, "cbl_value":"RMMT02", "oscar_display_text" : "RMMT02 European Wholesale Securities Market (EWSM)", "top_record": false, "synonyms": [] },</v>
      </c>
      <c r="R660" s="68"/>
      <c r="S660" t="s">
        <v>88</v>
      </c>
      <c r="T660" t="str">
        <f t="shared" si="245"/>
        <v>UPDATE lov_value SET ACTIVE = 1 , ORDER_VALUE = 0 WHERE ID = 659;</v>
      </c>
      <c r="U660" t="str">
        <f t="shared" si="244"/>
        <v>RMMT02</v>
      </c>
      <c r="V660" t="str">
        <f t="shared" si="244"/>
        <v>EWSM</v>
      </c>
      <c r="W660" t="str">
        <f t="shared" si="244"/>
        <v xml:space="preserve"> European Wholesale Securities Market</v>
      </c>
      <c r="X660" t="str">
        <f t="shared" si="244"/>
        <v/>
      </c>
      <c r="Y660" t="str">
        <f t="shared" si="244"/>
        <v/>
      </c>
      <c r="Z660" t="str">
        <f t="shared" si="244"/>
        <v/>
      </c>
      <c r="AA660" t="str">
        <f t="shared" si="244"/>
        <v/>
      </c>
      <c r="AB660" t="str">
        <f t="shared" si="244"/>
        <v/>
      </c>
      <c r="AC660" t="str">
        <f t="shared" si="244"/>
        <v/>
      </c>
      <c r="AD660" t="str">
        <f t="shared" si="244"/>
        <v/>
      </c>
      <c r="AE660" t="str">
        <f t="shared" si="244"/>
        <v/>
      </c>
      <c r="AF660" t="str">
        <f t="shared" si="244"/>
        <v/>
      </c>
      <c r="AG660" t="str">
        <f t="shared" si="238"/>
        <v>INSERT INTO oscar_db.synonym (SYNONYM, LOV_ID) VALUES('RMMT02' , 659);</v>
      </c>
      <c r="AH660" t="str">
        <f t="shared" si="238"/>
        <v>INSERT INTO oscar_db.synonym (SYNONYM, LOV_ID) VALUES('EWSM' , 659);</v>
      </c>
      <c r="AI660" t="str">
        <f t="shared" si="238"/>
        <v>INSERT INTO oscar_db.synonym (SYNONYM, LOV_ID) VALUES(' European Wholesale Securities Market' , 659);</v>
      </c>
      <c r="AJ660" t="str">
        <f t="shared" si="238"/>
        <v/>
      </c>
      <c r="AK660" t="str">
        <f t="shared" si="238"/>
        <v/>
      </c>
      <c r="AL660" t="str">
        <f t="shared" si="238"/>
        <v/>
      </c>
      <c r="AM660" t="str">
        <f t="shared" si="234"/>
        <v/>
      </c>
      <c r="AN660" t="str">
        <f t="shared" si="234"/>
        <v/>
      </c>
      <c r="AO660" t="str">
        <f t="shared" si="234"/>
        <v/>
      </c>
      <c r="AP660" t="str">
        <f t="shared" ref="AP660:AR709" si="246">IF(AD660&lt;&gt;"",CONCATENATE("INSERT INTO oscar_db.synonym (SYNONYM, LOV_ID) VALUES('",AD660,"' , ",$N660,");"),"")</f>
        <v/>
      </c>
      <c r="AQ660" t="str">
        <f t="shared" si="246"/>
        <v/>
      </c>
      <c r="AR660" t="str">
        <f t="shared" si="246"/>
        <v/>
      </c>
    </row>
    <row r="661" spans="3:44" ht="48" hidden="1">
      <c r="C661" s="68">
        <v>15</v>
      </c>
      <c r="D661" s="68">
        <v>167</v>
      </c>
      <c r="E661" s="18" t="s">
        <v>858</v>
      </c>
      <c r="F661" s="145" t="s">
        <v>2359</v>
      </c>
      <c r="G661" s="148" t="str">
        <f t="shared" si="236"/>
        <v>RMNL01</v>
      </c>
      <c r="H661" s="148" t="str">
        <f t="shared" si="237"/>
        <v>RMNL01 Euronext Amsterdam Stock Exchange (AEX)</v>
      </c>
      <c r="I661" s="148"/>
      <c r="J661" s="148" t="s">
        <v>200</v>
      </c>
      <c r="K661" s="148"/>
      <c r="L661" s="30" t="s">
        <v>2360</v>
      </c>
      <c r="M661" s="143" t="s">
        <v>2143</v>
      </c>
      <c r="N661" s="68">
        <v>660</v>
      </c>
      <c r="O661" s="68" t="str">
        <f t="shared" si="243"/>
        <v/>
      </c>
      <c r="P661" s="68" t="str">
        <f t="shared" si="241"/>
        <v>{ "id": 660, "cbl_value":"RMNL01", "oscar_display_text" : "RMNL01 Euronext Amsterdam Stock Exchange (AEX)", "top_record": false, "synonyms": [] },</v>
      </c>
      <c r="Q661" s="68" t="str">
        <f t="shared" si="242"/>
        <v>{ "id": 660, "cbl_value":"RMNL01", "oscar_display_text" : "RMNL01 Euronext Amsterdam Stock Exchange (AEX)", "top_record": false, "synonyms": [] },</v>
      </c>
      <c r="R661" s="68"/>
      <c r="S661" t="s">
        <v>88</v>
      </c>
      <c r="T661" t="str">
        <f t="shared" si="245"/>
        <v>UPDATE lov_value SET ACTIVE = 1 , ORDER_VALUE = 0 WHERE ID = 660;</v>
      </c>
      <c r="U661" t="str">
        <f t="shared" si="244"/>
        <v>RMNL01</v>
      </c>
      <c r="V661" t="str">
        <f t="shared" si="244"/>
        <v>AEX</v>
      </c>
      <c r="W661" t="str">
        <f t="shared" si="244"/>
        <v>Amsterdam Stock Exchange</v>
      </c>
      <c r="X661" t="str">
        <f t="shared" si="244"/>
        <v xml:space="preserve"> Euronext Amsterdam Stock Exchange</v>
      </c>
      <c r="Y661" t="str">
        <f t="shared" si="244"/>
        <v/>
      </c>
      <c r="Z661" t="str">
        <f t="shared" si="244"/>
        <v/>
      </c>
      <c r="AA661" t="str">
        <f t="shared" si="244"/>
        <v/>
      </c>
      <c r="AB661" t="str">
        <f t="shared" si="244"/>
        <v/>
      </c>
      <c r="AC661" t="str">
        <f t="shared" si="244"/>
        <v/>
      </c>
      <c r="AD661" t="str">
        <f t="shared" si="244"/>
        <v/>
      </c>
      <c r="AE661" t="str">
        <f t="shared" si="244"/>
        <v/>
      </c>
      <c r="AF661" t="str">
        <f t="shared" si="244"/>
        <v/>
      </c>
      <c r="AG661" t="str">
        <f t="shared" si="238"/>
        <v>INSERT INTO oscar_db.synonym (SYNONYM, LOV_ID) VALUES('RMNL01' , 660);</v>
      </c>
      <c r="AH661" t="str">
        <f t="shared" si="238"/>
        <v>INSERT INTO oscar_db.synonym (SYNONYM, LOV_ID) VALUES('AEX' , 660);</v>
      </c>
      <c r="AI661" t="str">
        <f t="shared" si="238"/>
        <v>INSERT INTO oscar_db.synonym (SYNONYM, LOV_ID) VALUES('Amsterdam Stock Exchange' , 660);</v>
      </c>
      <c r="AJ661" t="str">
        <f t="shared" si="238"/>
        <v>INSERT INTO oscar_db.synonym (SYNONYM, LOV_ID) VALUES(' Euronext Amsterdam Stock Exchange' , 660);</v>
      </c>
      <c r="AK661" t="str">
        <f t="shared" si="238"/>
        <v/>
      </c>
      <c r="AL661" t="str">
        <f t="shared" si="238"/>
        <v/>
      </c>
      <c r="AM661" t="str">
        <f t="shared" si="238"/>
        <v/>
      </c>
      <c r="AN661" t="str">
        <f t="shared" si="238"/>
        <v/>
      </c>
      <c r="AO661" t="str">
        <f t="shared" si="238"/>
        <v/>
      </c>
      <c r="AP661" t="str">
        <f t="shared" si="246"/>
        <v/>
      </c>
      <c r="AQ661" t="str">
        <f t="shared" si="246"/>
        <v/>
      </c>
      <c r="AR661" t="str">
        <f t="shared" si="246"/>
        <v/>
      </c>
    </row>
    <row r="662" spans="3:44" ht="16" hidden="1">
      <c r="C662" s="68">
        <v>15</v>
      </c>
      <c r="D662" s="68">
        <v>167</v>
      </c>
      <c r="E662" s="18" t="s">
        <v>858</v>
      </c>
      <c r="F662" s="145" t="s">
        <v>2361</v>
      </c>
      <c r="G662" s="148" t="str">
        <f t="shared" si="236"/>
        <v>RMNL04</v>
      </c>
      <c r="H662" s="148" t="str">
        <f t="shared" si="237"/>
        <v>RMNL04 MTS Netherlands</v>
      </c>
      <c r="I662" s="148"/>
      <c r="J662" s="148" t="s">
        <v>200</v>
      </c>
      <c r="K662" s="148"/>
      <c r="L662" s="30" t="s">
        <v>2362</v>
      </c>
      <c r="M662" s="143" t="s">
        <v>2143</v>
      </c>
      <c r="N662" s="68">
        <v>661</v>
      </c>
      <c r="O662" s="68" t="str">
        <f t="shared" si="243"/>
        <v/>
      </c>
      <c r="P662" s="68" t="str">
        <f t="shared" si="241"/>
        <v>{ "id": 661, "cbl_value":"RMNL04", "oscar_display_text" : "RMNL04 MTS Netherlands", "top_record": false, "synonyms": [] },</v>
      </c>
      <c r="Q662" s="68" t="str">
        <f t="shared" si="242"/>
        <v>{ "id": 661, "cbl_value":"RMNL04", "oscar_display_text" : "RMNL04 MTS Netherlands", "top_record": false, "synonyms": [] },</v>
      </c>
      <c r="R662" s="68"/>
      <c r="S662" t="s">
        <v>88</v>
      </c>
      <c r="T662" t="str">
        <f t="shared" si="245"/>
        <v>UPDATE lov_value SET ACTIVE = 1 , ORDER_VALUE = 0 WHERE ID = 661;</v>
      </c>
      <c r="U662" t="str">
        <f t="shared" si="244"/>
        <v>RMNL04</v>
      </c>
      <c r="V662" t="str">
        <f t="shared" si="244"/>
        <v>MTS Netherlands</v>
      </c>
      <c r="W662" t="str">
        <f t="shared" si="244"/>
        <v/>
      </c>
      <c r="X662" t="str">
        <f t="shared" si="244"/>
        <v/>
      </c>
      <c r="Y662" t="str">
        <f t="shared" si="244"/>
        <v/>
      </c>
      <c r="Z662" t="str">
        <f t="shared" si="244"/>
        <v/>
      </c>
      <c r="AA662" t="str">
        <f t="shared" si="244"/>
        <v/>
      </c>
      <c r="AB662" t="str">
        <f t="shared" si="244"/>
        <v/>
      </c>
      <c r="AC662" t="str">
        <f t="shared" si="244"/>
        <v/>
      </c>
      <c r="AD662" t="str">
        <f t="shared" si="244"/>
        <v/>
      </c>
      <c r="AE662" t="str">
        <f t="shared" si="244"/>
        <v/>
      </c>
      <c r="AF662" t="str">
        <f t="shared" si="244"/>
        <v/>
      </c>
      <c r="AG662" t="str">
        <f t="shared" ref="AG662:AO690" si="247">IF(U662&lt;&gt;"",CONCATENATE("INSERT INTO oscar_db.synonym (SYNONYM, LOV_ID) VALUES('",U662,"' , ",$N662,");"),"")</f>
        <v>INSERT INTO oscar_db.synonym (SYNONYM, LOV_ID) VALUES('RMNL04' , 661);</v>
      </c>
      <c r="AH662" t="str">
        <f t="shared" si="247"/>
        <v>INSERT INTO oscar_db.synonym (SYNONYM, LOV_ID) VALUES('MTS Netherlands' , 661);</v>
      </c>
      <c r="AI662" t="str">
        <f t="shared" si="247"/>
        <v/>
      </c>
      <c r="AJ662" t="str">
        <f t="shared" si="247"/>
        <v/>
      </c>
      <c r="AK662" t="str">
        <f t="shared" si="247"/>
        <v/>
      </c>
      <c r="AL662" t="str">
        <f t="shared" si="247"/>
        <v/>
      </c>
      <c r="AM662" t="str">
        <f t="shared" si="247"/>
        <v/>
      </c>
      <c r="AN662" t="str">
        <f t="shared" si="247"/>
        <v/>
      </c>
      <c r="AO662" t="str">
        <f t="shared" si="247"/>
        <v/>
      </c>
      <c r="AP662" t="str">
        <f t="shared" si="246"/>
        <v/>
      </c>
      <c r="AQ662" t="str">
        <f t="shared" si="246"/>
        <v/>
      </c>
      <c r="AR662" t="str">
        <f t="shared" si="246"/>
        <v/>
      </c>
    </row>
    <row r="663" spans="3:44" ht="32" hidden="1">
      <c r="C663" s="68">
        <v>15</v>
      </c>
      <c r="D663" s="68">
        <v>167</v>
      </c>
      <c r="E663" s="18" t="s">
        <v>858</v>
      </c>
      <c r="F663" s="145" t="s">
        <v>2363</v>
      </c>
      <c r="G663" s="148" t="str">
        <f t="shared" si="236"/>
        <v>RMNO01</v>
      </c>
      <c r="H663" s="148" t="str">
        <f t="shared" si="237"/>
        <v>RMNO01 Oslo Stock Exchange</v>
      </c>
      <c r="I663" s="148"/>
      <c r="J663" s="148" t="s">
        <v>200</v>
      </c>
      <c r="K663" s="148"/>
      <c r="L663" s="30" t="s">
        <v>2364</v>
      </c>
      <c r="M663" s="143" t="s">
        <v>2143</v>
      </c>
      <c r="N663" s="68">
        <v>662</v>
      </c>
      <c r="O663" s="68" t="str">
        <f t="shared" si="243"/>
        <v/>
      </c>
      <c r="P663" s="68" t="str">
        <f t="shared" si="241"/>
        <v>{ "id": 662, "cbl_value":"RMNO01", "oscar_display_text" : "RMNO01 Oslo Stock Exchange", "top_record": false, "synonyms": [] },</v>
      </c>
      <c r="Q663" s="68" t="str">
        <f t="shared" si="242"/>
        <v>{ "id": 662, "cbl_value":"RMNO01", "oscar_display_text" : "RMNO01 Oslo Stock Exchange", "top_record": false, "synonyms": [] },</v>
      </c>
      <c r="R663" s="68"/>
      <c r="S663" t="s">
        <v>88</v>
      </c>
      <c r="T663" t="str">
        <f t="shared" si="245"/>
        <v>UPDATE lov_value SET ACTIVE = 1 , ORDER_VALUE = 0 WHERE ID = 662;</v>
      </c>
      <c r="U663" t="str">
        <f t="shared" si="244"/>
        <v>RMNO01</v>
      </c>
      <c r="V663" t="str">
        <f t="shared" si="244"/>
        <v>Oslo Stock Exchange</v>
      </c>
      <c r="W663" t="str">
        <f t="shared" si="244"/>
        <v/>
      </c>
      <c r="X663" t="str">
        <f t="shared" si="244"/>
        <v/>
      </c>
      <c r="Y663" t="str">
        <f t="shared" si="244"/>
        <v/>
      </c>
      <c r="Z663" t="str">
        <f t="shared" si="244"/>
        <v/>
      </c>
      <c r="AA663" t="str">
        <f t="shared" si="244"/>
        <v/>
      </c>
      <c r="AB663" t="str">
        <f t="shared" si="244"/>
        <v/>
      </c>
      <c r="AC663" t="str">
        <f t="shared" si="244"/>
        <v/>
      </c>
      <c r="AD663" t="str">
        <f t="shared" si="244"/>
        <v/>
      </c>
      <c r="AE663" t="str">
        <f t="shared" si="244"/>
        <v/>
      </c>
      <c r="AF663" t="str">
        <f t="shared" si="244"/>
        <v/>
      </c>
      <c r="AG663" t="str">
        <f t="shared" si="247"/>
        <v>INSERT INTO oscar_db.synonym (SYNONYM, LOV_ID) VALUES('RMNO01' , 662);</v>
      </c>
      <c r="AH663" t="str">
        <f t="shared" si="247"/>
        <v>INSERT INTO oscar_db.synonym (SYNONYM, LOV_ID) VALUES('Oslo Stock Exchange' , 662);</v>
      </c>
      <c r="AI663" t="str">
        <f t="shared" si="247"/>
        <v/>
      </c>
      <c r="AJ663" t="str">
        <f t="shared" si="247"/>
        <v/>
      </c>
      <c r="AK663" t="str">
        <f t="shared" si="247"/>
        <v/>
      </c>
      <c r="AL663" t="str">
        <f t="shared" si="247"/>
        <v/>
      </c>
      <c r="AM663" t="str">
        <f t="shared" si="247"/>
        <v/>
      </c>
      <c r="AN663" t="str">
        <f t="shared" si="247"/>
        <v/>
      </c>
      <c r="AO663" t="str">
        <f t="shared" si="247"/>
        <v/>
      </c>
      <c r="AP663" t="str">
        <f t="shared" si="246"/>
        <v/>
      </c>
      <c r="AQ663" t="str">
        <f t="shared" si="246"/>
        <v/>
      </c>
      <c r="AR663" t="str">
        <f t="shared" si="246"/>
        <v/>
      </c>
    </row>
    <row r="664" spans="3:44" ht="32" hidden="1">
      <c r="C664" s="68">
        <v>15</v>
      </c>
      <c r="D664" s="68">
        <v>167</v>
      </c>
      <c r="E664" s="18" t="s">
        <v>858</v>
      </c>
      <c r="F664" s="145" t="s">
        <v>2365</v>
      </c>
      <c r="G664" s="148" t="str">
        <f t="shared" si="236"/>
        <v>RMPL01</v>
      </c>
      <c r="H664" s="148" t="str">
        <f t="shared" si="237"/>
        <v>RMPL01 Warsaw Stock Exchange</v>
      </c>
      <c r="I664" s="148"/>
      <c r="J664" s="148" t="s">
        <v>200</v>
      </c>
      <c r="K664" s="148"/>
      <c r="L664" s="30" t="s">
        <v>2366</v>
      </c>
      <c r="M664" s="143" t="s">
        <v>2143</v>
      </c>
      <c r="N664" s="68">
        <v>663</v>
      </c>
      <c r="O664" s="68" t="str">
        <f t="shared" si="243"/>
        <v/>
      </c>
      <c r="P664" s="68" t="str">
        <f t="shared" si="241"/>
        <v>{ "id": 663, "cbl_value":"RMPL01", "oscar_display_text" : "RMPL01 Warsaw Stock Exchange", "top_record": false, "synonyms": [] },</v>
      </c>
      <c r="Q664" s="68" t="str">
        <f t="shared" si="242"/>
        <v>{ "id": 663, "cbl_value":"RMPL01", "oscar_display_text" : "RMPL01 Warsaw Stock Exchange", "top_record": false, "synonyms": [] },</v>
      </c>
      <c r="R664" s="68"/>
      <c r="S664" t="s">
        <v>88</v>
      </c>
      <c r="T664" t="str">
        <f t="shared" si="245"/>
        <v>UPDATE lov_value SET ACTIVE = 1 , ORDER_VALUE = 0 WHERE ID = 663;</v>
      </c>
      <c r="U664" t="str">
        <f t="shared" si="244"/>
        <v>RMPL01</v>
      </c>
      <c r="V664" t="str">
        <f t="shared" si="244"/>
        <v>Warsaw Stock Exchange</v>
      </c>
      <c r="W664" t="str">
        <f t="shared" si="244"/>
        <v/>
      </c>
      <c r="X664" t="str">
        <f t="shared" si="244"/>
        <v/>
      </c>
      <c r="Y664" t="str">
        <f t="shared" si="244"/>
        <v/>
      </c>
      <c r="Z664" t="str">
        <f t="shared" si="244"/>
        <v/>
      </c>
      <c r="AA664" t="str">
        <f t="shared" si="244"/>
        <v/>
      </c>
      <c r="AB664" t="str">
        <f t="shared" si="244"/>
        <v/>
      </c>
      <c r="AC664" t="str">
        <f t="shared" si="244"/>
        <v/>
      </c>
      <c r="AD664" t="str">
        <f t="shared" si="244"/>
        <v/>
      </c>
      <c r="AE664" t="str">
        <f t="shared" si="244"/>
        <v/>
      </c>
      <c r="AF664" t="str">
        <f t="shared" si="244"/>
        <v/>
      </c>
      <c r="AG664" t="str">
        <f t="shared" si="247"/>
        <v>INSERT INTO oscar_db.synonym (SYNONYM, LOV_ID) VALUES('RMPL01' , 663);</v>
      </c>
      <c r="AH664" t="str">
        <f t="shared" si="247"/>
        <v>INSERT INTO oscar_db.synonym (SYNONYM, LOV_ID) VALUES('Warsaw Stock Exchange' , 663);</v>
      </c>
      <c r="AI664" t="str">
        <f t="shared" si="247"/>
        <v/>
      </c>
      <c r="AJ664" t="str">
        <f t="shared" si="247"/>
        <v/>
      </c>
      <c r="AK664" t="str">
        <f t="shared" si="247"/>
        <v/>
      </c>
      <c r="AL664" t="str">
        <f t="shared" si="247"/>
        <v/>
      </c>
      <c r="AM664" t="str">
        <f t="shared" si="247"/>
        <v/>
      </c>
      <c r="AN664" t="str">
        <f t="shared" si="247"/>
        <v/>
      </c>
      <c r="AO664" t="str">
        <f t="shared" si="247"/>
        <v/>
      </c>
      <c r="AP664" t="str">
        <f t="shared" si="246"/>
        <v/>
      </c>
      <c r="AQ664" t="str">
        <f t="shared" si="246"/>
        <v/>
      </c>
      <c r="AR664" t="str">
        <f t="shared" si="246"/>
        <v/>
      </c>
    </row>
    <row r="665" spans="3:44" ht="16" hidden="1">
      <c r="C665" s="68">
        <v>15</v>
      </c>
      <c r="D665" s="68">
        <v>167</v>
      </c>
      <c r="E665" s="18" t="s">
        <v>858</v>
      </c>
      <c r="F665" s="145" t="s">
        <v>2367</v>
      </c>
      <c r="G665" s="148" t="str">
        <f t="shared" si="236"/>
        <v>RMPL02</v>
      </c>
      <c r="H665" s="148" t="str">
        <f t="shared" si="237"/>
        <v>RMPL02 Bondspot S.A.(OTC market for Treasury Securities)</v>
      </c>
      <c r="I665" s="148"/>
      <c r="J665" s="148" t="s">
        <v>200</v>
      </c>
      <c r="K665" s="148"/>
      <c r="L665" s="30" t="s">
        <v>2368</v>
      </c>
      <c r="M665" s="143" t="s">
        <v>2143</v>
      </c>
      <c r="N665" s="68">
        <v>664</v>
      </c>
      <c r="O665" s="68" t="str">
        <f t="shared" si="243"/>
        <v/>
      </c>
      <c r="P665" s="68" t="str">
        <f t="shared" si="241"/>
        <v>{ "id": 664, "cbl_value":"RMPL02", "oscar_display_text" : "RMPL02 Bondspot S.A.(OTC market for Treasury Securities)", "top_record": false, "synonyms": [] },</v>
      </c>
      <c r="Q665" s="68" t="str">
        <f t="shared" si="242"/>
        <v>{ "id": 664, "cbl_value":"RMPL02", "oscar_display_text" : "RMPL02 Bondspot S.A.(OTC market for Treasury Securities)", "top_record": false, "synonyms": [] },</v>
      </c>
      <c r="R665" s="68"/>
      <c r="S665" t="s">
        <v>88</v>
      </c>
      <c r="T665" t="str">
        <f t="shared" si="245"/>
        <v>UPDATE lov_value SET ACTIVE = 1 , ORDER_VALUE = 0 WHERE ID = 664;</v>
      </c>
      <c r="U665" t="str">
        <f t="shared" si="244"/>
        <v>RMPL02</v>
      </c>
      <c r="V665" t="str">
        <f t="shared" si="244"/>
        <v>Bondspot SA</v>
      </c>
      <c r="W665" t="str">
        <f t="shared" si="244"/>
        <v/>
      </c>
      <c r="X665" t="str">
        <f t="shared" si="244"/>
        <v/>
      </c>
      <c r="Y665" t="str">
        <f t="shared" si="244"/>
        <v/>
      </c>
      <c r="Z665" t="str">
        <f t="shared" si="244"/>
        <v/>
      </c>
      <c r="AA665" t="str">
        <f t="shared" si="244"/>
        <v/>
      </c>
      <c r="AB665" t="str">
        <f t="shared" si="244"/>
        <v/>
      </c>
      <c r="AC665" t="str">
        <f t="shared" si="244"/>
        <v/>
      </c>
      <c r="AD665" t="str">
        <f t="shared" si="244"/>
        <v/>
      </c>
      <c r="AE665" t="str">
        <f t="shared" si="244"/>
        <v/>
      </c>
      <c r="AF665" t="str">
        <f t="shared" si="244"/>
        <v/>
      </c>
      <c r="AG665" t="str">
        <f t="shared" si="247"/>
        <v>INSERT INTO oscar_db.synonym (SYNONYM, LOV_ID) VALUES('RMPL02' , 664);</v>
      </c>
      <c r="AH665" t="str">
        <f t="shared" si="247"/>
        <v>INSERT INTO oscar_db.synonym (SYNONYM, LOV_ID) VALUES('Bondspot SA' , 664);</v>
      </c>
      <c r="AI665" t="str">
        <f t="shared" si="247"/>
        <v/>
      </c>
      <c r="AJ665" t="str">
        <f t="shared" si="247"/>
        <v/>
      </c>
      <c r="AK665" t="str">
        <f t="shared" si="247"/>
        <v/>
      </c>
      <c r="AL665" t="str">
        <f t="shared" si="247"/>
        <v/>
      </c>
      <c r="AM665" t="str">
        <f t="shared" si="247"/>
        <v/>
      </c>
      <c r="AN665" t="str">
        <f t="shared" si="247"/>
        <v/>
      </c>
      <c r="AO665" t="str">
        <f t="shared" si="247"/>
        <v/>
      </c>
      <c r="AP665" t="str">
        <f t="shared" si="246"/>
        <v/>
      </c>
      <c r="AQ665" t="str">
        <f t="shared" si="246"/>
        <v/>
      </c>
      <c r="AR665" t="str">
        <f t="shared" si="246"/>
        <v/>
      </c>
    </row>
    <row r="666" spans="3:44" ht="48" hidden="1">
      <c r="C666" s="68">
        <v>15</v>
      </c>
      <c r="D666" s="68">
        <v>167</v>
      </c>
      <c r="E666" s="18" t="s">
        <v>858</v>
      </c>
      <c r="F666" s="145" t="s">
        <v>2369</v>
      </c>
      <c r="G666" s="148" t="str">
        <f t="shared" si="236"/>
        <v>RMPT01</v>
      </c>
      <c r="H666" s="148" t="str">
        <f t="shared" si="237"/>
        <v>RMPT01 Mercado de Cotacoes Oficiais (official quotation market)</v>
      </c>
      <c r="I666" s="148"/>
      <c r="J666" s="148" t="s">
        <v>200</v>
      </c>
      <c r="K666" s="148"/>
      <c r="L666" s="30" t="s">
        <v>2370</v>
      </c>
      <c r="M666" s="143" t="s">
        <v>2143</v>
      </c>
      <c r="N666" s="68">
        <v>665</v>
      </c>
      <c r="O666" s="68" t="str">
        <f t="shared" si="243"/>
        <v/>
      </c>
      <c r="P666" s="68" t="str">
        <f t="shared" si="241"/>
        <v>{ "id": 665, "cbl_value":"RMPT01", "oscar_display_text" : "RMPT01 Mercado de Cotacoes Oficiais (official quotation market)", "top_record": false, "synonyms": [] },</v>
      </c>
      <c r="Q666" s="68" t="str">
        <f t="shared" si="242"/>
        <v>{ "id": 665, "cbl_value":"RMPT01", "oscar_display_text" : "RMPT01 Mercado de Cotacoes Oficiais (official quotation market)", "top_record": false, "synonyms": [] },</v>
      </c>
      <c r="R666" s="68"/>
      <c r="S666" t="s">
        <v>88</v>
      </c>
      <c r="T666" t="str">
        <f t="shared" si="245"/>
        <v>UPDATE lov_value SET ACTIVE = 1 , ORDER_VALUE = 0 WHERE ID = 665;</v>
      </c>
      <c r="U666" t="str">
        <f t="shared" si="244"/>
        <v>RMPT01</v>
      </c>
      <c r="V666" t="str">
        <f t="shared" si="244"/>
        <v>official quotation</v>
      </c>
      <c r="W666" t="str">
        <f t="shared" si="244"/>
        <v>mercado de cotacoes</v>
      </c>
      <c r="X666" t="str">
        <f t="shared" si="244"/>
        <v/>
      </c>
      <c r="Y666" t="str">
        <f t="shared" si="244"/>
        <v/>
      </c>
      <c r="Z666" t="str">
        <f t="shared" si="244"/>
        <v/>
      </c>
      <c r="AA666" t="str">
        <f t="shared" si="244"/>
        <v/>
      </c>
      <c r="AB666" t="str">
        <f t="shared" si="244"/>
        <v/>
      </c>
      <c r="AC666" t="str">
        <f t="shared" si="244"/>
        <v/>
      </c>
      <c r="AD666" t="str">
        <f t="shared" si="244"/>
        <v/>
      </c>
      <c r="AE666" t="str">
        <f t="shared" si="244"/>
        <v/>
      </c>
      <c r="AF666" t="str">
        <f t="shared" si="244"/>
        <v/>
      </c>
      <c r="AG666" t="str">
        <f t="shared" si="247"/>
        <v>INSERT INTO oscar_db.synonym (SYNONYM, LOV_ID) VALUES('RMPT01' , 665);</v>
      </c>
      <c r="AH666" t="str">
        <f t="shared" si="247"/>
        <v>INSERT INTO oscar_db.synonym (SYNONYM, LOV_ID) VALUES('official quotation' , 665);</v>
      </c>
      <c r="AI666" t="str">
        <f t="shared" si="247"/>
        <v>INSERT INTO oscar_db.synonym (SYNONYM, LOV_ID) VALUES('mercado de cotacoes' , 665);</v>
      </c>
      <c r="AJ666" t="str">
        <f t="shared" si="247"/>
        <v/>
      </c>
      <c r="AK666" t="str">
        <f t="shared" si="247"/>
        <v/>
      </c>
      <c r="AL666" t="str">
        <f t="shared" si="247"/>
        <v/>
      </c>
      <c r="AM666" t="str">
        <f t="shared" si="247"/>
        <v/>
      </c>
      <c r="AN666" t="str">
        <f t="shared" si="247"/>
        <v/>
      </c>
      <c r="AO666" t="str">
        <f t="shared" si="247"/>
        <v/>
      </c>
      <c r="AP666" t="str">
        <f t="shared" si="246"/>
        <v/>
      </c>
      <c r="AQ666" t="str">
        <f t="shared" si="246"/>
        <v/>
      </c>
      <c r="AR666" t="str">
        <f t="shared" si="246"/>
        <v/>
      </c>
    </row>
    <row r="667" spans="3:44" ht="32" hidden="1">
      <c r="C667" s="68">
        <v>15</v>
      </c>
      <c r="D667" s="68">
        <v>167</v>
      </c>
      <c r="E667" s="18" t="s">
        <v>858</v>
      </c>
      <c r="F667" s="145" t="s">
        <v>2371</v>
      </c>
      <c r="G667" s="148" t="str">
        <f t="shared" si="236"/>
        <v>RMPT07</v>
      </c>
      <c r="H667" s="148" t="str">
        <f t="shared" si="237"/>
        <v>RMPT07 MEDIP-Mercado Especial de Divida Publica (special market for public debt)</v>
      </c>
      <c r="I667" s="148"/>
      <c r="J667" s="148" t="s">
        <v>200</v>
      </c>
      <c r="K667" s="148"/>
      <c r="L667" s="30" t="s">
        <v>2372</v>
      </c>
      <c r="M667" s="143" t="s">
        <v>2143</v>
      </c>
      <c r="N667" s="68">
        <v>666</v>
      </c>
      <c r="O667" s="68" t="str">
        <f t="shared" si="243"/>
        <v/>
      </c>
      <c r="P667" s="68" t="str">
        <f t="shared" si="241"/>
        <v>{ "id": 666, "cbl_value":"RMPT07", "oscar_display_text" : "RMPT07 MEDIP-Mercado Especial de Divida Publica (special market for public debt)", "top_record": false, "synonyms": [] },</v>
      </c>
      <c r="Q667" s="68" t="str">
        <f t="shared" si="242"/>
        <v>{ "id": 666, "cbl_value":"RMPT07", "oscar_display_text" : "RMPT07 MEDIP-Mercado Especial de Divida Publica (special market for public debt)", "top_record": false, "synonyms": [] },</v>
      </c>
      <c r="R667" s="68"/>
      <c r="S667" t="s">
        <v>88</v>
      </c>
      <c r="T667" t="str">
        <f t="shared" si="245"/>
        <v>UPDATE lov_value SET ACTIVE = 1 , ORDER_VALUE = 0 WHERE ID = 666;</v>
      </c>
      <c r="U667" t="str">
        <f t="shared" si="244"/>
        <v>RMPT07</v>
      </c>
      <c r="V667" t="str">
        <f t="shared" si="244"/>
        <v>special market public debt</v>
      </c>
      <c r="W667" t="str">
        <f t="shared" si="244"/>
        <v>divida  publica</v>
      </c>
      <c r="X667" t="str">
        <f t="shared" si="244"/>
        <v/>
      </c>
      <c r="Y667" t="str">
        <f t="shared" si="244"/>
        <v/>
      </c>
      <c r="Z667" t="str">
        <f t="shared" si="244"/>
        <v/>
      </c>
      <c r="AA667" t="str">
        <f t="shared" si="244"/>
        <v/>
      </c>
      <c r="AB667" t="str">
        <f t="shared" si="244"/>
        <v/>
      </c>
      <c r="AC667" t="str">
        <f t="shared" si="244"/>
        <v/>
      </c>
      <c r="AD667" t="str">
        <f t="shared" si="244"/>
        <v/>
      </c>
      <c r="AE667" t="str">
        <f t="shared" si="244"/>
        <v/>
      </c>
      <c r="AF667" t="str">
        <f t="shared" si="244"/>
        <v/>
      </c>
      <c r="AG667" t="str">
        <f t="shared" si="247"/>
        <v>INSERT INTO oscar_db.synonym (SYNONYM, LOV_ID) VALUES('RMPT07' , 666);</v>
      </c>
      <c r="AH667" t="str">
        <f t="shared" si="247"/>
        <v>INSERT INTO oscar_db.synonym (SYNONYM, LOV_ID) VALUES('special market public debt' , 666);</v>
      </c>
      <c r="AI667" t="str">
        <f t="shared" si="247"/>
        <v>INSERT INTO oscar_db.synonym (SYNONYM, LOV_ID) VALUES('divida  publica' , 666);</v>
      </c>
      <c r="AJ667" t="str">
        <f t="shared" si="247"/>
        <v/>
      </c>
      <c r="AK667" t="str">
        <f t="shared" si="247"/>
        <v/>
      </c>
      <c r="AL667" t="str">
        <f t="shared" si="247"/>
        <v/>
      </c>
      <c r="AM667" t="str">
        <f t="shared" si="247"/>
        <v/>
      </c>
      <c r="AN667" t="str">
        <f t="shared" si="247"/>
        <v/>
      </c>
      <c r="AO667" t="str">
        <f t="shared" si="247"/>
        <v/>
      </c>
      <c r="AP667" t="str">
        <f t="shared" si="246"/>
        <v/>
      </c>
      <c r="AQ667" t="str">
        <f t="shared" si="246"/>
        <v/>
      </c>
      <c r="AR667" t="str">
        <f t="shared" si="246"/>
        <v/>
      </c>
    </row>
    <row r="668" spans="3:44" ht="16" hidden="1">
      <c r="C668" s="68">
        <v>15</v>
      </c>
      <c r="D668" s="68">
        <v>167</v>
      </c>
      <c r="E668" s="18" t="s">
        <v>858</v>
      </c>
      <c r="F668" s="145" t="s">
        <v>2373</v>
      </c>
      <c r="G668" s="148" t="str">
        <f t="shared" si="236"/>
        <v>RMPT08</v>
      </c>
      <c r="H668" s="148" t="str">
        <f t="shared" si="237"/>
        <v>RMPT08 Alternext Lisbon</v>
      </c>
      <c r="I668" s="148"/>
      <c r="J668" s="148" t="s">
        <v>200</v>
      </c>
      <c r="K668" s="148"/>
      <c r="L668" s="30" t="s">
        <v>2374</v>
      </c>
      <c r="M668" s="143" t="s">
        <v>2143</v>
      </c>
      <c r="N668" s="68">
        <v>667</v>
      </c>
      <c r="O668" s="68" t="str">
        <f t="shared" si="243"/>
        <v/>
      </c>
      <c r="P668" s="68" t="str">
        <f t="shared" si="241"/>
        <v>{ "id": 667, "cbl_value":"RMPT08", "oscar_display_text" : "RMPT08 Alternext Lisbon", "top_record": false, "synonyms": [] },</v>
      </c>
      <c r="Q668" s="68" t="str">
        <f t="shared" si="242"/>
        <v>{ "id": 667, "cbl_value":"RMPT08", "oscar_display_text" : "RMPT08 Alternext Lisbon", "top_record": false, "synonyms": [] },</v>
      </c>
      <c r="R668" s="68"/>
      <c r="S668" t="s">
        <v>88</v>
      </c>
      <c r="T668" t="str">
        <f t="shared" si="245"/>
        <v>UPDATE lov_value SET ACTIVE = 1 , ORDER_VALUE = 0 WHERE ID = 667;</v>
      </c>
      <c r="U668" t="str">
        <f t="shared" si="244"/>
        <v>RMPT08</v>
      </c>
      <c r="V668" t="str">
        <f t="shared" si="244"/>
        <v>Alternext Lisbon</v>
      </c>
      <c r="W668" t="str">
        <f t="shared" si="244"/>
        <v/>
      </c>
      <c r="X668" t="str">
        <f t="shared" si="244"/>
        <v/>
      </c>
      <c r="Y668" t="str">
        <f t="shared" si="244"/>
        <v/>
      </c>
      <c r="Z668" t="str">
        <f t="shared" si="244"/>
        <v/>
      </c>
      <c r="AA668" t="str">
        <f t="shared" si="244"/>
        <v/>
      </c>
      <c r="AB668" t="str">
        <f t="shared" si="244"/>
        <v/>
      </c>
      <c r="AC668" t="str">
        <f t="shared" si="244"/>
        <v/>
      </c>
      <c r="AD668" t="str">
        <f t="shared" si="244"/>
        <v/>
      </c>
      <c r="AE668" t="str">
        <f t="shared" si="244"/>
        <v/>
      </c>
      <c r="AF668" t="str">
        <f t="shared" si="244"/>
        <v/>
      </c>
      <c r="AG668" t="str">
        <f t="shared" si="247"/>
        <v>INSERT INTO oscar_db.synonym (SYNONYM, LOV_ID) VALUES('RMPT08' , 667);</v>
      </c>
      <c r="AH668" t="str">
        <f t="shared" si="247"/>
        <v>INSERT INTO oscar_db.synonym (SYNONYM, LOV_ID) VALUES('Alternext Lisbon' , 667);</v>
      </c>
      <c r="AI668" t="str">
        <f t="shared" si="247"/>
        <v/>
      </c>
      <c r="AJ668" t="str">
        <f t="shared" si="247"/>
        <v/>
      </c>
      <c r="AK668" t="str">
        <f t="shared" si="247"/>
        <v/>
      </c>
      <c r="AL668" t="str">
        <f t="shared" si="247"/>
        <v/>
      </c>
      <c r="AM668" t="str">
        <f t="shared" si="247"/>
        <v/>
      </c>
      <c r="AN668" t="str">
        <f t="shared" si="247"/>
        <v/>
      </c>
      <c r="AO668" t="str">
        <f t="shared" si="247"/>
        <v/>
      </c>
      <c r="AP668" t="str">
        <f t="shared" si="246"/>
        <v/>
      </c>
      <c r="AQ668" t="str">
        <f t="shared" si="246"/>
        <v/>
      </c>
      <c r="AR668" t="str">
        <f t="shared" si="246"/>
        <v/>
      </c>
    </row>
    <row r="669" spans="3:44" ht="16" hidden="1">
      <c r="C669" s="68">
        <v>15</v>
      </c>
      <c r="D669" s="68">
        <v>167</v>
      </c>
      <c r="E669" s="18" t="s">
        <v>858</v>
      </c>
      <c r="F669" s="145" t="s">
        <v>2375</v>
      </c>
      <c r="G669" s="148" t="str">
        <f t="shared" si="236"/>
        <v>RMSE01</v>
      </c>
      <c r="H669" s="148" t="str">
        <f t="shared" si="237"/>
        <v>RMSE01 OM Stockholmsborsen</v>
      </c>
      <c r="I669" s="148"/>
      <c r="J669" s="148" t="s">
        <v>200</v>
      </c>
      <c r="K669" s="148"/>
      <c r="L669" s="30" t="s">
        <v>2376</v>
      </c>
      <c r="M669" s="143" t="s">
        <v>2143</v>
      </c>
      <c r="N669" s="68">
        <v>668</v>
      </c>
      <c r="O669" s="68" t="str">
        <f t="shared" si="243"/>
        <v/>
      </c>
      <c r="P669" s="68" t="str">
        <f t="shared" si="241"/>
        <v>{ "id": 668, "cbl_value":"RMSE01", "oscar_display_text" : "RMSE01 OM Stockholmsborsen", "top_record": false, "synonyms": [] },</v>
      </c>
      <c r="Q669" s="68" t="str">
        <f t="shared" si="242"/>
        <v>{ "id": 668, "cbl_value":"RMSE01", "oscar_display_text" : "RMSE01 OM Stockholmsborsen", "top_record": false, "synonyms": [] },</v>
      </c>
      <c r="R669" s="68"/>
      <c r="S669" t="s">
        <v>88</v>
      </c>
      <c r="T669" t="str">
        <f t="shared" si="245"/>
        <v>UPDATE lov_value SET ACTIVE = 1 , ORDER_VALUE = 0 WHERE ID = 668;</v>
      </c>
      <c r="U669" t="str">
        <f t="shared" ref="U669:AF684" si="248">IF($L669&lt;&gt;"",
    IF(LEN($L669)-LEN(SUBSTITUTE($L669,";",""))&gt;=U$1,
        IF(U$1=1,
            MID($L669,1,FIND(";",$L669,1)-1),
            MID($L669,
                FIND("~",SUBSTITUTE($L669,";","~",U$1-1))+1,
                FIND("~",SUBSTITUTE($L669,";","~",U$1))-FIND("~",SUBSTITUTE($L669,";","~",U$1-1))-1
            )
        ),
        IF(AND(LEN($L669)-LEN(SUBSTITUTE($L669,";",""))=0,U$1=1),
            $L669,
            IF(LEN($L669)-LEN(SUBSTITUTE($L669,";",""))=U$1-1,
                RIGHT($L669,LEN($L669)-FIND("~",(SUBSTITUTE($L669,";","~",U$1-1)))),""))),"")</f>
        <v>RMSE01</v>
      </c>
      <c r="V669" t="str">
        <f t="shared" si="248"/>
        <v>OM stockholm</v>
      </c>
      <c r="W669" t="str">
        <f t="shared" si="248"/>
        <v/>
      </c>
      <c r="X669" t="str">
        <f t="shared" si="248"/>
        <v/>
      </c>
      <c r="Y669" t="str">
        <f t="shared" si="248"/>
        <v/>
      </c>
      <c r="Z669" t="str">
        <f t="shared" si="248"/>
        <v/>
      </c>
      <c r="AA669" t="str">
        <f t="shared" si="248"/>
        <v/>
      </c>
      <c r="AB669" t="str">
        <f t="shared" si="248"/>
        <v/>
      </c>
      <c r="AC669" t="str">
        <f t="shared" si="248"/>
        <v/>
      </c>
      <c r="AD669" t="str">
        <f t="shared" si="248"/>
        <v/>
      </c>
      <c r="AE669" t="str">
        <f t="shared" si="248"/>
        <v/>
      </c>
      <c r="AF669" t="str">
        <f t="shared" si="248"/>
        <v/>
      </c>
      <c r="AG669" t="str">
        <f t="shared" si="247"/>
        <v>INSERT INTO oscar_db.synonym (SYNONYM, LOV_ID) VALUES('RMSE01' , 668);</v>
      </c>
      <c r="AH669" t="str">
        <f t="shared" si="247"/>
        <v>INSERT INTO oscar_db.synonym (SYNONYM, LOV_ID) VALUES('OM stockholm' , 668);</v>
      </c>
      <c r="AI669" t="str">
        <f t="shared" si="247"/>
        <v/>
      </c>
      <c r="AJ669" t="str">
        <f t="shared" si="247"/>
        <v/>
      </c>
      <c r="AK669" t="str">
        <f t="shared" si="247"/>
        <v/>
      </c>
      <c r="AL669" t="str">
        <f t="shared" si="247"/>
        <v/>
      </c>
      <c r="AM669" t="str">
        <f t="shared" si="247"/>
        <v/>
      </c>
      <c r="AN669" t="str">
        <f t="shared" si="247"/>
        <v/>
      </c>
      <c r="AO669" t="str">
        <f t="shared" si="247"/>
        <v/>
      </c>
      <c r="AP669" t="str">
        <f t="shared" si="246"/>
        <v/>
      </c>
      <c r="AQ669" t="str">
        <f t="shared" si="246"/>
        <v/>
      </c>
      <c r="AR669" t="str">
        <f t="shared" si="246"/>
        <v/>
      </c>
    </row>
    <row r="670" spans="3:44" ht="32" hidden="1">
      <c r="C670" s="68">
        <v>15</v>
      </c>
      <c r="D670" s="68">
        <v>167</v>
      </c>
      <c r="E670" s="18" t="s">
        <v>858</v>
      </c>
      <c r="F670" s="145" t="s">
        <v>2377</v>
      </c>
      <c r="G670" s="148" t="str">
        <f t="shared" si="236"/>
        <v>RMSI01</v>
      </c>
      <c r="H670" s="148" t="str">
        <f t="shared" si="237"/>
        <v>RMSI01 Borzni trg (Ljubljana Stock Exchange)</v>
      </c>
      <c r="I670" s="148"/>
      <c r="J670" s="148" t="s">
        <v>200</v>
      </c>
      <c r="K670" s="148"/>
      <c r="L670" s="30" t="s">
        <v>2378</v>
      </c>
      <c r="M670" s="143" t="s">
        <v>2143</v>
      </c>
      <c r="N670" s="68">
        <v>669</v>
      </c>
      <c r="O670" s="68" t="str">
        <f t="shared" si="243"/>
        <v/>
      </c>
      <c r="P670" s="68" t="str">
        <f t="shared" si="241"/>
        <v>{ "id": 669, "cbl_value":"RMSI01", "oscar_display_text" : "RMSI01 Borzni trg (Ljubljana Stock Exchange)", "top_record": false, "synonyms": [] },</v>
      </c>
      <c r="Q670" s="68" t="str">
        <f t="shared" si="242"/>
        <v>{ "id": 669, "cbl_value":"RMSI01", "oscar_display_text" : "RMSI01 Borzni trg (Ljubljana Stock Exchange)", "top_record": false, "synonyms": [] },</v>
      </c>
      <c r="R670" s="68"/>
      <c r="S670" t="s">
        <v>88</v>
      </c>
      <c r="T670" t="str">
        <f t="shared" si="245"/>
        <v>UPDATE lov_value SET ACTIVE = 1 , ORDER_VALUE = 0 WHERE ID = 669;</v>
      </c>
      <c r="U670" t="str">
        <f t="shared" si="248"/>
        <v>RMSI01</v>
      </c>
      <c r="V670" t="str">
        <f t="shared" si="248"/>
        <v>Ljubliana Stock Exchange</v>
      </c>
      <c r="W670" t="str">
        <f t="shared" si="248"/>
        <v/>
      </c>
      <c r="X670" t="str">
        <f t="shared" si="248"/>
        <v/>
      </c>
      <c r="Y670" t="str">
        <f t="shared" si="248"/>
        <v/>
      </c>
      <c r="Z670" t="str">
        <f t="shared" si="248"/>
        <v/>
      </c>
      <c r="AA670" t="str">
        <f t="shared" si="248"/>
        <v/>
      </c>
      <c r="AB670" t="str">
        <f t="shared" si="248"/>
        <v/>
      </c>
      <c r="AC670" t="str">
        <f t="shared" si="248"/>
        <v/>
      </c>
      <c r="AD670" t="str">
        <f t="shared" si="248"/>
        <v/>
      </c>
      <c r="AE670" t="str">
        <f t="shared" si="248"/>
        <v/>
      </c>
      <c r="AF670" t="str">
        <f t="shared" si="248"/>
        <v/>
      </c>
      <c r="AG670" t="str">
        <f t="shared" si="247"/>
        <v>INSERT INTO oscar_db.synonym (SYNONYM, LOV_ID) VALUES('RMSI01' , 669);</v>
      </c>
      <c r="AH670" t="str">
        <f t="shared" si="247"/>
        <v>INSERT INTO oscar_db.synonym (SYNONYM, LOV_ID) VALUES('Ljubliana Stock Exchange' , 669);</v>
      </c>
      <c r="AI670" t="str">
        <f t="shared" si="247"/>
        <v/>
      </c>
      <c r="AJ670" t="str">
        <f t="shared" si="247"/>
        <v/>
      </c>
      <c r="AK670" t="str">
        <f t="shared" si="247"/>
        <v/>
      </c>
      <c r="AL670" t="str">
        <f t="shared" si="247"/>
        <v/>
      </c>
      <c r="AM670" t="str">
        <f t="shared" si="247"/>
        <v/>
      </c>
      <c r="AN670" t="str">
        <f t="shared" si="247"/>
        <v/>
      </c>
      <c r="AO670" t="str">
        <f t="shared" si="247"/>
        <v/>
      </c>
      <c r="AP670" t="str">
        <f t="shared" si="246"/>
        <v/>
      </c>
      <c r="AQ670" t="str">
        <f t="shared" si="246"/>
        <v/>
      </c>
      <c r="AR670" t="str">
        <f t="shared" si="246"/>
        <v/>
      </c>
    </row>
    <row r="671" spans="3:44" ht="16" hidden="1">
      <c r="C671" s="68">
        <v>15</v>
      </c>
      <c r="D671" s="68">
        <v>167</v>
      </c>
      <c r="E671" s="18" t="s">
        <v>858</v>
      </c>
      <c r="F671" s="145" t="s">
        <v>2379</v>
      </c>
      <c r="G671" s="148" t="str">
        <f t="shared" si="236"/>
        <v>RMSI02</v>
      </c>
      <c r="H671" s="148" t="str">
        <f t="shared" si="237"/>
        <v>RMSI02 MTS Slovenia</v>
      </c>
      <c r="I671" s="148"/>
      <c r="J671" s="148" t="s">
        <v>200</v>
      </c>
      <c r="K671" s="148"/>
      <c r="L671" s="30" t="s">
        <v>2380</v>
      </c>
      <c r="M671" s="143" t="s">
        <v>2143</v>
      </c>
      <c r="N671" s="68">
        <v>670</v>
      </c>
      <c r="O671" s="68" t="str">
        <f t="shared" si="243"/>
        <v/>
      </c>
      <c r="P671" s="68" t="str">
        <f t="shared" si="241"/>
        <v>{ "id": 670, "cbl_value":"RMSI02", "oscar_display_text" : "RMSI02 MTS Slovenia", "top_record": false, "synonyms": [] },</v>
      </c>
      <c r="Q671" s="68" t="str">
        <f t="shared" si="242"/>
        <v>{ "id": 670, "cbl_value":"RMSI02", "oscar_display_text" : "RMSI02 MTS Slovenia", "top_record": false, "synonyms": [] },</v>
      </c>
      <c r="R671" s="68"/>
      <c r="S671" t="s">
        <v>88</v>
      </c>
      <c r="T671" t="str">
        <f t="shared" si="245"/>
        <v>UPDATE lov_value SET ACTIVE = 1 , ORDER_VALUE = 0 WHERE ID = 670;</v>
      </c>
      <c r="U671" t="str">
        <f t="shared" si="248"/>
        <v>RMSI02</v>
      </c>
      <c r="V671" t="str">
        <f t="shared" si="248"/>
        <v>MTS Slovenia</v>
      </c>
      <c r="W671" t="str">
        <f t="shared" si="248"/>
        <v/>
      </c>
      <c r="X671" t="str">
        <f t="shared" si="248"/>
        <v/>
      </c>
      <c r="Y671" t="str">
        <f t="shared" si="248"/>
        <v/>
      </c>
      <c r="Z671" t="str">
        <f t="shared" si="248"/>
        <v/>
      </c>
      <c r="AA671" t="str">
        <f t="shared" si="248"/>
        <v/>
      </c>
      <c r="AB671" t="str">
        <f t="shared" si="248"/>
        <v/>
      </c>
      <c r="AC671" t="str">
        <f t="shared" si="248"/>
        <v/>
      </c>
      <c r="AD671" t="str">
        <f t="shared" si="248"/>
        <v/>
      </c>
      <c r="AE671" t="str">
        <f t="shared" si="248"/>
        <v/>
      </c>
      <c r="AF671" t="str">
        <f t="shared" si="248"/>
        <v/>
      </c>
      <c r="AG671" t="str">
        <f t="shared" si="247"/>
        <v>INSERT INTO oscar_db.synonym (SYNONYM, LOV_ID) VALUES('RMSI02' , 670);</v>
      </c>
      <c r="AH671" t="str">
        <f t="shared" si="247"/>
        <v>INSERT INTO oscar_db.synonym (SYNONYM, LOV_ID) VALUES('MTS Slovenia' , 670);</v>
      </c>
      <c r="AI671" t="str">
        <f t="shared" si="247"/>
        <v/>
      </c>
      <c r="AJ671" t="str">
        <f t="shared" si="247"/>
        <v/>
      </c>
      <c r="AK671" t="str">
        <f t="shared" si="247"/>
        <v/>
      </c>
      <c r="AL671" t="str">
        <f t="shared" si="247"/>
        <v/>
      </c>
      <c r="AM671" t="str">
        <f t="shared" si="247"/>
        <v/>
      </c>
      <c r="AN671" t="str">
        <f t="shared" si="247"/>
        <v/>
      </c>
      <c r="AO671" t="str">
        <f t="shared" si="247"/>
        <v/>
      </c>
      <c r="AP671" t="str">
        <f t="shared" si="246"/>
        <v/>
      </c>
      <c r="AQ671" t="str">
        <f t="shared" si="246"/>
        <v/>
      </c>
      <c r="AR671" t="str">
        <f t="shared" si="246"/>
        <v/>
      </c>
    </row>
    <row r="672" spans="3:44" ht="32" hidden="1">
      <c r="C672" s="68">
        <v>15</v>
      </c>
      <c r="D672" s="68">
        <v>167</v>
      </c>
      <c r="E672" s="18" t="s">
        <v>858</v>
      </c>
      <c r="F672" s="145" t="s">
        <v>2381</v>
      </c>
      <c r="G672" s="148" t="str">
        <f t="shared" si="236"/>
        <v>RMSK01</v>
      </c>
      <c r="H672" s="148" t="str">
        <f t="shared" si="237"/>
        <v>RMSK01 Bratislava Stock Exchange</v>
      </c>
      <c r="I672" s="148"/>
      <c r="J672" s="148" t="s">
        <v>200</v>
      </c>
      <c r="K672" s="148"/>
      <c r="L672" s="30" t="s">
        <v>2382</v>
      </c>
      <c r="M672" s="143" t="s">
        <v>2143</v>
      </c>
      <c r="N672" s="68">
        <v>671</v>
      </c>
      <c r="O672" s="68" t="str">
        <f t="shared" si="243"/>
        <v/>
      </c>
      <c r="P672" s="68" t="str">
        <f t="shared" si="241"/>
        <v>{ "id": 671, "cbl_value":"RMSK01", "oscar_display_text" : "RMSK01 Bratislava Stock Exchange", "top_record": false, "synonyms": [] },</v>
      </c>
      <c r="Q672" s="68" t="str">
        <f t="shared" si="242"/>
        <v>{ "id": 671, "cbl_value":"RMSK01", "oscar_display_text" : "RMSK01 Bratislava Stock Exchange", "top_record": false, "synonyms": [] },</v>
      </c>
      <c r="R672" s="68"/>
      <c r="S672" t="s">
        <v>88</v>
      </c>
      <c r="T672" t="str">
        <f t="shared" si="245"/>
        <v>UPDATE lov_value SET ACTIVE = 1 , ORDER_VALUE = 0 WHERE ID = 671;</v>
      </c>
      <c r="U672" t="str">
        <f t="shared" si="248"/>
        <v>RMSK01</v>
      </c>
      <c r="V672" t="str">
        <f t="shared" si="248"/>
        <v>Bratistlava Stock Exchange</v>
      </c>
      <c r="W672" t="str">
        <f t="shared" si="248"/>
        <v/>
      </c>
      <c r="X672" t="str">
        <f t="shared" si="248"/>
        <v/>
      </c>
      <c r="Y672" t="str">
        <f t="shared" si="248"/>
        <v/>
      </c>
      <c r="Z672" t="str">
        <f t="shared" si="248"/>
        <v/>
      </c>
      <c r="AA672" t="str">
        <f t="shared" si="248"/>
        <v/>
      </c>
      <c r="AB672" t="str">
        <f t="shared" si="248"/>
        <v/>
      </c>
      <c r="AC672" t="str">
        <f t="shared" si="248"/>
        <v/>
      </c>
      <c r="AD672" t="str">
        <f t="shared" si="248"/>
        <v/>
      </c>
      <c r="AE672" t="str">
        <f t="shared" si="248"/>
        <v/>
      </c>
      <c r="AF672" t="str">
        <f t="shared" si="248"/>
        <v/>
      </c>
      <c r="AG672" t="str">
        <f t="shared" si="247"/>
        <v>INSERT INTO oscar_db.synonym (SYNONYM, LOV_ID) VALUES('RMSK01' , 671);</v>
      </c>
      <c r="AH672" t="str">
        <f t="shared" si="247"/>
        <v>INSERT INTO oscar_db.synonym (SYNONYM, LOV_ID) VALUES('Bratistlava Stock Exchange' , 671);</v>
      </c>
      <c r="AI672" t="str">
        <f t="shared" si="247"/>
        <v/>
      </c>
      <c r="AJ672" t="str">
        <f t="shared" si="247"/>
        <v/>
      </c>
      <c r="AK672" t="str">
        <f t="shared" si="247"/>
        <v/>
      </c>
      <c r="AL672" t="str">
        <f t="shared" si="247"/>
        <v/>
      </c>
      <c r="AM672" t="str">
        <f t="shared" si="247"/>
        <v/>
      </c>
      <c r="AN672" t="str">
        <f t="shared" si="247"/>
        <v/>
      </c>
      <c r="AO672" t="str">
        <f t="shared" si="247"/>
        <v/>
      </c>
      <c r="AP672" t="str">
        <f t="shared" si="246"/>
        <v/>
      </c>
      <c r="AQ672" t="str">
        <f t="shared" si="246"/>
        <v/>
      </c>
      <c r="AR672" t="str">
        <f t="shared" si="246"/>
        <v/>
      </c>
    </row>
    <row r="673" spans="3:44" ht="16" hidden="1">
      <c r="C673" s="68">
        <v>16</v>
      </c>
      <c r="D673" s="68">
        <v>168</v>
      </c>
      <c r="E673" s="18" t="s">
        <v>895</v>
      </c>
      <c r="F673" s="145" t="s">
        <v>2383</v>
      </c>
      <c r="G673" s="147" t="str">
        <f t="shared" ref="G673:G709" si="249">IF(ISNUMBER(FIND("(",F673)),LEFT(F673,FIND("(",F673)-1),LEFT(F673,FIND(":",F673)-2))</f>
        <v xml:space="preserve">IRAT </v>
      </c>
      <c r="H673" s="147" t="str">
        <f t="shared" ref="H673:H708" si="250">RIGHT(F673,LEN(F673)-FIND(":",F673)-6)</f>
        <v>Austria</v>
      </c>
      <c r="I673" s="148">
        <v>1</v>
      </c>
      <c r="J673" s="148" t="s">
        <v>200</v>
      </c>
      <c r="K673" s="148"/>
      <c r="L673" s="30" t="s">
        <v>2384</v>
      </c>
      <c r="M673" s="143" t="s">
        <v>2143</v>
      </c>
      <c r="N673" s="68">
        <v>672</v>
      </c>
      <c r="O673" s="68" t="str">
        <f t="shared" si="243"/>
        <v>]},{ "id":16,"ext_id": 168, "name":"ECB_ISSUER_RESIDENCE_TYPE","values":[</v>
      </c>
      <c r="P673" s="68" t="str">
        <f t="shared" si="241"/>
        <v>{ "id": 672, "cbl_value":"IRAT ", "oscar_display_text" : "Austria", "top_record": false, "synonyms": [] },</v>
      </c>
      <c r="Q673" s="68" t="str">
        <f t="shared" si="242"/>
        <v>]},{ "id":16,"ext_id": 168, "name":"ECB_ISSUER_RESIDENCE_TYPE","values":[{ "id": 672, "cbl_value":"IRAT ", "oscar_display_text" : "Austria", "top_record": false, "synonyms": [] },</v>
      </c>
      <c r="R673" s="68"/>
      <c r="S673" t="s">
        <v>88</v>
      </c>
      <c r="T673" t="str">
        <f t="shared" si="245"/>
        <v>UPDATE lov_value SET ACTIVE = 1 , ORDER_VALUE = 1 WHERE ID = 672;</v>
      </c>
      <c r="U673" t="str">
        <f t="shared" si="248"/>
        <v>IRAT</v>
      </c>
      <c r="V673" t="str">
        <f t="shared" si="248"/>
        <v>austria</v>
      </c>
      <c r="W673" t="str">
        <f t="shared" si="248"/>
        <v>at</v>
      </c>
      <c r="X673" t="str">
        <f t="shared" si="248"/>
        <v/>
      </c>
      <c r="Y673" t="str">
        <f t="shared" si="248"/>
        <v/>
      </c>
      <c r="Z673" t="str">
        <f t="shared" si="248"/>
        <v/>
      </c>
      <c r="AA673" t="str">
        <f t="shared" si="248"/>
        <v/>
      </c>
      <c r="AB673" t="str">
        <f t="shared" si="248"/>
        <v/>
      </c>
      <c r="AC673" t="str">
        <f t="shared" si="248"/>
        <v/>
      </c>
      <c r="AD673" t="str">
        <f t="shared" si="248"/>
        <v/>
      </c>
      <c r="AE673" t="str">
        <f t="shared" si="248"/>
        <v/>
      </c>
      <c r="AF673" t="str">
        <f t="shared" si="248"/>
        <v/>
      </c>
      <c r="AG673" t="str">
        <f t="shared" si="247"/>
        <v>INSERT INTO oscar_db.synonym (SYNONYM, LOV_ID) VALUES('IRAT' , 672);</v>
      </c>
      <c r="AH673" t="str">
        <f t="shared" si="247"/>
        <v>INSERT INTO oscar_db.synonym (SYNONYM, LOV_ID) VALUES('austria' , 672);</v>
      </c>
      <c r="AI673" t="str">
        <f t="shared" si="247"/>
        <v>INSERT INTO oscar_db.synonym (SYNONYM, LOV_ID) VALUES('at' , 672);</v>
      </c>
      <c r="AJ673" t="str">
        <f t="shared" si="247"/>
        <v/>
      </c>
      <c r="AK673" t="str">
        <f t="shared" si="247"/>
        <v/>
      </c>
      <c r="AL673" t="str">
        <f t="shared" si="247"/>
        <v/>
      </c>
      <c r="AM673" t="str">
        <f t="shared" si="247"/>
        <v/>
      </c>
      <c r="AN673" t="str">
        <f t="shared" si="247"/>
        <v/>
      </c>
      <c r="AO673" t="str">
        <f t="shared" si="247"/>
        <v/>
      </c>
      <c r="AP673" t="str">
        <f t="shared" si="246"/>
        <v/>
      </c>
      <c r="AQ673" t="str">
        <f t="shared" si="246"/>
        <v/>
      </c>
      <c r="AR673" t="str">
        <f t="shared" si="246"/>
        <v/>
      </c>
    </row>
    <row r="674" spans="3:44" ht="16" hidden="1">
      <c r="C674" s="68">
        <v>16</v>
      </c>
      <c r="D674" s="68">
        <v>168</v>
      </c>
      <c r="E674" s="18" t="s">
        <v>895</v>
      </c>
      <c r="F674" s="145" t="s">
        <v>2385</v>
      </c>
      <c r="G674" s="147" t="str">
        <f t="shared" si="249"/>
        <v xml:space="preserve">IRBE </v>
      </c>
      <c r="H674" s="147" t="str">
        <f t="shared" si="250"/>
        <v>Belgium</v>
      </c>
      <c r="I674" s="148">
        <v>2</v>
      </c>
      <c r="J674" s="148" t="s">
        <v>200</v>
      </c>
      <c r="K674" s="148"/>
      <c r="L674" s="30" t="s">
        <v>2386</v>
      </c>
      <c r="M674" s="143" t="s">
        <v>2143</v>
      </c>
      <c r="N674" s="68">
        <v>673</v>
      </c>
      <c r="O674" s="68" t="str">
        <f t="shared" si="243"/>
        <v/>
      </c>
      <c r="P674" s="68" t="str">
        <f t="shared" si="241"/>
        <v>{ "id": 673, "cbl_value":"IRBE ", "oscar_display_text" : "Belgium", "top_record": false, "synonyms": [] },</v>
      </c>
      <c r="Q674" s="68" t="str">
        <f t="shared" si="242"/>
        <v>{ "id": 673, "cbl_value":"IRBE ", "oscar_display_text" : "Belgium", "top_record": false, "synonyms": [] },</v>
      </c>
      <c r="R674" s="68"/>
      <c r="S674" t="s">
        <v>88</v>
      </c>
      <c r="T674" t="str">
        <f t="shared" si="245"/>
        <v>UPDATE lov_value SET ACTIVE = 1 , ORDER_VALUE = 2 WHERE ID = 673;</v>
      </c>
      <c r="U674" t="str">
        <f t="shared" si="248"/>
        <v>IRBE</v>
      </c>
      <c r="V674" t="str">
        <f t="shared" si="248"/>
        <v>belgium</v>
      </c>
      <c r="W674" t="str">
        <f t="shared" si="248"/>
        <v>be</v>
      </c>
      <c r="X674" t="str">
        <f t="shared" si="248"/>
        <v>BEL</v>
      </c>
      <c r="Y674" t="str">
        <f t="shared" si="248"/>
        <v/>
      </c>
      <c r="Z674" t="str">
        <f t="shared" si="248"/>
        <v/>
      </c>
      <c r="AA674" t="str">
        <f t="shared" si="248"/>
        <v/>
      </c>
      <c r="AB674" t="str">
        <f t="shared" si="248"/>
        <v/>
      </c>
      <c r="AC674" t="str">
        <f t="shared" si="248"/>
        <v/>
      </c>
      <c r="AD674" t="str">
        <f t="shared" si="248"/>
        <v/>
      </c>
      <c r="AE674" t="str">
        <f t="shared" si="248"/>
        <v/>
      </c>
      <c r="AF674" t="str">
        <f t="shared" si="248"/>
        <v/>
      </c>
      <c r="AG674" t="str">
        <f t="shared" si="247"/>
        <v>INSERT INTO oscar_db.synonym (SYNONYM, LOV_ID) VALUES('IRBE' , 673);</v>
      </c>
      <c r="AH674" t="str">
        <f t="shared" si="247"/>
        <v>INSERT INTO oscar_db.synonym (SYNONYM, LOV_ID) VALUES('belgium' , 673);</v>
      </c>
      <c r="AI674" t="str">
        <f t="shared" si="247"/>
        <v>INSERT INTO oscar_db.synonym (SYNONYM, LOV_ID) VALUES('be' , 673);</v>
      </c>
      <c r="AJ674" t="str">
        <f t="shared" si="247"/>
        <v>INSERT INTO oscar_db.synonym (SYNONYM, LOV_ID) VALUES('BEL' , 673);</v>
      </c>
      <c r="AK674" t="str">
        <f t="shared" si="247"/>
        <v/>
      </c>
      <c r="AL674" t="str">
        <f t="shared" si="247"/>
        <v/>
      </c>
      <c r="AM674" t="str">
        <f t="shared" si="247"/>
        <v/>
      </c>
      <c r="AN674" t="str">
        <f t="shared" si="247"/>
        <v/>
      </c>
      <c r="AO674" t="str">
        <f t="shared" si="247"/>
        <v/>
      </c>
      <c r="AP674" t="str">
        <f t="shared" si="246"/>
        <v/>
      </c>
      <c r="AQ674" t="str">
        <f t="shared" si="246"/>
        <v/>
      </c>
      <c r="AR674" t="str">
        <f t="shared" si="246"/>
        <v/>
      </c>
    </row>
    <row r="675" spans="3:44" ht="16" hidden="1">
      <c r="C675" s="68">
        <v>16</v>
      </c>
      <c r="D675" s="68">
        <v>168</v>
      </c>
      <c r="E675" s="18" t="s">
        <v>895</v>
      </c>
      <c r="F675" s="145" t="s">
        <v>2387</v>
      </c>
      <c r="G675" s="147" t="str">
        <f t="shared" si="249"/>
        <v xml:space="preserve">IRBG </v>
      </c>
      <c r="H675" s="147" t="str">
        <f t="shared" si="250"/>
        <v>Bulgaria</v>
      </c>
      <c r="I675" s="148">
        <v>3</v>
      </c>
      <c r="J675" s="148" t="s">
        <v>200</v>
      </c>
      <c r="K675" s="148"/>
      <c r="L675" s="30" t="s">
        <v>2388</v>
      </c>
      <c r="M675" s="143" t="s">
        <v>2143</v>
      </c>
      <c r="N675" s="68">
        <v>674</v>
      </c>
      <c r="O675" s="68" t="str">
        <f t="shared" si="243"/>
        <v/>
      </c>
      <c r="P675" s="68" t="str">
        <f t="shared" si="241"/>
        <v>{ "id": 674, "cbl_value":"IRBG ", "oscar_display_text" : "Bulgaria", "top_record": false, "synonyms": [] },</v>
      </c>
      <c r="Q675" s="68" t="str">
        <f t="shared" si="242"/>
        <v>{ "id": 674, "cbl_value":"IRBG ", "oscar_display_text" : "Bulgaria", "top_record": false, "synonyms": [] },</v>
      </c>
      <c r="R675" s="68"/>
      <c r="S675" t="s">
        <v>88</v>
      </c>
      <c r="T675" t="str">
        <f t="shared" si="245"/>
        <v>UPDATE lov_value SET ACTIVE = 1 , ORDER_VALUE = 3 WHERE ID = 674;</v>
      </c>
      <c r="U675" t="str">
        <f t="shared" si="248"/>
        <v>IRBG</v>
      </c>
      <c r="V675" t="str">
        <f t="shared" si="248"/>
        <v>bulgaria</v>
      </c>
      <c r="W675" t="str">
        <f t="shared" si="248"/>
        <v>bg</v>
      </c>
      <c r="X675" t="str">
        <f t="shared" si="248"/>
        <v/>
      </c>
      <c r="Y675" t="str">
        <f t="shared" si="248"/>
        <v/>
      </c>
      <c r="Z675" t="str">
        <f t="shared" si="248"/>
        <v/>
      </c>
      <c r="AA675" t="str">
        <f t="shared" si="248"/>
        <v/>
      </c>
      <c r="AB675" t="str">
        <f t="shared" si="248"/>
        <v/>
      </c>
      <c r="AC675" t="str">
        <f t="shared" si="248"/>
        <v/>
      </c>
      <c r="AD675" t="str">
        <f t="shared" si="248"/>
        <v/>
      </c>
      <c r="AE675" t="str">
        <f t="shared" si="248"/>
        <v/>
      </c>
      <c r="AF675" t="str">
        <f t="shared" si="248"/>
        <v/>
      </c>
      <c r="AG675" t="str">
        <f t="shared" si="247"/>
        <v>INSERT INTO oscar_db.synonym (SYNONYM, LOV_ID) VALUES('IRBG' , 674);</v>
      </c>
      <c r="AH675" t="str">
        <f t="shared" si="247"/>
        <v>INSERT INTO oscar_db.synonym (SYNONYM, LOV_ID) VALUES('bulgaria' , 674);</v>
      </c>
      <c r="AI675" t="str">
        <f t="shared" si="247"/>
        <v>INSERT INTO oscar_db.synonym (SYNONYM, LOV_ID) VALUES('bg' , 674);</v>
      </c>
      <c r="AJ675" t="str">
        <f t="shared" si="247"/>
        <v/>
      </c>
      <c r="AK675" t="str">
        <f t="shared" si="247"/>
        <v/>
      </c>
      <c r="AL675" t="str">
        <f t="shared" si="247"/>
        <v/>
      </c>
      <c r="AM675" t="str">
        <f t="shared" si="247"/>
        <v/>
      </c>
      <c r="AN675" t="str">
        <f t="shared" si="247"/>
        <v/>
      </c>
      <c r="AO675" t="str">
        <f t="shared" si="247"/>
        <v/>
      </c>
      <c r="AP675" t="str">
        <f t="shared" si="246"/>
        <v/>
      </c>
      <c r="AQ675" t="str">
        <f t="shared" si="246"/>
        <v/>
      </c>
      <c r="AR675" t="str">
        <f t="shared" si="246"/>
        <v/>
      </c>
    </row>
    <row r="676" spans="3:44" ht="16" hidden="1">
      <c r="C676" s="68">
        <v>16</v>
      </c>
      <c r="D676" s="68">
        <v>168</v>
      </c>
      <c r="E676" s="18" t="s">
        <v>895</v>
      </c>
      <c r="F676" s="145" t="s">
        <v>2389</v>
      </c>
      <c r="G676" s="147" t="str">
        <f t="shared" si="249"/>
        <v xml:space="preserve">IRCA </v>
      </c>
      <c r="H676" s="147" t="str">
        <f t="shared" si="250"/>
        <v>Canada</v>
      </c>
      <c r="I676" s="148">
        <v>4</v>
      </c>
      <c r="J676" s="148" t="s">
        <v>200</v>
      </c>
      <c r="K676" s="148"/>
      <c r="L676" s="30" t="s">
        <v>2390</v>
      </c>
      <c r="M676" s="143" t="s">
        <v>2143</v>
      </c>
      <c r="N676" s="68">
        <v>675</v>
      </c>
      <c r="O676" s="68" t="str">
        <f t="shared" si="243"/>
        <v/>
      </c>
      <c r="P676" s="68" t="str">
        <f t="shared" si="241"/>
        <v>{ "id": 675, "cbl_value":"IRCA ", "oscar_display_text" : "Canada", "top_record": false, "synonyms": [] },</v>
      </c>
      <c r="Q676" s="68" t="str">
        <f t="shared" si="242"/>
        <v>{ "id": 675, "cbl_value":"IRCA ", "oscar_display_text" : "Canada", "top_record": false, "synonyms": [] },</v>
      </c>
      <c r="R676" s="68"/>
      <c r="S676" t="s">
        <v>88</v>
      </c>
      <c r="T676" t="str">
        <f t="shared" si="245"/>
        <v>UPDATE lov_value SET ACTIVE = 1 , ORDER_VALUE = 4 WHERE ID = 675;</v>
      </c>
      <c r="U676" t="str">
        <f t="shared" si="248"/>
        <v>IRCA</v>
      </c>
      <c r="V676" t="str">
        <f t="shared" si="248"/>
        <v>canada</v>
      </c>
      <c r="W676" t="str">
        <f t="shared" si="248"/>
        <v xml:space="preserve">ca </v>
      </c>
      <c r="X676" t="str">
        <f t="shared" si="248"/>
        <v/>
      </c>
      <c r="Y676" t="str">
        <f t="shared" si="248"/>
        <v/>
      </c>
      <c r="Z676" t="str">
        <f t="shared" si="248"/>
        <v/>
      </c>
      <c r="AA676" t="str">
        <f t="shared" si="248"/>
        <v/>
      </c>
      <c r="AB676" t="str">
        <f t="shared" si="248"/>
        <v/>
      </c>
      <c r="AC676" t="str">
        <f t="shared" si="248"/>
        <v/>
      </c>
      <c r="AD676" t="str">
        <f t="shared" si="248"/>
        <v/>
      </c>
      <c r="AE676" t="str">
        <f t="shared" si="248"/>
        <v/>
      </c>
      <c r="AF676" t="str">
        <f t="shared" si="248"/>
        <v/>
      </c>
      <c r="AG676" t="str">
        <f t="shared" si="247"/>
        <v>INSERT INTO oscar_db.synonym (SYNONYM, LOV_ID) VALUES('IRCA' , 675);</v>
      </c>
      <c r="AH676" t="str">
        <f t="shared" si="247"/>
        <v>INSERT INTO oscar_db.synonym (SYNONYM, LOV_ID) VALUES('canada' , 675);</v>
      </c>
      <c r="AI676" t="str">
        <f t="shared" si="247"/>
        <v>INSERT INTO oscar_db.synonym (SYNONYM, LOV_ID) VALUES('ca ' , 675);</v>
      </c>
      <c r="AJ676" t="str">
        <f t="shared" si="247"/>
        <v/>
      </c>
      <c r="AK676" t="str">
        <f t="shared" si="247"/>
        <v/>
      </c>
      <c r="AL676" t="str">
        <f t="shared" si="247"/>
        <v/>
      </c>
      <c r="AM676" t="str">
        <f t="shared" si="247"/>
        <v/>
      </c>
      <c r="AN676" t="str">
        <f t="shared" si="247"/>
        <v/>
      </c>
      <c r="AO676" t="str">
        <f t="shared" si="247"/>
        <v/>
      </c>
      <c r="AP676" t="str">
        <f t="shared" si="246"/>
        <v/>
      </c>
      <c r="AQ676" t="str">
        <f t="shared" si="246"/>
        <v/>
      </c>
      <c r="AR676" t="str">
        <f t="shared" si="246"/>
        <v/>
      </c>
    </row>
    <row r="677" spans="3:44" ht="16" hidden="1">
      <c r="C677" s="68">
        <v>16</v>
      </c>
      <c r="D677" s="68">
        <v>168</v>
      </c>
      <c r="E677" s="18" t="s">
        <v>895</v>
      </c>
      <c r="F677" s="145" t="s">
        <v>2391</v>
      </c>
      <c r="G677" s="147" t="str">
        <f t="shared" si="249"/>
        <v xml:space="preserve">IRHR </v>
      </c>
      <c r="H677" s="147" t="str">
        <f t="shared" si="250"/>
        <v>Croatia</v>
      </c>
      <c r="I677" s="148">
        <v>5</v>
      </c>
      <c r="J677" s="148" t="s">
        <v>200</v>
      </c>
      <c r="K677" s="148"/>
      <c r="L677" s="30" t="s">
        <v>2392</v>
      </c>
      <c r="M677" s="143" t="s">
        <v>2143</v>
      </c>
      <c r="N677" s="68">
        <v>676</v>
      </c>
      <c r="O677" s="68" t="str">
        <f t="shared" si="243"/>
        <v/>
      </c>
      <c r="P677" s="68" t="str">
        <f t="shared" si="241"/>
        <v>{ "id": 676, "cbl_value":"IRHR ", "oscar_display_text" : "Croatia", "top_record": false, "synonyms": [] },</v>
      </c>
      <c r="Q677" s="68" t="str">
        <f t="shared" si="242"/>
        <v>{ "id": 676, "cbl_value":"IRHR ", "oscar_display_text" : "Croatia", "top_record": false, "synonyms": [] },</v>
      </c>
      <c r="R677" s="68"/>
      <c r="S677" t="s">
        <v>88</v>
      </c>
      <c r="T677" t="str">
        <f t="shared" si="245"/>
        <v>UPDATE lov_value SET ACTIVE = 1 , ORDER_VALUE = 5 WHERE ID = 676;</v>
      </c>
      <c r="U677" t="str">
        <f t="shared" si="248"/>
        <v>IRHR</v>
      </c>
      <c r="V677" t="str">
        <f t="shared" si="248"/>
        <v>croatia</v>
      </c>
      <c r="W677" t="str">
        <f t="shared" si="248"/>
        <v xml:space="preserve">hr </v>
      </c>
      <c r="X677" t="str">
        <f t="shared" si="248"/>
        <v/>
      </c>
      <c r="Y677" t="str">
        <f t="shared" si="248"/>
        <v/>
      </c>
      <c r="Z677" t="str">
        <f t="shared" si="248"/>
        <v/>
      </c>
      <c r="AA677" t="str">
        <f t="shared" si="248"/>
        <v/>
      </c>
      <c r="AB677" t="str">
        <f t="shared" si="248"/>
        <v/>
      </c>
      <c r="AC677" t="str">
        <f t="shared" si="248"/>
        <v/>
      </c>
      <c r="AD677" t="str">
        <f t="shared" si="248"/>
        <v/>
      </c>
      <c r="AE677" t="str">
        <f t="shared" si="248"/>
        <v/>
      </c>
      <c r="AF677" t="str">
        <f t="shared" si="248"/>
        <v/>
      </c>
      <c r="AG677" t="str">
        <f t="shared" si="247"/>
        <v>INSERT INTO oscar_db.synonym (SYNONYM, LOV_ID) VALUES('IRHR' , 676);</v>
      </c>
      <c r="AH677" t="str">
        <f t="shared" si="247"/>
        <v>INSERT INTO oscar_db.synonym (SYNONYM, LOV_ID) VALUES('croatia' , 676);</v>
      </c>
      <c r="AI677" t="str">
        <f t="shared" si="247"/>
        <v>INSERT INTO oscar_db.synonym (SYNONYM, LOV_ID) VALUES('hr ' , 676);</v>
      </c>
      <c r="AJ677" t="str">
        <f t="shared" si="247"/>
        <v/>
      </c>
      <c r="AK677" t="str">
        <f t="shared" si="247"/>
        <v/>
      </c>
      <c r="AL677" t="str">
        <f t="shared" si="247"/>
        <v/>
      </c>
      <c r="AM677" t="str">
        <f t="shared" si="247"/>
        <v/>
      </c>
      <c r="AN677" t="str">
        <f t="shared" si="247"/>
        <v/>
      </c>
      <c r="AO677" t="str">
        <f t="shared" si="247"/>
        <v/>
      </c>
      <c r="AP677" t="str">
        <f t="shared" si="246"/>
        <v/>
      </c>
      <c r="AQ677" t="str">
        <f t="shared" si="246"/>
        <v/>
      </c>
      <c r="AR677" t="str">
        <f t="shared" si="246"/>
        <v/>
      </c>
    </row>
    <row r="678" spans="3:44" ht="16" hidden="1">
      <c r="C678" s="68">
        <v>16</v>
      </c>
      <c r="D678" s="68">
        <v>168</v>
      </c>
      <c r="E678" s="18" t="s">
        <v>895</v>
      </c>
      <c r="F678" s="145" t="s">
        <v>2393</v>
      </c>
      <c r="G678" s="147" t="str">
        <f t="shared" si="249"/>
        <v xml:space="preserve">IRCY </v>
      </c>
      <c r="H678" s="147" t="str">
        <f t="shared" si="250"/>
        <v>Cyprus</v>
      </c>
      <c r="I678" s="148">
        <v>6</v>
      </c>
      <c r="J678" s="148" t="s">
        <v>200</v>
      </c>
      <c r="K678" s="148"/>
      <c r="L678" s="30" t="s">
        <v>2394</v>
      </c>
      <c r="M678" s="143" t="s">
        <v>2143</v>
      </c>
      <c r="N678" s="68">
        <v>677</v>
      </c>
      <c r="O678" s="68" t="str">
        <f t="shared" si="243"/>
        <v/>
      </c>
      <c r="P678" s="68" t="str">
        <f t="shared" si="241"/>
        <v>{ "id": 677, "cbl_value":"IRCY ", "oscar_display_text" : "Cyprus", "top_record": false, "synonyms": [] },</v>
      </c>
      <c r="Q678" s="68" t="str">
        <f t="shared" si="242"/>
        <v>{ "id": 677, "cbl_value":"IRCY ", "oscar_display_text" : "Cyprus", "top_record": false, "synonyms": [] },</v>
      </c>
      <c r="R678" s="68"/>
      <c r="S678" t="s">
        <v>88</v>
      </c>
      <c r="T678" t="str">
        <f t="shared" si="245"/>
        <v>UPDATE lov_value SET ACTIVE = 1 , ORDER_VALUE = 6 WHERE ID = 677;</v>
      </c>
      <c r="U678" t="str">
        <f t="shared" si="248"/>
        <v>IRCY</v>
      </c>
      <c r="V678" t="str">
        <f t="shared" si="248"/>
        <v>cyprus</v>
      </c>
      <c r="W678" t="str">
        <f t="shared" si="248"/>
        <v xml:space="preserve">cy </v>
      </c>
      <c r="X678" t="str">
        <f t="shared" si="248"/>
        <v/>
      </c>
      <c r="Y678" t="str">
        <f t="shared" si="248"/>
        <v/>
      </c>
      <c r="Z678" t="str">
        <f t="shared" si="248"/>
        <v/>
      </c>
      <c r="AA678" t="str">
        <f t="shared" si="248"/>
        <v/>
      </c>
      <c r="AB678" t="str">
        <f t="shared" si="248"/>
        <v/>
      </c>
      <c r="AC678" t="str">
        <f t="shared" si="248"/>
        <v/>
      </c>
      <c r="AD678" t="str">
        <f t="shared" si="248"/>
        <v/>
      </c>
      <c r="AE678" t="str">
        <f t="shared" si="248"/>
        <v/>
      </c>
      <c r="AF678" t="str">
        <f t="shared" si="248"/>
        <v/>
      </c>
      <c r="AG678" t="str">
        <f t="shared" si="247"/>
        <v>INSERT INTO oscar_db.synonym (SYNONYM, LOV_ID) VALUES('IRCY' , 677);</v>
      </c>
      <c r="AH678" t="str">
        <f t="shared" si="247"/>
        <v>INSERT INTO oscar_db.synonym (SYNONYM, LOV_ID) VALUES('cyprus' , 677);</v>
      </c>
      <c r="AI678" t="str">
        <f t="shared" si="247"/>
        <v>INSERT INTO oscar_db.synonym (SYNONYM, LOV_ID) VALUES('cy ' , 677);</v>
      </c>
      <c r="AJ678" t="str">
        <f t="shared" si="247"/>
        <v/>
      </c>
      <c r="AK678" t="str">
        <f t="shared" si="247"/>
        <v/>
      </c>
      <c r="AL678" t="str">
        <f t="shared" si="247"/>
        <v/>
      </c>
      <c r="AM678" t="str">
        <f t="shared" si="247"/>
        <v/>
      </c>
      <c r="AN678" t="str">
        <f t="shared" si="247"/>
        <v/>
      </c>
      <c r="AO678" t="str">
        <f t="shared" si="247"/>
        <v/>
      </c>
      <c r="AP678" t="str">
        <f t="shared" si="246"/>
        <v/>
      </c>
      <c r="AQ678" t="str">
        <f t="shared" si="246"/>
        <v/>
      </c>
      <c r="AR678" t="str">
        <f t="shared" si="246"/>
        <v/>
      </c>
    </row>
    <row r="679" spans="3:44" ht="16" hidden="1">
      <c r="C679" s="68">
        <v>16</v>
      </c>
      <c r="D679" s="68">
        <v>168</v>
      </c>
      <c r="E679" s="18" t="s">
        <v>895</v>
      </c>
      <c r="F679" s="145" t="s">
        <v>2395</v>
      </c>
      <c r="G679" s="147" t="str">
        <f t="shared" si="249"/>
        <v xml:space="preserve">IRCZ </v>
      </c>
      <c r="H679" s="147" t="str">
        <f t="shared" si="250"/>
        <v>Czech Republic</v>
      </c>
      <c r="I679" s="148">
        <v>7</v>
      </c>
      <c r="J679" s="148" t="s">
        <v>200</v>
      </c>
      <c r="K679" s="148"/>
      <c r="L679" s="30" t="s">
        <v>2396</v>
      </c>
      <c r="M679" s="143" t="s">
        <v>2143</v>
      </c>
      <c r="N679" s="68">
        <v>678</v>
      </c>
      <c r="O679" s="68" t="str">
        <f t="shared" si="243"/>
        <v/>
      </c>
      <c r="P679" s="68" t="str">
        <f t="shared" si="241"/>
        <v>{ "id": 678, "cbl_value":"IRCZ ", "oscar_display_text" : "Czech Republic", "top_record": false, "synonyms": [] },</v>
      </c>
      <c r="Q679" s="68" t="str">
        <f t="shared" si="242"/>
        <v>{ "id": 678, "cbl_value":"IRCZ ", "oscar_display_text" : "Czech Republic", "top_record": false, "synonyms": [] },</v>
      </c>
      <c r="R679" s="68"/>
      <c r="S679" t="s">
        <v>88</v>
      </c>
      <c r="T679" t="str">
        <f t="shared" si="245"/>
        <v>UPDATE lov_value SET ACTIVE = 1 , ORDER_VALUE = 7 WHERE ID = 678;</v>
      </c>
      <c r="U679" t="str">
        <f t="shared" si="248"/>
        <v>IRCZ</v>
      </c>
      <c r="V679" t="str">
        <f t="shared" si="248"/>
        <v>czech</v>
      </c>
      <c r="W679" t="str">
        <f t="shared" si="248"/>
        <v xml:space="preserve">cz </v>
      </c>
      <c r="X679" t="str">
        <f t="shared" si="248"/>
        <v/>
      </c>
      <c r="Y679" t="str">
        <f t="shared" si="248"/>
        <v/>
      </c>
      <c r="Z679" t="str">
        <f t="shared" si="248"/>
        <v/>
      </c>
      <c r="AA679" t="str">
        <f t="shared" si="248"/>
        <v/>
      </c>
      <c r="AB679" t="str">
        <f t="shared" si="248"/>
        <v/>
      </c>
      <c r="AC679" t="str">
        <f t="shared" si="248"/>
        <v/>
      </c>
      <c r="AD679" t="str">
        <f t="shared" si="248"/>
        <v/>
      </c>
      <c r="AE679" t="str">
        <f t="shared" si="248"/>
        <v/>
      </c>
      <c r="AF679" t="str">
        <f t="shared" si="248"/>
        <v/>
      </c>
      <c r="AG679" t="str">
        <f t="shared" si="247"/>
        <v>INSERT INTO oscar_db.synonym (SYNONYM, LOV_ID) VALUES('IRCZ' , 678);</v>
      </c>
      <c r="AH679" t="str">
        <f t="shared" si="247"/>
        <v>INSERT INTO oscar_db.synonym (SYNONYM, LOV_ID) VALUES('czech' , 678);</v>
      </c>
      <c r="AI679" t="str">
        <f t="shared" si="247"/>
        <v>INSERT INTO oscar_db.synonym (SYNONYM, LOV_ID) VALUES('cz ' , 678);</v>
      </c>
      <c r="AJ679" t="str">
        <f t="shared" si="247"/>
        <v/>
      </c>
      <c r="AK679" t="str">
        <f t="shared" si="247"/>
        <v/>
      </c>
      <c r="AL679" t="str">
        <f t="shared" si="247"/>
        <v/>
      </c>
      <c r="AM679" t="str">
        <f t="shared" si="247"/>
        <v/>
      </c>
      <c r="AN679" t="str">
        <f t="shared" si="247"/>
        <v/>
      </c>
      <c r="AO679" t="str">
        <f t="shared" si="247"/>
        <v/>
      </c>
      <c r="AP679" t="str">
        <f t="shared" si="246"/>
        <v/>
      </c>
      <c r="AQ679" t="str">
        <f t="shared" si="246"/>
        <v/>
      </c>
      <c r="AR679" t="str">
        <f t="shared" si="246"/>
        <v/>
      </c>
    </row>
    <row r="680" spans="3:44" ht="16" hidden="1">
      <c r="C680" s="68">
        <v>16</v>
      </c>
      <c r="D680" s="68">
        <v>168</v>
      </c>
      <c r="E680" s="18" t="s">
        <v>895</v>
      </c>
      <c r="F680" s="145" t="s">
        <v>2397</v>
      </c>
      <c r="G680" s="147" t="str">
        <f t="shared" si="249"/>
        <v xml:space="preserve">IRDK </v>
      </c>
      <c r="H680" s="147" t="str">
        <f t="shared" si="250"/>
        <v>Denmark</v>
      </c>
      <c r="I680" s="148">
        <v>8</v>
      </c>
      <c r="J680" s="148" t="s">
        <v>200</v>
      </c>
      <c r="K680" s="148"/>
      <c r="L680" s="30" t="s">
        <v>2398</v>
      </c>
      <c r="M680" s="143" t="s">
        <v>2143</v>
      </c>
      <c r="N680" s="68">
        <v>679</v>
      </c>
      <c r="O680" s="68" t="str">
        <f t="shared" si="243"/>
        <v/>
      </c>
      <c r="P680" s="68" t="str">
        <f t="shared" si="241"/>
        <v>{ "id": 679, "cbl_value":"IRDK ", "oscar_display_text" : "Denmark", "top_record": false, "synonyms": [] },</v>
      </c>
      <c r="Q680" s="68" t="str">
        <f t="shared" si="242"/>
        <v>{ "id": 679, "cbl_value":"IRDK ", "oscar_display_text" : "Denmark", "top_record": false, "synonyms": [] },</v>
      </c>
      <c r="R680" s="68"/>
      <c r="S680" t="s">
        <v>88</v>
      </c>
      <c r="T680" t="str">
        <f t="shared" si="245"/>
        <v>UPDATE lov_value SET ACTIVE = 1 , ORDER_VALUE = 8 WHERE ID = 679;</v>
      </c>
      <c r="U680" t="str">
        <f t="shared" si="248"/>
        <v>IRDK</v>
      </c>
      <c r="V680" t="str">
        <f t="shared" si="248"/>
        <v>denmark</v>
      </c>
      <c r="W680" t="str">
        <f t="shared" si="248"/>
        <v xml:space="preserve">dk </v>
      </c>
      <c r="X680" t="str">
        <f t="shared" si="248"/>
        <v/>
      </c>
      <c r="Y680" t="str">
        <f t="shared" si="248"/>
        <v/>
      </c>
      <c r="Z680" t="str">
        <f t="shared" si="248"/>
        <v/>
      </c>
      <c r="AA680" t="str">
        <f t="shared" si="248"/>
        <v/>
      </c>
      <c r="AB680" t="str">
        <f t="shared" si="248"/>
        <v/>
      </c>
      <c r="AC680" t="str">
        <f t="shared" si="248"/>
        <v/>
      </c>
      <c r="AD680" t="str">
        <f t="shared" si="248"/>
        <v/>
      </c>
      <c r="AE680" t="str">
        <f t="shared" si="248"/>
        <v/>
      </c>
      <c r="AF680" t="str">
        <f t="shared" si="248"/>
        <v/>
      </c>
      <c r="AG680" t="str">
        <f t="shared" si="247"/>
        <v>INSERT INTO oscar_db.synonym (SYNONYM, LOV_ID) VALUES('IRDK' , 679);</v>
      </c>
      <c r="AH680" t="str">
        <f t="shared" si="247"/>
        <v>INSERT INTO oscar_db.synonym (SYNONYM, LOV_ID) VALUES('denmark' , 679);</v>
      </c>
      <c r="AI680" t="str">
        <f t="shared" si="247"/>
        <v>INSERT INTO oscar_db.synonym (SYNONYM, LOV_ID) VALUES('dk ' , 679);</v>
      </c>
      <c r="AJ680" t="str">
        <f t="shared" si="247"/>
        <v/>
      </c>
      <c r="AK680" t="str">
        <f t="shared" si="247"/>
        <v/>
      </c>
      <c r="AL680" t="str">
        <f t="shared" si="247"/>
        <v/>
      </c>
      <c r="AM680" t="str">
        <f t="shared" si="247"/>
        <v/>
      </c>
      <c r="AN680" t="str">
        <f t="shared" si="247"/>
        <v/>
      </c>
      <c r="AO680" t="str">
        <f t="shared" si="247"/>
        <v/>
      </c>
      <c r="AP680" t="str">
        <f t="shared" si="246"/>
        <v/>
      </c>
      <c r="AQ680" t="str">
        <f t="shared" si="246"/>
        <v/>
      </c>
      <c r="AR680" t="str">
        <f t="shared" si="246"/>
        <v/>
      </c>
    </row>
    <row r="681" spans="3:44" ht="16" hidden="1">
      <c r="C681" s="68">
        <v>16</v>
      </c>
      <c r="D681" s="68">
        <v>168</v>
      </c>
      <c r="E681" s="18" t="s">
        <v>895</v>
      </c>
      <c r="F681" s="145" t="s">
        <v>2399</v>
      </c>
      <c r="G681" s="147" t="str">
        <f t="shared" si="249"/>
        <v xml:space="preserve">IREE </v>
      </c>
      <c r="H681" s="147" t="str">
        <f t="shared" si="250"/>
        <v>Estonia</v>
      </c>
      <c r="I681" s="148">
        <v>9</v>
      </c>
      <c r="J681" s="148" t="s">
        <v>200</v>
      </c>
      <c r="K681" s="148"/>
      <c r="L681" s="30" t="s">
        <v>2400</v>
      </c>
      <c r="M681" s="143" t="s">
        <v>2143</v>
      </c>
      <c r="N681" s="68">
        <v>680</v>
      </c>
      <c r="O681" s="68" t="str">
        <f t="shared" si="243"/>
        <v/>
      </c>
      <c r="P681" s="68" t="str">
        <f t="shared" si="241"/>
        <v>{ "id": 680, "cbl_value":"IREE ", "oscar_display_text" : "Estonia", "top_record": false, "synonyms": [] },</v>
      </c>
      <c r="Q681" s="68" t="str">
        <f t="shared" si="242"/>
        <v>{ "id": 680, "cbl_value":"IREE ", "oscar_display_text" : "Estonia", "top_record": false, "synonyms": [] },</v>
      </c>
      <c r="R681" s="68"/>
      <c r="S681" t="s">
        <v>88</v>
      </c>
      <c r="T681" t="str">
        <f t="shared" si="245"/>
        <v>UPDATE lov_value SET ACTIVE = 1 , ORDER_VALUE = 9 WHERE ID = 680;</v>
      </c>
      <c r="U681" t="str">
        <f t="shared" si="248"/>
        <v>IREE</v>
      </c>
      <c r="V681" t="str">
        <f t="shared" si="248"/>
        <v>estonia</v>
      </c>
      <c r="W681" t="str">
        <f t="shared" si="248"/>
        <v>ee</v>
      </c>
      <c r="X681" t="str">
        <f t="shared" si="248"/>
        <v/>
      </c>
      <c r="Y681" t="str">
        <f t="shared" si="248"/>
        <v/>
      </c>
      <c r="Z681" t="str">
        <f t="shared" si="248"/>
        <v/>
      </c>
      <c r="AA681" t="str">
        <f t="shared" si="248"/>
        <v/>
      </c>
      <c r="AB681" t="str">
        <f t="shared" si="248"/>
        <v/>
      </c>
      <c r="AC681" t="str">
        <f t="shared" si="248"/>
        <v/>
      </c>
      <c r="AD681" t="str">
        <f t="shared" si="248"/>
        <v/>
      </c>
      <c r="AE681" t="str">
        <f t="shared" si="248"/>
        <v/>
      </c>
      <c r="AF681" t="str">
        <f t="shared" si="248"/>
        <v/>
      </c>
      <c r="AG681" t="str">
        <f t="shared" si="247"/>
        <v>INSERT INTO oscar_db.synonym (SYNONYM, LOV_ID) VALUES('IREE' , 680);</v>
      </c>
      <c r="AH681" t="str">
        <f t="shared" si="247"/>
        <v>INSERT INTO oscar_db.synonym (SYNONYM, LOV_ID) VALUES('estonia' , 680);</v>
      </c>
      <c r="AI681" t="str">
        <f t="shared" si="247"/>
        <v>INSERT INTO oscar_db.synonym (SYNONYM, LOV_ID) VALUES('ee' , 680);</v>
      </c>
      <c r="AJ681" t="str">
        <f t="shared" si="247"/>
        <v/>
      </c>
      <c r="AK681" t="str">
        <f t="shared" si="247"/>
        <v/>
      </c>
      <c r="AL681" t="str">
        <f t="shared" si="247"/>
        <v/>
      </c>
      <c r="AM681" t="str">
        <f t="shared" si="247"/>
        <v/>
      </c>
      <c r="AN681" t="str">
        <f t="shared" si="247"/>
        <v/>
      </c>
      <c r="AO681" t="str">
        <f t="shared" si="247"/>
        <v/>
      </c>
      <c r="AP681" t="str">
        <f t="shared" si="246"/>
        <v/>
      </c>
      <c r="AQ681" t="str">
        <f t="shared" si="246"/>
        <v/>
      </c>
      <c r="AR681" t="str">
        <f t="shared" si="246"/>
        <v/>
      </c>
    </row>
    <row r="682" spans="3:44" ht="16" hidden="1">
      <c r="C682" s="68">
        <v>16</v>
      </c>
      <c r="D682" s="68">
        <v>168</v>
      </c>
      <c r="E682" s="18" t="s">
        <v>895</v>
      </c>
      <c r="F682" s="145" t="s">
        <v>2401</v>
      </c>
      <c r="G682" s="147" t="str">
        <f t="shared" si="249"/>
        <v xml:space="preserve">IRFI </v>
      </c>
      <c r="H682" s="147" t="str">
        <f t="shared" si="250"/>
        <v>Finland</v>
      </c>
      <c r="I682" s="148">
        <v>10</v>
      </c>
      <c r="J682" s="148" t="s">
        <v>200</v>
      </c>
      <c r="K682" s="148"/>
      <c r="L682" s="30" t="s">
        <v>2402</v>
      </c>
      <c r="M682" s="143" t="s">
        <v>2143</v>
      </c>
      <c r="N682" s="68">
        <v>681</v>
      </c>
      <c r="O682" s="68" t="str">
        <f t="shared" si="243"/>
        <v/>
      </c>
      <c r="P682" s="68" t="str">
        <f t="shared" si="241"/>
        <v>{ "id": 681, "cbl_value":"IRFI ", "oscar_display_text" : "Finland", "top_record": false, "synonyms": [] },</v>
      </c>
      <c r="Q682" s="68" t="str">
        <f t="shared" si="242"/>
        <v>{ "id": 681, "cbl_value":"IRFI ", "oscar_display_text" : "Finland", "top_record": false, "synonyms": [] },</v>
      </c>
      <c r="R682" s="68"/>
      <c r="S682" t="s">
        <v>88</v>
      </c>
      <c r="T682" t="str">
        <f t="shared" si="245"/>
        <v>UPDATE lov_value SET ACTIVE = 1 , ORDER_VALUE = 10 WHERE ID = 681;</v>
      </c>
      <c r="U682" t="str">
        <f t="shared" si="248"/>
        <v>IRFI</v>
      </c>
      <c r="V682" t="str">
        <f t="shared" si="248"/>
        <v>finland</v>
      </c>
      <c r="W682" t="str">
        <f t="shared" si="248"/>
        <v>fi</v>
      </c>
      <c r="X682" t="str">
        <f t="shared" si="248"/>
        <v/>
      </c>
      <c r="Y682" t="str">
        <f t="shared" si="248"/>
        <v/>
      </c>
      <c r="Z682" t="str">
        <f t="shared" si="248"/>
        <v/>
      </c>
      <c r="AA682" t="str">
        <f t="shared" si="248"/>
        <v/>
      </c>
      <c r="AB682" t="str">
        <f t="shared" si="248"/>
        <v/>
      </c>
      <c r="AC682" t="str">
        <f t="shared" si="248"/>
        <v/>
      </c>
      <c r="AD682" t="str">
        <f t="shared" si="248"/>
        <v/>
      </c>
      <c r="AE682" t="str">
        <f t="shared" si="248"/>
        <v/>
      </c>
      <c r="AF682" t="str">
        <f t="shared" si="248"/>
        <v/>
      </c>
      <c r="AG682" t="str">
        <f t="shared" si="247"/>
        <v>INSERT INTO oscar_db.synonym (SYNONYM, LOV_ID) VALUES('IRFI' , 681);</v>
      </c>
      <c r="AH682" t="str">
        <f t="shared" si="247"/>
        <v>INSERT INTO oscar_db.synonym (SYNONYM, LOV_ID) VALUES('finland' , 681);</v>
      </c>
      <c r="AI682" t="str">
        <f t="shared" si="247"/>
        <v>INSERT INTO oscar_db.synonym (SYNONYM, LOV_ID) VALUES('fi' , 681);</v>
      </c>
      <c r="AJ682" t="str">
        <f t="shared" si="247"/>
        <v/>
      </c>
      <c r="AK682" t="str">
        <f t="shared" si="247"/>
        <v/>
      </c>
      <c r="AL682" t="str">
        <f t="shared" si="247"/>
        <v/>
      </c>
      <c r="AM682" t="str">
        <f t="shared" si="247"/>
        <v/>
      </c>
      <c r="AN682" t="str">
        <f t="shared" si="247"/>
        <v/>
      </c>
      <c r="AO682" t="str">
        <f t="shared" si="247"/>
        <v/>
      </c>
      <c r="AP682" t="str">
        <f t="shared" si="246"/>
        <v/>
      </c>
      <c r="AQ682" t="str">
        <f t="shared" si="246"/>
        <v/>
      </c>
      <c r="AR682" t="str">
        <f t="shared" si="246"/>
        <v/>
      </c>
    </row>
    <row r="683" spans="3:44" ht="16" hidden="1">
      <c r="C683" s="68">
        <v>16</v>
      </c>
      <c r="D683" s="68">
        <v>168</v>
      </c>
      <c r="E683" s="18" t="s">
        <v>895</v>
      </c>
      <c r="F683" s="145" t="s">
        <v>2403</v>
      </c>
      <c r="G683" s="147" t="str">
        <f t="shared" si="249"/>
        <v xml:space="preserve">IRFR </v>
      </c>
      <c r="H683" s="147" t="str">
        <f t="shared" si="250"/>
        <v>France</v>
      </c>
      <c r="I683" s="148">
        <v>11</v>
      </c>
      <c r="J683" s="148" t="s">
        <v>200</v>
      </c>
      <c r="K683" s="148"/>
      <c r="L683" s="30" t="s">
        <v>2404</v>
      </c>
      <c r="M683" s="143" t="s">
        <v>2143</v>
      </c>
      <c r="N683" s="68">
        <v>682</v>
      </c>
      <c r="O683" s="68" t="str">
        <f t="shared" si="243"/>
        <v/>
      </c>
      <c r="P683" s="68" t="str">
        <f t="shared" si="241"/>
        <v>{ "id": 682, "cbl_value":"IRFR ", "oscar_display_text" : "France", "top_record": false, "synonyms": [] },</v>
      </c>
      <c r="Q683" s="68" t="str">
        <f t="shared" si="242"/>
        <v>{ "id": 682, "cbl_value":"IRFR ", "oscar_display_text" : "France", "top_record": false, "synonyms": [] },</v>
      </c>
      <c r="R683" s="68"/>
      <c r="S683" t="s">
        <v>88</v>
      </c>
      <c r="T683" t="str">
        <f t="shared" si="245"/>
        <v>UPDATE lov_value SET ACTIVE = 1 , ORDER_VALUE = 11 WHERE ID = 682;</v>
      </c>
      <c r="U683" t="str">
        <f t="shared" si="248"/>
        <v>IRFR</v>
      </c>
      <c r="V683" t="str">
        <f t="shared" si="248"/>
        <v>france</v>
      </c>
      <c r="W683" t="str">
        <f t="shared" si="248"/>
        <v>fr</v>
      </c>
      <c r="X683" t="str">
        <f t="shared" si="248"/>
        <v/>
      </c>
      <c r="Y683" t="str">
        <f t="shared" si="248"/>
        <v/>
      </c>
      <c r="Z683" t="str">
        <f t="shared" si="248"/>
        <v/>
      </c>
      <c r="AA683" t="str">
        <f t="shared" si="248"/>
        <v/>
      </c>
      <c r="AB683" t="str">
        <f t="shared" si="248"/>
        <v/>
      </c>
      <c r="AC683" t="str">
        <f t="shared" si="248"/>
        <v/>
      </c>
      <c r="AD683" t="str">
        <f t="shared" si="248"/>
        <v/>
      </c>
      <c r="AE683" t="str">
        <f t="shared" si="248"/>
        <v/>
      </c>
      <c r="AF683" t="str">
        <f t="shared" si="248"/>
        <v/>
      </c>
      <c r="AG683" t="str">
        <f t="shared" si="247"/>
        <v>INSERT INTO oscar_db.synonym (SYNONYM, LOV_ID) VALUES('IRFR' , 682);</v>
      </c>
      <c r="AH683" t="str">
        <f t="shared" si="247"/>
        <v>INSERT INTO oscar_db.synonym (SYNONYM, LOV_ID) VALUES('france' , 682);</v>
      </c>
      <c r="AI683" t="str">
        <f t="shared" si="247"/>
        <v>INSERT INTO oscar_db.synonym (SYNONYM, LOV_ID) VALUES('fr' , 682);</v>
      </c>
      <c r="AJ683" t="str">
        <f t="shared" si="247"/>
        <v/>
      </c>
      <c r="AK683" t="str">
        <f t="shared" si="247"/>
        <v/>
      </c>
      <c r="AL683" t="str">
        <f t="shared" si="247"/>
        <v/>
      </c>
      <c r="AM683" t="str">
        <f t="shared" si="247"/>
        <v/>
      </c>
      <c r="AN683" t="str">
        <f t="shared" si="247"/>
        <v/>
      </c>
      <c r="AO683" t="str">
        <f t="shared" si="247"/>
        <v/>
      </c>
      <c r="AP683" t="str">
        <f t="shared" si="246"/>
        <v/>
      </c>
      <c r="AQ683" t="str">
        <f t="shared" si="246"/>
        <v/>
      </c>
      <c r="AR683" t="str">
        <f t="shared" si="246"/>
        <v/>
      </c>
    </row>
    <row r="684" spans="3:44" ht="16" hidden="1">
      <c r="C684" s="68">
        <v>16</v>
      </c>
      <c r="D684" s="68">
        <v>168</v>
      </c>
      <c r="E684" s="18" t="s">
        <v>895</v>
      </c>
      <c r="F684" s="145" t="s">
        <v>2405</v>
      </c>
      <c r="G684" s="147" t="str">
        <f t="shared" si="249"/>
        <v xml:space="preserve">IRDE </v>
      </c>
      <c r="H684" s="147" t="str">
        <f t="shared" si="250"/>
        <v>Germany</v>
      </c>
      <c r="I684" s="148">
        <v>12</v>
      </c>
      <c r="J684" s="148" t="s">
        <v>200</v>
      </c>
      <c r="K684" s="148"/>
      <c r="L684" s="30" t="s">
        <v>2406</v>
      </c>
      <c r="M684" s="143" t="s">
        <v>2143</v>
      </c>
      <c r="N684" s="68">
        <v>683</v>
      </c>
      <c r="O684" s="68" t="str">
        <f t="shared" si="243"/>
        <v/>
      </c>
      <c r="P684" s="68" t="str">
        <f t="shared" si="241"/>
        <v>{ "id": 683, "cbl_value":"IRDE ", "oscar_display_text" : "Germany", "top_record": false, "synonyms": [] },</v>
      </c>
      <c r="Q684" s="68" t="str">
        <f t="shared" si="242"/>
        <v>{ "id": 683, "cbl_value":"IRDE ", "oscar_display_text" : "Germany", "top_record": false, "synonyms": [] },</v>
      </c>
      <c r="R684" s="68"/>
      <c r="S684" t="s">
        <v>88</v>
      </c>
      <c r="T684" t="str">
        <f t="shared" si="245"/>
        <v>UPDATE lov_value SET ACTIVE = 1 , ORDER_VALUE = 12 WHERE ID = 683;</v>
      </c>
      <c r="U684" t="str">
        <f t="shared" si="248"/>
        <v>IRDE</v>
      </c>
      <c r="V684" t="str">
        <f t="shared" si="248"/>
        <v>germany</v>
      </c>
      <c r="W684" t="str">
        <f t="shared" si="248"/>
        <v xml:space="preserve">ge </v>
      </c>
      <c r="X684" t="str">
        <f t="shared" si="248"/>
        <v/>
      </c>
      <c r="Y684" t="str">
        <f t="shared" si="248"/>
        <v/>
      </c>
      <c r="Z684" t="str">
        <f t="shared" si="248"/>
        <v/>
      </c>
      <c r="AA684" t="str">
        <f t="shared" si="248"/>
        <v/>
      </c>
      <c r="AB684" t="str">
        <f t="shared" si="248"/>
        <v/>
      </c>
      <c r="AC684" t="str">
        <f t="shared" si="248"/>
        <v/>
      </c>
      <c r="AD684" t="str">
        <f t="shared" si="248"/>
        <v/>
      </c>
      <c r="AE684" t="str">
        <f t="shared" si="248"/>
        <v/>
      </c>
      <c r="AF684" t="str">
        <f t="shared" si="248"/>
        <v/>
      </c>
      <c r="AG684" t="str">
        <f t="shared" si="247"/>
        <v>INSERT INTO oscar_db.synonym (SYNONYM, LOV_ID) VALUES('IRDE' , 683);</v>
      </c>
      <c r="AH684" t="str">
        <f t="shared" si="247"/>
        <v>INSERT INTO oscar_db.synonym (SYNONYM, LOV_ID) VALUES('germany' , 683);</v>
      </c>
      <c r="AI684" t="str">
        <f t="shared" si="247"/>
        <v>INSERT INTO oscar_db.synonym (SYNONYM, LOV_ID) VALUES('ge ' , 683);</v>
      </c>
      <c r="AJ684" t="str">
        <f t="shared" si="247"/>
        <v/>
      </c>
      <c r="AK684" t="str">
        <f t="shared" si="247"/>
        <v/>
      </c>
      <c r="AL684" t="str">
        <f t="shared" si="247"/>
        <v/>
      </c>
      <c r="AM684" t="str">
        <f t="shared" si="247"/>
        <v/>
      </c>
      <c r="AN684" t="str">
        <f t="shared" si="247"/>
        <v/>
      </c>
      <c r="AO684" t="str">
        <f t="shared" si="247"/>
        <v/>
      </c>
      <c r="AP684" t="str">
        <f t="shared" si="246"/>
        <v/>
      </c>
      <c r="AQ684" t="str">
        <f t="shared" si="246"/>
        <v/>
      </c>
      <c r="AR684" t="str">
        <f t="shared" si="246"/>
        <v/>
      </c>
    </row>
    <row r="685" spans="3:44" ht="16" hidden="1">
      <c r="C685" s="68">
        <v>16</v>
      </c>
      <c r="D685" s="68">
        <v>168</v>
      </c>
      <c r="E685" s="18" t="s">
        <v>895</v>
      </c>
      <c r="F685" s="145" t="s">
        <v>2407</v>
      </c>
      <c r="G685" s="147" t="str">
        <f t="shared" si="249"/>
        <v xml:space="preserve">IRGR </v>
      </c>
      <c r="H685" s="147" t="str">
        <f t="shared" si="250"/>
        <v>Greece</v>
      </c>
      <c r="I685" s="148">
        <v>13</v>
      </c>
      <c r="J685" s="148" t="s">
        <v>200</v>
      </c>
      <c r="K685" s="148"/>
      <c r="L685" s="30" t="s">
        <v>2408</v>
      </c>
      <c r="M685" s="143" t="s">
        <v>2143</v>
      </c>
      <c r="N685" s="68">
        <v>684</v>
      </c>
      <c r="O685" s="68" t="str">
        <f t="shared" si="243"/>
        <v/>
      </c>
      <c r="P685" s="68" t="str">
        <f t="shared" si="241"/>
        <v>{ "id": 684, "cbl_value":"IRGR ", "oscar_display_text" : "Greece", "top_record": false, "synonyms": [] },</v>
      </c>
      <c r="Q685" s="68" t="str">
        <f t="shared" si="242"/>
        <v>{ "id": 684, "cbl_value":"IRGR ", "oscar_display_text" : "Greece", "top_record": false, "synonyms": [] },</v>
      </c>
      <c r="R685" s="68"/>
      <c r="S685" t="s">
        <v>88</v>
      </c>
      <c r="T685" t="str">
        <f t="shared" si="245"/>
        <v>UPDATE lov_value SET ACTIVE = 1 , ORDER_VALUE = 13 WHERE ID = 684;</v>
      </c>
      <c r="U685" t="str">
        <f t="shared" ref="U685:AF700" si="251">IF($L685&lt;&gt;"",
    IF(LEN($L685)-LEN(SUBSTITUTE($L685,";",""))&gt;=U$1,
        IF(U$1=1,
            MID($L685,1,FIND(";",$L685,1)-1),
            MID($L685,
                FIND("~",SUBSTITUTE($L685,";","~",U$1-1))+1,
                FIND("~",SUBSTITUTE($L685,";","~",U$1))-FIND("~",SUBSTITUTE($L685,";","~",U$1-1))-1
            )
        ),
        IF(AND(LEN($L685)-LEN(SUBSTITUTE($L685,";",""))=0,U$1=1),
            $L685,
            IF(LEN($L685)-LEN(SUBSTITUTE($L685,";",""))=U$1-1,
                RIGHT($L685,LEN($L685)-FIND("~",(SUBSTITUTE($L685,";","~",U$1-1)))),""))),"")</f>
        <v>IRGR</v>
      </c>
      <c r="V685" t="str">
        <f t="shared" si="251"/>
        <v>greece</v>
      </c>
      <c r="W685" t="str">
        <f t="shared" si="251"/>
        <v>gr</v>
      </c>
      <c r="X685" t="str">
        <f t="shared" si="251"/>
        <v/>
      </c>
      <c r="Y685" t="str">
        <f t="shared" si="251"/>
        <v/>
      </c>
      <c r="Z685" t="str">
        <f t="shared" si="251"/>
        <v/>
      </c>
      <c r="AA685" t="str">
        <f t="shared" si="251"/>
        <v/>
      </c>
      <c r="AB685" t="str">
        <f t="shared" si="251"/>
        <v/>
      </c>
      <c r="AC685" t="str">
        <f t="shared" si="251"/>
        <v/>
      </c>
      <c r="AD685" t="str">
        <f t="shared" si="251"/>
        <v/>
      </c>
      <c r="AE685" t="str">
        <f t="shared" si="251"/>
        <v/>
      </c>
      <c r="AF685" t="str">
        <f t="shared" si="251"/>
        <v/>
      </c>
      <c r="AG685" t="str">
        <f t="shared" si="247"/>
        <v>INSERT INTO oscar_db.synonym (SYNONYM, LOV_ID) VALUES('IRGR' , 684);</v>
      </c>
      <c r="AH685" t="str">
        <f t="shared" si="247"/>
        <v>INSERT INTO oscar_db.synonym (SYNONYM, LOV_ID) VALUES('greece' , 684);</v>
      </c>
      <c r="AI685" t="str">
        <f t="shared" si="247"/>
        <v>INSERT INTO oscar_db.synonym (SYNONYM, LOV_ID) VALUES('gr' , 684);</v>
      </c>
      <c r="AJ685" t="str">
        <f t="shared" si="247"/>
        <v/>
      </c>
      <c r="AK685" t="str">
        <f t="shared" si="247"/>
        <v/>
      </c>
      <c r="AL685" t="str">
        <f t="shared" si="247"/>
        <v/>
      </c>
      <c r="AM685" t="str">
        <f t="shared" si="247"/>
        <v/>
      </c>
      <c r="AN685" t="str">
        <f t="shared" si="247"/>
        <v/>
      </c>
      <c r="AO685" t="str">
        <f t="shared" si="247"/>
        <v/>
      </c>
      <c r="AP685" t="str">
        <f t="shared" si="246"/>
        <v/>
      </c>
      <c r="AQ685" t="str">
        <f t="shared" si="246"/>
        <v/>
      </c>
      <c r="AR685" t="str">
        <f t="shared" si="246"/>
        <v/>
      </c>
    </row>
    <row r="686" spans="3:44" ht="16" hidden="1">
      <c r="C686" s="68">
        <v>16</v>
      </c>
      <c r="D686" s="68">
        <v>168</v>
      </c>
      <c r="E686" s="18" t="s">
        <v>895</v>
      </c>
      <c r="F686" s="145" t="s">
        <v>2409</v>
      </c>
      <c r="G686" s="147" t="str">
        <f t="shared" si="249"/>
        <v xml:space="preserve">IRHU </v>
      </c>
      <c r="H686" s="147" t="str">
        <f t="shared" si="250"/>
        <v>Hungary</v>
      </c>
      <c r="I686" s="148">
        <v>14</v>
      </c>
      <c r="J686" s="148" t="s">
        <v>200</v>
      </c>
      <c r="K686" s="148"/>
      <c r="L686" s="30" t="s">
        <v>2410</v>
      </c>
      <c r="M686" s="143" t="s">
        <v>2143</v>
      </c>
      <c r="N686" s="68">
        <v>685</v>
      </c>
      <c r="O686" s="68" t="str">
        <f t="shared" si="243"/>
        <v/>
      </c>
      <c r="P686" s="68" t="str">
        <f t="shared" si="241"/>
        <v>{ "id": 685, "cbl_value":"IRHU ", "oscar_display_text" : "Hungary", "top_record": false, "synonyms": [] },</v>
      </c>
      <c r="Q686" s="68" t="str">
        <f t="shared" si="242"/>
        <v>{ "id": 685, "cbl_value":"IRHU ", "oscar_display_text" : "Hungary", "top_record": false, "synonyms": [] },</v>
      </c>
      <c r="R686" s="68"/>
      <c r="S686" t="s">
        <v>88</v>
      </c>
      <c r="T686" t="str">
        <f t="shared" si="245"/>
        <v>UPDATE lov_value SET ACTIVE = 1 , ORDER_VALUE = 14 WHERE ID = 685;</v>
      </c>
      <c r="U686" t="str">
        <f t="shared" si="251"/>
        <v>IRHU</v>
      </c>
      <c r="V686" t="str">
        <f t="shared" si="251"/>
        <v>hungary</v>
      </c>
      <c r="W686" t="str">
        <f t="shared" si="251"/>
        <v>hu</v>
      </c>
      <c r="X686" t="str">
        <f t="shared" si="251"/>
        <v/>
      </c>
      <c r="Y686" t="str">
        <f t="shared" si="251"/>
        <v/>
      </c>
      <c r="Z686" t="str">
        <f t="shared" si="251"/>
        <v/>
      </c>
      <c r="AA686" t="str">
        <f t="shared" si="251"/>
        <v/>
      </c>
      <c r="AB686" t="str">
        <f t="shared" si="251"/>
        <v/>
      </c>
      <c r="AC686" t="str">
        <f t="shared" si="251"/>
        <v/>
      </c>
      <c r="AD686" t="str">
        <f t="shared" si="251"/>
        <v/>
      </c>
      <c r="AE686" t="str">
        <f t="shared" si="251"/>
        <v/>
      </c>
      <c r="AF686" t="str">
        <f t="shared" si="251"/>
        <v/>
      </c>
      <c r="AG686" t="str">
        <f t="shared" si="247"/>
        <v>INSERT INTO oscar_db.synonym (SYNONYM, LOV_ID) VALUES('IRHU' , 685);</v>
      </c>
      <c r="AH686" t="str">
        <f t="shared" si="247"/>
        <v>INSERT INTO oscar_db.synonym (SYNONYM, LOV_ID) VALUES('hungary' , 685);</v>
      </c>
      <c r="AI686" t="str">
        <f t="shared" si="247"/>
        <v>INSERT INTO oscar_db.synonym (SYNONYM, LOV_ID) VALUES('hu' , 685);</v>
      </c>
      <c r="AJ686" t="str">
        <f t="shared" si="247"/>
        <v/>
      </c>
      <c r="AK686" t="str">
        <f t="shared" si="247"/>
        <v/>
      </c>
      <c r="AL686" t="str">
        <f t="shared" si="247"/>
        <v/>
      </c>
      <c r="AM686" t="str">
        <f t="shared" si="247"/>
        <v/>
      </c>
      <c r="AN686" t="str">
        <f t="shared" si="247"/>
        <v/>
      </c>
      <c r="AO686" t="str">
        <f t="shared" si="247"/>
        <v/>
      </c>
      <c r="AP686" t="str">
        <f t="shared" si="246"/>
        <v/>
      </c>
      <c r="AQ686" t="str">
        <f t="shared" si="246"/>
        <v/>
      </c>
      <c r="AR686" t="str">
        <f t="shared" si="246"/>
        <v/>
      </c>
    </row>
    <row r="687" spans="3:44" ht="16" hidden="1">
      <c r="C687" s="68">
        <v>16</v>
      </c>
      <c r="D687" s="68">
        <v>168</v>
      </c>
      <c r="E687" s="18" t="s">
        <v>895</v>
      </c>
      <c r="F687" s="145" t="s">
        <v>2411</v>
      </c>
      <c r="G687" s="147" t="str">
        <f t="shared" si="249"/>
        <v xml:space="preserve">IRIS </v>
      </c>
      <c r="H687" s="147" t="str">
        <f t="shared" si="250"/>
        <v>Iceland</v>
      </c>
      <c r="I687" s="148">
        <v>15</v>
      </c>
      <c r="J687" s="148" t="s">
        <v>200</v>
      </c>
      <c r="K687" s="148"/>
      <c r="L687" s="30" t="s">
        <v>2412</v>
      </c>
      <c r="M687" s="143" t="s">
        <v>2143</v>
      </c>
      <c r="N687" s="68">
        <v>686</v>
      </c>
      <c r="O687" s="68" t="str">
        <f t="shared" si="243"/>
        <v/>
      </c>
      <c r="P687" s="68" t="str">
        <f t="shared" si="241"/>
        <v>{ "id": 686, "cbl_value":"IRIS ", "oscar_display_text" : "Iceland", "top_record": false, "synonyms": [] },</v>
      </c>
      <c r="Q687" s="68" t="str">
        <f t="shared" si="242"/>
        <v>{ "id": 686, "cbl_value":"IRIS ", "oscar_display_text" : "Iceland", "top_record": false, "synonyms": [] },</v>
      </c>
      <c r="R687" s="68"/>
      <c r="S687" t="s">
        <v>88</v>
      </c>
      <c r="T687" t="str">
        <f t="shared" si="245"/>
        <v>UPDATE lov_value SET ACTIVE = 1 , ORDER_VALUE = 15 WHERE ID = 686;</v>
      </c>
      <c r="U687" t="str">
        <f t="shared" si="251"/>
        <v>IRIS</v>
      </c>
      <c r="V687" t="str">
        <f t="shared" si="251"/>
        <v>iceland</v>
      </c>
      <c r="W687" t="str">
        <f t="shared" si="251"/>
        <v>is</v>
      </c>
      <c r="X687" t="str">
        <f t="shared" si="251"/>
        <v/>
      </c>
      <c r="Y687" t="str">
        <f t="shared" si="251"/>
        <v/>
      </c>
      <c r="Z687" t="str">
        <f t="shared" si="251"/>
        <v/>
      </c>
      <c r="AA687" t="str">
        <f t="shared" si="251"/>
        <v/>
      </c>
      <c r="AB687" t="str">
        <f t="shared" si="251"/>
        <v/>
      </c>
      <c r="AC687" t="str">
        <f t="shared" si="251"/>
        <v/>
      </c>
      <c r="AD687" t="str">
        <f t="shared" si="251"/>
        <v/>
      </c>
      <c r="AE687" t="str">
        <f t="shared" si="251"/>
        <v/>
      </c>
      <c r="AF687" t="str">
        <f t="shared" si="251"/>
        <v/>
      </c>
      <c r="AG687" t="str">
        <f t="shared" si="247"/>
        <v>INSERT INTO oscar_db.synonym (SYNONYM, LOV_ID) VALUES('IRIS' , 686);</v>
      </c>
      <c r="AH687" t="str">
        <f t="shared" si="247"/>
        <v>INSERT INTO oscar_db.synonym (SYNONYM, LOV_ID) VALUES('iceland' , 686);</v>
      </c>
      <c r="AI687" t="str">
        <f t="shared" si="247"/>
        <v>INSERT INTO oscar_db.synonym (SYNONYM, LOV_ID) VALUES('is' , 686);</v>
      </c>
      <c r="AJ687" t="str">
        <f t="shared" si="247"/>
        <v/>
      </c>
      <c r="AK687" t="str">
        <f t="shared" si="247"/>
        <v/>
      </c>
      <c r="AL687" t="str">
        <f t="shared" si="247"/>
        <v/>
      </c>
      <c r="AM687" t="str">
        <f t="shared" si="247"/>
        <v/>
      </c>
      <c r="AN687" t="str">
        <f t="shared" si="247"/>
        <v/>
      </c>
      <c r="AO687" t="str">
        <f t="shared" si="247"/>
        <v/>
      </c>
      <c r="AP687" t="str">
        <f t="shared" si="246"/>
        <v/>
      </c>
      <c r="AQ687" t="str">
        <f t="shared" si="246"/>
        <v/>
      </c>
      <c r="AR687" t="str">
        <f t="shared" si="246"/>
        <v/>
      </c>
    </row>
    <row r="688" spans="3:44" ht="16" hidden="1">
      <c r="C688" s="68">
        <v>16</v>
      </c>
      <c r="D688" s="68">
        <v>168</v>
      </c>
      <c r="E688" s="18" t="s">
        <v>895</v>
      </c>
      <c r="F688" s="145" t="s">
        <v>2413</v>
      </c>
      <c r="G688" s="147" t="str">
        <f t="shared" si="249"/>
        <v xml:space="preserve">IRIE </v>
      </c>
      <c r="H688" s="147" t="str">
        <f t="shared" si="250"/>
        <v>Ireland</v>
      </c>
      <c r="I688" s="148">
        <v>16</v>
      </c>
      <c r="J688" s="148" t="s">
        <v>200</v>
      </c>
      <c r="K688" s="148"/>
      <c r="L688" s="30" t="s">
        <v>2414</v>
      </c>
      <c r="M688" s="143" t="s">
        <v>2143</v>
      </c>
      <c r="N688" s="68">
        <v>687</v>
      </c>
      <c r="O688" s="68" t="str">
        <f t="shared" si="243"/>
        <v/>
      </c>
      <c r="P688" s="68" t="str">
        <f t="shared" si="241"/>
        <v>{ "id": 687, "cbl_value":"IRIE ", "oscar_display_text" : "Ireland", "top_record": false, "synonyms": [] },</v>
      </c>
      <c r="Q688" s="68" t="str">
        <f t="shared" si="242"/>
        <v>{ "id": 687, "cbl_value":"IRIE ", "oscar_display_text" : "Ireland", "top_record": false, "synonyms": [] },</v>
      </c>
      <c r="R688" s="68"/>
      <c r="S688" t="s">
        <v>88</v>
      </c>
      <c r="T688" t="str">
        <f t="shared" si="245"/>
        <v>UPDATE lov_value SET ACTIVE = 1 , ORDER_VALUE = 16 WHERE ID = 687;</v>
      </c>
      <c r="U688" t="str">
        <f t="shared" si="251"/>
        <v>IRIE</v>
      </c>
      <c r="V688" t="str">
        <f t="shared" si="251"/>
        <v>ireland</v>
      </c>
      <c r="W688" t="str">
        <f t="shared" si="251"/>
        <v>ie</v>
      </c>
      <c r="X688" t="str">
        <f t="shared" si="251"/>
        <v/>
      </c>
      <c r="Y688" t="str">
        <f t="shared" si="251"/>
        <v/>
      </c>
      <c r="Z688" t="str">
        <f t="shared" si="251"/>
        <v/>
      </c>
      <c r="AA688" t="str">
        <f t="shared" si="251"/>
        <v/>
      </c>
      <c r="AB688" t="str">
        <f t="shared" si="251"/>
        <v/>
      </c>
      <c r="AC688" t="str">
        <f t="shared" si="251"/>
        <v/>
      </c>
      <c r="AD688" t="str">
        <f t="shared" si="251"/>
        <v/>
      </c>
      <c r="AE688" t="str">
        <f t="shared" si="251"/>
        <v/>
      </c>
      <c r="AF688" t="str">
        <f t="shared" si="251"/>
        <v/>
      </c>
      <c r="AG688" t="str">
        <f t="shared" si="247"/>
        <v>INSERT INTO oscar_db.synonym (SYNONYM, LOV_ID) VALUES('IRIE' , 687);</v>
      </c>
      <c r="AH688" t="str">
        <f t="shared" si="247"/>
        <v>INSERT INTO oscar_db.synonym (SYNONYM, LOV_ID) VALUES('ireland' , 687);</v>
      </c>
      <c r="AI688" t="str">
        <f t="shared" si="247"/>
        <v>INSERT INTO oscar_db.synonym (SYNONYM, LOV_ID) VALUES('ie' , 687);</v>
      </c>
      <c r="AJ688" t="str">
        <f t="shared" si="247"/>
        <v/>
      </c>
      <c r="AK688" t="str">
        <f t="shared" si="247"/>
        <v/>
      </c>
      <c r="AL688" t="str">
        <f t="shared" si="247"/>
        <v/>
      </c>
      <c r="AM688" t="str">
        <f t="shared" si="247"/>
        <v/>
      </c>
      <c r="AN688" t="str">
        <f t="shared" si="247"/>
        <v/>
      </c>
      <c r="AO688" t="str">
        <f t="shared" si="247"/>
        <v/>
      </c>
      <c r="AP688" t="str">
        <f t="shared" si="246"/>
        <v/>
      </c>
      <c r="AQ688" t="str">
        <f t="shared" si="246"/>
        <v/>
      </c>
      <c r="AR688" t="str">
        <f t="shared" si="246"/>
        <v/>
      </c>
    </row>
    <row r="689" spans="3:44" ht="16" hidden="1">
      <c r="C689" s="68">
        <v>16</v>
      </c>
      <c r="D689" s="68">
        <v>168</v>
      </c>
      <c r="E689" s="18" t="s">
        <v>895</v>
      </c>
      <c r="F689" s="145" t="s">
        <v>2415</v>
      </c>
      <c r="G689" s="147" t="str">
        <f t="shared" si="249"/>
        <v xml:space="preserve">IRIT </v>
      </c>
      <c r="H689" s="147" t="str">
        <f t="shared" si="250"/>
        <v>Italy</v>
      </c>
      <c r="I689" s="148">
        <v>17</v>
      </c>
      <c r="J689" s="148" t="s">
        <v>200</v>
      </c>
      <c r="K689" s="148"/>
      <c r="L689" s="30" t="s">
        <v>2416</v>
      </c>
      <c r="M689" s="143" t="s">
        <v>2143</v>
      </c>
      <c r="N689" s="68">
        <v>688</v>
      </c>
      <c r="O689" s="68" t="str">
        <f t="shared" si="243"/>
        <v/>
      </c>
      <c r="P689" s="68" t="str">
        <f t="shared" si="241"/>
        <v>{ "id": 688, "cbl_value":"IRIT ", "oscar_display_text" : "Italy", "top_record": false, "synonyms": [] },</v>
      </c>
      <c r="Q689" s="68" t="str">
        <f t="shared" si="242"/>
        <v>{ "id": 688, "cbl_value":"IRIT ", "oscar_display_text" : "Italy", "top_record": false, "synonyms": [] },</v>
      </c>
      <c r="R689" s="68"/>
      <c r="S689" t="s">
        <v>88</v>
      </c>
      <c r="T689" t="str">
        <f t="shared" si="245"/>
        <v>UPDATE lov_value SET ACTIVE = 1 , ORDER_VALUE = 17 WHERE ID = 688;</v>
      </c>
      <c r="U689" t="str">
        <f t="shared" si="251"/>
        <v>IRIT</v>
      </c>
      <c r="V689" t="str">
        <f t="shared" si="251"/>
        <v>italy</v>
      </c>
      <c r="W689" t="str">
        <f t="shared" si="251"/>
        <v>it</v>
      </c>
      <c r="X689" t="str">
        <f t="shared" si="251"/>
        <v/>
      </c>
      <c r="Y689" t="str">
        <f t="shared" si="251"/>
        <v/>
      </c>
      <c r="Z689" t="str">
        <f t="shared" si="251"/>
        <v/>
      </c>
      <c r="AA689" t="str">
        <f t="shared" si="251"/>
        <v/>
      </c>
      <c r="AB689" t="str">
        <f t="shared" si="251"/>
        <v/>
      </c>
      <c r="AC689" t="str">
        <f t="shared" si="251"/>
        <v/>
      </c>
      <c r="AD689" t="str">
        <f t="shared" si="251"/>
        <v/>
      </c>
      <c r="AE689" t="str">
        <f t="shared" si="251"/>
        <v/>
      </c>
      <c r="AF689" t="str">
        <f t="shared" si="251"/>
        <v/>
      </c>
      <c r="AG689" t="str">
        <f t="shared" si="247"/>
        <v>INSERT INTO oscar_db.synonym (SYNONYM, LOV_ID) VALUES('IRIT' , 688);</v>
      </c>
      <c r="AH689" t="str">
        <f t="shared" si="247"/>
        <v>INSERT INTO oscar_db.synonym (SYNONYM, LOV_ID) VALUES('italy' , 688);</v>
      </c>
      <c r="AI689" t="str">
        <f t="shared" si="247"/>
        <v>INSERT INTO oscar_db.synonym (SYNONYM, LOV_ID) VALUES('it' , 688);</v>
      </c>
      <c r="AJ689" t="str">
        <f t="shared" si="247"/>
        <v/>
      </c>
      <c r="AK689" t="str">
        <f t="shared" si="247"/>
        <v/>
      </c>
      <c r="AL689" t="str">
        <f t="shared" si="247"/>
        <v/>
      </c>
      <c r="AM689" t="str">
        <f t="shared" si="247"/>
        <v/>
      </c>
      <c r="AN689" t="str">
        <f t="shared" si="247"/>
        <v/>
      </c>
      <c r="AO689" t="str">
        <f t="shared" si="247"/>
        <v/>
      </c>
      <c r="AP689" t="str">
        <f t="shared" si="246"/>
        <v/>
      </c>
      <c r="AQ689" t="str">
        <f t="shared" si="246"/>
        <v/>
      </c>
      <c r="AR689" t="str">
        <f t="shared" si="246"/>
        <v/>
      </c>
    </row>
    <row r="690" spans="3:44" ht="16" hidden="1">
      <c r="C690" s="68">
        <v>16</v>
      </c>
      <c r="D690" s="68">
        <v>168</v>
      </c>
      <c r="E690" s="18" t="s">
        <v>895</v>
      </c>
      <c r="F690" s="145" t="s">
        <v>2417</v>
      </c>
      <c r="G690" s="147" t="str">
        <f t="shared" si="249"/>
        <v xml:space="preserve">IRJP </v>
      </c>
      <c r="H690" s="147" t="str">
        <f t="shared" si="250"/>
        <v>Japan</v>
      </c>
      <c r="I690" s="148">
        <v>18</v>
      </c>
      <c r="J690" s="148" t="s">
        <v>200</v>
      </c>
      <c r="K690" s="148"/>
      <c r="L690" s="30" t="s">
        <v>2418</v>
      </c>
      <c r="M690" s="143" t="s">
        <v>2143</v>
      </c>
      <c r="N690" s="68">
        <v>689</v>
      </c>
      <c r="O690" s="68" t="str">
        <f t="shared" si="243"/>
        <v/>
      </c>
      <c r="P690" s="68" t="str">
        <f t="shared" si="241"/>
        <v>{ "id": 689, "cbl_value":"IRJP ", "oscar_display_text" : "Japan", "top_record": false, "synonyms": [] },</v>
      </c>
      <c r="Q690" s="68" t="str">
        <f t="shared" si="242"/>
        <v>{ "id": 689, "cbl_value":"IRJP ", "oscar_display_text" : "Japan", "top_record": false, "synonyms": [] },</v>
      </c>
      <c r="R690" s="68"/>
      <c r="S690" t="s">
        <v>88</v>
      </c>
      <c r="T690" t="str">
        <f t="shared" si="245"/>
        <v>UPDATE lov_value SET ACTIVE = 1 , ORDER_VALUE = 18 WHERE ID = 689;</v>
      </c>
      <c r="U690" t="str">
        <f t="shared" si="251"/>
        <v>IRJP</v>
      </c>
      <c r="V690" t="str">
        <f t="shared" si="251"/>
        <v>japan</v>
      </c>
      <c r="W690" t="str">
        <f t="shared" si="251"/>
        <v>jp</v>
      </c>
      <c r="X690" t="str">
        <f t="shared" si="251"/>
        <v/>
      </c>
      <c r="Y690" t="str">
        <f t="shared" si="251"/>
        <v/>
      </c>
      <c r="Z690" t="str">
        <f t="shared" si="251"/>
        <v/>
      </c>
      <c r="AA690" t="str">
        <f t="shared" si="251"/>
        <v/>
      </c>
      <c r="AB690" t="str">
        <f t="shared" si="251"/>
        <v/>
      </c>
      <c r="AC690" t="str">
        <f t="shared" si="251"/>
        <v/>
      </c>
      <c r="AD690" t="str">
        <f t="shared" si="251"/>
        <v/>
      </c>
      <c r="AE690" t="str">
        <f t="shared" si="251"/>
        <v/>
      </c>
      <c r="AF690" t="str">
        <f t="shared" si="251"/>
        <v/>
      </c>
      <c r="AG690" t="str">
        <f t="shared" si="247"/>
        <v>INSERT INTO oscar_db.synonym (SYNONYM, LOV_ID) VALUES('IRJP' , 689);</v>
      </c>
      <c r="AH690" t="str">
        <f t="shared" si="247"/>
        <v>INSERT INTO oscar_db.synonym (SYNONYM, LOV_ID) VALUES('japan' , 689);</v>
      </c>
      <c r="AI690" t="str">
        <f t="shared" si="247"/>
        <v>INSERT INTO oscar_db.synonym (SYNONYM, LOV_ID) VALUES('jp' , 689);</v>
      </c>
      <c r="AJ690" t="str">
        <f t="shared" ref="AJ690:AO709" si="252">IF(X690&lt;&gt;"",CONCATENATE("INSERT INTO oscar_db.synonym (SYNONYM, LOV_ID) VALUES('",X690,"' , ",$N690,");"),"")</f>
        <v/>
      </c>
      <c r="AK690" t="str">
        <f t="shared" si="252"/>
        <v/>
      </c>
      <c r="AL690" t="str">
        <f t="shared" si="252"/>
        <v/>
      </c>
      <c r="AM690" t="str">
        <f t="shared" si="252"/>
        <v/>
      </c>
      <c r="AN690" t="str">
        <f t="shared" si="252"/>
        <v/>
      </c>
      <c r="AO690" t="str">
        <f t="shared" si="252"/>
        <v/>
      </c>
      <c r="AP690" t="str">
        <f t="shared" si="246"/>
        <v/>
      </c>
      <c r="AQ690" t="str">
        <f t="shared" si="246"/>
        <v/>
      </c>
      <c r="AR690" t="str">
        <f t="shared" si="246"/>
        <v/>
      </c>
    </row>
    <row r="691" spans="3:44" ht="16" hidden="1">
      <c r="C691" s="68">
        <v>16</v>
      </c>
      <c r="D691" s="68">
        <v>168</v>
      </c>
      <c r="E691" s="18" t="s">
        <v>895</v>
      </c>
      <c r="F691" s="145" t="s">
        <v>2419</v>
      </c>
      <c r="G691" s="147" t="str">
        <f t="shared" si="249"/>
        <v xml:space="preserve">IRLV </v>
      </c>
      <c r="H691" s="147" t="str">
        <f t="shared" si="250"/>
        <v>Latvia</v>
      </c>
      <c r="I691" s="148">
        <v>19</v>
      </c>
      <c r="J691" s="148" t="s">
        <v>200</v>
      </c>
      <c r="K691" s="148"/>
      <c r="L691" s="30" t="s">
        <v>2420</v>
      </c>
      <c r="M691" s="143" t="s">
        <v>2143</v>
      </c>
      <c r="N691" s="68">
        <v>690</v>
      </c>
      <c r="O691" s="68" t="str">
        <f t="shared" si="243"/>
        <v/>
      </c>
      <c r="P691" s="68" t="str">
        <f t="shared" si="241"/>
        <v>{ "id": 690, "cbl_value":"IRLV ", "oscar_display_text" : "Latvia", "top_record": false, "synonyms": [] },</v>
      </c>
      <c r="Q691" s="68" t="str">
        <f t="shared" si="242"/>
        <v>{ "id": 690, "cbl_value":"IRLV ", "oscar_display_text" : "Latvia", "top_record": false, "synonyms": [] },</v>
      </c>
      <c r="R691" s="68"/>
      <c r="S691" t="s">
        <v>88</v>
      </c>
      <c r="T691" t="str">
        <f t="shared" si="245"/>
        <v>UPDATE lov_value SET ACTIVE = 1 , ORDER_VALUE = 19 WHERE ID = 690;</v>
      </c>
      <c r="U691" t="str">
        <f t="shared" si="251"/>
        <v>IRLV</v>
      </c>
      <c r="V691" t="str">
        <f t="shared" si="251"/>
        <v>latvia</v>
      </c>
      <c r="W691" t="str">
        <f t="shared" si="251"/>
        <v>lv</v>
      </c>
      <c r="X691" t="str">
        <f t="shared" si="251"/>
        <v/>
      </c>
      <c r="Y691" t="str">
        <f t="shared" si="251"/>
        <v/>
      </c>
      <c r="Z691" t="str">
        <f t="shared" si="251"/>
        <v/>
      </c>
      <c r="AA691" t="str">
        <f t="shared" si="251"/>
        <v/>
      </c>
      <c r="AB691" t="str">
        <f t="shared" si="251"/>
        <v/>
      </c>
      <c r="AC691" t="str">
        <f t="shared" si="251"/>
        <v/>
      </c>
      <c r="AD691" t="str">
        <f t="shared" si="251"/>
        <v/>
      </c>
      <c r="AE691" t="str">
        <f t="shared" si="251"/>
        <v/>
      </c>
      <c r="AF691" t="str">
        <f t="shared" si="251"/>
        <v/>
      </c>
      <c r="AG691" t="str">
        <f t="shared" ref="AG691:AI709" si="253">IF(U691&lt;&gt;"",CONCATENATE("INSERT INTO oscar_db.synonym (SYNONYM, LOV_ID) VALUES('",U691,"' , ",$N691,");"),"")</f>
        <v>INSERT INTO oscar_db.synonym (SYNONYM, LOV_ID) VALUES('IRLV' , 690);</v>
      </c>
      <c r="AH691" t="str">
        <f t="shared" si="253"/>
        <v>INSERT INTO oscar_db.synonym (SYNONYM, LOV_ID) VALUES('latvia' , 690);</v>
      </c>
      <c r="AI691" t="str">
        <f t="shared" si="253"/>
        <v>INSERT INTO oscar_db.synonym (SYNONYM, LOV_ID) VALUES('lv' , 690);</v>
      </c>
      <c r="AJ691" t="str">
        <f t="shared" si="252"/>
        <v/>
      </c>
      <c r="AK691" t="str">
        <f t="shared" si="252"/>
        <v/>
      </c>
      <c r="AL691" t="str">
        <f t="shared" si="252"/>
        <v/>
      </c>
      <c r="AM691" t="str">
        <f t="shared" si="252"/>
        <v/>
      </c>
      <c r="AN691" t="str">
        <f t="shared" si="252"/>
        <v/>
      </c>
      <c r="AO691" t="str">
        <f t="shared" si="252"/>
        <v/>
      </c>
      <c r="AP691" t="str">
        <f t="shared" si="246"/>
        <v/>
      </c>
      <c r="AQ691" t="str">
        <f t="shared" si="246"/>
        <v/>
      </c>
      <c r="AR691" t="str">
        <f t="shared" si="246"/>
        <v/>
      </c>
    </row>
    <row r="692" spans="3:44" ht="16" hidden="1">
      <c r="C692" s="68">
        <v>16</v>
      </c>
      <c r="D692" s="68">
        <v>168</v>
      </c>
      <c r="E692" s="18" t="s">
        <v>895</v>
      </c>
      <c r="F692" s="145" t="s">
        <v>2421</v>
      </c>
      <c r="G692" s="147" t="str">
        <f t="shared" si="249"/>
        <v xml:space="preserve">IRLI </v>
      </c>
      <c r="H692" s="147" t="str">
        <f t="shared" si="250"/>
        <v>Liechtenstein</v>
      </c>
      <c r="I692" s="148">
        <v>20</v>
      </c>
      <c r="J692" s="148" t="s">
        <v>200</v>
      </c>
      <c r="K692" s="148"/>
      <c r="L692" s="30" t="s">
        <v>2422</v>
      </c>
      <c r="M692" s="143" t="s">
        <v>2143</v>
      </c>
      <c r="N692" s="68">
        <v>691</v>
      </c>
      <c r="O692" s="68" t="str">
        <f t="shared" si="243"/>
        <v/>
      </c>
      <c r="P692" s="68" t="str">
        <f t="shared" si="241"/>
        <v>{ "id": 691, "cbl_value":"IRLI ", "oscar_display_text" : "Liechtenstein", "top_record": false, "synonyms": [] },</v>
      </c>
      <c r="Q692" s="68" t="str">
        <f t="shared" si="242"/>
        <v>{ "id": 691, "cbl_value":"IRLI ", "oscar_display_text" : "Liechtenstein", "top_record": false, "synonyms": [] },</v>
      </c>
      <c r="R692" s="68"/>
      <c r="S692" t="s">
        <v>88</v>
      </c>
      <c r="T692" t="str">
        <f t="shared" si="245"/>
        <v>UPDATE lov_value SET ACTIVE = 1 , ORDER_VALUE = 20 WHERE ID = 691;</v>
      </c>
      <c r="U692" t="str">
        <f t="shared" si="251"/>
        <v>IRLI</v>
      </c>
      <c r="V692" t="str">
        <f t="shared" si="251"/>
        <v>liechtenstein</v>
      </c>
      <c r="W692" t="str">
        <f t="shared" si="251"/>
        <v xml:space="preserve">li </v>
      </c>
      <c r="X692" t="str">
        <f t="shared" si="251"/>
        <v/>
      </c>
      <c r="Y692" t="str">
        <f t="shared" si="251"/>
        <v/>
      </c>
      <c r="Z692" t="str">
        <f t="shared" si="251"/>
        <v/>
      </c>
      <c r="AA692" t="str">
        <f t="shared" si="251"/>
        <v/>
      </c>
      <c r="AB692" t="str">
        <f t="shared" si="251"/>
        <v/>
      </c>
      <c r="AC692" t="str">
        <f t="shared" si="251"/>
        <v/>
      </c>
      <c r="AD692" t="str">
        <f t="shared" si="251"/>
        <v/>
      </c>
      <c r="AE692" t="str">
        <f t="shared" si="251"/>
        <v/>
      </c>
      <c r="AF692" t="str">
        <f t="shared" si="251"/>
        <v/>
      </c>
      <c r="AG692" t="str">
        <f t="shared" si="253"/>
        <v>INSERT INTO oscar_db.synonym (SYNONYM, LOV_ID) VALUES('IRLI' , 691);</v>
      </c>
      <c r="AH692" t="str">
        <f t="shared" si="253"/>
        <v>INSERT INTO oscar_db.synonym (SYNONYM, LOV_ID) VALUES('liechtenstein' , 691);</v>
      </c>
      <c r="AI692" t="str">
        <f t="shared" si="253"/>
        <v>INSERT INTO oscar_db.synonym (SYNONYM, LOV_ID) VALUES('li ' , 691);</v>
      </c>
      <c r="AJ692" t="str">
        <f t="shared" si="252"/>
        <v/>
      </c>
      <c r="AK692" t="str">
        <f t="shared" si="252"/>
        <v/>
      </c>
      <c r="AL692" t="str">
        <f t="shared" si="252"/>
        <v/>
      </c>
      <c r="AM692" t="str">
        <f t="shared" si="252"/>
        <v/>
      </c>
      <c r="AN692" t="str">
        <f t="shared" si="252"/>
        <v/>
      </c>
      <c r="AO692" t="str">
        <f t="shared" si="252"/>
        <v/>
      </c>
      <c r="AP692" t="str">
        <f t="shared" si="246"/>
        <v/>
      </c>
      <c r="AQ692" t="str">
        <f t="shared" si="246"/>
        <v/>
      </c>
      <c r="AR692" t="str">
        <f t="shared" si="246"/>
        <v/>
      </c>
    </row>
    <row r="693" spans="3:44" ht="16" hidden="1">
      <c r="C693" s="68">
        <v>16</v>
      </c>
      <c r="D693" s="68">
        <v>168</v>
      </c>
      <c r="E693" s="18" t="s">
        <v>895</v>
      </c>
      <c r="F693" s="145" t="s">
        <v>2423</v>
      </c>
      <c r="G693" s="147" t="str">
        <f t="shared" si="249"/>
        <v xml:space="preserve">IRLT </v>
      </c>
      <c r="H693" s="147" t="str">
        <f t="shared" si="250"/>
        <v>Lithuania</v>
      </c>
      <c r="I693" s="148">
        <v>21</v>
      </c>
      <c r="J693" s="148" t="s">
        <v>200</v>
      </c>
      <c r="K693" s="148"/>
      <c r="L693" s="30" t="s">
        <v>2424</v>
      </c>
      <c r="M693" s="143" t="s">
        <v>2143</v>
      </c>
      <c r="N693" s="68">
        <v>692</v>
      </c>
      <c r="O693" s="68" t="str">
        <f t="shared" si="243"/>
        <v/>
      </c>
      <c r="P693" s="68" t="str">
        <f t="shared" si="241"/>
        <v>{ "id": 692, "cbl_value":"IRLT ", "oscar_display_text" : "Lithuania", "top_record": false, "synonyms": [] },</v>
      </c>
      <c r="Q693" s="68" t="str">
        <f t="shared" si="242"/>
        <v>{ "id": 692, "cbl_value":"IRLT ", "oscar_display_text" : "Lithuania", "top_record": false, "synonyms": [] },</v>
      </c>
      <c r="R693" s="68"/>
      <c r="S693" t="s">
        <v>88</v>
      </c>
      <c r="T693" t="str">
        <f t="shared" si="245"/>
        <v>UPDATE lov_value SET ACTIVE = 1 , ORDER_VALUE = 21 WHERE ID = 692;</v>
      </c>
      <c r="U693" t="str">
        <f t="shared" si="251"/>
        <v>IRLT</v>
      </c>
      <c r="V693" t="str">
        <f t="shared" si="251"/>
        <v>lithuania</v>
      </c>
      <c r="W693" t="str">
        <f t="shared" si="251"/>
        <v>lt</v>
      </c>
      <c r="X693" t="str">
        <f t="shared" si="251"/>
        <v/>
      </c>
      <c r="Y693" t="str">
        <f t="shared" si="251"/>
        <v/>
      </c>
      <c r="Z693" t="str">
        <f t="shared" si="251"/>
        <v/>
      </c>
      <c r="AA693" t="str">
        <f t="shared" si="251"/>
        <v/>
      </c>
      <c r="AB693" t="str">
        <f t="shared" si="251"/>
        <v/>
      </c>
      <c r="AC693" t="str">
        <f t="shared" si="251"/>
        <v/>
      </c>
      <c r="AD693" t="str">
        <f t="shared" si="251"/>
        <v/>
      </c>
      <c r="AE693" t="str">
        <f t="shared" si="251"/>
        <v/>
      </c>
      <c r="AF693" t="str">
        <f t="shared" si="251"/>
        <v/>
      </c>
      <c r="AG693" t="str">
        <f t="shared" si="253"/>
        <v>INSERT INTO oscar_db.synonym (SYNONYM, LOV_ID) VALUES('IRLT' , 692);</v>
      </c>
      <c r="AH693" t="str">
        <f t="shared" si="253"/>
        <v>INSERT INTO oscar_db.synonym (SYNONYM, LOV_ID) VALUES('lithuania' , 692);</v>
      </c>
      <c r="AI693" t="str">
        <f t="shared" si="253"/>
        <v>INSERT INTO oscar_db.synonym (SYNONYM, LOV_ID) VALUES('lt' , 692);</v>
      </c>
      <c r="AJ693" t="str">
        <f t="shared" si="252"/>
        <v/>
      </c>
      <c r="AK693" t="str">
        <f t="shared" si="252"/>
        <v/>
      </c>
      <c r="AL693" t="str">
        <f t="shared" si="252"/>
        <v/>
      </c>
      <c r="AM693" t="str">
        <f t="shared" si="252"/>
        <v/>
      </c>
      <c r="AN693" t="str">
        <f t="shared" si="252"/>
        <v/>
      </c>
      <c r="AO693" t="str">
        <f t="shared" si="252"/>
        <v/>
      </c>
      <c r="AP693" t="str">
        <f t="shared" si="246"/>
        <v/>
      </c>
      <c r="AQ693" t="str">
        <f t="shared" si="246"/>
        <v/>
      </c>
      <c r="AR693" t="str">
        <f t="shared" si="246"/>
        <v/>
      </c>
    </row>
    <row r="694" spans="3:44" ht="32" hidden="1">
      <c r="C694" s="68">
        <v>16</v>
      </c>
      <c r="D694" s="68">
        <v>168</v>
      </c>
      <c r="E694" s="18" t="s">
        <v>895</v>
      </c>
      <c r="F694" s="145" t="s">
        <v>2425</v>
      </c>
      <c r="G694" s="147" t="str">
        <f t="shared" si="249"/>
        <v xml:space="preserve">IRLU </v>
      </c>
      <c r="H694" s="147" t="str">
        <f t="shared" si="250"/>
        <v>Luxembourg</v>
      </c>
      <c r="I694" s="148">
        <v>22</v>
      </c>
      <c r="J694" s="148" t="s">
        <v>200</v>
      </c>
      <c r="K694" s="148"/>
      <c r="L694" s="30" t="s">
        <v>2426</v>
      </c>
      <c r="M694" s="143" t="s">
        <v>2143</v>
      </c>
      <c r="N694" s="68">
        <v>693</v>
      </c>
      <c r="O694" s="68" t="str">
        <f t="shared" si="243"/>
        <v/>
      </c>
      <c r="P694" s="68" t="str">
        <f t="shared" si="241"/>
        <v>{ "id": 693, "cbl_value":"IRLU ", "oscar_display_text" : "Luxembourg", "top_record": false, "synonyms": [] },</v>
      </c>
      <c r="Q694" s="68" t="str">
        <f t="shared" si="242"/>
        <v>{ "id": 693, "cbl_value":"IRLU ", "oscar_display_text" : "Luxembourg", "top_record": false, "synonyms": [] },</v>
      </c>
      <c r="R694" s="68"/>
      <c r="S694" t="s">
        <v>88</v>
      </c>
      <c r="T694" t="str">
        <f t="shared" si="245"/>
        <v>UPDATE lov_value SET ACTIVE = 1 , ORDER_VALUE = 22 WHERE ID = 693;</v>
      </c>
      <c r="U694" t="str">
        <f t="shared" si="251"/>
        <v>IRLU</v>
      </c>
      <c r="V694" t="str">
        <f t="shared" si="251"/>
        <v>luxembourg</v>
      </c>
      <c r="W694" t="str">
        <f t="shared" si="251"/>
        <v>luxemburg</v>
      </c>
      <c r="X694" t="str">
        <f t="shared" si="251"/>
        <v>lu</v>
      </c>
      <c r="Y694" t="str">
        <f t="shared" si="251"/>
        <v/>
      </c>
      <c r="Z694" t="str">
        <f t="shared" si="251"/>
        <v/>
      </c>
      <c r="AA694" t="str">
        <f t="shared" si="251"/>
        <v/>
      </c>
      <c r="AB694" t="str">
        <f t="shared" si="251"/>
        <v/>
      </c>
      <c r="AC694" t="str">
        <f t="shared" si="251"/>
        <v/>
      </c>
      <c r="AD694" t="str">
        <f t="shared" si="251"/>
        <v/>
      </c>
      <c r="AE694" t="str">
        <f t="shared" si="251"/>
        <v/>
      </c>
      <c r="AF694" t="str">
        <f t="shared" si="251"/>
        <v/>
      </c>
      <c r="AG694" t="str">
        <f t="shared" si="253"/>
        <v>INSERT INTO oscar_db.synonym (SYNONYM, LOV_ID) VALUES('IRLU' , 693);</v>
      </c>
      <c r="AH694" t="str">
        <f t="shared" si="253"/>
        <v>INSERT INTO oscar_db.synonym (SYNONYM, LOV_ID) VALUES('luxembourg' , 693);</v>
      </c>
      <c r="AI694" t="str">
        <f t="shared" si="253"/>
        <v>INSERT INTO oscar_db.synonym (SYNONYM, LOV_ID) VALUES('luxemburg' , 693);</v>
      </c>
      <c r="AJ694" t="str">
        <f t="shared" si="252"/>
        <v>INSERT INTO oscar_db.synonym (SYNONYM, LOV_ID) VALUES('lu' , 693);</v>
      </c>
      <c r="AK694" t="str">
        <f t="shared" si="252"/>
        <v/>
      </c>
      <c r="AL694" t="str">
        <f t="shared" si="252"/>
        <v/>
      </c>
      <c r="AM694" t="str">
        <f t="shared" si="252"/>
        <v/>
      </c>
      <c r="AN694" t="str">
        <f t="shared" si="252"/>
        <v/>
      </c>
      <c r="AO694" t="str">
        <f t="shared" si="252"/>
        <v/>
      </c>
      <c r="AP694" t="str">
        <f t="shared" si="246"/>
        <v/>
      </c>
      <c r="AQ694" t="str">
        <f t="shared" si="246"/>
        <v/>
      </c>
      <c r="AR694" t="str">
        <f t="shared" si="246"/>
        <v/>
      </c>
    </row>
    <row r="695" spans="3:44" ht="16" hidden="1">
      <c r="C695" s="68">
        <v>16</v>
      </c>
      <c r="D695" s="68">
        <v>168</v>
      </c>
      <c r="E695" s="18" t="s">
        <v>895</v>
      </c>
      <c r="F695" s="145" t="s">
        <v>2427</v>
      </c>
      <c r="G695" s="147" t="str">
        <f t="shared" si="249"/>
        <v xml:space="preserve">IRMT </v>
      </c>
      <c r="H695" s="147" t="str">
        <f t="shared" si="250"/>
        <v>Malta</v>
      </c>
      <c r="I695" s="148">
        <v>23</v>
      </c>
      <c r="J695" s="148" t="s">
        <v>200</v>
      </c>
      <c r="K695" s="148"/>
      <c r="L695" s="30" t="s">
        <v>2428</v>
      </c>
      <c r="M695" s="143" t="s">
        <v>2143</v>
      </c>
      <c r="N695" s="68">
        <v>694</v>
      </c>
      <c r="O695" s="68" t="str">
        <f t="shared" si="243"/>
        <v/>
      </c>
      <c r="P695" s="68" t="str">
        <f t="shared" si="241"/>
        <v>{ "id": 694, "cbl_value":"IRMT ", "oscar_display_text" : "Malta", "top_record": false, "synonyms": [] },</v>
      </c>
      <c r="Q695" s="68" t="str">
        <f t="shared" si="242"/>
        <v>{ "id": 694, "cbl_value":"IRMT ", "oscar_display_text" : "Malta", "top_record": false, "synonyms": [] },</v>
      </c>
      <c r="R695" s="68"/>
      <c r="S695" t="s">
        <v>88</v>
      </c>
      <c r="T695" t="str">
        <f t="shared" si="245"/>
        <v>UPDATE lov_value SET ACTIVE = 1 , ORDER_VALUE = 23 WHERE ID = 694;</v>
      </c>
      <c r="U695" t="str">
        <f t="shared" si="251"/>
        <v>IRMT</v>
      </c>
      <c r="V695" t="str">
        <f t="shared" si="251"/>
        <v>malta</v>
      </c>
      <c r="W695" t="str">
        <f t="shared" si="251"/>
        <v>mt</v>
      </c>
      <c r="X695" t="str">
        <f t="shared" si="251"/>
        <v/>
      </c>
      <c r="Y695" t="str">
        <f t="shared" si="251"/>
        <v/>
      </c>
      <c r="Z695" t="str">
        <f t="shared" si="251"/>
        <v/>
      </c>
      <c r="AA695" t="str">
        <f t="shared" si="251"/>
        <v/>
      </c>
      <c r="AB695" t="str">
        <f t="shared" si="251"/>
        <v/>
      </c>
      <c r="AC695" t="str">
        <f t="shared" si="251"/>
        <v/>
      </c>
      <c r="AD695" t="str">
        <f t="shared" si="251"/>
        <v/>
      </c>
      <c r="AE695" t="str">
        <f t="shared" si="251"/>
        <v/>
      </c>
      <c r="AF695" t="str">
        <f t="shared" si="251"/>
        <v/>
      </c>
      <c r="AG695" t="str">
        <f t="shared" si="253"/>
        <v>INSERT INTO oscar_db.synonym (SYNONYM, LOV_ID) VALUES('IRMT' , 694);</v>
      </c>
      <c r="AH695" t="str">
        <f t="shared" si="253"/>
        <v>INSERT INTO oscar_db.synonym (SYNONYM, LOV_ID) VALUES('malta' , 694);</v>
      </c>
      <c r="AI695" t="str">
        <f t="shared" si="253"/>
        <v>INSERT INTO oscar_db.synonym (SYNONYM, LOV_ID) VALUES('mt' , 694);</v>
      </c>
      <c r="AJ695" t="str">
        <f t="shared" si="252"/>
        <v/>
      </c>
      <c r="AK695" t="str">
        <f t="shared" si="252"/>
        <v/>
      </c>
      <c r="AL695" t="str">
        <f t="shared" si="252"/>
        <v/>
      </c>
      <c r="AM695" t="str">
        <f t="shared" si="252"/>
        <v/>
      </c>
      <c r="AN695" t="str">
        <f t="shared" si="252"/>
        <v/>
      </c>
      <c r="AO695" t="str">
        <f t="shared" si="252"/>
        <v/>
      </c>
      <c r="AP695" t="str">
        <f t="shared" si="246"/>
        <v/>
      </c>
      <c r="AQ695" t="str">
        <f t="shared" si="246"/>
        <v/>
      </c>
      <c r="AR695" t="str">
        <f t="shared" si="246"/>
        <v/>
      </c>
    </row>
    <row r="696" spans="3:44" ht="16" hidden="1">
      <c r="C696" s="68">
        <v>16</v>
      </c>
      <c r="D696" s="68">
        <v>168</v>
      </c>
      <c r="E696" s="18" t="s">
        <v>895</v>
      </c>
      <c r="F696" s="145" t="s">
        <v>2429</v>
      </c>
      <c r="G696" s="147" t="str">
        <f t="shared" si="249"/>
        <v xml:space="preserve">IRNL </v>
      </c>
      <c r="H696" s="147" t="str">
        <f t="shared" si="250"/>
        <v>Netherlands</v>
      </c>
      <c r="I696" s="148">
        <v>24</v>
      </c>
      <c r="J696" s="148" t="s">
        <v>200</v>
      </c>
      <c r="K696" s="148"/>
      <c r="L696" s="30" t="s">
        <v>2430</v>
      </c>
      <c r="M696" s="143" t="s">
        <v>2143</v>
      </c>
      <c r="N696" s="68">
        <v>695</v>
      </c>
      <c r="O696" s="68" t="str">
        <f t="shared" si="243"/>
        <v/>
      </c>
      <c r="P696" s="68" t="str">
        <f t="shared" si="241"/>
        <v>{ "id": 695, "cbl_value":"IRNL ", "oscar_display_text" : "Netherlands", "top_record": false, "synonyms": [] },</v>
      </c>
      <c r="Q696" s="68" t="str">
        <f t="shared" si="242"/>
        <v>{ "id": 695, "cbl_value":"IRNL ", "oscar_display_text" : "Netherlands", "top_record": false, "synonyms": [] },</v>
      </c>
      <c r="R696" s="68"/>
      <c r="S696" t="s">
        <v>88</v>
      </c>
      <c r="T696" t="str">
        <f t="shared" si="245"/>
        <v>UPDATE lov_value SET ACTIVE = 1 , ORDER_VALUE = 24 WHERE ID = 695;</v>
      </c>
      <c r="U696" t="str">
        <f t="shared" si="251"/>
        <v>IRNL</v>
      </c>
      <c r="V696" t="str">
        <f t="shared" si="251"/>
        <v>netherlands</v>
      </c>
      <c r="W696" t="str">
        <f t="shared" si="251"/>
        <v>nl</v>
      </c>
      <c r="X696" t="str">
        <f t="shared" si="251"/>
        <v/>
      </c>
      <c r="Y696" t="str">
        <f t="shared" si="251"/>
        <v/>
      </c>
      <c r="Z696" t="str">
        <f t="shared" si="251"/>
        <v/>
      </c>
      <c r="AA696" t="str">
        <f t="shared" si="251"/>
        <v/>
      </c>
      <c r="AB696" t="str">
        <f t="shared" si="251"/>
        <v/>
      </c>
      <c r="AC696" t="str">
        <f t="shared" si="251"/>
        <v/>
      </c>
      <c r="AD696" t="str">
        <f t="shared" si="251"/>
        <v/>
      </c>
      <c r="AE696" t="str">
        <f t="shared" si="251"/>
        <v/>
      </c>
      <c r="AF696" t="str">
        <f t="shared" si="251"/>
        <v/>
      </c>
      <c r="AG696" t="str">
        <f t="shared" si="253"/>
        <v>INSERT INTO oscar_db.synonym (SYNONYM, LOV_ID) VALUES('IRNL' , 695);</v>
      </c>
      <c r="AH696" t="str">
        <f t="shared" si="253"/>
        <v>INSERT INTO oscar_db.synonym (SYNONYM, LOV_ID) VALUES('netherlands' , 695);</v>
      </c>
      <c r="AI696" t="str">
        <f t="shared" si="253"/>
        <v>INSERT INTO oscar_db.synonym (SYNONYM, LOV_ID) VALUES('nl' , 695);</v>
      </c>
      <c r="AJ696" t="str">
        <f t="shared" si="252"/>
        <v/>
      </c>
      <c r="AK696" t="str">
        <f t="shared" si="252"/>
        <v/>
      </c>
      <c r="AL696" t="str">
        <f t="shared" si="252"/>
        <v/>
      </c>
      <c r="AM696" t="str">
        <f t="shared" si="252"/>
        <v/>
      </c>
      <c r="AN696" t="str">
        <f t="shared" si="252"/>
        <v/>
      </c>
      <c r="AO696" t="str">
        <f t="shared" si="252"/>
        <v/>
      </c>
      <c r="AP696" t="str">
        <f t="shared" si="246"/>
        <v/>
      </c>
      <c r="AQ696" t="str">
        <f t="shared" si="246"/>
        <v/>
      </c>
      <c r="AR696" t="str">
        <f t="shared" si="246"/>
        <v/>
      </c>
    </row>
    <row r="697" spans="3:44" ht="16" hidden="1">
      <c r="C697" s="68">
        <v>16</v>
      </c>
      <c r="D697" s="68">
        <v>168</v>
      </c>
      <c r="E697" s="18" t="s">
        <v>895</v>
      </c>
      <c r="F697" s="145" t="s">
        <v>2431</v>
      </c>
      <c r="G697" s="147" t="str">
        <f t="shared" si="249"/>
        <v xml:space="preserve">IRXX </v>
      </c>
      <c r="H697" s="147" t="str">
        <f t="shared" si="250"/>
        <v>Non-eea</v>
      </c>
      <c r="I697" s="148">
        <v>25</v>
      </c>
      <c r="J697" s="148" t="s">
        <v>200</v>
      </c>
      <c r="K697" s="148"/>
      <c r="L697" s="30" t="s">
        <v>2432</v>
      </c>
      <c r="M697" s="143" t="s">
        <v>2143</v>
      </c>
      <c r="N697" s="68">
        <v>696</v>
      </c>
      <c r="O697" s="68" t="str">
        <f t="shared" si="243"/>
        <v/>
      </c>
      <c r="P697" s="68" t="str">
        <f t="shared" si="241"/>
        <v>{ "id": 696, "cbl_value":"IRXX ", "oscar_display_text" : "Non-eea", "top_record": false, "synonyms": [] },</v>
      </c>
      <c r="Q697" s="68" t="str">
        <f t="shared" si="242"/>
        <v>{ "id": 696, "cbl_value":"IRXX ", "oscar_display_text" : "Non-eea", "top_record": false, "synonyms": [] },</v>
      </c>
      <c r="R697" s="68"/>
      <c r="S697" t="s">
        <v>88</v>
      </c>
      <c r="T697" t="str">
        <f t="shared" si="245"/>
        <v>UPDATE lov_value SET ACTIVE = 1 , ORDER_VALUE = 25 WHERE ID = 696;</v>
      </c>
      <c r="U697" t="str">
        <f t="shared" si="251"/>
        <v>IRXX</v>
      </c>
      <c r="V697" t="str">
        <f t="shared" si="251"/>
        <v>non eea</v>
      </c>
      <c r="W697" t="str">
        <f t="shared" si="251"/>
        <v/>
      </c>
      <c r="X697" t="str">
        <f t="shared" si="251"/>
        <v/>
      </c>
      <c r="Y697" t="str">
        <f t="shared" si="251"/>
        <v/>
      </c>
      <c r="Z697" t="str">
        <f t="shared" si="251"/>
        <v/>
      </c>
      <c r="AA697" t="str">
        <f t="shared" si="251"/>
        <v/>
      </c>
      <c r="AB697" t="str">
        <f t="shared" si="251"/>
        <v/>
      </c>
      <c r="AC697" t="str">
        <f t="shared" si="251"/>
        <v/>
      </c>
      <c r="AD697" t="str">
        <f t="shared" si="251"/>
        <v/>
      </c>
      <c r="AE697" t="str">
        <f t="shared" si="251"/>
        <v/>
      </c>
      <c r="AF697" t="str">
        <f t="shared" si="251"/>
        <v/>
      </c>
      <c r="AG697" t="str">
        <f t="shared" si="253"/>
        <v>INSERT INTO oscar_db.synonym (SYNONYM, LOV_ID) VALUES('IRXX' , 696);</v>
      </c>
      <c r="AH697" t="str">
        <f t="shared" si="253"/>
        <v>INSERT INTO oscar_db.synonym (SYNONYM, LOV_ID) VALUES('non eea' , 696);</v>
      </c>
      <c r="AI697" t="str">
        <f t="shared" si="253"/>
        <v/>
      </c>
      <c r="AJ697" t="str">
        <f t="shared" si="252"/>
        <v/>
      </c>
      <c r="AK697" t="str">
        <f t="shared" si="252"/>
        <v/>
      </c>
      <c r="AL697" t="str">
        <f t="shared" si="252"/>
        <v/>
      </c>
      <c r="AM697" t="str">
        <f t="shared" si="252"/>
        <v/>
      </c>
      <c r="AN697" t="str">
        <f t="shared" si="252"/>
        <v/>
      </c>
      <c r="AO697" t="str">
        <f t="shared" si="252"/>
        <v/>
      </c>
      <c r="AP697" t="str">
        <f t="shared" si="246"/>
        <v/>
      </c>
      <c r="AQ697" t="str">
        <f t="shared" si="246"/>
        <v/>
      </c>
      <c r="AR697" t="str">
        <f t="shared" si="246"/>
        <v/>
      </c>
    </row>
    <row r="698" spans="3:44" ht="16" hidden="1">
      <c r="C698" s="68">
        <v>16</v>
      </c>
      <c r="D698" s="68">
        <v>168</v>
      </c>
      <c r="E698" s="18" t="s">
        <v>895</v>
      </c>
      <c r="F698" s="145" t="s">
        <v>2433</v>
      </c>
      <c r="G698" s="147" t="str">
        <f t="shared" si="249"/>
        <v xml:space="preserve">IRNO </v>
      </c>
      <c r="H698" s="147" t="str">
        <f t="shared" si="250"/>
        <v>Norway</v>
      </c>
      <c r="I698" s="148">
        <v>26</v>
      </c>
      <c r="J698" s="148" t="s">
        <v>200</v>
      </c>
      <c r="K698" s="148"/>
      <c r="L698" s="30" t="s">
        <v>2434</v>
      </c>
      <c r="M698" s="143" t="s">
        <v>2143</v>
      </c>
      <c r="N698" s="68">
        <v>697</v>
      </c>
      <c r="O698" s="68" t="str">
        <f t="shared" si="243"/>
        <v/>
      </c>
      <c r="P698" s="68" t="str">
        <f t="shared" si="241"/>
        <v>{ "id": 697, "cbl_value":"IRNO ", "oscar_display_text" : "Norway", "top_record": false, "synonyms": [] },</v>
      </c>
      <c r="Q698" s="68" t="str">
        <f t="shared" si="242"/>
        <v>{ "id": 697, "cbl_value":"IRNO ", "oscar_display_text" : "Norway", "top_record": false, "synonyms": [] },</v>
      </c>
      <c r="R698" s="68"/>
      <c r="S698" t="s">
        <v>88</v>
      </c>
      <c r="T698" t="str">
        <f t="shared" si="245"/>
        <v>UPDATE lov_value SET ACTIVE = 1 , ORDER_VALUE = 26 WHERE ID = 697;</v>
      </c>
      <c r="U698" t="str">
        <f t="shared" si="251"/>
        <v>IRNO</v>
      </c>
      <c r="V698" t="str">
        <f t="shared" si="251"/>
        <v>norway</v>
      </c>
      <c r="W698" t="str">
        <f t="shared" si="251"/>
        <v>no</v>
      </c>
      <c r="X698" t="str">
        <f t="shared" si="251"/>
        <v/>
      </c>
      <c r="Y698" t="str">
        <f t="shared" si="251"/>
        <v/>
      </c>
      <c r="Z698" t="str">
        <f t="shared" si="251"/>
        <v/>
      </c>
      <c r="AA698" t="str">
        <f t="shared" si="251"/>
        <v/>
      </c>
      <c r="AB698" t="str">
        <f t="shared" si="251"/>
        <v/>
      </c>
      <c r="AC698" t="str">
        <f t="shared" si="251"/>
        <v/>
      </c>
      <c r="AD698" t="str">
        <f t="shared" si="251"/>
        <v/>
      </c>
      <c r="AE698" t="str">
        <f t="shared" si="251"/>
        <v/>
      </c>
      <c r="AF698" t="str">
        <f t="shared" si="251"/>
        <v/>
      </c>
      <c r="AG698" t="str">
        <f t="shared" si="253"/>
        <v>INSERT INTO oscar_db.synonym (SYNONYM, LOV_ID) VALUES('IRNO' , 697);</v>
      </c>
      <c r="AH698" t="str">
        <f t="shared" si="253"/>
        <v>INSERT INTO oscar_db.synonym (SYNONYM, LOV_ID) VALUES('norway' , 697);</v>
      </c>
      <c r="AI698" t="str">
        <f t="shared" si="253"/>
        <v>INSERT INTO oscar_db.synonym (SYNONYM, LOV_ID) VALUES('no' , 697);</v>
      </c>
      <c r="AJ698" t="str">
        <f t="shared" si="252"/>
        <v/>
      </c>
      <c r="AK698" t="str">
        <f t="shared" si="252"/>
        <v/>
      </c>
      <c r="AL698" t="str">
        <f t="shared" si="252"/>
        <v/>
      </c>
      <c r="AM698" t="str">
        <f t="shared" si="252"/>
        <v/>
      </c>
      <c r="AN698" t="str">
        <f t="shared" si="252"/>
        <v/>
      </c>
      <c r="AO698" t="str">
        <f t="shared" si="252"/>
        <v/>
      </c>
      <c r="AP698" t="str">
        <f t="shared" si="246"/>
        <v/>
      </c>
      <c r="AQ698" t="str">
        <f t="shared" si="246"/>
        <v/>
      </c>
      <c r="AR698" t="str">
        <f t="shared" si="246"/>
        <v/>
      </c>
    </row>
    <row r="699" spans="3:44" ht="16" hidden="1">
      <c r="C699" s="68">
        <v>16</v>
      </c>
      <c r="D699" s="68">
        <v>168</v>
      </c>
      <c r="E699" s="18" t="s">
        <v>895</v>
      </c>
      <c r="F699" s="145" t="s">
        <v>2435</v>
      </c>
      <c r="G699" s="147" t="str">
        <f t="shared" si="249"/>
        <v xml:space="preserve">IRPL </v>
      </c>
      <c r="H699" s="147" t="str">
        <f t="shared" si="250"/>
        <v>Poland</v>
      </c>
      <c r="I699" s="148">
        <v>27</v>
      </c>
      <c r="J699" s="148" t="s">
        <v>200</v>
      </c>
      <c r="K699" s="148"/>
      <c r="L699" s="30" t="s">
        <v>2436</v>
      </c>
      <c r="M699" s="143" t="s">
        <v>2143</v>
      </c>
      <c r="N699" s="68">
        <v>698</v>
      </c>
      <c r="O699" s="68" t="str">
        <f t="shared" si="243"/>
        <v/>
      </c>
      <c r="P699" s="68" t="str">
        <f t="shared" si="241"/>
        <v>{ "id": 698, "cbl_value":"IRPL ", "oscar_display_text" : "Poland", "top_record": false, "synonyms": [] },</v>
      </c>
      <c r="Q699" s="68" t="str">
        <f t="shared" si="242"/>
        <v>{ "id": 698, "cbl_value":"IRPL ", "oscar_display_text" : "Poland", "top_record": false, "synonyms": [] },</v>
      </c>
      <c r="R699" s="68"/>
      <c r="S699" t="s">
        <v>88</v>
      </c>
      <c r="T699" t="str">
        <f t="shared" si="245"/>
        <v>UPDATE lov_value SET ACTIVE = 1 , ORDER_VALUE = 27 WHERE ID = 698;</v>
      </c>
      <c r="U699" t="str">
        <f t="shared" si="251"/>
        <v>IRPL</v>
      </c>
      <c r="V699" t="str">
        <f t="shared" si="251"/>
        <v>poland</v>
      </c>
      <c r="W699" t="str">
        <f t="shared" si="251"/>
        <v xml:space="preserve">pl </v>
      </c>
      <c r="X699" t="str">
        <f t="shared" si="251"/>
        <v/>
      </c>
      <c r="Y699" t="str">
        <f t="shared" si="251"/>
        <v/>
      </c>
      <c r="Z699" t="str">
        <f t="shared" si="251"/>
        <v/>
      </c>
      <c r="AA699" t="str">
        <f t="shared" si="251"/>
        <v/>
      </c>
      <c r="AB699" t="str">
        <f t="shared" si="251"/>
        <v/>
      </c>
      <c r="AC699" t="str">
        <f t="shared" si="251"/>
        <v/>
      </c>
      <c r="AD699" t="str">
        <f t="shared" si="251"/>
        <v/>
      </c>
      <c r="AE699" t="str">
        <f t="shared" si="251"/>
        <v/>
      </c>
      <c r="AF699" t="str">
        <f t="shared" si="251"/>
        <v/>
      </c>
      <c r="AG699" t="str">
        <f t="shared" si="253"/>
        <v>INSERT INTO oscar_db.synonym (SYNONYM, LOV_ID) VALUES('IRPL' , 698);</v>
      </c>
      <c r="AH699" t="str">
        <f t="shared" si="253"/>
        <v>INSERT INTO oscar_db.synonym (SYNONYM, LOV_ID) VALUES('poland' , 698);</v>
      </c>
      <c r="AI699" t="str">
        <f t="shared" si="253"/>
        <v>INSERT INTO oscar_db.synonym (SYNONYM, LOV_ID) VALUES('pl ' , 698);</v>
      </c>
      <c r="AJ699" t="str">
        <f t="shared" si="252"/>
        <v/>
      </c>
      <c r="AK699" t="str">
        <f t="shared" si="252"/>
        <v/>
      </c>
      <c r="AL699" t="str">
        <f t="shared" si="252"/>
        <v/>
      </c>
      <c r="AM699" t="str">
        <f t="shared" si="252"/>
        <v/>
      </c>
      <c r="AN699" t="str">
        <f t="shared" si="252"/>
        <v/>
      </c>
      <c r="AO699" t="str">
        <f t="shared" si="252"/>
        <v/>
      </c>
      <c r="AP699" t="str">
        <f t="shared" si="246"/>
        <v/>
      </c>
      <c r="AQ699" t="str">
        <f t="shared" si="246"/>
        <v/>
      </c>
      <c r="AR699" t="str">
        <f t="shared" si="246"/>
        <v/>
      </c>
    </row>
    <row r="700" spans="3:44" ht="16" hidden="1">
      <c r="C700" s="68">
        <v>16</v>
      </c>
      <c r="D700" s="68">
        <v>168</v>
      </c>
      <c r="E700" s="18" t="s">
        <v>895</v>
      </c>
      <c r="F700" s="145" t="s">
        <v>2437</v>
      </c>
      <c r="G700" s="147" t="str">
        <f t="shared" si="249"/>
        <v xml:space="preserve">IRPT </v>
      </c>
      <c r="H700" s="147" t="str">
        <f t="shared" si="250"/>
        <v>Portugal</v>
      </c>
      <c r="I700" s="148">
        <v>28</v>
      </c>
      <c r="J700" s="148" t="s">
        <v>200</v>
      </c>
      <c r="K700" s="148"/>
      <c r="L700" s="30" t="s">
        <v>2438</v>
      </c>
      <c r="M700" s="143" t="s">
        <v>2143</v>
      </c>
      <c r="N700" s="68">
        <v>699</v>
      </c>
      <c r="O700" s="68" t="str">
        <f t="shared" si="243"/>
        <v/>
      </c>
      <c r="P700" s="68" t="str">
        <f t="shared" si="241"/>
        <v>{ "id": 699, "cbl_value":"IRPT ", "oscar_display_text" : "Portugal", "top_record": false, "synonyms": [] },</v>
      </c>
      <c r="Q700" s="68" t="str">
        <f t="shared" si="242"/>
        <v>{ "id": 699, "cbl_value":"IRPT ", "oscar_display_text" : "Portugal", "top_record": false, "synonyms": [] },</v>
      </c>
      <c r="R700" s="68"/>
      <c r="S700" t="s">
        <v>88</v>
      </c>
      <c r="T700" t="str">
        <f t="shared" si="245"/>
        <v>UPDATE lov_value SET ACTIVE = 1 , ORDER_VALUE = 28 WHERE ID = 699;</v>
      </c>
      <c r="U700" t="str">
        <f t="shared" si="251"/>
        <v>IRPT</v>
      </c>
      <c r="V700" t="str">
        <f t="shared" si="251"/>
        <v>portugal</v>
      </c>
      <c r="W700" t="str">
        <f t="shared" si="251"/>
        <v>pt</v>
      </c>
      <c r="X700" t="str">
        <f t="shared" si="251"/>
        <v/>
      </c>
      <c r="Y700" t="str">
        <f t="shared" si="251"/>
        <v/>
      </c>
      <c r="Z700" t="str">
        <f t="shared" si="251"/>
        <v/>
      </c>
      <c r="AA700" t="str">
        <f t="shared" si="251"/>
        <v/>
      </c>
      <c r="AB700" t="str">
        <f t="shared" si="251"/>
        <v/>
      </c>
      <c r="AC700" t="str">
        <f t="shared" si="251"/>
        <v/>
      </c>
      <c r="AD700" t="str">
        <f t="shared" si="251"/>
        <v/>
      </c>
      <c r="AE700" t="str">
        <f t="shared" si="251"/>
        <v/>
      </c>
      <c r="AF700" t="str">
        <f t="shared" si="251"/>
        <v/>
      </c>
      <c r="AG700" t="str">
        <f t="shared" si="253"/>
        <v>INSERT INTO oscar_db.synonym (SYNONYM, LOV_ID) VALUES('IRPT' , 699);</v>
      </c>
      <c r="AH700" t="str">
        <f t="shared" si="253"/>
        <v>INSERT INTO oscar_db.synonym (SYNONYM, LOV_ID) VALUES('portugal' , 699);</v>
      </c>
      <c r="AI700" t="str">
        <f t="shared" si="253"/>
        <v>INSERT INTO oscar_db.synonym (SYNONYM, LOV_ID) VALUES('pt' , 699);</v>
      </c>
      <c r="AJ700" t="str">
        <f t="shared" si="252"/>
        <v/>
      </c>
      <c r="AK700" t="str">
        <f t="shared" si="252"/>
        <v/>
      </c>
      <c r="AL700" t="str">
        <f t="shared" si="252"/>
        <v/>
      </c>
      <c r="AM700" t="str">
        <f t="shared" si="252"/>
        <v/>
      </c>
      <c r="AN700" t="str">
        <f t="shared" si="252"/>
        <v/>
      </c>
      <c r="AO700" t="str">
        <f t="shared" si="252"/>
        <v/>
      </c>
      <c r="AP700" t="str">
        <f t="shared" si="246"/>
        <v/>
      </c>
      <c r="AQ700" t="str">
        <f t="shared" si="246"/>
        <v/>
      </c>
      <c r="AR700" t="str">
        <f t="shared" si="246"/>
        <v/>
      </c>
    </row>
    <row r="701" spans="3:44" ht="16" hidden="1">
      <c r="C701" s="68">
        <v>16</v>
      </c>
      <c r="D701" s="68">
        <v>168</v>
      </c>
      <c r="E701" s="18" t="s">
        <v>895</v>
      </c>
      <c r="F701" s="145" t="s">
        <v>2439</v>
      </c>
      <c r="G701" s="147" t="str">
        <f t="shared" si="249"/>
        <v xml:space="preserve">IRRO </v>
      </c>
      <c r="H701" s="147" t="str">
        <f t="shared" si="250"/>
        <v>Romania</v>
      </c>
      <c r="I701" s="148">
        <v>29</v>
      </c>
      <c r="J701" s="148" t="s">
        <v>200</v>
      </c>
      <c r="K701" s="148"/>
      <c r="L701" s="30" t="s">
        <v>2440</v>
      </c>
      <c r="M701" s="143" t="s">
        <v>2143</v>
      </c>
      <c r="N701" s="68">
        <v>700</v>
      </c>
      <c r="O701" s="68" t="str">
        <f t="shared" si="243"/>
        <v/>
      </c>
      <c r="P701" s="68" t="str">
        <f t="shared" si="241"/>
        <v>{ "id": 700, "cbl_value":"IRRO ", "oscar_display_text" : "Romania", "top_record": false, "synonyms": [] },</v>
      </c>
      <c r="Q701" s="68" t="str">
        <f t="shared" si="242"/>
        <v>{ "id": 700, "cbl_value":"IRRO ", "oscar_display_text" : "Romania", "top_record": false, "synonyms": [] },</v>
      </c>
      <c r="R701" s="68"/>
      <c r="S701" t="s">
        <v>88</v>
      </c>
      <c r="T701" t="str">
        <f t="shared" si="245"/>
        <v>UPDATE lov_value SET ACTIVE = 1 , ORDER_VALUE = 29 WHERE ID = 700;</v>
      </c>
      <c r="U701" t="str">
        <f t="shared" ref="U701:AF709" si="254">IF($L701&lt;&gt;"",
    IF(LEN($L701)-LEN(SUBSTITUTE($L701,";",""))&gt;=U$1,
        IF(U$1=1,
            MID($L701,1,FIND(";",$L701,1)-1),
            MID($L701,
                FIND("~",SUBSTITUTE($L701,";","~",U$1-1))+1,
                FIND("~",SUBSTITUTE($L701,";","~",U$1))-FIND("~",SUBSTITUTE($L701,";","~",U$1-1))-1
            )
        ),
        IF(AND(LEN($L701)-LEN(SUBSTITUTE($L701,";",""))=0,U$1=1),
            $L701,
            IF(LEN($L701)-LEN(SUBSTITUTE($L701,";",""))=U$1-1,
                RIGHT($L701,LEN($L701)-FIND("~",(SUBSTITUTE($L701,";","~",U$1-1)))),""))),"")</f>
        <v>IRRO</v>
      </c>
      <c r="V701" t="str">
        <f t="shared" si="254"/>
        <v>romenia</v>
      </c>
      <c r="W701" t="str">
        <f t="shared" si="254"/>
        <v>ro</v>
      </c>
      <c r="X701" t="str">
        <f t="shared" si="254"/>
        <v/>
      </c>
      <c r="Y701" t="str">
        <f t="shared" si="254"/>
        <v/>
      </c>
      <c r="Z701" t="str">
        <f t="shared" si="254"/>
        <v/>
      </c>
      <c r="AA701" t="str">
        <f t="shared" si="254"/>
        <v/>
      </c>
      <c r="AB701" t="str">
        <f t="shared" si="254"/>
        <v/>
      </c>
      <c r="AC701" t="str">
        <f t="shared" si="254"/>
        <v/>
      </c>
      <c r="AD701" t="str">
        <f t="shared" si="254"/>
        <v/>
      </c>
      <c r="AE701" t="str">
        <f t="shared" si="254"/>
        <v/>
      </c>
      <c r="AF701" t="str">
        <f t="shared" si="254"/>
        <v/>
      </c>
      <c r="AG701" t="str">
        <f t="shared" si="253"/>
        <v>INSERT INTO oscar_db.synonym (SYNONYM, LOV_ID) VALUES('IRRO' , 700);</v>
      </c>
      <c r="AH701" t="str">
        <f t="shared" si="253"/>
        <v>INSERT INTO oscar_db.synonym (SYNONYM, LOV_ID) VALUES('romenia' , 700);</v>
      </c>
      <c r="AI701" t="str">
        <f t="shared" si="253"/>
        <v>INSERT INTO oscar_db.synonym (SYNONYM, LOV_ID) VALUES('ro' , 700);</v>
      </c>
      <c r="AJ701" t="str">
        <f t="shared" si="252"/>
        <v/>
      </c>
      <c r="AK701" t="str">
        <f t="shared" si="252"/>
        <v/>
      </c>
      <c r="AL701" t="str">
        <f t="shared" si="252"/>
        <v/>
      </c>
      <c r="AM701" t="str">
        <f t="shared" si="252"/>
        <v/>
      </c>
      <c r="AN701" t="str">
        <f t="shared" si="252"/>
        <v/>
      </c>
      <c r="AO701" t="str">
        <f t="shared" si="252"/>
        <v/>
      </c>
      <c r="AP701" t="str">
        <f t="shared" si="246"/>
        <v/>
      </c>
      <c r="AQ701" t="str">
        <f t="shared" si="246"/>
        <v/>
      </c>
      <c r="AR701" t="str">
        <f t="shared" si="246"/>
        <v/>
      </c>
    </row>
    <row r="702" spans="3:44" ht="16" hidden="1">
      <c r="C702" s="68">
        <v>16</v>
      </c>
      <c r="D702" s="68">
        <v>168</v>
      </c>
      <c r="E702" s="18" t="s">
        <v>895</v>
      </c>
      <c r="F702" s="145" t="s">
        <v>2441</v>
      </c>
      <c r="G702" s="147" t="str">
        <f t="shared" si="249"/>
        <v xml:space="preserve">IRSK </v>
      </c>
      <c r="H702" s="147" t="str">
        <f t="shared" si="250"/>
        <v>Slovakia</v>
      </c>
      <c r="I702" s="148">
        <v>30</v>
      </c>
      <c r="J702" s="148" t="s">
        <v>200</v>
      </c>
      <c r="K702" s="148"/>
      <c r="L702" s="30" t="s">
        <v>2442</v>
      </c>
      <c r="M702" s="143" t="s">
        <v>2143</v>
      </c>
      <c r="N702" s="68">
        <v>701</v>
      </c>
      <c r="O702" s="68" t="str">
        <f t="shared" si="243"/>
        <v/>
      </c>
      <c r="P702" s="68" t="str">
        <f t="shared" si="241"/>
        <v>{ "id": 701, "cbl_value":"IRSK ", "oscar_display_text" : "Slovakia", "top_record": false, "synonyms": [] },</v>
      </c>
      <c r="Q702" s="68" t="str">
        <f t="shared" si="242"/>
        <v>{ "id": 701, "cbl_value":"IRSK ", "oscar_display_text" : "Slovakia", "top_record": false, "synonyms": [] },</v>
      </c>
      <c r="R702" s="68"/>
      <c r="S702" t="s">
        <v>88</v>
      </c>
      <c r="T702" t="str">
        <f t="shared" si="245"/>
        <v>UPDATE lov_value SET ACTIVE = 1 , ORDER_VALUE = 30 WHERE ID = 701;</v>
      </c>
      <c r="U702" t="str">
        <f t="shared" si="254"/>
        <v>IRSK</v>
      </c>
      <c r="V702" t="str">
        <f t="shared" si="254"/>
        <v>slovakia</v>
      </c>
      <c r="W702" t="str">
        <f t="shared" si="254"/>
        <v>sk</v>
      </c>
      <c r="X702" t="str">
        <f t="shared" si="254"/>
        <v/>
      </c>
      <c r="Y702" t="str">
        <f t="shared" si="254"/>
        <v/>
      </c>
      <c r="Z702" t="str">
        <f t="shared" si="254"/>
        <v/>
      </c>
      <c r="AA702" t="str">
        <f t="shared" si="254"/>
        <v/>
      </c>
      <c r="AB702" t="str">
        <f t="shared" si="254"/>
        <v/>
      </c>
      <c r="AC702" t="str">
        <f t="shared" si="254"/>
        <v/>
      </c>
      <c r="AD702" t="str">
        <f t="shared" si="254"/>
        <v/>
      </c>
      <c r="AE702" t="str">
        <f t="shared" si="254"/>
        <v/>
      </c>
      <c r="AF702" t="str">
        <f t="shared" si="254"/>
        <v/>
      </c>
      <c r="AG702" t="str">
        <f t="shared" si="253"/>
        <v>INSERT INTO oscar_db.synonym (SYNONYM, LOV_ID) VALUES('IRSK' , 701);</v>
      </c>
      <c r="AH702" t="str">
        <f t="shared" si="253"/>
        <v>INSERT INTO oscar_db.synonym (SYNONYM, LOV_ID) VALUES('slovakia' , 701);</v>
      </c>
      <c r="AI702" t="str">
        <f t="shared" si="253"/>
        <v>INSERT INTO oscar_db.synonym (SYNONYM, LOV_ID) VALUES('sk' , 701);</v>
      </c>
      <c r="AJ702" t="str">
        <f t="shared" si="252"/>
        <v/>
      </c>
      <c r="AK702" t="str">
        <f t="shared" si="252"/>
        <v/>
      </c>
      <c r="AL702" t="str">
        <f t="shared" si="252"/>
        <v/>
      </c>
      <c r="AM702" t="str">
        <f t="shared" si="252"/>
        <v/>
      </c>
      <c r="AN702" t="str">
        <f t="shared" si="252"/>
        <v/>
      </c>
      <c r="AO702" t="str">
        <f t="shared" si="252"/>
        <v/>
      </c>
      <c r="AP702" t="str">
        <f t="shared" si="246"/>
        <v/>
      </c>
      <c r="AQ702" t="str">
        <f t="shared" si="246"/>
        <v/>
      </c>
      <c r="AR702" t="str">
        <f t="shared" si="246"/>
        <v/>
      </c>
    </row>
    <row r="703" spans="3:44" ht="16" hidden="1">
      <c r="C703" s="68">
        <v>16</v>
      </c>
      <c r="D703" s="68">
        <v>168</v>
      </c>
      <c r="E703" s="18" t="s">
        <v>895</v>
      </c>
      <c r="F703" s="145" t="s">
        <v>2443</v>
      </c>
      <c r="G703" s="147" t="str">
        <f t="shared" si="249"/>
        <v xml:space="preserve">IRSI </v>
      </c>
      <c r="H703" s="147" t="str">
        <f t="shared" si="250"/>
        <v>Slovenia</v>
      </c>
      <c r="I703" s="148">
        <v>31</v>
      </c>
      <c r="J703" s="148" t="s">
        <v>200</v>
      </c>
      <c r="K703" s="148"/>
      <c r="L703" s="30" t="s">
        <v>2444</v>
      </c>
      <c r="M703" s="143" t="s">
        <v>2143</v>
      </c>
      <c r="N703" s="68">
        <v>702</v>
      </c>
      <c r="O703" s="68" t="str">
        <f t="shared" si="243"/>
        <v/>
      </c>
      <c r="P703" s="68" t="str">
        <f t="shared" si="241"/>
        <v>{ "id": 702, "cbl_value":"IRSI ", "oscar_display_text" : "Slovenia", "top_record": false, "synonyms": [] },</v>
      </c>
      <c r="Q703" s="68" t="str">
        <f t="shared" si="242"/>
        <v>{ "id": 702, "cbl_value":"IRSI ", "oscar_display_text" : "Slovenia", "top_record": false, "synonyms": [] },</v>
      </c>
      <c r="R703" s="68"/>
      <c r="S703" t="s">
        <v>88</v>
      </c>
      <c r="T703" t="str">
        <f t="shared" si="245"/>
        <v>UPDATE lov_value SET ACTIVE = 1 , ORDER_VALUE = 31 WHERE ID = 702;</v>
      </c>
      <c r="U703" t="str">
        <f t="shared" si="254"/>
        <v>IRSI</v>
      </c>
      <c r="V703" t="str">
        <f t="shared" si="254"/>
        <v>slovenia</v>
      </c>
      <c r="W703" t="str">
        <f t="shared" si="254"/>
        <v>sl</v>
      </c>
      <c r="X703" t="str">
        <f t="shared" si="254"/>
        <v/>
      </c>
      <c r="Y703" t="str">
        <f t="shared" si="254"/>
        <v/>
      </c>
      <c r="Z703" t="str">
        <f t="shared" si="254"/>
        <v/>
      </c>
      <c r="AA703" t="str">
        <f t="shared" si="254"/>
        <v/>
      </c>
      <c r="AB703" t="str">
        <f t="shared" si="254"/>
        <v/>
      </c>
      <c r="AC703" t="str">
        <f t="shared" si="254"/>
        <v/>
      </c>
      <c r="AD703" t="str">
        <f t="shared" si="254"/>
        <v/>
      </c>
      <c r="AE703" t="str">
        <f t="shared" si="254"/>
        <v/>
      </c>
      <c r="AF703" t="str">
        <f t="shared" si="254"/>
        <v/>
      </c>
      <c r="AG703" t="str">
        <f t="shared" si="253"/>
        <v>INSERT INTO oscar_db.synonym (SYNONYM, LOV_ID) VALUES('IRSI' , 702);</v>
      </c>
      <c r="AH703" t="str">
        <f t="shared" si="253"/>
        <v>INSERT INTO oscar_db.synonym (SYNONYM, LOV_ID) VALUES('slovenia' , 702);</v>
      </c>
      <c r="AI703" t="str">
        <f t="shared" si="253"/>
        <v>INSERT INTO oscar_db.synonym (SYNONYM, LOV_ID) VALUES('sl' , 702);</v>
      </c>
      <c r="AJ703" t="str">
        <f t="shared" si="252"/>
        <v/>
      </c>
      <c r="AK703" t="str">
        <f t="shared" si="252"/>
        <v/>
      </c>
      <c r="AL703" t="str">
        <f t="shared" si="252"/>
        <v/>
      </c>
      <c r="AM703" t="str">
        <f t="shared" si="252"/>
        <v/>
      </c>
      <c r="AN703" t="str">
        <f t="shared" si="252"/>
        <v/>
      </c>
      <c r="AO703" t="str">
        <f t="shared" si="252"/>
        <v/>
      </c>
      <c r="AP703" t="str">
        <f t="shared" si="246"/>
        <v/>
      </c>
      <c r="AQ703" t="str">
        <f t="shared" si="246"/>
        <v/>
      </c>
      <c r="AR703" t="str">
        <f t="shared" si="246"/>
        <v/>
      </c>
    </row>
    <row r="704" spans="3:44" ht="16" hidden="1">
      <c r="C704" s="68">
        <v>16</v>
      </c>
      <c r="D704" s="68">
        <v>168</v>
      </c>
      <c r="E704" s="18" t="s">
        <v>895</v>
      </c>
      <c r="F704" s="145" t="s">
        <v>2445</v>
      </c>
      <c r="G704" s="147" t="str">
        <f t="shared" si="249"/>
        <v xml:space="preserve">IRES </v>
      </c>
      <c r="H704" s="147" t="str">
        <f t="shared" si="250"/>
        <v>Spain</v>
      </c>
      <c r="I704" s="148">
        <v>32</v>
      </c>
      <c r="J704" s="148" t="s">
        <v>200</v>
      </c>
      <c r="K704" s="148"/>
      <c r="L704" s="30" t="s">
        <v>2446</v>
      </c>
      <c r="M704" s="143" t="s">
        <v>2143</v>
      </c>
      <c r="N704" s="68">
        <v>703</v>
      </c>
      <c r="O704" s="68" t="str">
        <f t="shared" si="243"/>
        <v/>
      </c>
      <c r="P704" s="68" t="str">
        <f t="shared" si="241"/>
        <v>{ "id": 703, "cbl_value":"IRES ", "oscar_display_text" : "Spain", "top_record": false, "synonyms": [] },</v>
      </c>
      <c r="Q704" s="68" t="str">
        <f t="shared" si="242"/>
        <v>{ "id": 703, "cbl_value":"IRES ", "oscar_display_text" : "Spain", "top_record": false, "synonyms": [] },</v>
      </c>
      <c r="R704" s="68"/>
      <c r="S704" t="s">
        <v>88</v>
      </c>
      <c r="T704" t="str">
        <f t="shared" si="245"/>
        <v>UPDATE lov_value SET ACTIVE = 1 , ORDER_VALUE = 32 WHERE ID = 703;</v>
      </c>
      <c r="U704" t="str">
        <f t="shared" si="254"/>
        <v>IRES</v>
      </c>
      <c r="V704" t="str">
        <f t="shared" si="254"/>
        <v>spain</v>
      </c>
      <c r="W704" t="str">
        <f t="shared" si="254"/>
        <v>espagna</v>
      </c>
      <c r="X704" t="str">
        <f t="shared" si="254"/>
        <v>es</v>
      </c>
      <c r="Y704" t="str">
        <f t="shared" si="254"/>
        <v/>
      </c>
      <c r="Z704" t="str">
        <f t="shared" si="254"/>
        <v/>
      </c>
      <c r="AA704" t="str">
        <f t="shared" si="254"/>
        <v/>
      </c>
      <c r="AB704" t="str">
        <f t="shared" si="254"/>
        <v/>
      </c>
      <c r="AC704" t="str">
        <f t="shared" si="254"/>
        <v/>
      </c>
      <c r="AD704" t="str">
        <f t="shared" si="254"/>
        <v/>
      </c>
      <c r="AE704" t="str">
        <f t="shared" si="254"/>
        <v/>
      </c>
      <c r="AF704" t="str">
        <f t="shared" si="254"/>
        <v/>
      </c>
      <c r="AG704" t="str">
        <f t="shared" si="253"/>
        <v>INSERT INTO oscar_db.synonym (SYNONYM, LOV_ID) VALUES('IRES' , 703);</v>
      </c>
      <c r="AH704" t="str">
        <f t="shared" si="253"/>
        <v>INSERT INTO oscar_db.synonym (SYNONYM, LOV_ID) VALUES('spain' , 703);</v>
      </c>
      <c r="AI704" t="str">
        <f t="shared" si="253"/>
        <v>INSERT INTO oscar_db.synonym (SYNONYM, LOV_ID) VALUES('espagna' , 703);</v>
      </c>
      <c r="AJ704" t="str">
        <f t="shared" si="252"/>
        <v>INSERT INTO oscar_db.synonym (SYNONYM, LOV_ID) VALUES('es' , 703);</v>
      </c>
      <c r="AK704" t="str">
        <f t="shared" si="252"/>
        <v/>
      </c>
      <c r="AL704" t="str">
        <f t="shared" si="252"/>
        <v/>
      </c>
      <c r="AM704" t="str">
        <f t="shared" si="252"/>
        <v/>
      </c>
      <c r="AN704" t="str">
        <f t="shared" si="252"/>
        <v/>
      </c>
      <c r="AO704" t="str">
        <f t="shared" si="252"/>
        <v/>
      </c>
      <c r="AP704" t="str">
        <f t="shared" si="246"/>
        <v/>
      </c>
      <c r="AQ704" t="str">
        <f t="shared" si="246"/>
        <v/>
      </c>
      <c r="AR704" t="str">
        <f t="shared" si="246"/>
        <v/>
      </c>
    </row>
    <row r="705" spans="3:44" ht="16" hidden="1">
      <c r="C705" s="68">
        <v>16</v>
      </c>
      <c r="D705" s="68">
        <v>168</v>
      </c>
      <c r="E705" s="18" t="s">
        <v>895</v>
      </c>
      <c r="F705" s="145" t="s">
        <v>2447</v>
      </c>
      <c r="G705" s="147" t="str">
        <f t="shared" si="249"/>
        <v xml:space="preserve">IRSE </v>
      </c>
      <c r="H705" s="147" t="str">
        <f t="shared" si="250"/>
        <v>Sweden</v>
      </c>
      <c r="I705" s="148">
        <v>33</v>
      </c>
      <c r="J705" s="148" t="s">
        <v>200</v>
      </c>
      <c r="K705" s="148"/>
      <c r="L705" s="30" t="s">
        <v>2448</v>
      </c>
      <c r="M705" s="143" t="s">
        <v>2143</v>
      </c>
      <c r="N705" s="68">
        <v>704</v>
      </c>
      <c r="O705" s="68" t="str">
        <f t="shared" si="243"/>
        <v/>
      </c>
      <c r="P705" s="68" t="str">
        <f t="shared" si="241"/>
        <v>{ "id": 704, "cbl_value":"IRSE ", "oscar_display_text" : "Sweden", "top_record": false, "synonyms": [] },</v>
      </c>
      <c r="Q705" s="68" t="str">
        <f t="shared" si="242"/>
        <v>{ "id": 704, "cbl_value":"IRSE ", "oscar_display_text" : "Sweden", "top_record": false, "synonyms": [] },</v>
      </c>
      <c r="R705" s="68"/>
      <c r="S705" t="s">
        <v>88</v>
      </c>
      <c r="T705" t="str">
        <f t="shared" si="245"/>
        <v>UPDATE lov_value SET ACTIVE = 1 , ORDER_VALUE = 33 WHERE ID = 704;</v>
      </c>
      <c r="U705" t="str">
        <f t="shared" si="254"/>
        <v>IRSE</v>
      </c>
      <c r="V705" t="str">
        <f t="shared" si="254"/>
        <v>sweden</v>
      </c>
      <c r="W705" t="str">
        <f t="shared" si="254"/>
        <v>se</v>
      </c>
      <c r="X705" t="str">
        <f t="shared" si="254"/>
        <v/>
      </c>
      <c r="Y705" t="str">
        <f t="shared" si="254"/>
        <v/>
      </c>
      <c r="Z705" t="str">
        <f t="shared" si="254"/>
        <v/>
      </c>
      <c r="AA705" t="str">
        <f t="shared" si="254"/>
        <v/>
      </c>
      <c r="AB705" t="str">
        <f t="shared" si="254"/>
        <v/>
      </c>
      <c r="AC705" t="str">
        <f t="shared" si="254"/>
        <v/>
      </c>
      <c r="AD705" t="str">
        <f t="shared" si="254"/>
        <v/>
      </c>
      <c r="AE705" t="str">
        <f t="shared" si="254"/>
        <v/>
      </c>
      <c r="AF705" t="str">
        <f t="shared" si="254"/>
        <v/>
      </c>
      <c r="AG705" t="str">
        <f t="shared" si="253"/>
        <v>INSERT INTO oscar_db.synonym (SYNONYM, LOV_ID) VALUES('IRSE' , 704);</v>
      </c>
      <c r="AH705" t="str">
        <f t="shared" si="253"/>
        <v>INSERT INTO oscar_db.synonym (SYNONYM, LOV_ID) VALUES('sweden' , 704);</v>
      </c>
      <c r="AI705" t="str">
        <f t="shared" si="253"/>
        <v>INSERT INTO oscar_db.synonym (SYNONYM, LOV_ID) VALUES('se' , 704);</v>
      </c>
      <c r="AJ705" t="str">
        <f t="shared" si="252"/>
        <v/>
      </c>
      <c r="AK705" t="str">
        <f t="shared" si="252"/>
        <v/>
      </c>
      <c r="AL705" t="str">
        <f t="shared" si="252"/>
        <v/>
      </c>
      <c r="AM705" t="str">
        <f t="shared" si="252"/>
        <v/>
      </c>
      <c r="AN705" t="str">
        <f t="shared" si="252"/>
        <v/>
      </c>
      <c r="AO705" t="str">
        <f t="shared" si="252"/>
        <v/>
      </c>
      <c r="AP705" t="str">
        <f t="shared" si="246"/>
        <v/>
      </c>
      <c r="AQ705" t="str">
        <f t="shared" si="246"/>
        <v/>
      </c>
      <c r="AR705" t="str">
        <f t="shared" si="246"/>
        <v/>
      </c>
    </row>
    <row r="706" spans="3:44" ht="16" hidden="1">
      <c r="C706" s="68">
        <v>16</v>
      </c>
      <c r="D706" s="68">
        <v>168</v>
      </c>
      <c r="E706" s="18" t="s">
        <v>895</v>
      </c>
      <c r="F706" s="145" t="s">
        <v>2449</v>
      </c>
      <c r="G706" s="147" t="str">
        <f t="shared" si="249"/>
        <v xml:space="preserve">IRCH </v>
      </c>
      <c r="H706" s="147" t="str">
        <f t="shared" si="250"/>
        <v>Switzerland</v>
      </c>
      <c r="I706" s="148">
        <v>34</v>
      </c>
      <c r="J706" s="148" t="s">
        <v>200</v>
      </c>
      <c r="K706" s="148"/>
      <c r="L706" s="30" t="s">
        <v>2450</v>
      </c>
      <c r="M706" s="143" t="s">
        <v>2143</v>
      </c>
      <c r="N706" s="68">
        <v>705</v>
      </c>
      <c r="O706" s="68" t="str">
        <f t="shared" si="243"/>
        <v/>
      </c>
      <c r="P706" s="68" t="str">
        <f t="shared" ref="P706:P769" si="255">CONCATENATE("{ ""id"": ",N706,", ""cbl_value"":""",G706,""", ""oscar_display_text"" : """,H706,""", ""top_record"": ", IF(K706=TRUE,"true","false"), ", ""synonyms"": []"," },")</f>
        <v>{ "id": 705, "cbl_value":"IRCH ", "oscar_display_text" : "Switzerland", "top_record": false, "synonyms": [] },</v>
      </c>
      <c r="Q706" s="68" t="str">
        <f t="shared" ref="Q706:Q769" si="256">CONCATENATE(O706,P706)</f>
        <v>{ "id": 705, "cbl_value":"IRCH ", "oscar_display_text" : "Switzerland", "top_record": false, "synonyms": [] },</v>
      </c>
      <c r="R706" s="68"/>
      <c r="S706" t="s">
        <v>88</v>
      </c>
      <c r="T706" t="str">
        <f t="shared" si="245"/>
        <v>UPDATE lov_value SET ACTIVE = 1 , ORDER_VALUE = 34 WHERE ID = 705;</v>
      </c>
      <c r="U706" t="str">
        <f t="shared" si="254"/>
        <v>IRCH</v>
      </c>
      <c r="V706" t="str">
        <f t="shared" si="254"/>
        <v>switzerland</v>
      </c>
      <c r="W706" t="str">
        <f t="shared" si="254"/>
        <v>ch</v>
      </c>
      <c r="X706" t="str">
        <f t="shared" si="254"/>
        <v/>
      </c>
      <c r="Y706" t="str">
        <f t="shared" si="254"/>
        <v/>
      </c>
      <c r="Z706" t="str">
        <f t="shared" si="254"/>
        <v/>
      </c>
      <c r="AA706" t="str">
        <f t="shared" si="254"/>
        <v/>
      </c>
      <c r="AB706" t="str">
        <f t="shared" si="254"/>
        <v/>
      </c>
      <c r="AC706" t="str">
        <f t="shared" si="254"/>
        <v/>
      </c>
      <c r="AD706" t="str">
        <f t="shared" si="254"/>
        <v/>
      </c>
      <c r="AE706" t="str">
        <f t="shared" si="254"/>
        <v/>
      </c>
      <c r="AF706" t="str">
        <f t="shared" si="254"/>
        <v/>
      </c>
      <c r="AG706" t="str">
        <f t="shared" si="253"/>
        <v>INSERT INTO oscar_db.synonym (SYNONYM, LOV_ID) VALUES('IRCH' , 705);</v>
      </c>
      <c r="AH706" t="str">
        <f t="shared" si="253"/>
        <v>INSERT INTO oscar_db.synonym (SYNONYM, LOV_ID) VALUES('switzerland' , 705);</v>
      </c>
      <c r="AI706" t="str">
        <f t="shared" si="253"/>
        <v>INSERT INTO oscar_db.synonym (SYNONYM, LOV_ID) VALUES('ch' , 705);</v>
      </c>
      <c r="AJ706" t="str">
        <f t="shared" si="252"/>
        <v/>
      </c>
      <c r="AK706" t="str">
        <f t="shared" si="252"/>
        <v/>
      </c>
      <c r="AL706" t="str">
        <f t="shared" si="252"/>
        <v/>
      </c>
      <c r="AM706" t="str">
        <f t="shared" si="252"/>
        <v/>
      </c>
      <c r="AN706" t="str">
        <f t="shared" si="252"/>
        <v/>
      </c>
      <c r="AO706" t="str">
        <f t="shared" si="252"/>
        <v/>
      </c>
      <c r="AP706" t="str">
        <f t="shared" si="246"/>
        <v/>
      </c>
      <c r="AQ706" t="str">
        <f t="shared" si="246"/>
        <v/>
      </c>
      <c r="AR706" t="str">
        <f t="shared" si="246"/>
        <v/>
      </c>
    </row>
    <row r="707" spans="3:44" ht="32" hidden="1">
      <c r="C707" s="68">
        <v>16</v>
      </c>
      <c r="D707" s="68">
        <v>168</v>
      </c>
      <c r="E707" s="18" t="s">
        <v>895</v>
      </c>
      <c r="F707" s="145" t="s">
        <v>2451</v>
      </c>
      <c r="G707" s="147" t="str">
        <f t="shared" si="249"/>
        <v xml:space="preserve">IRGB </v>
      </c>
      <c r="H707" s="147" t="str">
        <f t="shared" si="250"/>
        <v>United Kingdom</v>
      </c>
      <c r="I707" s="148">
        <v>35</v>
      </c>
      <c r="J707" s="148" t="s">
        <v>200</v>
      </c>
      <c r="K707" s="148"/>
      <c r="L707" s="30" t="s">
        <v>2452</v>
      </c>
      <c r="M707" s="143" t="s">
        <v>2143</v>
      </c>
      <c r="N707" s="68">
        <v>706</v>
      </c>
      <c r="O707" s="68" t="str">
        <f t="shared" ref="O707:O770" si="257">IF(E707 &lt;&gt; E706, CONCATENATE("]},{ ""id"":",C707,",""ext_id"": ",D707,", ""name"":""",E707,""",""values"":["),"")</f>
        <v/>
      </c>
      <c r="P707" s="68" t="str">
        <f t="shared" si="255"/>
        <v>{ "id": 706, "cbl_value":"IRGB ", "oscar_display_text" : "United Kingdom", "top_record": false, "synonyms": [] },</v>
      </c>
      <c r="Q707" s="68" t="str">
        <f t="shared" si="256"/>
        <v>{ "id": 706, "cbl_value":"IRGB ", "oscar_display_text" : "United Kingdom", "top_record": false, "synonyms": [] },</v>
      </c>
      <c r="R707" s="68"/>
      <c r="S707" t="s">
        <v>88</v>
      </c>
      <c r="T707" t="str">
        <f t="shared" si="245"/>
        <v>UPDATE lov_value SET ACTIVE = 1 , ORDER_VALUE = 35 WHERE ID = 706;</v>
      </c>
      <c r="U707" t="str">
        <f t="shared" si="254"/>
        <v>IRGB</v>
      </c>
      <c r="V707" t="str">
        <f t="shared" si="254"/>
        <v>united kingdom</v>
      </c>
      <c r="W707" t="str">
        <f t="shared" si="254"/>
        <v>great britain</v>
      </c>
      <c r="X707" t="str">
        <f t="shared" si="254"/>
        <v>gb</v>
      </c>
      <c r="Y707" t="str">
        <f t="shared" si="254"/>
        <v/>
      </c>
      <c r="Z707" t="str">
        <f t="shared" si="254"/>
        <v/>
      </c>
      <c r="AA707" t="str">
        <f t="shared" si="254"/>
        <v/>
      </c>
      <c r="AB707" t="str">
        <f t="shared" si="254"/>
        <v/>
      </c>
      <c r="AC707" t="str">
        <f t="shared" si="254"/>
        <v/>
      </c>
      <c r="AD707" t="str">
        <f t="shared" si="254"/>
        <v/>
      </c>
      <c r="AE707" t="str">
        <f t="shared" si="254"/>
        <v/>
      </c>
      <c r="AF707" t="str">
        <f t="shared" si="254"/>
        <v/>
      </c>
      <c r="AG707" t="str">
        <f t="shared" si="253"/>
        <v>INSERT INTO oscar_db.synonym (SYNONYM, LOV_ID) VALUES('IRGB' , 706);</v>
      </c>
      <c r="AH707" t="str">
        <f t="shared" si="253"/>
        <v>INSERT INTO oscar_db.synonym (SYNONYM, LOV_ID) VALUES('united kingdom' , 706);</v>
      </c>
      <c r="AI707" t="str">
        <f t="shared" si="253"/>
        <v>INSERT INTO oscar_db.synonym (SYNONYM, LOV_ID) VALUES('great britain' , 706);</v>
      </c>
      <c r="AJ707" t="str">
        <f t="shared" si="252"/>
        <v>INSERT INTO oscar_db.synonym (SYNONYM, LOV_ID) VALUES('gb' , 706);</v>
      </c>
      <c r="AK707" t="str">
        <f t="shared" si="252"/>
        <v/>
      </c>
      <c r="AL707" t="str">
        <f t="shared" si="252"/>
        <v/>
      </c>
      <c r="AM707" t="str">
        <f t="shared" si="252"/>
        <v/>
      </c>
      <c r="AN707" t="str">
        <f t="shared" si="252"/>
        <v/>
      </c>
      <c r="AO707" t="str">
        <f t="shared" si="252"/>
        <v/>
      </c>
      <c r="AP707" t="str">
        <f t="shared" si="246"/>
        <v/>
      </c>
      <c r="AQ707" t="str">
        <f t="shared" si="246"/>
        <v/>
      </c>
      <c r="AR707" t="str">
        <f t="shared" si="246"/>
        <v/>
      </c>
    </row>
    <row r="708" spans="3:44" ht="16" hidden="1">
      <c r="C708" s="68">
        <v>16</v>
      </c>
      <c r="D708" s="68">
        <v>168</v>
      </c>
      <c r="E708" s="18" t="s">
        <v>895</v>
      </c>
      <c r="F708" s="145" t="s">
        <v>2453</v>
      </c>
      <c r="G708" s="147" t="str">
        <f t="shared" si="249"/>
        <v xml:space="preserve">IRUS </v>
      </c>
      <c r="H708" s="147" t="str">
        <f t="shared" si="250"/>
        <v>United States</v>
      </c>
      <c r="I708" s="148">
        <v>36</v>
      </c>
      <c r="J708" s="148" t="s">
        <v>200</v>
      </c>
      <c r="K708" s="148"/>
      <c r="L708" s="30" t="s">
        <v>2454</v>
      </c>
      <c r="M708" s="143" t="s">
        <v>2143</v>
      </c>
      <c r="N708" s="68">
        <v>707</v>
      </c>
      <c r="O708" s="68" t="str">
        <f t="shared" si="257"/>
        <v/>
      </c>
      <c r="P708" s="68" t="str">
        <f t="shared" si="255"/>
        <v>{ "id": 707, "cbl_value":"IRUS ", "oscar_display_text" : "United States", "top_record": false, "synonyms": [] },</v>
      </c>
      <c r="Q708" s="68" t="str">
        <f t="shared" si="256"/>
        <v>{ "id": 707, "cbl_value":"IRUS ", "oscar_display_text" : "United States", "top_record": false, "synonyms": [] },</v>
      </c>
      <c r="R708" s="68"/>
      <c r="S708" t="s">
        <v>88</v>
      </c>
      <c r="T708" t="str">
        <f t="shared" si="245"/>
        <v>UPDATE lov_value SET ACTIVE = 1 , ORDER_VALUE = 36 WHERE ID = 707;</v>
      </c>
      <c r="U708" t="str">
        <f t="shared" si="254"/>
        <v>IRUS</v>
      </c>
      <c r="V708" t="str">
        <f t="shared" si="254"/>
        <v>usa</v>
      </c>
      <c r="W708" t="str">
        <f t="shared" si="254"/>
        <v>us</v>
      </c>
      <c r="X708" t="str">
        <f t="shared" si="254"/>
        <v/>
      </c>
      <c r="Y708" t="str">
        <f t="shared" si="254"/>
        <v/>
      </c>
      <c r="Z708" t="str">
        <f t="shared" si="254"/>
        <v/>
      </c>
      <c r="AA708" t="str">
        <f t="shared" si="254"/>
        <v/>
      </c>
      <c r="AB708" t="str">
        <f t="shared" si="254"/>
        <v/>
      </c>
      <c r="AC708" t="str">
        <f t="shared" si="254"/>
        <v/>
      </c>
      <c r="AD708" t="str">
        <f t="shared" si="254"/>
        <v/>
      </c>
      <c r="AE708" t="str">
        <f t="shared" si="254"/>
        <v/>
      </c>
      <c r="AF708" t="str">
        <f t="shared" si="254"/>
        <v/>
      </c>
      <c r="AG708" t="str">
        <f t="shared" si="253"/>
        <v>INSERT INTO oscar_db.synonym (SYNONYM, LOV_ID) VALUES('IRUS' , 707);</v>
      </c>
      <c r="AH708" t="str">
        <f t="shared" si="253"/>
        <v>INSERT INTO oscar_db.synonym (SYNONYM, LOV_ID) VALUES('usa' , 707);</v>
      </c>
      <c r="AI708" t="str">
        <f t="shared" si="253"/>
        <v>INSERT INTO oscar_db.synonym (SYNONYM, LOV_ID) VALUES('us' , 707);</v>
      </c>
      <c r="AJ708" t="str">
        <f t="shared" si="252"/>
        <v/>
      </c>
      <c r="AK708" t="str">
        <f t="shared" si="252"/>
        <v/>
      </c>
      <c r="AL708" t="str">
        <f t="shared" si="252"/>
        <v/>
      </c>
      <c r="AM708" t="str">
        <f t="shared" si="252"/>
        <v/>
      </c>
      <c r="AN708" t="str">
        <f t="shared" si="252"/>
        <v/>
      </c>
      <c r="AO708" t="str">
        <f t="shared" si="252"/>
        <v/>
      </c>
      <c r="AP708" t="str">
        <f t="shared" si="246"/>
        <v/>
      </c>
      <c r="AQ708" t="str">
        <f t="shared" si="246"/>
        <v/>
      </c>
      <c r="AR708" t="str">
        <f t="shared" si="246"/>
        <v/>
      </c>
    </row>
    <row r="709" spans="3:44" ht="32" hidden="1">
      <c r="C709" s="68">
        <v>16</v>
      </c>
      <c r="D709" s="68">
        <v>168</v>
      </c>
      <c r="E709" s="18" t="s">
        <v>895</v>
      </c>
      <c r="F709" s="145" t="s">
        <v>2030</v>
      </c>
      <c r="G709" s="147" t="str">
        <f t="shared" si="249"/>
        <v xml:space="preserve">UNDEFINED </v>
      </c>
      <c r="H709" s="148" t="str">
        <f t="shared" ref="H709:H772" si="258">RIGHT(F709,LEN(F709)-FIND(":",F709)-1)</f>
        <v>Not Defined</v>
      </c>
      <c r="I709" s="148">
        <v>37</v>
      </c>
      <c r="J709" s="148" t="s">
        <v>200</v>
      </c>
      <c r="K709" s="148"/>
      <c r="L709" s="30" t="s">
        <v>2455</v>
      </c>
      <c r="M709" s="143" t="s">
        <v>2143</v>
      </c>
      <c r="N709" s="68">
        <v>708</v>
      </c>
      <c r="O709" s="68" t="str">
        <f t="shared" si="257"/>
        <v/>
      </c>
      <c r="P709" s="68" t="str">
        <f t="shared" si="255"/>
        <v>{ "id": 708, "cbl_value":"UNDEFINED ", "oscar_display_text" : "Not Defined", "top_record": false, "synonyms": [] },</v>
      </c>
      <c r="Q709" s="68" t="str">
        <f t="shared" si="256"/>
        <v>{ "id": 708, "cbl_value":"UNDEFINED ", "oscar_display_text" : "Not Defined", "top_record": false, "synonyms": [] },</v>
      </c>
      <c r="R709" s="68"/>
      <c r="S709" t="s">
        <v>88</v>
      </c>
      <c r="T709" t="str">
        <f t="shared" si="245"/>
        <v>UPDATE lov_value SET ACTIVE = 1 , ORDER_VALUE = 37 WHERE ID = 708;</v>
      </c>
      <c r="U709" t="str">
        <f t="shared" si="254"/>
        <v>unknown</v>
      </c>
      <c r="V709" t="str">
        <f t="shared" si="254"/>
        <v>not known</v>
      </c>
      <c r="W709" t="str">
        <f t="shared" si="254"/>
        <v>undefined</v>
      </c>
      <c r="X709" t="str">
        <f t="shared" si="254"/>
        <v/>
      </c>
      <c r="Y709" t="str">
        <f t="shared" si="254"/>
        <v/>
      </c>
      <c r="Z709" t="str">
        <f t="shared" si="254"/>
        <v/>
      </c>
      <c r="AA709" t="str">
        <f t="shared" si="254"/>
        <v/>
      </c>
      <c r="AB709" t="str">
        <f t="shared" si="254"/>
        <v/>
      </c>
      <c r="AC709" t="str">
        <f t="shared" si="254"/>
        <v/>
      </c>
      <c r="AD709" t="str">
        <f t="shared" si="254"/>
        <v/>
      </c>
      <c r="AE709" t="str">
        <f t="shared" si="254"/>
        <v/>
      </c>
      <c r="AF709" t="str">
        <f t="shared" si="254"/>
        <v/>
      </c>
      <c r="AG709" t="str">
        <f t="shared" si="253"/>
        <v>INSERT INTO oscar_db.synonym (SYNONYM, LOV_ID) VALUES('unknown' , 708);</v>
      </c>
      <c r="AH709" t="str">
        <f t="shared" si="253"/>
        <v>INSERT INTO oscar_db.synonym (SYNONYM, LOV_ID) VALUES('not known' , 708);</v>
      </c>
      <c r="AI709" t="str">
        <f t="shared" si="253"/>
        <v>INSERT INTO oscar_db.synonym (SYNONYM, LOV_ID) VALUES('undefined' , 708);</v>
      </c>
      <c r="AJ709" t="str">
        <f t="shared" si="252"/>
        <v/>
      </c>
      <c r="AK709" t="str">
        <f t="shared" si="252"/>
        <v/>
      </c>
      <c r="AL709" t="str">
        <f t="shared" si="252"/>
        <v/>
      </c>
      <c r="AM709" t="str">
        <f t="shared" si="252"/>
        <v/>
      </c>
      <c r="AN709" t="str">
        <f t="shared" si="252"/>
        <v/>
      </c>
      <c r="AO709" t="str">
        <f t="shared" si="252"/>
        <v/>
      </c>
      <c r="AP709" t="str">
        <f t="shared" si="246"/>
        <v/>
      </c>
      <c r="AQ709" t="str">
        <f t="shared" si="246"/>
        <v/>
      </c>
      <c r="AR709" t="str">
        <f t="shared" si="246"/>
        <v/>
      </c>
    </row>
    <row r="710" spans="3:44" ht="16" hidden="1">
      <c r="C710" s="68">
        <v>17</v>
      </c>
      <c r="D710" s="68">
        <v>204</v>
      </c>
      <c r="E710" s="18" t="s">
        <v>1065</v>
      </c>
      <c r="F710" s="145" t="s">
        <v>2456</v>
      </c>
      <c r="G710" s="148" t="str">
        <f t="shared" ref="G710:G773" si="259">IF(ISNUMBER(FIND("(",F710)),LEFT(F710,FIND("(",F710)-2),LEFT(F710,FIND(":",F710)-2))</f>
        <v>AEX</v>
      </c>
      <c r="H710" s="148" t="str">
        <f t="shared" si="258"/>
        <v>AEX</v>
      </c>
      <c r="I710" s="148"/>
      <c r="J710" s="148" t="s">
        <v>200</v>
      </c>
      <c r="K710" s="148"/>
      <c r="L710" s="30"/>
      <c r="M710" s="143"/>
      <c r="N710" s="68">
        <v>709</v>
      </c>
      <c r="O710" s="68" t="str">
        <f t="shared" si="257"/>
        <v>]},{ "id":17,"ext_id": 204, "name":"IM_SEG_INDEX_TYPE","values":[</v>
      </c>
      <c r="P710" s="68" t="str">
        <f t="shared" si="255"/>
        <v>{ "id": 709, "cbl_value":"AEX", "oscar_display_text" : "AEX", "top_record": false, "synonyms": [] },</v>
      </c>
      <c r="Q710" s="68" t="str">
        <f t="shared" si="256"/>
        <v>]},{ "id":17,"ext_id": 204, "name":"IM_SEG_INDEX_TYPE","values":[{ "id": 709, "cbl_value":"AEX", "oscar_display_text" : "AEX", "top_record": false, "synonyms": [] },</v>
      </c>
      <c r="R710" s="68"/>
      <c r="S710" t="s">
        <v>195</v>
      </c>
      <c r="T710" t="str">
        <f t="shared" si="245"/>
        <v>UPDATE lov_value SET ACTIVE = 1 , ORDER_VALUE = 0 WHERE ID = 709;</v>
      </c>
    </row>
    <row r="711" spans="3:44" ht="16" hidden="1">
      <c r="C711" s="68">
        <v>17</v>
      </c>
      <c r="D711" s="68">
        <v>204</v>
      </c>
      <c r="E711" s="18" t="s">
        <v>1065</v>
      </c>
      <c r="F711" s="145" t="s">
        <v>2457</v>
      </c>
      <c r="G711" s="148" t="str">
        <f t="shared" si="259"/>
        <v>AS25</v>
      </c>
      <c r="H711" s="148" t="str">
        <f t="shared" si="258"/>
        <v>AS25</v>
      </c>
      <c r="I711" s="148"/>
      <c r="J711" s="148" t="s">
        <v>200</v>
      </c>
      <c r="K711" s="148"/>
      <c r="L711" s="30"/>
      <c r="M711" s="143"/>
      <c r="N711" s="68">
        <v>710</v>
      </c>
      <c r="O711" s="68" t="str">
        <f t="shared" si="257"/>
        <v/>
      </c>
      <c r="P711" s="68" t="str">
        <f t="shared" si="255"/>
        <v>{ "id": 710, "cbl_value":"AS25", "oscar_display_text" : "AS25", "top_record": false, "synonyms": [] },</v>
      </c>
      <c r="Q711" s="68" t="str">
        <f t="shared" si="256"/>
        <v>{ "id": 710, "cbl_value":"AS25", "oscar_display_text" : "AS25", "top_record": false, "synonyms": [] },</v>
      </c>
      <c r="R711" s="68"/>
      <c r="S711" t="s">
        <v>195</v>
      </c>
      <c r="T711" t="str">
        <f t="shared" si="245"/>
        <v>UPDATE lov_value SET ACTIVE = 1 , ORDER_VALUE = 0 WHERE ID = 710;</v>
      </c>
    </row>
    <row r="712" spans="3:44" ht="16" hidden="1">
      <c r="C712" s="68">
        <v>17</v>
      </c>
      <c r="D712" s="68">
        <v>204</v>
      </c>
      <c r="E712" s="18" t="s">
        <v>1065</v>
      </c>
      <c r="F712" s="145" t="s">
        <v>2458</v>
      </c>
      <c r="G712" s="148" t="str">
        <f t="shared" si="259"/>
        <v>AS51</v>
      </c>
      <c r="H712" s="148" t="str">
        <f t="shared" si="258"/>
        <v>AS51</v>
      </c>
      <c r="I712" s="148"/>
      <c r="J712" s="148" t="s">
        <v>200</v>
      </c>
      <c r="K712" s="148"/>
      <c r="L712" s="30"/>
      <c r="M712" s="143"/>
      <c r="N712" s="68">
        <v>711</v>
      </c>
      <c r="O712" s="68" t="str">
        <f t="shared" si="257"/>
        <v/>
      </c>
      <c r="P712" s="68" t="str">
        <f t="shared" si="255"/>
        <v>{ "id": 711, "cbl_value":"AS51", "oscar_display_text" : "AS51", "top_record": false, "synonyms": [] },</v>
      </c>
      <c r="Q712" s="68" t="str">
        <f t="shared" si="256"/>
        <v>{ "id": 711, "cbl_value":"AS51", "oscar_display_text" : "AS51", "top_record": false, "synonyms": [] },</v>
      </c>
      <c r="R712" s="68"/>
      <c r="S712" t="s">
        <v>195</v>
      </c>
      <c r="T712" t="str">
        <f t="shared" si="245"/>
        <v>UPDATE lov_value SET ACTIVE = 1 , ORDER_VALUE = 0 WHERE ID = 711;</v>
      </c>
    </row>
    <row r="713" spans="3:44" ht="16" hidden="1">
      <c r="C713" s="68">
        <v>17</v>
      </c>
      <c r="D713" s="68">
        <v>204</v>
      </c>
      <c r="E713" s="18" t="s">
        <v>1065</v>
      </c>
      <c r="F713" s="145" t="s">
        <v>2459</v>
      </c>
      <c r="G713" s="148" t="str">
        <f t="shared" si="259"/>
        <v>ASE</v>
      </c>
      <c r="H713" s="148" t="str">
        <f t="shared" si="258"/>
        <v>ASE</v>
      </c>
      <c r="I713" s="148"/>
      <c r="J713" s="148" t="s">
        <v>200</v>
      </c>
      <c r="K713" s="148"/>
      <c r="L713" s="30"/>
      <c r="M713" s="143"/>
      <c r="N713" s="68">
        <v>712</v>
      </c>
      <c r="O713" s="68" t="str">
        <f t="shared" si="257"/>
        <v/>
      </c>
      <c r="P713" s="68" t="str">
        <f t="shared" si="255"/>
        <v>{ "id": 712, "cbl_value":"ASE", "oscar_display_text" : "ASE", "top_record": false, "synonyms": [] },</v>
      </c>
      <c r="Q713" s="68" t="str">
        <f t="shared" si="256"/>
        <v>{ "id": 712, "cbl_value":"ASE", "oscar_display_text" : "ASE", "top_record": false, "synonyms": [] },</v>
      </c>
      <c r="R713" s="68"/>
      <c r="S713" t="s">
        <v>195</v>
      </c>
      <c r="T713" t="str">
        <f t="shared" si="245"/>
        <v>UPDATE lov_value SET ACTIVE = 1 , ORDER_VALUE = 0 WHERE ID = 712;</v>
      </c>
    </row>
    <row r="714" spans="3:44" ht="16" hidden="1">
      <c r="C714" s="68">
        <v>17</v>
      </c>
      <c r="D714" s="68">
        <v>204</v>
      </c>
      <c r="E714" s="18" t="s">
        <v>1065</v>
      </c>
      <c r="F714" s="145" t="s">
        <v>2460</v>
      </c>
      <c r="G714" s="148" t="str">
        <f t="shared" si="259"/>
        <v>ASX</v>
      </c>
      <c r="H714" s="148" t="str">
        <f t="shared" si="258"/>
        <v>ASX</v>
      </c>
      <c r="I714" s="148"/>
      <c r="J714" s="148" t="s">
        <v>200</v>
      </c>
      <c r="K714" s="148"/>
      <c r="L714" s="30"/>
      <c r="M714" s="143"/>
      <c r="N714" s="68">
        <v>713</v>
      </c>
      <c r="O714" s="68" t="str">
        <f t="shared" si="257"/>
        <v/>
      </c>
      <c r="P714" s="68" t="str">
        <f t="shared" si="255"/>
        <v>{ "id": 713, "cbl_value":"ASX", "oscar_display_text" : "ASX", "top_record": false, "synonyms": [] },</v>
      </c>
      <c r="Q714" s="68" t="str">
        <f t="shared" si="256"/>
        <v>{ "id": 713, "cbl_value":"ASX", "oscar_display_text" : "ASX", "top_record": false, "synonyms": [] },</v>
      </c>
      <c r="R714" s="68"/>
      <c r="S714" t="s">
        <v>195</v>
      </c>
      <c r="T714" t="str">
        <f t="shared" si="245"/>
        <v>UPDATE lov_value SET ACTIVE = 1 , ORDER_VALUE = 0 WHERE ID = 713;</v>
      </c>
    </row>
    <row r="715" spans="3:44" ht="16" hidden="1">
      <c r="C715" s="68">
        <v>17</v>
      </c>
      <c r="D715" s="68">
        <v>204</v>
      </c>
      <c r="E715" s="18" t="s">
        <v>1065</v>
      </c>
      <c r="F715" s="145" t="s">
        <v>2461</v>
      </c>
      <c r="G715" s="148" t="str">
        <f t="shared" si="259"/>
        <v>ATX</v>
      </c>
      <c r="H715" s="148" t="str">
        <f t="shared" si="258"/>
        <v>ATX</v>
      </c>
      <c r="I715" s="148"/>
      <c r="J715" s="148" t="s">
        <v>200</v>
      </c>
      <c r="K715" s="148"/>
      <c r="L715" s="30"/>
      <c r="M715" s="143"/>
      <c r="N715" s="68">
        <v>714</v>
      </c>
      <c r="O715" s="68" t="str">
        <f t="shared" si="257"/>
        <v/>
      </c>
      <c r="P715" s="68" t="str">
        <f t="shared" si="255"/>
        <v>{ "id": 714, "cbl_value":"ATX", "oscar_display_text" : "ATX", "top_record": false, "synonyms": [] },</v>
      </c>
      <c r="Q715" s="68" t="str">
        <f t="shared" si="256"/>
        <v>{ "id": 714, "cbl_value":"ATX", "oscar_display_text" : "ATX", "top_record": false, "synonyms": [] },</v>
      </c>
      <c r="R715" s="68"/>
      <c r="S715" t="s">
        <v>195</v>
      </c>
      <c r="T715" t="str">
        <f t="shared" si="245"/>
        <v>UPDATE lov_value SET ACTIVE = 1 , ORDER_VALUE = 0 WHERE ID = 714;</v>
      </c>
    </row>
    <row r="716" spans="3:44" ht="16" hidden="1">
      <c r="C716" s="68">
        <v>17</v>
      </c>
      <c r="D716" s="68">
        <v>204</v>
      </c>
      <c r="E716" s="18" t="s">
        <v>1065</v>
      </c>
      <c r="F716" s="145" t="s">
        <v>2462</v>
      </c>
      <c r="G716" s="148" t="str">
        <f t="shared" si="259"/>
        <v>ATXPRIME</v>
      </c>
      <c r="H716" s="148" t="str">
        <f t="shared" si="258"/>
        <v>ATXPRIME</v>
      </c>
      <c r="I716" s="148"/>
      <c r="J716" s="148" t="s">
        <v>200</v>
      </c>
      <c r="K716" s="148"/>
      <c r="L716" s="30"/>
      <c r="M716" s="143"/>
      <c r="N716" s="68">
        <v>715</v>
      </c>
      <c r="O716" s="68" t="str">
        <f t="shared" si="257"/>
        <v/>
      </c>
      <c r="P716" s="68" t="str">
        <f t="shared" si="255"/>
        <v>{ "id": 715, "cbl_value":"ATXPRIME", "oscar_display_text" : "ATXPRIME", "top_record": false, "synonyms": [] },</v>
      </c>
      <c r="Q716" s="68" t="str">
        <f t="shared" si="256"/>
        <v>{ "id": 715, "cbl_value":"ATXPRIME", "oscar_display_text" : "ATXPRIME", "top_record": false, "synonyms": [] },</v>
      </c>
      <c r="R716" s="68"/>
      <c r="S716" t="s">
        <v>195</v>
      </c>
      <c r="T716" t="str">
        <f t="shared" si="245"/>
        <v>UPDATE lov_value SET ACTIVE = 1 , ORDER_VALUE = 0 WHERE ID = 715;</v>
      </c>
    </row>
    <row r="717" spans="3:44" ht="16" hidden="1">
      <c r="C717" s="68">
        <v>17</v>
      </c>
      <c r="D717" s="68">
        <v>204</v>
      </c>
      <c r="E717" s="18" t="s">
        <v>1065</v>
      </c>
      <c r="F717" s="145" t="s">
        <v>2463</v>
      </c>
      <c r="G717" s="148" t="str">
        <f t="shared" si="259"/>
        <v>BEL20</v>
      </c>
      <c r="H717" s="148" t="str">
        <f t="shared" si="258"/>
        <v>BEL20</v>
      </c>
      <c r="I717" s="148"/>
      <c r="J717" s="148" t="s">
        <v>200</v>
      </c>
      <c r="K717" s="148"/>
      <c r="L717" s="30"/>
      <c r="M717" s="143"/>
      <c r="N717" s="68">
        <v>716</v>
      </c>
      <c r="O717" s="68" t="str">
        <f t="shared" si="257"/>
        <v/>
      </c>
      <c r="P717" s="68" t="str">
        <f t="shared" si="255"/>
        <v>{ "id": 716, "cbl_value":"BEL20", "oscar_display_text" : "BEL20", "top_record": false, "synonyms": [] },</v>
      </c>
      <c r="Q717" s="68" t="str">
        <f t="shared" si="256"/>
        <v>{ "id": 716, "cbl_value":"BEL20", "oscar_display_text" : "BEL20", "top_record": false, "synonyms": [] },</v>
      </c>
      <c r="R717" s="68"/>
      <c r="S717" t="s">
        <v>195</v>
      </c>
      <c r="T717" t="str">
        <f t="shared" si="245"/>
        <v>UPDATE lov_value SET ACTIVE = 1 , ORDER_VALUE = 0 WHERE ID = 716;</v>
      </c>
    </row>
    <row r="718" spans="3:44" ht="16" hidden="1">
      <c r="C718" s="68">
        <v>17</v>
      </c>
      <c r="D718" s="68">
        <v>204</v>
      </c>
      <c r="E718" s="18" t="s">
        <v>1065</v>
      </c>
      <c r="F718" s="145" t="s">
        <v>2464</v>
      </c>
      <c r="G718" s="148" t="str">
        <f t="shared" si="259"/>
        <v>BSE100</v>
      </c>
      <c r="H718" s="148" t="str">
        <f t="shared" si="258"/>
        <v>BSE100</v>
      </c>
      <c r="I718" s="148"/>
      <c r="J718" s="148" t="s">
        <v>200</v>
      </c>
      <c r="K718" s="148"/>
      <c r="L718" s="30"/>
      <c r="M718" s="143"/>
      <c r="N718" s="68">
        <v>717</v>
      </c>
      <c r="O718" s="68" t="str">
        <f t="shared" si="257"/>
        <v/>
      </c>
      <c r="P718" s="68" t="str">
        <f t="shared" si="255"/>
        <v>{ "id": 717, "cbl_value":"BSE100", "oscar_display_text" : "BSE100", "top_record": false, "synonyms": [] },</v>
      </c>
      <c r="Q718" s="68" t="str">
        <f t="shared" si="256"/>
        <v>{ "id": 717, "cbl_value":"BSE100", "oscar_display_text" : "BSE100", "top_record": false, "synonyms": [] },</v>
      </c>
      <c r="R718" s="68"/>
      <c r="S718" t="s">
        <v>195</v>
      </c>
      <c r="T718" t="str">
        <f t="shared" si="245"/>
        <v>UPDATE lov_value SET ACTIVE = 1 , ORDER_VALUE = 0 WHERE ID = 717;</v>
      </c>
    </row>
    <row r="719" spans="3:44" ht="16" hidden="1">
      <c r="C719" s="68">
        <v>17</v>
      </c>
      <c r="D719" s="68">
        <v>204</v>
      </c>
      <c r="E719" s="18" t="s">
        <v>1065</v>
      </c>
      <c r="F719" s="145" t="s">
        <v>2465</v>
      </c>
      <c r="G719" s="148" t="str">
        <f t="shared" si="259"/>
        <v>CAC</v>
      </c>
      <c r="H719" s="148" t="str">
        <f t="shared" si="258"/>
        <v>CAC</v>
      </c>
      <c r="I719" s="148"/>
      <c r="J719" s="148" t="s">
        <v>200</v>
      </c>
      <c r="K719" s="148"/>
      <c r="L719" s="30"/>
      <c r="M719" s="143"/>
      <c r="N719" s="68">
        <v>718</v>
      </c>
      <c r="O719" s="68" t="str">
        <f t="shared" si="257"/>
        <v/>
      </c>
      <c r="P719" s="68" t="str">
        <f t="shared" si="255"/>
        <v>{ "id": 718, "cbl_value":"CAC", "oscar_display_text" : "CAC", "top_record": false, "synonyms": [] },</v>
      </c>
      <c r="Q719" s="68" t="str">
        <f t="shared" si="256"/>
        <v>{ "id": 718, "cbl_value":"CAC", "oscar_display_text" : "CAC", "top_record": false, "synonyms": [] },</v>
      </c>
      <c r="R719" s="68"/>
      <c r="S719" t="s">
        <v>195</v>
      </c>
      <c r="T719" t="str">
        <f t="shared" si="245"/>
        <v>UPDATE lov_value SET ACTIVE = 1 , ORDER_VALUE = 0 WHERE ID = 718;</v>
      </c>
    </row>
    <row r="720" spans="3:44" ht="16" hidden="1">
      <c r="C720" s="68">
        <v>17</v>
      </c>
      <c r="D720" s="68">
        <v>204</v>
      </c>
      <c r="E720" s="18" t="s">
        <v>1065</v>
      </c>
      <c r="F720" s="145" t="s">
        <v>2466</v>
      </c>
      <c r="G720" s="148" t="str">
        <f t="shared" si="259"/>
        <v>CCMP</v>
      </c>
      <c r="H720" s="148" t="str">
        <f t="shared" si="258"/>
        <v>CCMP</v>
      </c>
      <c r="I720" s="148"/>
      <c r="J720" s="148" t="s">
        <v>200</v>
      </c>
      <c r="K720" s="148"/>
      <c r="L720" s="30"/>
      <c r="M720" s="143"/>
      <c r="N720" s="68">
        <v>719</v>
      </c>
      <c r="O720" s="68" t="str">
        <f t="shared" si="257"/>
        <v/>
      </c>
      <c r="P720" s="68" t="str">
        <f t="shared" si="255"/>
        <v>{ "id": 719, "cbl_value":"CCMP", "oscar_display_text" : "CCMP", "top_record": false, "synonyms": [] },</v>
      </c>
      <c r="Q720" s="68" t="str">
        <f t="shared" si="256"/>
        <v>{ "id": 719, "cbl_value":"CCMP", "oscar_display_text" : "CCMP", "top_record": false, "synonyms": [] },</v>
      </c>
      <c r="R720" s="68"/>
      <c r="S720" t="s">
        <v>195</v>
      </c>
      <c r="T720" t="str">
        <f t="shared" si="245"/>
        <v>UPDATE lov_value SET ACTIVE = 1 , ORDER_VALUE = 0 WHERE ID = 719;</v>
      </c>
    </row>
    <row r="721" spans="3:20" ht="16" hidden="1">
      <c r="C721" s="68">
        <v>17</v>
      </c>
      <c r="D721" s="68">
        <v>204</v>
      </c>
      <c r="E721" s="18" t="s">
        <v>1065</v>
      </c>
      <c r="F721" s="145" t="s">
        <v>2467</v>
      </c>
      <c r="G721" s="148" t="str">
        <f t="shared" si="259"/>
        <v>CETOP20</v>
      </c>
      <c r="H721" s="148" t="str">
        <f t="shared" si="258"/>
        <v>CETOP20</v>
      </c>
      <c r="I721" s="148"/>
      <c r="J721" s="148" t="s">
        <v>200</v>
      </c>
      <c r="K721" s="148"/>
      <c r="L721" s="30"/>
      <c r="M721" s="143"/>
      <c r="N721" s="68">
        <v>720</v>
      </c>
      <c r="O721" s="68" t="str">
        <f t="shared" si="257"/>
        <v/>
      </c>
      <c r="P721" s="68" t="str">
        <f t="shared" si="255"/>
        <v>{ "id": 720, "cbl_value":"CETOP20", "oscar_display_text" : "CETOP20", "top_record": false, "synonyms": [] },</v>
      </c>
      <c r="Q721" s="68" t="str">
        <f t="shared" si="256"/>
        <v>{ "id": 720, "cbl_value":"CETOP20", "oscar_display_text" : "CETOP20", "top_record": false, "synonyms": [] },</v>
      </c>
      <c r="R721" s="68"/>
      <c r="S721" t="s">
        <v>195</v>
      </c>
      <c r="T721" t="str">
        <f t="shared" si="245"/>
        <v>UPDATE lov_value SET ACTIVE = 1 , ORDER_VALUE = 0 WHERE ID = 720;</v>
      </c>
    </row>
    <row r="722" spans="3:20" ht="16" hidden="1">
      <c r="C722" s="68">
        <v>17</v>
      </c>
      <c r="D722" s="68">
        <v>204</v>
      </c>
      <c r="E722" s="18" t="s">
        <v>1065</v>
      </c>
      <c r="F722" s="145" t="s">
        <v>2468</v>
      </c>
      <c r="G722" s="148" t="str">
        <f t="shared" si="259"/>
        <v>CM100</v>
      </c>
      <c r="H722" s="148" t="str">
        <f t="shared" si="258"/>
        <v>CM100</v>
      </c>
      <c r="I722" s="148"/>
      <c r="J722" s="148" t="s">
        <v>200</v>
      </c>
      <c r="K722" s="148"/>
      <c r="L722" s="30"/>
      <c r="M722" s="143"/>
      <c r="N722" s="68">
        <v>721</v>
      </c>
      <c r="O722" s="68" t="str">
        <f t="shared" si="257"/>
        <v/>
      </c>
      <c r="P722" s="68" t="str">
        <f t="shared" si="255"/>
        <v>{ "id": 721, "cbl_value":"CM100", "oscar_display_text" : "CM100", "top_record": false, "synonyms": [] },</v>
      </c>
      <c r="Q722" s="68" t="str">
        <f t="shared" si="256"/>
        <v>{ "id": 721, "cbl_value":"CM100", "oscar_display_text" : "CM100", "top_record": false, "synonyms": [] },</v>
      </c>
      <c r="R722" s="68"/>
      <c r="S722" t="s">
        <v>195</v>
      </c>
      <c r="T722" t="str">
        <f t="shared" ref="T722:T785" si="260">CONCATENATE("UPDATE lov_value SET ACTIVE = ", IF(J722="Y",1,0), " , ORDER_VALUE = ",IF(I722&gt;0,I722,0), " WHERE ID = ", N722,";")</f>
        <v>UPDATE lov_value SET ACTIVE = 1 , ORDER_VALUE = 0 WHERE ID = 721;</v>
      </c>
    </row>
    <row r="723" spans="3:20" ht="16" hidden="1">
      <c r="C723" s="68">
        <v>17</v>
      </c>
      <c r="D723" s="68">
        <v>204</v>
      </c>
      <c r="E723" s="18" t="s">
        <v>1065</v>
      </c>
      <c r="F723" s="145" t="s">
        <v>2469</v>
      </c>
      <c r="G723" s="148" t="str">
        <f t="shared" si="259"/>
        <v>CN20</v>
      </c>
      <c r="H723" s="148" t="str">
        <f t="shared" si="258"/>
        <v>CN20</v>
      </c>
      <c r="I723" s="148"/>
      <c r="J723" s="148" t="s">
        <v>200</v>
      </c>
      <c r="K723" s="148"/>
      <c r="L723" s="30"/>
      <c r="M723" s="143"/>
      <c r="N723" s="68">
        <v>722</v>
      </c>
      <c r="O723" s="68" t="str">
        <f t="shared" si="257"/>
        <v/>
      </c>
      <c r="P723" s="68" t="str">
        <f t="shared" si="255"/>
        <v>{ "id": 722, "cbl_value":"CN20", "oscar_display_text" : "CN20", "top_record": false, "synonyms": [] },</v>
      </c>
      <c r="Q723" s="68" t="str">
        <f t="shared" si="256"/>
        <v>{ "id": 722, "cbl_value":"CN20", "oscar_display_text" : "CN20", "top_record": false, "synonyms": [] },</v>
      </c>
      <c r="R723" s="68"/>
      <c r="S723" t="s">
        <v>195</v>
      </c>
      <c r="T723" t="str">
        <f t="shared" si="260"/>
        <v>UPDATE lov_value SET ACTIVE = 1 , ORDER_VALUE = 0 WHERE ID = 722;</v>
      </c>
    </row>
    <row r="724" spans="3:20" ht="16" hidden="1">
      <c r="C724" s="68">
        <v>17</v>
      </c>
      <c r="D724" s="68">
        <v>204</v>
      </c>
      <c r="E724" s="18" t="s">
        <v>1065</v>
      </c>
      <c r="F724" s="145" t="s">
        <v>2470</v>
      </c>
      <c r="G724" s="148" t="str">
        <f t="shared" si="259"/>
        <v>CNX100</v>
      </c>
      <c r="H724" s="148" t="str">
        <f t="shared" si="258"/>
        <v>CNX100</v>
      </c>
      <c r="I724" s="148"/>
      <c r="J724" s="148" t="s">
        <v>200</v>
      </c>
      <c r="K724" s="148"/>
      <c r="L724" s="30"/>
      <c r="M724" s="143"/>
      <c r="N724" s="68">
        <v>723</v>
      </c>
      <c r="O724" s="68" t="str">
        <f t="shared" si="257"/>
        <v/>
      </c>
      <c r="P724" s="68" t="str">
        <f t="shared" si="255"/>
        <v>{ "id": 723, "cbl_value":"CNX100", "oscar_display_text" : "CNX100", "top_record": false, "synonyms": [] },</v>
      </c>
      <c r="Q724" s="68" t="str">
        <f t="shared" si="256"/>
        <v>{ "id": 723, "cbl_value":"CNX100", "oscar_display_text" : "CNX100", "top_record": false, "synonyms": [] },</v>
      </c>
      <c r="R724" s="68"/>
      <c r="S724" t="s">
        <v>195</v>
      </c>
      <c r="T724" t="str">
        <f t="shared" si="260"/>
        <v>UPDATE lov_value SET ACTIVE = 1 , ORDER_VALUE = 0 WHERE ID = 723;</v>
      </c>
    </row>
    <row r="725" spans="3:20" ht="16" hidden="1">
      <c r="C725" s="68">
        <v>17</v>
      </c>
      <c r="D725" s="68">
        <v>204</v>
      </c>
      <c r="E725" s="18" t="s">
        <v>1065</v>
      </c>
      <c r="F725" s="145" t="s">
        <v>2471</v>
      </c>
      <c r="G725" s="148" t="str">
        <f t="shared" si="259"/>
        <v>CRTX</v>
      </c>
      <c r="H725" s="148" t="str">
        <f t="shared" si="258"/>
        <v>CRTX</v>
      </c>
      <c r="I725" s="148"/>
      <c r="J725" s="148" t="s">
        <v>200</v>
      </c>
      <c r="K725" s="148"/>
      <c r="L725" s="30"/>
      <c r="M725" s="143"/>
      <c r="N725" s="68">
        <v>724</v>
      </c>
      <c r="O725" s="68" t="str">
        <f t="shared" si="257"/>
        <v/>
      </c>
      <c r="P725" s="68" t="str">
        <f t="shared" si="255"/>
        <v>{ "id": 724, "cbl_value":"CRTX", "oscar_display_text" : "CRTX", "top_record": false, "synonyms": [] },</v>
      </c>
      <c r="Q725" s="68" t="str">
        <f t="shared" si="256"/>
        <v>{ "id": 724, "cbl_value":"CRTX", "oscar_display_text" : "CRTX", "top_record": false, "synonyms": [] },</v>
      </c>
      <c r="R725" s="68"/>
      <c r="S725" t="s">
        <v>195</v>
      </c>
      <c r="T725" t="str">
        <f t="shared" si="260"/>
        <v>UPDATE lov_value SET ACTIVE = 1 , ORDER_VALUE = 0 WHERE ID = 724;</v>
      </c>
    </row>
    <row r="726" spans="3:20" ht="16" hidden="1">
      <c r="C726" s="68">
        <v>17</v>
      </c>
      <c r="D726" s="68">
        <v>204</v>
      </c>
      <c r="E726" s="18" t="s">
        <v>1065</v>
      </c>
      <c r="F726" s="145" t="s">
        <v>2472</v>
      </c>
      <c r="G726" s="148" t="str">
        <f t="shared" si="259"/>
        <v>CZH</v>
      </c>
      <c r="H726" s="148" t="str">
        <f t="shared" si="258"/>
        <v>CZH</v>
      </c>
      <c r="I726" s="148"/>
      <c r="J726" s="148" t="s">
        <v>200</v>
      </c>
      <c r="K726" s="148"/>
      <c r="L726" s="30"/>
      <c r="M726" s="143"/>
      <c r="N726" s="68">
        <v>725</v>
      </c>
      <c r="O726" s="68" t="str">
        <f t="shared" si="257"/>
        <v/>
      </c>
      <c r="P726" s="68" t="str">
        <f t="shared" si="255"/>
        <v>{ "id": 725, "cbl_value":"CZH", "oscar_display_text" : "CZH", "top_record": false, "synonyms": [] },</v>
      </c>
      <c r="Q726" s="68" t="str">
        <f t="shared" si="256"/>
        <v>{ "id": 725, "cbl_value":"CZH", "oscar_display_text" : "CZH", "top_record": false, "synonyms": [] },</v>
      </c>
      <c r="R726" s="68"/>
      <c r="S726" t="s">
        <v>195</v>
      </c>
      <c r="T726" t="str">
        <f t="shared" si="260"/>
        <v>UPDATE lov_value SET ACTIVE = 1 , ORDER_VALUE = 0 WHERE ID = 725;</v>
      </c>
    </row>
    <row r="727" spans="3:20" ht="16" hidden="1">
      <c r="C727" s="68">
        <v>17</v>
      </c>
      <c r="D727" s="68">
        <v>204</v>
      </c>
      <c r="E727" s="18" t="s">
        <v>1065</v>
      </c>
      <c r="F727" s="145" t="s">
        <v>2473</v>
      </c>
      <c r="G727" s="148" t="str">
        <f t="shared" si="259"/>
        <v>DAX</v>
      </c>
      <c r="H727" s="148" t="str">
        <f t="shared" si="258"/>
        <v>DAX</v>
      </c>
      <c r="I727" s="148"/>
      <c r="J727" s="148" t="s">
        <v>200</v>
      </c>
      <c r="K727" s="148"/>
      <c r="L727" s="30"/>
      <c r="M727" s="143"/>
      <c r="N727" s="68">
        <v>726</v>
      </c>
      <c r="O727" s="68" t="str">
        <f t="shared" si="257"/>
        <v/>
      </c>
      <c r="P727" s="68" t="str">
        <f t="shared" si="255"/>
        <v>{ "id": 726, "cbl_value":"DAX", "oscar_display_text" : "DAX", "top_record": false, "synonyms": [] },</v>
      </c>
      <c r="Q727" s="68" t="str">
        <f t="shared" si="256"/>
        <v>{ "id": 726, "cbl_value":"DAX", "oscar_display_text" : "DAX", "top_record": false, "synonyms": [] },</v>
      </c>
      <c r="R727" s="68"/>
      <c r="S727" t="s">
        <v>195</v>
      </c>
      <c r="T727" t="str">
        <f t="shared" si="260"/>
        <v>UPDATE lov_value SET ACTIVE = 1 , ORDER_VALUE = 0 WHERE ID = 726;</v>
      </c>
    </row>
    <row r="728" spans="3:20" ht="16" hidden="1">
      <c r="C728" s="68">
        <v>17</v>
      </c>
      <c r="D728" s="68">
        <v>204</v>
      </c>
      <c r="E728" s="18" t="s">
        <v>1065</v>
      </c>
      <c r="F728" s="145" t="s">
        <v>2474</v>
      </c>
      <c r="G728" s="148" t="str">
        <f t="shared" si="259"/>
        <v>DJI</v>
      </c>
      <c r="H728" s="148" t="str">
        <f t="shared" si="258"/>
        <v>DJI</v>
      </c>
      <c r="I728" s="148"/>
      <c r="J728" s="148" t="s">
        <v>200</v>
      </c>
      <c r="K728" s="148"/>
      <c r="L728" s="30"/>
      <c r="M728" s="143"/>
      <c r="N728" s="68">
        <v>727</v>
      </c>
      <c r="O728" s="68" t="str">
        <f t="shared" si="257"/>
        <v/>
      </c>
      <c r="P728" s="68" t="str">
        <f t="shared" si="255"/>
        <v>{ "id": 727, "cbl_value":"DJI", "oscar_display_text" : "DJI", "top_record": false, "synonyms": [] },</v>
      </c>
      <c r="Q728" s="68" t="str">
        <f t="shared" si="256"/>
        <v>{ "id": 727, "cbl_value":"DJI", "oscar_display_text" : "DJI", "top_record": false, "synonyms": [] },</v>
      </c>
      <c r="R728" s="68"/>
      <c r="S728" t="s">
        <v>195</v>
      </c>
      <c r="T728" t="str">
        <f t="shared" si="260"/>
        <v>UPDATE lov_value SET ACTIVE = 1 , ORDER_VALUE = 0 WHERE ID = 727;</v>
      </c>
    </row>
    <row r="729" spans="3:20" ht="16" hidden="1">
      <c r="C729" s="68">
        <v>17</v>
      </c>
      <c r="D729" s="68">
        <v>204</v>
      </c>
      <c r="E729" s="18" t="s">
        <v>1065</v>
      </c>
      <c r="F729" s="145" t="s">
        <v>2475</v>
      </c>
      <c r="G729" s="148" t="str">
        <f t="shared" si="259"/>
        <v>DUAED</v>
      </c>
      <c r="H729" s="148" t="str">
        <f t="shared" si="258"/>
        <v>DUAED</v>
      </c>
      <c r="I729" s="148"/>
      <c r="J729" s="148" t="s">
        <v>200</v>
      </c>
      <c r="K729" s="148"/>
      <c r="L729" s="30"/>
      <c r="M729" s="143"/>
      <c r="N729" s="68">
        <v>728</v>
      </c>
      <c r="O729" s="68" t="str">
        <f t="shared" si="257"/>
        <v/>
      </c>
      <c r="P729" s="68" t="str">
        <f t="shared" si="255"/>
        <v>{ "id": 728, "cbl_value":"DUAED", "oscar_display_text" : "DUAED", "top_record": false, "synonyms": [] },</v>
      </c>
      <c r="Q729" s="68" t="str">
        <f t="shared" si="256"/>
        <v>{ "id": 728, "cbl_value":"DUAED", "oscar_display_text" : "DUAED", "top_record": false, "synonyms": [] },</v>
      </c>
      <c r="R729" s="68"/>
      <c r="S729" t="s">
        <v>195</v>
      </c>
      <c r="T729" t="str">
        <f t="shared" si="260"/>
        <v>UPDATE lov_value SET ACTIVE = 1 , ORDER_VALUE = 0 WHERE ID = 728;</v>
      </c>
    </row>
    <row r="730" spans="3:20" ht="16" hidden="1">
      <c r="C730" s="68">
        <v>17</v>
      </c>
      <c r="D730" s="68">
        <v>204</v>
      </c>
      <c r="E730" s="18" t="s">
        <v>1065</v>
      </c>
      <c r="F730" s="145" t="s">
        <v>2476</v>
      </c>
      <c r="G730" s="148" t="str">
        <f t="shared" si="259"/>
        <v>E300</v>
      </c>
      <c r="H730" s="148" t="str">
        <f t="shared" si="258"/>
        <v>E300</v>
      </c>
      <c r="I730" s="148"/>
      <c r="J730" s="148" t="s">
        <v>200</v>
      </c>
      <c r="K730" s="148"/>
      <c r="L730" s="30"/>
      <c r="M730" s="143"/>
      <c r="N730" s="68">
        <v>729</v>
      </c>
      <c r="O730" s="68" t="str">
        <f t="shared" si="257"/>
        <v/>
      </c>
      <c r="P730" s="68" t="str">
        <f t="shared" si="255"/>
        <v>{ "id": 729, "cbl_value":"E300", "oscar_display_text" : "E300", "top_record": false, "synonyms": [] },</v>
      </c>
      <c r="Q730" s="68" t="str">
        <f t="shared" si="256"/>
        <v>{ "id": 729, "cbl_value":"E300", "oscar_display_text" : "E300", "top_record": false, "synonyms": [] },</v>
      </c>
      <c r="R730" s="68"/>
      <c r="S730" t="s">
        <v>195</v>
      </c>
      <c r="T730" t="str">
        <f t="shared" si="260"/>
        <v>UPDATE lov_value SET ACTIVE = 1 , ORDER_VALUE = 0 WHERE ID = 729;</v>
      </c>
    </row>
    <row r="731" spans="3:20" ht="16" hidden="1">
      <c r="C731" s="68">
        <v>17</v>
      </c>
      <c r="D731" s="68">
        <v>204</v>
      </c>
      <c r="E731" s="18" t="s">
        <v>1065</v>
      </c>
      <c r="F731" s="145" t="s">
        <v>2477</v>
      </c>
      <c r="G731" s="148" t="str">
        <f t="shared" si="259"/>
        <v>EB1X</v>
      </c>
      <c r="H731" s="148" t="str">
        <f t="shared" si="258"/>
        <v>EB1X</v>
      </c>
      <c r="I731" s="148"/>
      <c r="J731" s="148" t="s">
        <v>200</v>
      </c>
      <c r="K731" s="148"/>
      <c r="L731" s="30"/>
      <c r="M731" s="143"/>
      <c r="N731" s="68">
        <v>730</v>
      </c>
      <c r="O731" s="68" t="str">
        <f t="shared" si="257"/>
        <v/>
      </c>
      <c r="P731" s="68" t="str">
        <f t="shared" si="255"/>
        <v>{ "id": 730, "cbl_value":"EB1X", "oscar_display_text" : "EB1X", "top_record": false, "synonyms": [] },</v>
      </c>
      <c r="Q731" s="68" t="str">
        <f t="shared" si="256"/>
        <v>{ "id": 730, "cbl_value":"EB1X", "oscar_display_text" : "EB1X", "top_record": false, "synonyms": [] },</v>
      </c>
      <c r="R731" s="68"/>
      <c r="S731" t="s">
        <v>195</v>
      </c>
      <c r="T731" t="str">
        <f t="shared" si="260"/>
        <v>UPDATE lov_value SET ACTIVE = 1 , ORDER_VALUE = 0 WHERE ID = 730;</v>
      </c>
    </row>
    <row r="732" spans="3:20" ht="16" hidden="1">
      <c r="C732" s="68">
        <v>17</v>
      </c>
      <c r="D732" s="68">
        <v>204</v>
      </c>
      <c r="E732" s="18" t="s">
        <v>1065</v>
      </c>
      <c r="F732" s="145" t="s">
        <v>2478</v>
      </c>
      <c r="G732" s="148" t="str">
        <f t="shared" si="259"/>
        <v>FBMKLCI</v>
      </c>
      <c r="H732" s="148" t="str">
        <f t="shared" si="258"/>
        <v>FBMKLCI</v>
      </c>
      <c r="I732" s="148"/>
      <c r="J732" s="148" t="s">
        <v>200</v>
      </c>
      <c r="K732" s="148"/>
      <c r="L732" s="30"/>
      <c r="M732" s="143"/>
      <c r="N732" s="68">
        <v>731</v>
      </c>
      <c r="O732" s="68" t="str">
        <f t="shared" si="257"/>
        <v/>
      </c>
      <c r="P732" s="68" t="str">
        <f t="shared" si="255"/>
        <v>{ "id": 731, "cbl_value":"FBMKLCI", "oscar_display_text" : "FBMKLCI", "top_record": false, "synonyms": [] },</v>
      </c>
      <c r="Q732" s="68" t="str">
        <f t="shared" si="256"/>
        <v>{ "id": 731, "cbl_value":"FBMKLCI", "oscar_display_text" : "FBMKLCI", "top_record": false, "synonyms": [] },</v>
      </c>
      <c r="R732" s="68"/>
      <c r="S732" t="s">
        <v>195</v>
      </c>
      <c r="T732" t="str">
        <f t="shared" si="260"/>
        <v>UPDATE lov_value SET ACTIVE = 1 , ORDER_VALUE = 0 WHERE ID = 731;</v>
      </c>
    </row>
    <row r="733" spans="3:20" ht="16" hidden="1">
      <c r="C733" s="68">
        <v>17</v>
      </c>
      <c r="D733" s="68">
        <v>204</v>
      </c>
      <c r="E733" s="18" t="s">
        <v>1065</v>
      </c>
      <c r="F733" s="145" t="s">
        <v>2479</v>
      </c>
      <c r="G733" s="148" t="str">
        <f t="shared" si="259"/>
        <v>FREM</v>
      </c>
      <c r="H733" s="148" t="str">
        <f t="shared" si="258"/>
        <v>FREM</v>
      </c>
      <c r="I733" s="148"/>
      <c r="J733" s="148" t="s">
        <v>200</v>
      </c>
      <c r="K733" s="148"/>
      <c r="L733" s="30"/>
      <c r="M733" s="143"/>
      <c r="N733" s="68">
        <v>732</v>
      </c>
      <c r="O733" s="68" t="str">
        <f t="shared" si="257"/>
        <v/>
      </c>
      <c r="P733" s="68" t="str">
        <f t="shared" si="255"/>
        <v>{ "id": 732, "cbl_value":"FREM", "oscar_display_text" : "FREM", "top_record": false, "synonyms": [] },</v>
      </c>
      <c r="Q733" s="68" t="str">
        <f t="shared" si="256"/>
        <v>{ "id": 732, "cbl_value":"FREM", "oscar_display_text" : "FREM", "top_record": false, "synonyms": [] },</v>
      </c>
      <c r="R733" s="68"/>
      <c r="S733" t="s">
        <v>195</v>
      </c>
      <c r="T733" t="str">
        <f t="shared" si="260"/>
        <v>UPDATE lov_value SET ACTIVE = 1 , ORDER_VALUE = 0 WHERE ID = 732;</v>
      </c>
    </row>
    <row r="734" spans="3:20" ht="16" hidden="1">
      <c r="C734" s="68">
        <v>17</v>
      </c>
      <c r="D734" s="68">
        <v>204</v>
      </c>
      <c r="E734" s="18" t="s">
        <v>1065</v>
      </c>
      <c r="F734" s="145" t="s">
        <v>2480</v>
      </c>
      <c r="G734" s="148" t="str">
        <f t="shared" si="259"/>
        <v>FSTC</v>
      </c>
      <c r="H734" s="148" t="str">
        <f t="shared" si="258"/>
        <v>FSTC</v>
      </c>
      <c r="I734" s="148"/>
      <c r="J734" s="148" t="s">
        <v>200</v>
      </c>
      <c r="K734" s="148"/>
      <c r="L734" s="30"/>
      <c r="M734" s="143"/>
      <c r="N734" s="68">
        <v>733</v>
      </c>
      <c r="O734" s="68" t="str">
        <f t="shared" si="257"/>
        <v/>
      </c>
      <c r="P734" s="68" t="str">
        <f t="shared" si="255"/>
        <v>{ "id": 733, "cbl_value":"FSTC", "oscar_display_text" : "FSTC", "top_record": false, "synonyms": [] },</v>
      </c>
      <c r="Q734" s="68" t="str">
        <f t="shared" si="256"/>
        <v>{ "id": 733, "cbl_value":"FSTC", "oscar_display_text" : "FSTC", "top_record": false, "synonyms": [] },</v>
      </c>
      <c r="R734" s="68"/>
      <c r="S734" t="s">
        <v>195</v>
      </c>
      <c r="T734" t="str">
        <f t="shared" si="260"/>
        <v>UPDATE lov_value SET ACTIVE = 1 , ORDER_VALUE = 0 WHERE ID = 733;</v>
      </c>
    </row>
    <row r="735" spans="3:20" ht="16" hidden="1">
      <c r="C735" s="68">
        <v>17</v>
      </c>
      <c r="D735" s="68">
        <v>204</v>
      </c>
      <c r="E735" s="18" t="s">
        <v>1065</v>
      </c>
      <c r="F735" s="145" t="s">
        <v>2481</v>
      </c>
      <c r="G735" s="148" t="str">
        <f t="shared" si="259"/>
        <v>FTASE</v>
      </c>
      <c r="H735" s="148" t="str">
        <f t="shared" si="258"/>
        <v>FTASE</v>
      </c>
      <c r="I735" s="148"/>
      <c r="J735" s="148" t="s">
        <v>200</v>
      </c>
      <c r="K735" s="148"/>
      <c r="L735" s="30"/>
      <c r="M735" s="143"/>
      <c r="N735" s="68">
        <v>734</v>
      </c>
      <c r="O735" s="68" t="str">
        <f t="shared" si="257"/>
        <v/>
      </c>
      <c r="P735" s="68" t="str">
        <f t="shared" si="255"/>
        <v>{ "id": 734, "cbl_value":"FTASE", "oscar_display_text" : "FTASE", "top_record": false, "synonyms": [] },</v>
      </c>
      <c r="Q735" s="68" t="str">
        <f t="shared" si="256"/>
        <v>{ "id": 734, "cbl_value":"FTASE", "oscar_display_text" : "FTASE", "top_record": false, "synonyms": [] },</v>
      </c>
      <c r="R735" s="68"/>
      <c r="S735" t="s">
        <v>195</v>
      </c>
      <c r="T735" t="str">
        <f t="shared" si="260"/>
        <v>UPDATE lov_value SET ACTIVE = 1 , ORDER_VALUE = 0 WHERE ID = 734;</v>
      </c>
    </row>
    <row r="736" spans="3:20" ht="16" hidden="1">
      <c r="C736" s="68">
        <v>17</v>
      </c>
      <c r="D736" s="68">
        <v>204</v>
      </c>
      <c r="E736" s="18" t="s">
        <v>1065</v>
      </c>
      <c r="F736" s="145" t="s">
        <v>2482</v>
      </c>
      <c r="G736" s="148" t="str">
        <f t="shared" si="259"/>
        <v>FTAW01</v>
      </c>
      <c r="H736" s="148" t="str">
        <f t="shared" si="258"/>
        <v>FTAW01</v>
      </c>
      <c r="I736" s="148"/>
      <c r="J736" s="148" t="s">
        <v>200</v>
      </c>
      <c r="K736" s="148"/>
      <c r="L736" s="30"/>
      <c r="M736" s="143"/>
      <c r="N736" s="68">
        <v>735</v>
      </c>
      <c r="O736" s="68" t="str">
        <f t="shared" si="257"/>
        <v/>
      </c>
      <c r="P736" s="68" t="str">
        <f t="shared" si="255"/>
        <v>{ "id": 735, "cbl_value":"FTAW01", "oscar_display_text" : "FTAW01", "top_record": false, "synonyms": [] },</v>
      </c>
      <c r="Q736" s="68" t="str">
        <f t="shared" si="256"/>
        <v>{ "id": 735, "cbl_value":"FTAW01", "oscar_display_text" : "FTAW01", "top_record": false, "synonyms": [] },</v>
      </c>
      <c r="R736" s="68"/>
      <c r="S736" t="s">
        <v>195</v>
      </c>
      <c r="T736" t="str">
        <f t="shared" si="260"/>
        <v>UPDATE lov_value SET ACTIVE = 1 , ORDER_VALUE = 0 WHERE ID = 735;</v>
      </c>
    </row>
    <row r="737" spans="3:20" ht="16" hidden="1">
      <c r="C737" s="68">
        <v>17</v>
      </c>
      <c r="D737" s="68">
        <v>204</v>
      </c>
      <c r="E737" s="18" t="s">
        <v>1065</v>
      </c>
      <c r="F737" s="145" t="s">
        <v>2483</v>
      </c>
      <c r="G737" s="148" t="str">
        <f t="shared" si="259"/>
        <v>FTSEMIB</v>
      </c>
      <c r="H737" s="148" t="str">
        <f t="shared" si="258"/>
        <v>FTSEMIB</v>
      </c>
      <c r="I737" s="148"/>
      <c r="J737" s="148" t="s">
        <v>200</v>
      </c>
      <c r="K737" s="148"/>
      <c r="L737" s="30"/>
      <c r="M737" s="143"/>
      <c r="N737" s="68">
        <v>736</v>
      </c>
      <c r="O737" s="68" t="str">
        <f t="shared" si="257"/>
        <v/>
      </c>
      <c r="P737" s="68" t="str">
        <f t="shared" si="255"/>
        <v>{ "id": 736, "cbl_value":"FTSEMIB", "oscar_display_text" : "FTSEMIB", "top_record": false, "synonyms": [] },</v>
      </c>
      <c r="Q737" s="68" t="str">
        <f t="shared" si="256"/>
        <v>{ "id": 736, "cbl_value":"FTSEMIB", "oscar_display_text" : "FTSEMIB", "top_record": false, "synonyms": [] },</v>
      </c>
      <c r="R737" s="68"/>
      <c r="S737" t="s">
        <v>195</v>
      </c>
      <c r="T737" t="str">
        <f t="shared" si="260"/>
        <v>UPDATE lov_value SET ACTIVE = 1 , ORDER_VALUE = 0 WHERE ID = 736;</v>
      </c>
    </row>
    <row r="738" spans="3:20" ht="16" hidden="1">
      <c r="C738" s="68">
        <v>17</v>
      </c>
      <c r="D738" s="68">
        <v>204</v>
      </c>
      <c r="E738" s="18" t="s">
        <v>1065</v>
      </c>
      <c r="F738" s="145" t="s">
        <v>2484</v>
      </c>
      <c r="G738" s="148" t="str">
        <f t="shared" si="259"/>
        <v>HDAX</v>
      </c>
      <c r="H738" s="148" t="str">
        <f t="shared" si="258"/>
        <v>HDAX</v>
      </c>
      <c r="I738" s="148"/>
      <c r="J738" s="148" t="s">
        <v>200</v>
      </c>
      <c r="K738" s="148"/>
      <c r="L738" s="30"/>
      <c r="M738" s="143"/>
      <c r="N738" s="68">
        <v>737</v>
      </c>
      <c r="O738" s="68" t="str">
        <f t="shared" si="257"/>
        <v/>
      </c>
      <c r="P738" s="68" t="str">
        <f t="shared" si="255"/>
        <v>{ "id": 737, "cbl_value":"HDAX", "oscar_display_text" : "HDAX", "top_record": false, "synonyms": [] },</v>
      </c>
      <c r="Q738" s="68" t="str">
        <f t="shared" si="256"/>
        <v>{ "id": 737, "cbl_value":"HDAX", "oscar_display_text" : "HDAX", "top_record": false, "synonyms": [] },</v>
      </c>
      <c r="R738" s="68"/>
      <c r="S738" t="s">
        <v>195</v>
      </c>
      <c r="T738" t="str">
        <f t="shared" si="260"/>
        <v>UPDATE lov_value SET ACTIVE = 1 , ORDER_VALUE = 0 WHERE ID = 737;</v>
      </c>
    </row>
    <row r="739" spans="3:20" ht="16" hidden="1">
      <c r="C739" s="68">
        <v>17</v>
      </c>
      <c r="D739" s="68">
        <v>204</v>
      </c>
      <c r="E739" s="18" t="s">
        <v>1065</v>
      </c>
      <c r="F739" s="145" t="s">
        <v>2485</v>
      </c>
      <c r="G739" s="148" t="str">
        <f t="shared" si="259"/>
        <v>HEX</v>
      </c>
      <c r="H739" s="148" t="str">
        <f t="shared" si="258"/>
        <v>HEX</v>
      </c>
      <c r="I739" s="148"/>
      <c r="J739" s="148" t="s">
        <v>200</v>
      </c>
      <c r="K739" s="148"/>
      <c r="L739" s="30"/>
      <c r="M739" s="143"/>
      <c r="N739" s="68">
        <v>738</v>
      </c>
      <c r="O739" s="68" t="str">
        <f t="shared" si="257"/>
        <v/>
      </c>
      <c r="P739" s="68" t="str">
        <f t="shared" si="255"/>
        <v>{ "id": 738, "cbl_value":"HEX", "oscar_display_text" : "HEX", "top_record": false, "synonyms": [] },</v>
      </c>
      <c r="Q739" s="68" t="str">
        <f t="shared" si="256"/>
        <v>{ "id": 738, "cbl_value":"HEX", "oscar_display_text" : "HEX", "top_record": false, "synonyms": [] },</v>
      </c>
      <c r="R739" s="68"/>
      <c r="S739" t="s">
        <v>195</v>
      </c>
      <c r="T739" t="str">
        <f t="shared" si="260"/>
        <v>UPDATE lov_value SET ACTIVE = 1 , ORDER_VALUE = 0 WHERE ID = 738;</v>
      </c>
    </row>
    <row r="740" spans="3:20" ht="16" hidden="1">
      <c r="C740" s="68">
        <v>17</v>
      </c>
      <c r="D740" s="68">
        <v>204</v>
      </c>
      <c r="E740" s="18" t="s">
        <v>1065</v>
      </c>
      <c r="F740" s="145" t="s">
        <v>2486</v>
      </c>
      <c r="G740" s="148" t="str">
        <f t="shared" si="259"/>
        <v>HEX25</v>
      </c>
      <c r="H740" s="148" t="str">
        <f t="shared" si="258"/>
        <v>HEX25</v>
      </c>
      <c r="I740" s="148"/>
      <c r="J740" s="148" t="s">
        <v>200</v>
      </c>
      <c r="K740" s="148"/>
      <c r="L740" s="30"/>
      <c r="M740" s="143"/>
      <c r="N740" s="68">
        <v>739</v>
      </c>
      <c r="O740" s="68" t="str">
        <f t="shared" si="257"/>
        <v/>
      </c>
      <c r="P740" s="68" t="str">
        <f t="shared" si="255"/>
        <v>{ "id": 739, "cbl_value":"HEX25", "oscar_display_text" : "HEX25", "top_record": false, "synonyms": [] },</v>
      </c>
      <c r="Q740" s="68" t="str">
        <f t="shared" si="256"/>
        <v>{ "id": 739, "cbl_value":"HEX25", "oscar_display_text" : "HEX25", "top_record": false, "synonyms": [] },</v>
      </c>
      <c r="R740" s="68"/>
      <c r="S740" t="s">
        <v>195</v>
      </c>
      <c r="T740" t="str">
        <f t="shared" si="260"/>
        <v>UPDATE lov_value SET ACTIVE = 1 , ORDER_VALUE = 0 WHERE ID = 739;</v>
      </c>
    </row>
    <row r="741" spans="3:20" ht="16" hidden="1">
      <c r="C741" s="68">
        <v>17</v>
      </c>
      <c r="D741" s="68">
        <v>204</v>
      </c>
      <c r="E741" s="18" t="s">
        <v>1065</v>
      </c>
      <c r="F741" s="145" t="s">
        <v>2487</v>
      </c>
      <c r="G741" s="148" t="str">
        <f t="shared" si="259"/>
        <v>HSCI</v>
      </c>
      <c r="H741" s="148" t="str">
        <f t="shared" si="258"/>
        <v>HSCI</v>
      </c>
      <c r="I741" s="148"/>
      <c r="J741" s="148" t="s">
        <v>200</v>
      </c>
      <c r="K741" s="148"/>
      <c r="L741" s="30"/>
      <c r="M741" s="143"/>
      <c r="N741" s="68">
        <v>740</v>
      </c>
      <c r="O741" s="68" t="str">
        <f t="shared" si="257"/>
        <v/>
      </c>
      <c r="P741" s="68" t="str">
        <f t="shared" si="255"/>
        <v>{ "id": 740, "cbl_value":"HSCI", "oscar_display_text" : "HSCI", "top_record": false, "synonyms": [] },</v>
      </c>
      <c r="Q741" s="68" t="str">
        <f t="shared" si="256"/>
        <v>{ "id": 740, "cbl_value":"HSCI", "oscar_display_text" : "HSCI", "top_record": false, "synonyms": [] },</v>
      </c>
      <c r="R741" s="68"/>
      <c r="S741" t="s">
        <v>195</v>
      </c>
      <c r="T741" t="str">
        <f t="shared" si="260"/>
        <v>UPDATE lov_value SET ACTIVE = 1 , ORDER_VALUE = 0 WHERE ID = 740;</v>
      </c>
    </row>
    <row r="742" spans="3:20" ht="16" hidden="1">
      <c r="C742" s="68">
        <v>17</v>
      </c>
      <c r="D742" s="68">
        <v>204</v>
      </c>
      <c r="E742" s="18" t="s">
        <v>1065</v>
      </c>
      <c r="F742" s="145" t="s">
        <v>2488</v>
      </c>
      <c r="G742" s="148" t="str">
        <f t="shared" si="259"/>
        <v>HSI</v>
      </c>
      <c r="H742" s="148" t="str">
        <f t="shared" si="258"/>
        <v>HSI</v>
      </c>
      <c r="I742" s="148"/>
      <c r="J742" s="148" t="s">
        <v>200</v>
      </c>
      <c r="K742" s="148"/>
      <c r="L742" s="30"/>
      <c r="M742" s="143"/>
      <c r="N742" s="68">
        <v>741</v>
      </c>
      <c r="O742" s="68" t="str">
        <f t="shared" si="257"/>
        <v/>
      </c>
      <c r="P742" s="68" t="str">
        <f t="shared" si="255"/>
        <v>{ "id": 741, "cbl_value":"HSI", "oscar_display_text" : "HSI", "top_record": false, "synonyms": [] },</v>
      </c>
      <c r="Q742" s="68" t="str">
        <f t="shared" si="256"/>
        <v>{ "id": 741, "cbl_value":"HSI", "oscar_display_text" : "HSI", "top_record": false, "synonyms": [] },</v>
      </c>
      <c r="R742" s="68"/>
      <c r="S742" t="s">
        <v>195</v>
      </c>
      <c r="T742" t="str">
        <f t="shared" si="260"/>
        <v>UPDATE lov_value SET ACTIVE = 1 , ORDER_VALUE = 0 WHERE ID = 741;</v>
      </c>
    </row>
    <row r="743" spans="3:20" ht="16" hidden="1">
      <c r="C743" s="68">
        <v>17</v>
      </c>
      <c r="D743" s="68">
        <v>204</v>
      </c>
      <c r="E743" s="18" t="s">
        <v>1065</v>
      </c>
      <c r="F743" s="145" t="s">
        <v>2489</v>
      </c>
      <c r="G743" s="148" t="str">
        <f t="shared" si="259"/>
        <v>HSML100</v>
      </c>
      <c r="H743" s="148" t="str">
        <f t="shared" si="258"/>
        <v>HSML100</v>
      </c>
      <c r="I743" s="148"/>
      <c r="J743" s="148" t="s">
        <v>200</v>
      </c>
      <c r="K743" s="148"/>
      <c r="L743" s="30"/>
      <c r="M743" s="143"/>
      <c r="N743" s="68">
        <v>742</v>
      </c>
      <c r="O743" s="68" t="str">
        <f t="shared" si="257"/>
        <v/>
      </c>
      <c r="P743" s="68" t="str">
        <f t="shared" si="255"/>
        <v>{ "id": 742, "cbl_value":"HSML100", "oscar_display_text" : "HSML100", "top_record": false, "synonyms": [] },</v>
      </c>
      <c r="Q743" s="68" t="str">
        <f t="shared" si="256"/>
        <v>{ "id": 742, "cbl_value":"HSML100", "oscar_display_text" : "HSML100", "top_record": false, "synonyms": [] },</v>
      </c>
      <c r="R743" s="68"/>
      <c r="S743" t="s">
        <v>195</v>
      </c>
      <c r="T743" t="str">
        <f t="shared" si="260"/>
        <v>UPDATE lov_value SET ACTIVE = 1 , ORDER_VALUE = 0 WHERE ID = 742;</v>
      </c>
    </row>
    <row r="744" spans="3:20" ht="16" hidden="1">
      <c r="C744" s="68">
        <v>17</v>
      </c>
      <c r="D744" s="68">
        <v>204</v>
      </c>
      <c r="E744" s="18" t="s">
        <v>1065</v>
      </c>
      <c r="F744" s="145" t="s">
        <v>2490</v>
      </c>
      <c r="G744" s="148" t="str">
        <f t="shared" si="259"/>
        <v>IBEX</v>
      </c>
      <c r="H744" s="148" t="str">
        <f t="shared" si="258"/>
        <v>IBEX</v>
      </c>
      <c r="I744" s="148"/>
      <c r="J744" s="148" t="s">
        <v>200</v>
      </c>
      <c r="K744" s="148"/>
      <c r="L744" s="30"/>
      <c r="M744" s="143"/>
      <c r="N744" s="68">
        <v>743</v>
      </c>
      <c r="O744" s="68" t="str">
        <f t="shared" si="257"/>
        <v/>
      </c>
      <c r="P744" s="68" t="str">
        <f t="shared" si="255"/>
        <v>{ "id": 743, "cbl_value":"IBEX", "oscar_display_text" : "IBEX", "top_record": false, "synonyms": [] },</v>
      </c>
      <c r="Q744" s="68" t="str">
        <f t="shared" si="256"/>
        <v>{ "id": 743, "cbl_value":"IBEX", "oscar_display_text" : "IBEX", "top_record": false, "synonyms": [] },</v>
      </c>
      <c r="R744" s="68"/>
      <c r="S744" t="s">
        <v>195</v>
      </c>
      <c r="T744" t="str">
        <f t="shared" si="260"/>
        <v>UPDATE lov_value SET ACTIVE = 1 , ORDER_VALUE = 0 WHERE ID = 743;</v>
      </c>
    </row>
    <row r="745" spans="3:20" ht="16" hidden="1">
      <c r="C745" s="68">
        <v>17</v>
      </c>
      <c r="D745" s="68">
        <v>204</v>
      </c>
      <c r="E745" s="18" t="s">
        <v>1065</v>
      </c>
      <c r="F745" s="145" t="s">
        <v>2491</v>
      </c>
      <c r="G745" s="148" t="str">
        <f t="shared" si="259"/>
        <v>IBOV</v>
      </c>
      <c r="H745" s="148" t="str">
        <f t="shared" si="258"/>
        <v>IBOV</v>
      </c>
      <c r="I745" s="148"/>
      <c r="J745" s="148" t="s">
        <v>200</v>
      </c>
      <c r="K745" s="148"/>
      <c r="L745" s="30"/>
      <c r="M745" s="143"/>
      <c r="N745" s="68">
        <v>744</v>
      </c>
      <c r="O745" s="68" t="str">
        <f t="shared" si="257"/>
        <v/>
      </c>
      <c r="P745" s="68" t="str">
        <f t="shared" si="255"/>
        <v>{ "id": 744, "cbl_value":"IBOV", "oscar_display_text" : "IBOV", "top_record": false, "synonyms": [] },</v>
      </c>
      <c r="Q745" s="68" t="str">
        <f t="shared" si="256"/>
        <v>{ "id": 744, "cbl_value":"IBOV", "oscar_display_text" : "IBOV", "top_record": false, "synonyms": [] },</v>
      </c>
      <c r="R745" s="68"/>
      <c r="S745" t="s">
        <v>195</v>
      </c>
      <c r="T745" t="str">
        <f t="shared" si="260"/>
        <v>UPDATE lov_value SET ACTIVE = 1 , ORDER_VALUE = 0 WHERE ID = 744;</v>
      </c>
    </row>
    <row r="746" spans="3:20" ht="16" hidden="1">
      <c r="C746" s="68">
        <v>17</v>
      </c>
      <c r="D746" s="68">
        <v>204</v>
      </c>
      <c r="E746" s="18" t="s">
        <v>1065</v>
      </c>
      <c r="F746" s="145" t="s">
        <v>2492</v>
      </c>
      <c r="G746" s="148" t="str">
        <f t="shared" si="259"/>
        <v>INDI25</v>
      </c>
      <c r="H746" s="148" t="str">
        <f t="shared" si="258"/>
        <v>INDI25</v>
      </c>
      <c r="I746" s="148"/>
      <c r="J746" s="148" t="s">
        <v>200</v>
      </c>
      <c r="K746" s="148"/>
      <c r="L746" s="30"/>
      <c r="M746" s="143"/>
      <c r="N746" s="68">
        <v>745</v>
      </c>
      <c r="O746" s="68" t="str">
        <f t="shared" si="257"/>
        <v/>
      </c>
      <c r="P746" s="68" t="str">
        <f t="shared" si="255"/>
        <v>{ "id": 745, "cbl_value":"INDI25", "oscar_display_text" : "INDI25", "top_record": false, "synonyms": [] },</v>
      </c>
      <c r="Q746" s="68" t="str">
        <f t="shared" si="256"/>
        <v>{ "id": 745, "cbl_value":"INDI25", "oscar_display_text" : "INDI25", "top_record": false, "synonyms": [] },</v>
      </c>
      <c r="R746" s="68"/>
      <c r="S746" t="s">
        <v>195</v>
      </c>
      <c r="T746" t="str">
        <f t="shared" si="260"/>
        <v>UPDATE lov_value SET ACTIVE = 1 , ORDER_VALUE = 0 WHERE ID = 745;</v>
      </c>
    </row>
    <row r="747" spans="3:20" ht="16" hidden="1">
      <c r="C747" s="68">
        <v>17</v>
      </c>
      <c r="D747" s="68">
        <v>204</v>
      </c>
      <c r="E747" s="18" t="s">
        <v>1065</v>
      </c>
      <c r="F747" s="145" t="s">
        <v>2493</v>
      </c>
      <c r="G747" s="148" t="str">
        <f t="shared" si="259"/>
        <v>INDU</v>
      </c>
      <c r="H747" s="148" t="str">
        <f t="shared" si="258"/>
        <v>INDU</v>
      </c>
      <c r="I747" s="148"/>
      <c r="J747" s="148" t="s">
        <v>200</v>
      </c>
      <c r="K747" s="148"/>
      <c r="L747" s="30"/>
      <c r="M747" s="143"/>
      <c r="N747" s="68">
        <v>746</v>
      </c>
      <c r="O747" s="68" t="str">
        <f t="shared" si="257"/>
        <v/>
      </c>
      <c r="P747" s="68" t="str">
        <f t="shared" si="255"/>
        <v>{ "id": 746, "cbl_value":"INDU", "oscar_display_text" : "INDU", "top_record": false, "synonyms": [] },</v>
      </c>
      <c r="Q747" s="68" t="str">
        <f t="shared" si="256"/>
        <v>{ "id": 746, "cbl_value":"INDU", "oscar_display_text" : "INDU", "top_record": false, "synonyms": [] },</v>
      </c>
      <c r="R747" s="68"/>
      <c r="S747" t="s">
        <v>195</v>
      </c>
      <c r="T747" t="str">
        <f t="shared" si="260"/>
        <v>UPDATE lov_value SET ACTIVE = 1 , ORDER_VALUE = 0 WHERE ID = 746;</v>
      </c>
    </row>
    <row r="748" spans="3:20" ht="16" hidden="1">
      <c r="C748" s="68">
        <v>17</v>
      </c>
      <c r="D748" s="68">
        <v>204</v>
      </c>
      <c r="E748" s="18" t="s">
        <v>1065</v>
      </c>
      <c r="F748" s="145" t="s">
        <v>2494</v>
      </c>
      <c r="G748" s="148" t="str">
        <f t="shared" si="259"/>
        <v>ISEQ</v>
      </c>
      <c r="H748" s="148" t="str">
        <f t="shared" si="258"/>
        <v>ISEQ</v>
      </c>
      <c r="I748" s="148"/>
      <c r="J748" s="148" t="s">
        <v>200</v>
      </c>
      <c r="K748" s="148"/>
      <c r="L748" s="30"/>
      <c r="M748" s="143"/>
      <c r="N748" s="68">
        <v>747</v>
      </c>
      <c r="O748" s="68" t="str">
        <f t="shared" si="257"/>
        <v/>
      </c>
      <c r="P748" s="68" t="str">
        <f t="shared" si="255"/>
        <v>{ "id": 747, "cbl_value":"ISEQ", "oscar_display_text" : "ISEQ", "top_record": false, "synonyms": [] },</v>
      </c>
      <c r="Q748" s="68" t="str">
        <f t="shared" si="256"/>
        <v>{ "id": 747, "cbl_value":"ISEQ", "oscar_display_text" : "ISEQ", "top_record": false, "synonyms": [] },</v>
      </c>
      <c r="R748" s="68"/>
      <c r="S748" t="s">
        <v>195</v>
      </c>
      <c r="T748" t="str">
        <f t="shared" si="260"/>
        <v>UPDATE lov_value SET ACTIVE = 1 , ORDER_VALUE = 0 WHERE ID = 747;</v>
      </c>
    </row>
    <row r="749" spans="3:20" ht="16" hidden="1">
      <c r="C749" s="68">
        <v>17</v>
      </c>
      <c r="D749" s="68">
        <v>204</v>
      </c>
      <c r="E749" s="18" t="s">
        <v>1065</v>
      </c>
      <c r="F749" s="145" t="s">
        <v>2495</v>
      </c>
      <c r="G749" s="148" t="str">
        <f t="shared" si="259"/>
        <v>ISEQ20P</v>
      </c>
      <c r="H749" s="148" t="str">
        <f t="shared" si="258"/>
        <v>ISEQ20P</v>
      </c>
      <c r="I749" s="148"/>
      <c r="J749" s="148" t="s">
        <v>200</v>
      </c>
      <c r="K749" s="148"/>
      <c r="L749" s="30"/>
      <c r="M749" s="143"/>
      <c r="N749" s="68">
        <v>748</v>
      </c>
      <c r="O749" s="68" t="str">
        <f t="shared" si="257"/>
        <v/>
      </c>
      <c r="P749" s="68" t="str">
        <f t="shared" si="255"/>
        <v>{ "id": 748, "cbl_value":"ISEQ20P", "oscar_display_text" : "ISEQ20P", "top_record": false, "synonyms": [] },</v>
      </c>
      <c r="Q749" s="68" t="str">
        <f t="shared" si="256"/>
        <v>{ "id": 748, "cbl_value":"ISEQ20P", "oscar_display_text" : "ISEQ20P", "top_record": false, "synonyms": [] },</v>
      </c>
      <c r="R749" s="68"/>
      <c r="S749" t="s">
        <v>195</v>
      </c>
      <c r="T749" t="str">
        <f t="shared" si="260"/>
        <v>UPDATE lov_value SET ACTIVE = 1 , ORDER_VALUE = 0 WHERE ID = 748;</v>
      </c>
    </row>
    <row r="750" spans="3:20" ht="16" hidden="1">
      <c r="C750" s="68">
        <v>17</v>
      </c>
      <c r="D750" s="68">
        <v>204</v>
      </c>
      <c r="E750" s="18" t="s">
        <v>1065</v>
      </c>
      <c r="F750" s="145" t="s">
        <v>2496</v>
      </c>
      <c r="G750" s="148" t="str">
        <f t="shared" si="259"/>
        <v>JCI</v>
      </c>
      <c r="H750" s="148" t="str">
        <f t="shared" si="258"/>
        <v>JCI</v>
      </c>
      <c r="I750" s="148"/>
      <c r="J750" s="148" t="s">
        <v>200</v>
      </c>
      <c r="K750" s="148"/>
      <c r="L750" s="30"/>
      <c r="M750" s="143"/>
      <c r="N750" s="68">
        <v>749</v>
      </c>
      <c r="O750" s="68" t="str">
        <f t="shared" si="257"/>
        <v/>
      </c>
      <c r="P750" s="68" t="str">
        <f t="shared" si="255"/>
        <v>{ "id": 749, "cbl_value":"JCI", "oscar_display_text" : "JCI", "top_record": false, "synonyms": [] },</v>
      </c>
      <c r="Q750" s="68" t="str">
        <f t="shared" si="256"/>
        <v>{ "id": 749, "cbl_value":"JCI", "oscar_display_text" : "JCI", "top_record": false, "synonyms": [] },</v>
      </c>
      <c r="R750" s="68"/>
      <c r="S750" t="s">
        <v>195</v>
      </c>
      <c r="T750" t="str">
        <f t="shared" si="260"/>
        <v>UPDATE lov_value SET ACTIVE = 1 , ORDER_VALUE = 0 WHERE ID = 749;</v>
      </c>
    </row>
    <row r="751" spans="3:20" ht="16" hidden="1">
      <c r="C751" s="68">
        <v>17</v>
      </c>
      <c r="D751" s="68">
        <v>204</v>
      </c>
      <c r="E751" s="18" t="s">
        <v>1065</v>
      </c>
      <c r="F751" s="145" t="s">
        <v>2497</v>
      </c>
      <c r="G751" s="148" t="str">
        <f t="shared" si="259"/>
        <v>KFX</v>
      </c>
      <c r="H751" s="148" t="str">
        <f t="shared" si="258"/>
        <v>KFX</v>
      </c>
      <c r="I751" s="148"/>
      <c r="J751" s="148" t="s">
        <v>200</v>
      </c>
      <c r="K751" s="148"/>
      <c r="L751" s="30"/>
      <c r="M751" s="143"/>
      <c r="N751" s="68">
        <v>750</v>
      </c>
      <c r="O751" s="68" t="str">
        <f t="shared" si="257"/>
        <v/>
      </c>
      <c r="P751" s="68" t="str">
        <f t="shared" si="255"/>
        <v>{ "id": 750, "cbl_value":"KFX", "oscar_display_text" : "KFX", "top_record": false, "synonyms": [] },</v>
      </c>
      <c r="Q751" s="68" t="str">
        <f t="shared" si="256"/>
        <v>{ "id": 750, "cbl_value":"KFX", "oscar_display_text" : "KFX", "top_record": false, "synonyms": [] },</v>
      </c>
      <c r="R751" s="68"/>
      <c r="S751" t="s">
        <v>195</v>
      </c>
      <c r="T751" t="str">
        <f t="shared" si="260"/>
        <v>UPDATE lov_value SET ACTIVE = 1 , ORDER_VALUE = 0 WHERE ID = 750;</v>
      </c>
    </row>
    <row r="752" spans="3:20" ht="16" hidden="1">
      <c r="C752" s="68">
        <v>17</v>
      </c>
      <c r="D752" s="68">
        <v>204</v>
      </c>
      <c r="E752" s="18" t="s">
        <v>1065</v>
      </c>
      <c r="F752" s="145" t="s">
        <v>2498</v>
      </c>
      <c r="G752" s="148" t="str">
        <f t="shared" si="259"/>
        <v>KOSPI</v>
      </c>
      <c r="H752" s="148" t="str">
        <f t="shared" si="258"/>
        <v>KOSPI</v>
      </c>
      <c r="I752" s="148"/>
      <c r="J752" s="148" t="s">
        <v>200</v>
      </c>
      <c r="K752" s="148"/>
      <c r="L752" s="30"/>
      <c r="M752" s="143"/>
      <c r="N752" s="68">
        <v>751</v>
      </c>
      <c r="O752" s="68" t="str">
        <f t="shared" si="257"/>
        <v/>
      </c>
      <c r="P752" s="68" t="str">
        <f t="shared" si="255"/>
        <v>{ "id": 751, "cbl_value":"KOSPI", "oscar_display_text" : "KOSPI", "top_record": false, "synonyms": [] },</v>
      </c>
      <c r="Q752" s="68" t="str">
        <f t="shared" si="256"/>
        <v>{ "id": 751, "cbl_value":"KOSPI", "oscar_display_text" : "KOSPI", "top_record": false, "synonyms": [] },</v>
      </c>
      <c r="R752" s="68"/>
      <c r="S752" t="s">
        <v>195</v>
      </c>
      <c r="T752" t="str">
        <f t="shared" si="260"/>
        <v>UPDATE lov_value SET ACTIVE = 1 , ORDER_VALUE = 0 WHERE ID = 751;</v>
      </c>
    </row>
    <row r="753" spans="3:20" ht="16" hidden="1">
      <c r="C753" s="68">
        <v>17</v>
      </c>
      <c r="D753" s="68">
        <v>204</v>
      </c>
      <c r="E753" s="18" t="s">
        <v>1065</v>
      </c>
      <c r="F753" s="145" t="s">
        <v>2499</v>
      </c>
      <c r="G753" s="148" t="str">
        <f t="shared" si="259"/>
        <v>KOSPI100</v>
      </c>
      <c r="H753" s="148" t="str">
        <f t="shared" si="258"/>
        <v>KOSPI100</v>
      </c>
      <c r="I753" s="148"/>
      <c r="J753" s="148" t="s">
        <v>200</v>
      </c>
      <c r="K753" s="148"/>
      <c r="L753" s="30"/>
      <c r="M753" s="143"/>
      <c r="N753" s="68">
        <v>752</v>
      </c>
      <c r="O753" s="68" t="str">
        <f t="shared" si="257"/>
        <v/>
      </c>
      <c r="P753" s="68" t="str">
        <f t="shared" si="255"/>
        <v>{ "id": 752, "cbl_value":"KOSPI100", "oscar_display_text" : "KOSPI100", "top_record": false, "synonyms": [] },</v>
      </c>
      <c r="Q753" s="68" t="str">
        <f t="shared" si="256"/>
        <v>{ "id": 752, "cbl_value":"KOSPI100", "oscar_display_text" : "KOSPI100", "top_record": false, "synonyms": [] },</v>
      </c>
      <c r="R753" s="68"/>
      <c r="S753" t="s">
        <v>195</v>
      </c>
      <c r="T753" t="str">
        <f t="shared" si="260"/>
        <v>UPDATE lov_value SET ACTIVE = 1 , ORDER_VALUE = 0 WHERE ID = 752;</v>
      </c>
    </row>
    <row r="754" spans="3:20" ht="16" hidden="1">
      <c r="C754" s="68">
        <v>17</v>
      </c>
      <c r="D754" s="68">
        <v>204</v>
      </c>
      <c r="E754" s="18" t="s">
        <v>1065</v>
      </c>
      <c r="F754" s="145" t="s">
        <v>2500</v>
      </c>
      <c r="G754" s="148" t="str">
        <f t="shared" si="259"/>
        <v>LUXXX</v>
      </c>
      <c r="H754" s="148" t="str">
        <f t="shared" si="258"/>
        <v>LUXXX</v>
      </c>
      <c r="I754" s="148"/>
      <c r="J754" s="148" t="s">
        <v>200</v>
      </c>
      <c r="K754" s="148"/>
      <c r="L754" s="30"/>
      <c r="M754" s="143"/>
      <c r="N754" s="68">
        <v>753</v>
      </c>
      <c r="O754" s="68" t="str">
        <f t="shared" si="257"/>
        <v/>
      </c>
      <c r="P754" s="68" t="str">
        <f t="shared" si="255"/>
        <v>{ "id": 753, "cbl_value":"LUXXX", "oscar_display_text" : "LUXXX", "top_record": false, "synonyms": [] },</v>
      </c>
      <c r="Q754" s="68" t="str">
        <f t="shared" si="256"/>
        <v>{ "id": 753, "cbl_value":"LUXXX", "oscar_display_text" : "LUXXX", "top_record": false, "synonyms": [] },</v>
      </c>
      <c r="R754" s="68"/>
      <c r="S754" t="s">
        <v>195</v>
      </c>
      <c r="T754" t="str">
        <f t="shared" si="260"/>
        <v>UPDATE lov_value SET ACTIVE = 1 , ORDER_VALUE = 0 WHERE ID = 753;</v>
      </c>
    </row>
    <row r="755" spans="3:20" ht="16" hidden="1">
      <c r="C755" s="68">
        <v>17</v>
      </c>
      <c r="D755" s="68">
        <v>204</v>
      </c>
      <c r="E755" s="18" t="s">
        <v>1065</v>
      </c>
      <c r="F755" s="145" t="s">
        <v>2501</v>
      </c>
      <c r="G755" s="148" t="str">
        <f t="shared" si="259"/>
        <v>MCIX</v>
      </c>
      <c r="H755" s="148" t="str">
        <f t="shared" si="258"/>
        <v>MCIX</v>
      </c>
      <c r="I755" s="148"/>
      <c r="J755" s="148" t="s">
        <v>200</v>
      </c>
      <c r="K755" s="148"/>
      <c r="L755" s="30"/>
      <c r="M755" s="143"/>
      <c r="N755" s="68">
        <v>754</v>
      </c>
      <c r="O755" s="68" t="str">
        <f t="shared" si="257"/>
        <v/>
      </c>
      <c r="P755" s="68" t="str">
        <f t="shared" si="255"/>
        <v>{ "id": 754, "cbl_value":"MCIX", "oscar_display_text" : "MCIX", "top_record": false, "synonyms": [] },</v>
      </c>
      <c r="Q755" s="68" t="str">
        <f t="shared" si="256"/>
        <v>{ "id": 754, "cbl_value":"MCIX", "oscar_display_text" : "MCIX", "top_record": false, "synonyms": [] },</v>
      </c>
      <c r="R755" s="68"/>
      <c r="S755" t="s">
        <v>195</v>
      </c>
      <c r="T755" t="str">
        <f t="shared" si="260"/>
        <v>UPDATE lov_value SET ACTIVE = 1 , ORDER_VALUE = 0 WHERE ID = 754;</v>
      </c>
    </row>
    <row r="756" spans="3:20" ht="16" hidden="1">
      <c r="C756" s="68">
        <v>17</v>
      </c>
      <c r="D756" s="68">
        <v>204</v>
      </c>
      <c r="E756" s="18" t="s">
        <v>1065</v>
      </c>
      <c r="F756" s="145" t="s">
        <v>2502</v>
      </c>
      <c r="G756" s="148" t="str">
        <f t="shared" si="259"/>
        <v>MDAX</v>
      </c>
      <c r="H756" s="148" t="str">
        <f t="shared" si="258"/>
        <v>MDAX</v>
      </c>
      <c r="I756" s="148"/>
      <c r="J756" s="148" t="s">
        <v>200</v>
      </c>
      <c r="K756" s="148"/>
      <c r="L756" s="30"/>
      <c r="M756" s="143"/>
      <c r="N756" s="68">
        <v>755</v>
      </c>
      <c r="O756" s="68" t="str">
        <f t="shared" si="257"/>
        <v/>
      </c>
      <c r="P756" s="68" t="str">
        <f t="shared" si="255"/>
        <v>{ "id": 755, "cbl_value":"MDAX", "oscar_display_text" : "MDAX", "top_record": false, "synonyms": [] },</v>
      </c>
      <c r="Q756" s="68" t="str">
        <f t="shared" si="256"/>
        <v>{ "id": 755, "cbl_value":"MDAX", "oscar_display_text" : "MDAX", "top_record": false, "synonyms": [] },</v>
      </c>
      <c r="R756" s="68"/>
      <c r="S756" t="s">
        <v>195</v>
      </c>
      <c r="T756" t="str">
        <f t="shared" si="260"/>
        <v>UPDATE lov_value SET ACTIVE = 1 , ORDER_VALUE = 0 WHERE ID = 755;</v>
      </c>
    </row>
    <row r="757" spans="3:20" ht="16" hidden="1">
      <c r="C757" s="68">
        <v>17</v>
      </c>
      <c r="D757" s="68">
        <v>204</v>
      </c>
      <c r="E757" s="18" t="s">
        <v>1065</v>
      </c>
      <c r="F757" s="145" t="s">
        <v>2503</v>
      </c>
      <c r="G757" s="148" t="str">
        <f t="shared" si="259"/>
        <v>MEXBOL</v>
      </c>
      <c r="H757" s="148" t="str">
        <f t="shared" si="258"/>
        <v>MEXBOL</v>
      </c>
      <c r="I757" s="148"/>
      <c r="J757" s="148" t="s">
        <v>200</v>
      </c>
      <c r="K757" s="148"/>
      <c r="L757" s="30"/>
      <c r="M757" s="143"/>
      <c r="N757" s="68">
        <v>756</v>
      </c>
      <c r="O757" s="68" t="str">
        <f t="shared" si="257"/>
        <v/>
      </c>
      <c r="P757" s="68" t="str">
        <f t="shared" si="255"/>
        <v>{ "id": 756, "cbl_value":"MEXBOL", "oscar_display_text" : "MEXBOL", "top_record": false, "synonyms": [] },</v>
      </c>
      <c r="Q757" s="68" t="str">
        <f t="shared" si="256"/>
        <v>{ "id": 756, "cbl_value":"MEXBOL", "oscar_display_text" : "MEXBOL", "top_record": false, "synonyms": [] },</v>
      </c>
      <c r="R757" s="68"/>
      <c r="S757" t="s">
        <v>195</v>
      </c>
      <c r="T757" t="str">
        <f t="shared" si="260"/>
        <v>UPDATE lov_value SET ACTIVE = 1 , ORDER_VALUE = 0 WHERE ID = 756;</v>
      </c>
    </row>
    <row r="758" spans="3:20" ht="16" hidden="1">
      <c r="C758" s="68">
        <v>17</v>
      </c>
      <c r="D758" s="68">
        <v>204</v>
      </c>
      <c r="E758" s="18" t="s">
        <v>1065</v>
      </c>
      <c r="F758" s="145" t="s">
        <v>2504</v>
      </c>
      <c r="G758" s="148" t="str">
        <f t="shared" si="259"/>
        <v>MXEF50</v>
      </c>
      <c r="H758" s="148" t="str">
        <f t="shared" si="258"/>
        <v>MXEF50</v>
      </c>
      <c r="I758" s="148"/>
      <c r="J758" s="148" t="s">
        <v>200</v>
      </c>
      <c r="K758" s="148"/>
      <c r="L758" s="30"/>
      <c r="M758" s="143"/>
      <c r="N758" s="68">
        <v>757</v>
      </c>
      <c r="O758" s="68" t="str">
        <f t="shared" si="257"/>
        <v/>
      </c>
      <c r="P758" s="68" t="str">
        <f t="shared" si="255"/>
        <v>{ "id": 757, "cbl_value":"MXEF50", "oscar_display_text" : "MXEF50", "top_record": false, "synonyms": [] },</v>
      </c>
      <c r="Q758" s="68" t="str">
        <f t="shared" si="256"/>
        <v>{ "id": 757, "cbl_value":"MXEF50", "oscar_display_text" : "MXEF50", "top_record": false, "synonyms": [] },</v>
      </c>
      <c r="R758" s="68"/>
      <c r="S758" t="s">
        <v>195</v>
      </c>
      <c r="T758" t="str">
        <f t="shared" si="260"/>
        <v>UPDATE lov_value SET ACTIVE = 1 , ORDER_VALUE = 0 WHERE ID = 757;</v>
      </c>
    </row>
    <row r="759" spans="3:20" ht="16" hidden="1">
      <c r="C759" s="68">
        <v>17</v>
      </c>
      <c r="D759" s="68">
        <v>204</v>
      </c>
      <c r="E759" s="18" t="s">
        <v>1065</v>
      </c>
      <c r="F759" s="145" t="s">
        <v>2505</v>
      </c>
      <c r="G759" s="148" t="str">
        <f t="shared" si="259"/>
        <v>MXEU</v>
      </c>
      <c r="H759" s="148" t="str">
        <f t="shared" si="258"/>
        <v>MXEU</v>
      </c>
      <c r="I759" s="148"/>
      <c r="J759" s="148" t="s">
        <v>200</v>
      </c>
      <c r="K759" s="148"/>
      <c r="L759" s="30"/>
      <c r="M759" s="143"/>
      <c r="N759" s="68">
        <v>758</v>
      </c>
      <c r="O759" s="68" t="str">
        <f t="shared" si="257"/>
        <v/>
      </c>
      <c r="P759" s="68" t="str">
        <f t="shared" si="255"/>
        <v>{ "id": 758, "cbl_value":"MXEU", "oscar_display_text" : "MXEU", "top_record": false, "synonyms": [] },</v>
      </c>
      <c r="Q759" s="68" t="str">
        <f t="shared" si="256"/>
        <v>{ "id": 758, "cbl_value":"MXEU", "oscar_display_text" : "MXEU", "top_record": false, "synonyms": [] },</v>
      </c>
      <c r="R759" s="68"/>
      <c r="S759" t="s">
        <v>195</v>
      </c>
      <c r="T759" t="str">
        <f t="shared" si="260"/>
        <v>UPDATE lov_value SET ACTIVE = 1 , ORDER_VALUE = 0 WHERE ID = 758;</v>
      </c>
    </row>
    <row r="760" spans="3:20" ht="16" hidden="1">
      <c r="C760" s="68">
        <v>17</v>
      </c>
      <c r="D760" s="68">
        <v>204</v>
      </c>
      <c r="E760" s="18" t="s">
        <v>1065</v>
      </c>
      <c r="F760" s="145" t="s">
        <v>2506</v>
      </c>
      <c r="G760" s="148" t="str">
        <f t="shared" si="259"/>
        <v>MXRU</v>
      </c>
      <c r="H760" s="148" t="str">
        <f t="shared" si="258"/>
        <v>MXRU</v>
      </c>
      <c r="I760" s="148"/>
      <c r="J760" s="148" t="s">
        <v>200</v>
      </c>
      <c r="K760" s="148"/>
      <c r="L760" s="30"/>
      <c r="M760" s="143"/>
      <c r="N760" s="68">
        <v>759</v>
      </c>
      <c r="O760" s="68" t="str">
        <f t="shared" si="257"/>
        <v/>
      </c>
      <c r="P760" s="68" t="str">
        <f t="shared" si="255"/>
        <v>{ "id": 759, "cbl_value":"MXRU", "oscar_display_text" : "MXRU", "top_record": false, "synonyms": [] },</v>
      </c>
      <c r="Q760" s="68" t="str">
        <f t="shared" si="256"/>
        <v>{ "id": 759, "cbl_value":"MXRU", "oscar_display_text" : "MXRU", "top_record": false, "synonyms": [] },</v>
      </c>
      <c r="R760" s="68"/>
      <c r="S760" t="s">
        <v>195</v>
      </c>
      <c r="T760" t="str">
        <f t="shared" si="260"/>
        <v>UPDATE lov_value SET ACTIVE = 1 , ORDER_VALUE = 0 WHERE ID = 759;</v>
      </c>
    </row>
    <row r="761" spans="3:20" ht="16" hidden="1">
      <c r="C761" s="68">
        <v>17</v>
      </c>
      <c r="D761" s="68">
        <v>204</v>
      </c>
      <c r="E761" s="18" t="s">
        <v>1065</v>
      </c>
      <c r="F761" s="145" t="s">
        <v>2507</v>
      </c>
      <c r="G761" s="148" t="str">
        <f t="shared" si="259"/>
        <v>MXUM</v>
      </c>
      <c r="H761" s="148" t="str">
        <f t="shared" si="258"/>
        <v>MXUM</v>
      </c>
      <c r="I761" s="148"/>
      <c r="J761" s="148" t="s">
        <v>200</v>
      </c>
      <c r="K761" s="148"/>
      <c r="L761" s="30"/>
      <c r="M761" s="143"/>
      <c r="N761" s="68">
        <v>760</v>
      </c>
      <c r="O761" s="68" t="str">
        <f t="shared" si="257"/>
        <v/>
      </c>
      <c r="P761" s="68" t="str">
        <f t="shared" si="255"/>
        <v>{ "id": 760, "cbl_value":"MXUM", "oscar_display_text" : "MXUM", "top_record": false, "synonyms": [] },</v>
      </c>
      <c r="Q761" s="68" t="str">
        <f t="shared" si="256"/>
        <v>{ "id": 760, "cbl_value":"MXUM", "oscar_display_text" : "MXUM", "top_record": false, "synonyms": [] },</v>
      </c>
      <c r="R761" s="68"/>
      <c r="S761" t="s">
        <v>195</v>
      </c>
      <c r="T761" t="str">
        <f t="shared" si="260"/>
        <v>UPDATE lov_value SET ACTIVE = 1 , ORDER_VALUE = 0 WHERE ID = 760;</v>
      </c>
    </row>
    <row r="762" spans="3:20" ht="16" hidden="1">
      <c r="C762" s="68">
        <v>17</v>
      </c>
      <c r="D762" s="68">
        <v>204</v>
      </c>
      <c r="E762" s="18" t="s">
        <v>1065</v>
      </c>
      <c r="F762" s="145" t="s">
        <v>2508</v>
      </c>
      <c r="G762" s="148" t="str">
        <f t="shared" si="259"/>
        <v>MXWD</v>
      </c>
      <c r="H762" s="148" t="str">
        <f t="shared" si="258"/>
        <v>MXWD</v>
      </c>
      <c r="I762" s="148"/>
      <c r="J762" s="148" t="s">
        <v>200</v>
      </c>
      <c r="K762" s="148"/>
      <c r="L762" s="30"/>
      <c r="M762" s="143"/>
      <c r="N762" s="68">
        <v>761</v>
      </c>
      <c r="O762" s="68" t="str">
        <f t="shared" si="257"/>
        <v/>
      </c>
      <c r="P762" s="68" t="str">
        <f t="shared" si="255"/>
        <v>{ "id": 761, "cbl_value":"MXWD", "oscar_display_text" : "MXWD", "top_record": false, "synonyms": [] },</v>
      </c>
      <c r="Q762" s="68" t="str">
        <f t="shared" si="256"/>
        <v>{ "id": 761, "cbl_value":"MXWD", "oscar_display_text" : "MXWD", "top_record": false, "synonyms": [] },</v>
      </c>
      <c r="R762" s="68"/>
      <c r="S762" t="s">
        <v>195</v>
      </c>
      <c r="T762" t="str">
        <f t="shared" si="260"/>
        <v>UPDATE lov_value SET ACTIVE = 1 , ORDER_VALUE = 0 WHERE ID = 761;</v>
      </c>
    </row>
    <row r="763" spans="3:20" ht="16" hidden="1">
      <c r="C763" s="68">
        <v>17</v>
      </c>
      <c r="D763" s="68">
        <v>204</v>
      </c>
      <c r="E763" s="18" t="s">
        <v>1065</v>
      </c>
      <c r="F763" s="145" t="s">
        <v>2509</v>
      </c>
      <c r="G763" s="148" t="str">
        <f t="shared" si="259"/>
        <v>NDX</v>
      </c>
      <c r="H763" s="148" t="str">
        <f t="shared" si="258"/>
        <v>NDX</v>
      </c>
      <c r="I763" s="148"/>
      <c r="J763" s="148" t="s">
        <v>200</v>
      </c>
      <c r="K763" s="148"/>
      <c r="L763" s="30"/>
      <c r="M763" s="143"/>
      <c r="N763" s="68">
        <v>762</v>
      </c>
      <c r="O763" s="68" t="str">
        <f t="shared" si="257"/>
        <v/>
      </c>
      <c r="P763" s="68" t="str">
        <f t="shared" si="255"/>
        <v>{ "id": 762, "cbl_value":"NDX", "oscar_display_text" : "NDX", "top_record": false, "synonyms": [] },</v>
      </c>
      <c r="Q763" s="68" t="str">
        <f t="shared" si="256"/>
        <v>{ "id": 762, "cbl_value":"NDX", "oscar_display_text" : "NDX", "top_record": false, "synonyms": [] },</v>
      </c>
      <c r="R763" s="68"/>
      <c r="S763" t="s">
        <v>195</v>
      </c>
      <c r="T763" t="str">
        <f t="shared" si="260"/>
        <v>UPDATE lov_value SET ACTIVE = 1 , ORDER_VALUE = 0 WHERE ID = 762;</v>
      </c>
    </row>
    <row r="764" spans="3:20" ht="16" hidden="1">
      <c r="C764" s="68">
        <v>17</v>
      </c>
      <c r="D764" s="68">
        <v>204</v>
      </c>
      <c r="E764" s="18" t="s">
        <v>1065</v>
      </c>
      <c r="F764" s="145" t="s">
        <v>2510</v>
      </c>
      <c r="G764" s="148" t="str">
        <f t="shared" si="259"/>
        <v>NEY</v>
      </c>
      <c r="H764" s="148" t="str">
        <f t="shared" si="258"/>
        <v>NEY</v>
      </c>
      <c r="I764" s="148"/>
      <c r="J764" s="148" t="s">
        <v>200</v>
      </c>
      <c r="K764" s="148"/>
      <c r="L764" s="30"/>
      <c r="M764" s="143"/>
      <c r="N764" s="68">
        <v>763</v>
      </c>
      <c r="O764" s="68" t="str">
        <f t="shared" si="257"/>
        <v/>
      </c>
      <c r="P764" s="68" t="str">
        <f t="shared" si="255"/>
        <v>{ "id": 763, "cbl_value":"NEY", "oscar_display_text" : "NEY", "top_record": false, "synonyms": [] },</v>
      </c>
      <c r="Q764" s="68" t="str">
        <f t="shared" si="256"/>
        <v>{ "id": 763, "cbl_value":"NEY", "oscar_display_text" : "NEY", "top_record": false, "synonyms": [] },</v>
      </c>
      <c r="R764" s="68"/>
      <c r="S764" t="s">
        <v>195</v>
      </c>
      <c r="T764" t="str">
        <f t="shared" si="260"/>
        <v>UPDATE lov_value SET ACTIVE = 1 , ORDER_VALUE = 0 WHERE ID = 763;</v>
      </c>
    </row>
    <row r="765" spans="3:20" ht="16" hidden="1">
      <c r="C765" s="68">
        <v>17</v>
      </c>
      <c r="D765" s="68">
        <v>204</v>
      </c>
      <c r="E765" s="18" t="s">
        <v>1065</v>
      </c>
      <c r="F765" s="145" t="s">
        <v>2511</v>
      </c>
      <c r="G765" s="148" t="str">
        <f t="shared" si="259"/>
        <v>NIFTY</v>
      </c>
      <c r="H765" s="148" t="str">
        <f t="shared" si="258"/>
        <v>NIFTY</v>
      </c>
      <c r="I765" s="148"/>
      <c r="J765" s="148" t="s">
        <v>200</v>
      </c>
      <c r="K765" s="148"/>
      <c r="L765" s="30"/>
      <c r="M765" s="143"/>
      <c r="N765" s="68">
        <v>764</v>
      </c>
      <c r="O765" s="68" t="str">
        <f t="shared" si="257"/>
        <v/>
      </c>
      <c r="P765" s="68" t="str">
        <f t="shared" si="255"/>
        <v>{ "id": 764, "cbl_value":"NIFTY", "oscar_display_text" : "NIFTY", "top_record": false, "synonyms": [] },</v>
      </c>
      <c r="Q765" s="68" t="str">
        <f t="shared" si="256"/>
        <v>{ "id": 764, "cbl_value":"NIFTY", "oscar_display_text" : "NIFTY", "top_record": false, "synonyms": [] },</v>
      </c>
      <c r="R765" s="68"/>
      <c r="S765" t="s">
        <v>195</v>
      </c>
      <c r="T765" t="str">
        <f t="shared" si="260"/>
        <v>UPDATE lov_value SET ACTIVE = 1 , ORDER_VALUE = 0 WHERE ID = 764;</v>
      </c>
    </row>
    <row r="766" spans="3:20" ht="16" hidden="1">
      <c r="C766" s="68">
        <v>17</v>
      </c>
      <c r="D766" s="68">
        <v>204</v>
      </c>
      <c r="E766" s="18" t="s">
        <v>1065</v>
      </c>
      <c r="F766" s="145" t="s">
        <v>2512</v>
      </c>
      <c r="G766" s="148" t="str">
        <f t="shared" si="259"/>
        <v>NKY</v>
      </c>
      <c r="H766" s="148" t="str">
        <f t="shared" si="258"/>
        <v>NKY</v>
      </c>
      <c r="I766" s="148"/>
      <c r="J766" s="148" t="s">
        <v>200</v>
      </c>
      <c r="K766" s="148"/>
      <c r="L766" s="30"/>
      <c r="M766" s="143"/>
      <c r="N766" s="68">
        <v>765</v>
      </c>
      <c r="O766" s="68" t="str">
        <f t="shared" si="257"/>
        <v/>
      </c>
      <c r="P766" s="68" t="str">
        <f t="shared" si="255"/>
        <v>{ "id": 765, "cbl_value":"NKY", "oscar_display_text" : "NKY", "top_record": false, "synonyms": [] },</v>
      </c>
      <c r="Q766" s="68" t="str">
        <f t="shared" si="256"/>
        <v>{ "id": 765, "cbl_value":"NKY", "oscar_display_text" : "NKY", "top_record": false, "synonyms": [] },</v>
      </c>
      <c r="R766" s="68"/>
      <c r="S766" t="s">
        <v>195</v>
      </c>
      <c r="T766" t="str">
        <f t="shared" si="260"/>
        <v>UPDATE lov_value SET ACTIVE = 1 , ORDER_VALUE = 0 WHERE ID = 765;</v>
      </c>
    </row>
    <row r="767" spans="3:20" ht="16" hidden="1">
      <c r="C767" s="68">
        <v>17</v>
      </c>
      <c r="D767" s="68">
        <v>204</v>
      </c>
      <c r="E767" s="18" t="s">
        <v>1065</v>
      </c>
      <c r="F767" s="145" t="s">
        <v>2513</v>
      </c>
      <c r="G767" s="148" t="str">
        <f t="shared" si="259"/>
        <v>NMX</v>
      </c>
      <c r="H767" s="148" t="str">
        <f t="shared" si="258"/>
        <v>NMX</v>
      </c>
      <c r="I767" s="148"/>
      <c r="J767" s="148" t="s">
        <v>200</v>
      </c>
      <c r="K767" s="148"/>
      <c r="L767" s="30"/>
      <c r="M767" s="143"/>
      <c r="N767" s="68">
        <v>766</v>
      </c>
      <c r="O767" s="68" t="str">
        <f t="shared" si="257"/>
        <v/>
      </c>
      <c r="P767" s="68" t="str">
        <f t="shared" si="255"/>
        <v>{ "id": 766, "cbl_value":"NMX", "oscar_display_text" : "NMX", "top_record": false, "synonyms": [] },</v>
      </c>
      <c r="Q767" s="68" t="str">
        <f t="shared" si="256"/>
        <v>{ "id": 766, "cbl_value":"NMX", "oscar_display_text" : "NMX", "top_record": false, "synonyms": [] },</v>
      </c>
      <c r="R767" s="68"/>
      <c r="S767" t="s">
        <v>195</v>
      </c>
      <c r="T767" t="str">
        <f t="shared" si="260"/>
        <v>UPDATE lov_value SET ACTIVE = 1 , ORDER_VALUE = 0 WHERE ID = 766;</v>
      </c>
    </row>
    <row r="768" spans="3:20" ht="16" hidden="1">
      <c r="C768" s="68">
        <v>17</v>
      </c>
      <c r="D768" s="68">
        <v>204</v>
      </c>
      <c r="E768" s="18" t="s">
        <v>1065</v>
      </c>
      <c r="F768" s="145" t="s">
        <v>2514</v>
      </c>
      <c r="G768" s="148" t="str">
        <f t="shared" si="259"/>
        <v>NZSE</v>
      </c>
      <c r="H768" s="148" t="str">
        <f t="shared" si="258"/>
        <v>NZSE</v>
      </c>
      <c r="I768" s="148"/>
      <c r="J768" s="148" t="s">
        <v>200</v>
      </c>
      <c r="K768" s="148"/>
      <c r="L768" s="30"/>
      <c r="M768" s="143"/>
      <c r="N768" s="68">
        <v>767</v>
      </c>
      <c r="O768" s="68" t="str">
        <f t="shared" si="257"/>
        <v/>
      </c>
      <c r="P768" s="68" t="str">
        <f t="shared" si="255"/>
        <v>{ "id": 767, "cbl_value":"NZSE", "oscar_display_text" : "NZSE", "top_record": false, "synonyms": [] },</v>
      </c>
      <c r="Q768" s="68" t="str">
        <f t="shared" si="256"/>
        <v>{ "id": 767, "cbl_value":"NZSE", "oscar_display_text" : "NZSE", "top_record": false, "synonyms": [] },</v>
      </c>
      <c r="R768" s="68"/>
      <c r="S768" t="s">
        <v>195</v>
      </c>
      <c r="T768" t="str">
        <f t="shared" si="260"/>
        <v>UPDATE lov_value SET ACTIVE = 1 , ORDER_VALUE = 0 WHERE ID = 767;</v>
      </c>
    </row>
    <row r="769" spans="3:20" ht="16" hidden="1">
      <c r="C769" s="68">
        <v>17</v>
      </c>
      <c r="D769" s="68">
        <v>204</v>
      </c>
      <c r="E769" s="18" t="s">
        <v>1065</v>
      </c>
      <c r="F769" s="145" t="s">
        <v>2515</v>
      </c>
      <c r="G769" s="148" t="str">
        <f t="shared" si="259"/>
        <v>NZSX15</v>
      </c>
      <c r="H769" s="148" t="str">
        <f t="shared" si="258"/>
        <v>NZSX15</v>
      </c>
      <c r="I769" s="148"/>
      <c r="J769" s="148" t="s">
        <v>200</v>
      </c>
      <c r="K769" s="148"/>
      <c r="L769" s="30"/>
      <c r="M769" s="143"/>
      <c r="N769" s="68">
        <v>768</v>
      </c>
      <c r="O769" s="68" t="str">
        <f t="shared" si="257"/>
        <v/>
      </c>
      <c r="P769" s="68" t="str">
        <f t="shared" si="255"/>
        <v>{ "id": 768, "cbl_value":"NZSX15", "oscar_display_text" : "NZSX15", "top_record": false, "synonyms": [] },</v>
      </c>
      <c r="Q769" s="68" t="str">
        <f t="shared" si="256"/>
        <v>{ "id": 768, "cbl_value":"NZSX15", "oscar_display_text" : "NZSX15", "top_record": false, "synonyms": [] },</v>
      </c>
      <c r="R769" s="68"/>
      <c r="S769" t="s">
        <v>195</v>
      </c>
      <c r="T769" t="str">
        <f t="shared" si="260"/>
        <v>UPDATE lov_value SET ACTIVE = 1 , ORDER_VALUE = 0 WHERE ID = 768;</v>
      </c>
    </row>
    <row r="770" spans="3:20" ht="16" hidden="1">
      <c r="C770" s="68">
        <v>17</v>
      </c>
      <c r="D770" s="68">
        <v>204</v>
      </c>
      <c r="E770" s="18" t="s">
        <v>1065</v>
      </c>
      <c r="F770" s="145" t="s">
        <v>2516</v>
      </c>
      <c r="G770" s="148" t="str">
        <f t="shared" si="259"/>
        <v>OBX</v>
      </c>
      <c r="H770" s="148" t="str">
        <f t="shared" si="258"/>
        <v>OBX</v>
      </c>
      <c r="I770" s="148"/>
      <c r="J770" s="148" t="s">
        <v>200</v>
      </c>
      <c r="K770" s="148"/>
      <c r="L770" s="30"/>
      <c r="M770" s="143"/>
      <c r="N770" s="68">
        <v>769</v>
      </c>
      <c r="O770" s="68" t="str">
        <f t="shared" si="257"/>
        <v/>
      </c>
      <c r="P770" s="68" t="str">
        <f t="shared" ref="P770:P833" si="261">CONCATENATE("{ ""id"": ",N770,", ""cbl_value"":""",G770,""", ""oscar_display_text"" : """,H770,""", ""top_record"": ", IF(K770=TRUE,"true","false"), ", ""synonyms"": []"," },")</f>
        <v>{ "id": 769, "cbl_value":"OBX", "oscar_display_text" : "OBX", "top_record": false, "synonyms": [] },</v>
      </c>
      <c r="Q770" s="68" t="str">
        <f t="shared" ref="Q770:Q833" si="262">CONCATENATE(O770,P770)</f>
        <v>{ "id": 769, "cbl_value":"OBX", "oscar_display_text" : "OBX", "top_record": false, "synonyms": [] },</v>
      </c>
      <c r="R770" s="68"/>
      <c r="S770" t="s">
        <v>195</v>
      </c>
      <c r="T770" t="str">
        <f t="shared" si="260"/>
        <v>UPDATE lov_value SET ACTIVE = 1 , ORDER_VALUE = 0 WHERE ID = 769;</v>
      </c>
    </row>
    <row r="771" spans="3:20" ht="16" hidden="1">
      <c r="C771" s="68">
        <v>17</v>
      </c>
      <c r="D771" s="68">
        <v>204</v>
      </c>
      <c r="E771" s="18" t="s">
        <v>1065</v>
      </c>
      <c r="F771" s="145" t="s">
        <v>2517</v>
      </c>
      <c r="G771" s="148" t="str">
        <f t="shared" si="259"/>
        <v>OMXS60</v>
      </c>
      <c r="H771" s="148" t="str">
        <f t="shared" si="258"/>
        <v>OMXS60</v>
      </c>
      <c r="I771" s="148"/>
      <c r="J771" s="148" t="s">
        <v>200</v>
      </c>
      <c r="K771" s="148"/>
      <c r="L771" s="30"/>
      <c r="M771" s="143"/>
      <c r="N771" s="68">
        <v>770</v>
      </c>
      <c r="O771" s="68" t="str">
        <f t="shared" ref="O771:O834" si="263">IF(E771 &lt;&gt; E770, CONCATENATE("]},{ ""id"":",C771,",""ext_id"": ",D771,", ""name"":""",E771,""",""values"":["),"")</f>
        <v/>
      </c>
      <c r="P771" s="68" t="str">
        <f t="shared" si="261"/>
        <v>{ "id": 770, "cbl_value":"OMXS60", "oscar_display_text" : "OMXS60", "top_record": false, "synonyms": [] },</v>
      </c>
      <c r="Q771" s="68" t="str">
        <f t="shared" si="262"/>
        <v>{ "id": 770, "cbl_value":"OMXS60", "oscar_display_text" : "OMXS60", "top_record": false, "synonyms": [] },</v>
      </c>
      <c r="R771" s="68"/>
      <c r="S771" t="s">
        <v>195</v>
      </c>
      <c r="T771" t="str">
        <f t="shared" si="260"/>
        <v>UPDATE lov_value SET ACTIVE = 1 , ORDER_VALUE = 0 WHERE ID = 770;</v>
      </c>
    </row>
    <row r="772" spans="3:20" ht="16" hidden="1">
      <c r="C772" s="68">
        <v>17</v>
      </c>
      <c r="D772" s="68">
        <v>204</v>
      </c>
      <c r="E772" s="18" t="s">
        <v>1065</v>
      </c>
      <c r="F772" s="145" t="s">
        <v>2518</v>
      </c>
      <c r="G772" s="148" t="str">
        <f t="shared" si="259"/>
        <v>OSEBX</v>
      </c>
      <c r="H772" s="148" t="str">
        <f t="shared" si="258"/>
        <v>OSEBX</v>
      </c>
      <c r="I772" s="148"/>
      <c r="J772" s="148" t="s">
        <v>200</v>
      </c>
      <c r="K772" s="148"/>
      <c r="L772" s="30"/>
      <c r="M772" s="143"/>
      <c r="N772" s="68">
        <v>771</v>
      </c>
      <c r="O772" s="68" t="str">
        <f t="shared" si="263"/>
        <v/>
      </c>
      <c r="P772" s="68" t="str">
        <f t="shared" si="261"/>
        <v>{ "id": 771, "cbl_value":"OSEBX", "oscar_display_text" : "OSEBX", "top_record": false, "synonyms": [] },</v>
      </c>
      <c r="Q772" s="68" t="str">
        <f t="shared" si="262"/>
        <v>{ "id": 771, "cbl_value":"OSEBX", "oscar_display_text" : "OSEBX", "top_record": false, "synonyms": [] },</v>
      </c>
      <c r="R772" s="68"/>
      <c r="S772" t="s">
        <v>195</v>
      </c>
      <c r="T772" t="str">
        <f t="shared" si="260"/>
        <v>UPDATE lov_value SET ACTIVE = 1 , ORDER_VALUE = 0 WHERE ID = 771;</v>
      </c>
    </row>
    <row r="773" spans="3:20" ht="16" hidden="1">
      <c r="C773" s="68">
        <v>17</v>
      </c>
      <c r="D773" s="68">
        <v>204</v>
      </c>
      <c r="E773" s="18" t="s">
        <v>1065</v>
      </c>
      <c r="F773" s="145" t="s">
        <v>2519</v>
      </c>
      <c r="G773" s="148" t="str">
        <f t="shared" si="259"/>
        <v>PCOMP</v>
      </c>
      <c r="H773" s="148" t="str">
        <f t="shared" ref="H773:H836" si="264">RIGHT(F773,LEN(F773)-FIND(":",F773)-1)</f>
        <v>PCOMP</v>
      </c>
      <c r="I773" s="148"/>
      <c r="J773" s="148" t="s">
        <v>200</v>
      </c>
      <c r="K773" s="148"/>
      <c r="L773" s="30"/>
      <c r="M773" s="143"/>
      <c r="N773" s="68">
        <v>772</v>
      </c>
      <c r="O773" s="68" t="str">
        <f t="shared" si="263"/>
        <v/>
      </c>
      <c r="P773" s="68" t="str">
        <f t="shared" si="261"/>
        <v>{ "id": 772, "cbl_value":"PCOMP", "oscar_display_text" : "PCOMP", "top_record": false, "synonyms": [] },</v>
      </c>
      <c r="Q773" s="68" t="str">
        <f t="shared" si="262"/>
        <v>{ "id": 772, "cbl_value":"PCOMP", "oscar_display_text" : "PCOMP", "top_record": false, "synonyms": [] },</v>
      </c>
      <c r="R773" s="68"/>
      <c r="S773" t="s">
        <v>195</v>
      </c>
      <c r="T773" t="str">
        <f t="shared" si="260"/>
        <v>UPDATE lov_value SET ACTIVE = 1 , ORDER_VALUE = 0 WHERE ID = 772;</v>
      </c>
    </row>
    <row r="774" spans="3:20" ht="16" hidden="1">
      <c r="C774" s="68">
        <v>17</v>
      </c>
      <c r="D774" s="68">
        <v>204</v>
      </c>
      <c r="E774" s="18" t="s">
        <v>1065</v>
      </c>
      <c r="F774" s="145" t="s">
        <v>2520</v>
      </c>
      <c r="G774" s="148" t="str">
        <f t="shared" ref="G774:G816" si="265">IF(ISNUMBER(FIND("(",F774)),LEFT(F774,FIND("(",F774)-2),LEFT(F774,FIND(":",F774)-2))</f>
        <v>PSI20</v>
      </c>
      <c r="H774" s="148" t="str">
        <f t="shared" si="264"/>
        <v>PSI20</v>
      </c>
      <c r="I774" s="148"/>
      <c r="J774" s="148" t="s">
        <v>200</v>
      </c>
      <c r="K774" s="148"/>
      <c r="L774" s="30"/>
      <c r="M774" s="143"/>
      <c r="N774" s="68">
        <v>773</v>
      </c>
      <c r="O774" s="68" t="str">
        <f t="shared" si="263"/>
        <v/>
      </c>
      <c r="P774" s="68" t="str">
        <f t="shared" si="261"/>
        <v>{ "id": 773, "cbl_value":"PSI20", "oscar_display_text" : "PSI20", "top_record": false, "synonyms": [] },</v>
      </c>
      <c r="Q774" s="68" t="str">
        <f t="shared" si="262"/>
        <v>{ "id": 773, "cbl_value":"PSI20", "oscar_display_text" : "PSI20", "top_record": false, "synonyms": [] },</v>
      </c>
      <c r="R774" s="68"/>
      <c r="S774" t="s">
        <v>195</v>
      </c>
      <c r="T774" t="str">
        <f t="shared" si="260"/>
        <v>UPDATE lov_value SET ACTIVE = 1 , ORDER_VALUE = 0 WHERE ID = 773;</v>
      </c>
    </row>
    <row r="775" spans="3:20" ht="16" hidden="1">
      <c r="C775" s="68">
        <v>17</v>
      </c>
      <c r="D775" s="68">
        <v>204</v>
      </c>
      <c r="E775" s="18" t="s">
        <v>1065</v>
      </c>
      <c r="F775" s="145" t="s">
        <v>2521</v>
      </c>
      <c r="G775" s="148" t="str">
        <f t="shared" si="265"/>
        <v>PX</v>
      </c>
      <c r="H775" s="148" t="str">
        <f t="shared" si="264"/>
        <v>PX</v>
      </c>
      <c r="I775" s="148"/>
      <c r="J775" s="148" t="s">
        <v>200</v>
      </c>
      <c r="K775" s="148"/>
      <c r="L775" s="30"/>
      <c r="M775" s="143"/>
      <c r="N775" s="68">
        <v>774</v>
      </c>
      <c r="O775" s="68" t="str">
        <f t="shared" si="263"/>
        <v/>
      </c>
      <c r="P775" s="68" t="str">
        <f t="shared" si="261"/>
        <v>{ "id": 774, "cbl_value":"PX", "oscar_display_text" : "PX", "top_record": false, "synonyms": [] },</v>
      </c>
      <c r="Q775" s="68" t="str">
        <f t="shared" si="262"/>
        <v>{ "id": 774, "cbl_value":"PX", "oscar_display_text" : "PX", "top_record": false, "synonyms": [] },</v>
      </c>
      <c r="R775" s="68"/>
      <c r="S775" t="s">
        <v>195</v>
      </c>
      <c r="T775" t="str">
        <f t="shared" si="260"/>
        <v>UPDATE lov_value SET ACTIVE = 1 , ORDER_VALUE = 0 WHERE ID = 774;</v>
      </c>
    </row>
    <row r="776" spans="3:20" ht="16" hidden="1">
      <c r="C776" s="68">
        <v>17</v>
      </c>
      <c r="D776" s="68">
        <v>204</v>
      </c>
      <c r="E776" s="18" t="s">
        <v>1065</v>
      </c>
      <c r="F776" s="145" t="s">
        <v>2522</v>
      </c>
      <c r="G776" s="148" t="str">
        <f t="shared" si="265"/>
        <v>RAY</v>
      </c>
      <c r="H776" s="148" t="str">
        <f t="shared" si="264"/>
        <v>RAY</v>
      </c>
      <c r="I776" s="148"/>
      <c r="J776" s="148" t="s">
        <v>200</v>
      </c>
      <c r="K776" s="148"/>
      <c r="L776" s="30"/>
      <c r="M776" s="143"/>
      <c r="N776" s="68">
        <v>775</v>
      </c>
      <c r="O776" s="68" t="str">
        <f t="shared" si="263"/>
        <v/>
      </c>
      <c r="P776" s="68" t="str">
        <f t="shared" si="261"/>
        <v>{ "id": 775, "cbl_value":"RAY", "oscar_display_text" : "RAY", "top_record": false, "synonyms": [] },</v>
      </c>
      <c r="Q776" s="68" t="str">
        <f t="shared" si="262"/>
        <v>{ "id": 775, "cbl_value":"RAY", "oscar_display_text" : "RAY", "top_record": false, "synonyms": [] },</v>
      </c>
      <c r="R776" s="68"/>
      <c r="S776" t="s">
        <v>195</v>
      </c>
      <c r="T776" t="str">
        <f t="shared" si="260"/>
        <v>UPDATE lov_value SET ACTIVE = 1 , ORDER_VALUE = 0 WHERE ID = 775;</v>
      </c>
    </row>
    <row r="777" spans="3:20" ht="16" hidden="1">
      <c r="C777" s="68">
        <v>17</v>
      </c>
      <c r="D777" s="68">
        <v>204</v>
      </c>
      <c r="E777" s="18" t="s">
        <v>1065</v>
      </c>
      <c r="F777" s="145" t="s">
        <v>2523</v>
      </c>
      <c r="G777" s="148" t="str">
        <f t="shared" si="265"/>
        <v>RTY</v>
      </c>
      <c r="H777" s="148" t="str">
        <f t="shared" si="264"/>
        <v>RTY</v>
      </c>
      <c r="I777" s="148"/>
      <c r="J777" s="148" t="s">
        <v>200</v>
      </c>
      <c r="K777" s="148"/>
      <c r="L777" s="30"/>
      <c r="M777" s="143"/>
      <c r="N777" s="68">
        <v>776</v>
      </c>
      <c r="O777" s="68" t="str">
        <f t="shared" si="263"/>
        <v/>
      </c>
      <c r="P777" s="68" t="str">
        <f t="shared" si="261"/>
        <v>{ "id": 776, "cbl_value":"RTY", "oscar_display_text" : "RTY", "top_record": false, "synonyms": [] },</v>
      </c>
      <c r="Q777" s="68" t="str">
        <f t="shared" si="262"/>
        <v>{ "id": 776, "cbl_value":"RTY", "oscar_display_text" : "RTY", "top_record": false, "synonyms": [] },</v>
      </c>
      <c r="R777" s="68"/>
      <c r="S777" t="s">
        <v>195</v>
      </c>
      <c r="T777" t="str">
        <f t="shared" si="260"/>
        <v>UPDATE lov_value SET ACTIVE = 1 , ORDER_VALUE = 0 WHERE ID = 776;</v>
      </c>
    </row>
    <row r="778" spans="3:20" ht="16" hidden="1">
      <c r="C778" s="68">
        <v>17</v>
      </c>
      <c r="D778" s="68">
        <v>204</v>
      </c>
      <c r="E778" s="18" t="s">
        <v>1065</v>
      </c>
      <c r="F778" s="145" t="s">
        <v>2524</v>
      </c>
      <c r="G778" s="148" t="str">
        <f t="shared" si="265"/>
        <v>SAX</v>
      </c>
      <c r="H778" s="148" t="str">
        <f t="shared" si="264"/>
        <v>SAX</v>
      </c>
      <c r="I778" s="148"/>
      <c r="J778" s="148" t="s">
        <v>200</v>
      </c>
      <c r="K778" s="148"/>
      <c r="L778" s="30"/>
      <c r="M778" s="143"/>
      <c r="N778" s="68">
        <v>777</v>
      </c>
      <c r="O778" s="68" t="str">
        <f t="shared" si="263"/>
        <v/>
      </c>
      <c r="P778" s="68" t="str">
        <f t="shared" si="261"/>
        <v>{ "id": 777, "cbl_value":"SAX", "oscar_display_text" : "SAX", "top_record": false, "synonyms": [] },</v>
      </c>
      <c r="Q778" s="68" t="str">
        <f t="shared" si="262"/>
        <v>{ "id": 777, "cbl_value":"SAX", "oscar_display_text" : "SAX", "top_record": false, "synonyms": [] },</v>
      </c>
      <c r="R778" s="68"/>
      <c r="S778" t="s">
        <v>195</v>
      </c>
      <c r="T778" t="str">
        <f t="shared" si="260"/>
        <v>UPDATE lov_value SET ACTIVE = 1 , ORDER_VALUE = 0 WHERE ID = 777;</v>
      </c>
    </row>
    <row r="779" spans="3:20" ht="16" hidden="1">
      <c r="C779" s="68">
        <v>17</v>
      </c>
      <c r="D779" s="68">
        <v>204</v>
      </c>
      <c r="E779" s="18" t="s">
        <v>1065</v>
      </c>
      <c r="F779" s="145" t="s">
        <v>2525</v>
      </c>
      <c r="G779" s="148" t="str">
        <f t="shared" si="265"/>
        <v>SBBCFRU</v>
      </c>
      <c r="H779" s="148" t="str">
        <f t="shared" si="264"/>
        <v>SBBCFRU</v>
      </c>
      <c r="I779" s="148"/>
      <c r="J779" s="148" t="s">
        <v>200</v>
      </c>
      <c r="K779" s="148"/>
      <c r="L779" s="30"/>
      <c r="M779" s="143"/>
      <c r="N779" s="68">
        <v>778</v>
      </c>
      <c r="O779" s="68" t="str">
        <f t="shared" si="263"/>
        <v/>
      </c>
      <c r="P779" s="68" t="str">
        <f t="shared" si="261"/>
        <v>{ "id": 778, "cbl_value":"SBBCFRU", "oscar_display_text" : "SBBCFRU", "top_record": false, "synonyms": [] },</v>
      </c>
      <c r="Q779" s="68" t="str">
        <f t="shared" si="262"/>
        <v>{ "id": 778, "cbl_value":"SBBCFRU", "oscar_display_text" : "SBBCFRU", "top_record": false, "synonyms": [] },</v>
      </c>
      <c r="R779" s="68"/>
      <c r="S779" t="s">
        <v>195</v>
      </c>
      <c r="T779" t="str">
        <f t="shared" si="260"/>
        <v>UPDATE lov_value SET ACTIVE = 1 , ORDER_VALUE = 0 WHERE ID = 778;</v>
      </c>
    </row>
    <row r="780" spans="3:20" ht="16" hidden="1">
      <c r="C780" s="68">
        <v>17</v>
      </c>
      <c r="D780" s="68">
        <v>204</v>
      </c>
      <c r="E780" s="18" t="s">
        <v>1065</v>
      </c>
      <c r="F780" s="145" t="s">
        <v>2526</v>
      </c>
      <c r="G780" s="148" t="str">
        <f t="shared" si="265"/>
        <v>SBF120</v>
      </c>
      <c r="H780" s="148" t="str">
        <f t="shared" si="264"/>
        <v>SBF120</v>
      </c>
      <c r="I780" s="148"/>
      <c r="J780" s="148" t="s">
        <v>200</v>
      </c>
      <c r="K780" s="148"/>
      <c r="L780" s="30"/>
      <c r="M780" s="143"/>
      <c r="N780" s="68">
        <v>779</v>
      </c>
      <c r="O780" s="68" t="str">
        <f t="shared" si="263"/>
        <v/>
      </c>
      <c r="P780" s="68" t="str">
        <f t="shared" si="261"/>
        <v>{ "id": 779, "cbl_value":"SBF120", "oscar_display_text" : "SBF120", "top_record": false, "synonyms": [] },</v>
      </c>
      <c r="Q780" s="68" t="str">
        <f t="shared" si="262"/>
        <v>{ "id": 779, "cbl_value":"SBF120", "oscar_display_text" : "SBF120", "top_record": false, "synonyms": [] },</v>
      </c>
      <c r="R780" s="68"/>
      <c r="S780" t="s">
        <v>195</v>
      </c>
      <c r="T780" t="str">
        <f t="shared" si="260"/>
        <v>UPDATE lov_value SET ACTIVE = 1 , ORDER_VALUE = 0 WHERE ID = 779;</v>
      </c>
    </row>
    <row r="781" spans="3:20" ht="16" hidden="1">
      <c r="C781" s="68">
        <v>17</v>
      </c>
      <c r="D781" s="68">
        <v>204</v>
      </c>
      <c r="E781" s="18" t="s">
        <v>1065</v>
      </c>
      <c r="F781" s="145" t="s">
        <v>2527</v>
      </c>
      <c r="G781" s="148" t="str">
        <f t="shared" si="265"/>
        <v>SBF250</v>
      </c>
      <c r="H781" s="148" t="str">
        <f t="shared" si="264"/>
        <v>SBF250</v>
      </c>
      <c r="I781" s="148"/>
      <c r="J781" s="148" t="s">
        <v>200</v>
      </c>
      <c r="K781" s="148"/>
      <c r="L781" s="30"/>
      <c r="M781" s="143"/>
      <c r="N781" s="68">
        <v>780</v>
      </c>
      <c r="O781" s="68" t="str">
        <f t="shared" si="263"/>
        <v/>
      </c>
      <c r="P781" s="68" t="str">
        <f t="shared" si="261"/>
        <v>{ "id": 780, "cbl_value":"SBF250", "oscar_display_text" : "SBF250", "top_record": false, "synonyms": [] },</v>
      </c>
      <c r="Q781" s="68" t="str">
        <f t="shared" si="262"/>
        <v>{ "id": 780, "cbl_value":"SBF250", "oscar_display_text" : "SBF250", "top_record": false, "synonyms": [] },</v>
      </c>
      <c r="R781" s="68"/>
      <c r="S781" t="s">
        <v>195</v>
      </c>
      <c r="T781" t="str">
        <f t="shared" si="260"/>
        <v>UPDATE lov_value SET ACTIVE = 1 , ORDER_VALUE = 0 WHERE ID = 780;</v>
      </c>
    </row>
    <row r="782" spans="3:20" ht="16" hidden="1">
      <c r="C782" s="68">
        <v>17</v>
      </c>
      <c r="D782" s="68">
        <v>204</v>
      </c>
      <c r="E782" s="18" t="s">
        <v>1065</v>
      </c>
      <c r="F782" s="145" t="s">
        <v>2528</v>
      </c>
      <c r="G782" s="148" t="str">
        <f t="shared" si="265"/>
        <v>SBX</v>
      </c>
      <c r="H782" s="148" t="str">
        <f t="shared" si="264"/>
        <v>SBX</v>
      </c>
      <c r="I782" s="148"/>
      <c r="J782" s="148" t="s">
        <v>200</v>
      </c>
      <c r="K782" s="148"/>
      <c r="L782" s="30"/>
      <c r="M782" s="143"/>
      <c r="N782" s="68">
        <v>781</v>
      </c>
      <c r="O782" s="68" t="str">
        <f t="shared" si="263"/>
        <v/>
      </c>
      <c r="P782" s="68" t="str">
        <f t="shared" si="261"/>
        <v>{ "id": 781, "cbl_value":"SBX", "oscar_display_text" : "SBX", "top_record": false, "synonyms": [] },</v>
      </c>
      <c r="Q782" s="68" t="str">
        <f t="shared" si="262"/>
        <v>{ "id": 781, "cbl_value":"SBX", "oscar_display_text" : "SBX", "top_record": false, "synonyms": [] },</v>
      </c>
      <c r="R782" s="68"/>
      <c r="S782" t="s">
        <v>195</v>
      </c>
      <c r="T782" t="str">
        <f t="shared" si="260"/>
        <v>UPDATE lov_value SET ACTIVE = 1 , ORDER_VALUE = 0 WHERE ID = 781;</v>
      </c>
    </row>
    <row r="783" spans="3:20" ht="16" hidden="1">
      <c r="C783" s="68">
        <v>17</v>
      </c>
      <c r="D783" s="68">
        <v>204</v>
      </c>
      <c r="E783" s="18" t="s">
        <v>1065</v>
      </c>
      <c r="F783" s="145" t="s">
        <v>2529</v>
      </c>
      <c r="G783" s="148" t="str">
        <f t="shared" si="265"/>
        <v>SENSEX</v>
      </c>
      <c r="H783" s="148" t="str">
        <f t="shared" si="264"/>
        <v>SENSEX</v>
      </c>
      <c r="I783" s="148"/>
      <c r="J783" s="148" t="s">
        <v>200</v>
      </c>
      <c r="K783" s="148"/>
      <c r="L783" s="30"/>
      <c r="M783" s="143"/>
      <c r="N783" s="68">
        <v>782</v>
      </c>
      <c r="O783" s="68" t="str">
        <f t="shared" si="263"/>
        <v/>
      </c>
      <c r="P783" s="68" t="str">
        <f t="shared" si="261"/>
        <v>{ "id": 782, "cbl_value":"SENSEX", "oscar_display_text" : "SENSEX", "top_record": false, "synonyms": [] },</v>
      </c>
      <c r="Q783" s="68" t="str">
        <f t="shared" si="262"/>
        <v>{ "id": 782, "cbl_value":"SENSEX", "oscar_display_text" : "SENSEX", "top_record": false, "synonyms": [] },</v>
      </c>
      <c r="R783" s="68"/>
      <c r="S783" t="s">
        <v>195</v>
      </c>
      <c r="T783" t="str">
        <f t="shared" si="260"/>
        <v>UPDATE lov_value SET ACTIVE = 1 , ORDER_VALUE = 0 WHERE ID = 782;</v>
      </c>
    </row>
    <row r="784" spans="3:20" ht="16" hidden="1">
      <c r="C784" s="68">
        <v>17</v>
      </c>
      <c r="D784" s="68">
        <v>204</v>
      </c>
      <c r="E784" s="18" t="s">
        <v>1065</v>
      </c>
      <c r="F784" s="145" t="s">
        <v>2530</v>
      </c>
      <c r="G784" s="148" t="str">
        <f t="shared" si="265"/>
        <v>SET</v>
      </c>
      <c r="H784" s="148" t="str">
        <f t="shared" si="264"/>
        <v>SET</v>
      </c>
      <c r="I784" s="148"/>
      <c r="J784" s="148" t="s">
        <v>200</v>
      </c>
      <c r="K784" s="148"/>
      <c r="L784" s="30"/>
      <c r="M784" s="143"/>
      <c r="N784" s="68">
        <v>783</v>
      </c>
      <c r="O784" s="68" t="str">
        <f t="shared" si="263"/>
        <v/>
      </c>
      <c r="P784" s="68" t="str">
        <f t="shared" si="261"/>
        <v>{ "id": 783, "cbl_value":"SET", "oscar_display_text" : "SET", "top_record": false, "synonyms": [] },</v>
      </c>
      <c r="Q784" s="68" t="str">
        <f t="shared" si="262"/>
        <v>{ "id": 783, "cbl_value":"SET", "oscar_display_text" : "SET", "top_record": false, "synonyms": [] },</v>
      </c>
      <c r="R784" s="68"/>
      <c r="S784" t="s">
        <v>195</v>
      </c>
      <c r="T784" t="str">
        <f t="shared" si="260"/>
        <v>UPDATE lov_value SET ACTIVE = 1 , ORDER_VALUE = 0 WHERE ID = 783;</v>
      </c>
    </row>
    <row r="785" spans="3:20" ht="16" hidden="1">
      <c r="C785" s="68">
        <v>17</v>
      </c>
      <c r="D785" s="68">
        <v>204</v>
      </c>
      <c r="E785" s="18" t="s">
        <v>1065</v>
      </c>
      <c r="F785" s="145" t="s">
        <v>2531</v>
      </c>
      <c r="G785" s="148" t="str">
        <f t="shared" si="265"/>
        <v>SHSZ300</v>
      </c>
      <c r="H785" s="148" t="str">
        <f t="shared" si="264"/>
        <v>SHSZ300</v>
      </c>
      <c r="I785" s="148"/>
      <c r="J785" s="148" t="s">
        <v>200</v>
      </c>
      <c r="K785" s="148"/>
      <c r="L785" s="30"/>
      <c r="M785" s="143"/>
      <c r="N785" s="68">
        <v>784</v>
      </c>
      <c r="O785" s="68" t="str">
        <f t="shared" si="263"/>
        <v/>
      </c>
      <c r="P785" s="68" t="str">
        <f t="shared" si="261"/>
        <v>{ "id": 784, "cbl_value":"SHSZ300", "oscar_display_text" : "SHSZ300", "top_record": false, "synonyms": [] },</v>
      </c>
      <c r="Q785" s="68" t="str">
        <f t="shared" si="262"/>
        <v>{ "id": 784, "cbl_value":"SHSZ300", "oscar_display_text" : "SHSZ300", "top_record": false, "synonyms": [] },</v>
      </c>
      <c r="R785" s="68"/>
      <c r="S785" t="s">
        <v>195</v>
      </c>
      <c r="T785" t="str">
        <f t="shared" si="260"/>
        <v>UPDATE lov_value SET ACTIVE = 1 , ORDER_VALUE = 0 WHERE ID = 784;</v>
      </c>
    </row>
    <row r="786" spans="3:20" ht="16" hidden="1">
      <c r="C786" s="68">
        <v>17</v>
      </c>
      <c r="D786" s="68">
        <v>204</v>
      </c>
      <c r="E786" s="18" t="s">
        <v>1065</v>
      </c>
      <c r="F786" s="145" t="s">
        <v>2532</v>
      </c>
      <c r="G786" s="148" t="str">
        <f t="shared" si="265"/>
        <v>SMI</v>
      </c>
      <c r="H786" s="148" t="str">
        <f t="shared" si="264"/>
        <v>SMI</v>
      </c>
      <c r="I786" s="148"/>
      <c r="J786" s="148" t="s">
        <v>200</v>
      </c>
      <c r="K786" s="148"/>
      <c r="L786" s="30"/>
      <c r="M786" s="143"/>
      <c r="N786" s="68">
        <v>785</v>
      </c>
      <c r="O786" s="68" t="str">
        <f t="shared" si="263"/>
        <v/>
      </c>
      <c r="P786" s="68" t="str">
        <f t="shared" si="261"/>
        <v>{ "id": 785, "cbl_value":"SMI", "oscar_display_text" : "SMI", "top_record": false, "synonyms": [] },</v>
      </c>
      <c r="Q786" s="68" t="str">
        <f t="shared" si="262"/>
        <v>{ "id": 785, "cbl_value":"SMI", "oscar_display_text" : "SMI", "top_record": false, "synonyms": [] },</v>
      </c>
      <c r="R786" s="68"/>
      <c r="S786" t="s">
        <v>195</v>
      </c>
      <c r="T786" t="str">
        <f t="shared" ref="T786:T806" si="266">CONCATENATE("UPDATE lov_value SET ACTIVE = ", IF(J786="Y",1,0), " , ORDER_VALUE = ",IF(I786&gt;0,I786,0), " WHERE ID = ", N786,";")</f>
        <v>UPDATE lov_value SET ACTIVE = 1 , ORDER_VALUE = 0 WHERE ID = 785;</v>
      </c>
    </row>
    <row r="787" spans="3:20" ht="16" hidden="1">
      <c r="C787" s="68">
        <v>17</v>
      </c>
      <c r="D787" s="68">
        <v>204</v>
      </c>
      <c r="E787" s="18" t="s">
        <v>1065</v>
      </c>
      <c r="F787" s="145" t="s">
        <v>2533</v>
      </c>
      <c r="G787" s="148" t="str">
        <f t="shared" si="265"/>
        <v>SMIEXP</v>
      </c>
      <c r="H787" s="148" t="str">
        <f t="shared" si="264"/>
        <v>SMIEXP</v>
      </c>
      <c r="I787" s="148"/>
      <c r="J787" s="148" t="s">
        <v>200</v>
      </c>
      <c r="K787" s="148"/>
      <c r="L787" s="30"/>
      <c r="M787" s="143"/>
      <c r="N787" s="68">
        <v>786</v>
      </c>
      <c r="O787" s="68" t="str">
        <f t="shared" si="263"/>
        <v/>
      </c>
      <c r="P787" s="68" t="str">
        <f t="shared" si="261"/>
        <v>{ "id": 786, "cbl_value":"SMIEXP", "oscar_display_text" : "SMIEXP", "top_record": false, "synonyms": [] },</v>
      </c>
      <c r="Q787" s="68" t="str">
        <f t="shared" si="262"/>
        <v>{ "id": 786, "cbl_value":"SMIEXP", "oscar_display_text" : "SMIEXP", "top_record": false, "synonyms": [] },</v>
      </c>
      <c r="R787" s="68"/>
      <c r="S787" t="s">
        <v>195</v>
      </c>
      <c r="T787" t="str">
        <f t="shared" si="266"/>
        <v>UPDATE lov_value SET ACTIVE = 1 , ORDER_VALUE = 0 WHERE ID = 786;</v>
      </c>
    </row>
    <row r="788" spans="3:20" ht="16" hidden="1">
      <c r="C788" s="68">
        <v>17</v>
      </c>
      <c r="D788" s="68">
        <v>204</v>
      </c>
      <c r="E788" s="18" t="s">
        <v>1065</v>
      </c>
      <c r="F788" s="145" t="s">
        <v>2534</v>
      </c>
      <c r="G788" s="148" t="str">
        <f t="shared" si="265"/>
        <v>SPLAC</v>
      </c>
      <c r="H788" s="148" t="str">
        <f t="shared" si="264"/>
        <v>SPLAC</v>
      </c>
      <c r="I788" s="148"/>
      <c r="J788" s="148" t="s">
        <v>200</v>
      </c>
      <c r="K788" s="148"/>
      <c r="L788" s="30"/>
      <c r="M788" s="143"/>
      <c r="N788" s="68">
        <v>787</v>
      </c>
      <c r="O788" s="68" t="str">
        <f t="shared" si="263"/>
        <v/>
      </c>
      <c r="P788" s="68" t="str">
        <f t="shared" si="261"/>
        <v>{ "id": 787, "cbl_value":"SPLAC", "oscar_display_text" : "SPLAC", "top_record": false, "synonyms": [] },</v>
      </c>
      <c r="Q788" s="68" t="str">
        <f t="shared" si="262"/>
        <v>{ "id": 787, "cbl_value":"SPLAC", "oscar_display_text" : "SPLAC", "top_record": false, "synonyms": [] },</v>
      </c>
      <c r="R788" s="68"/>
      <c r="S788" t="s">
        <v>195</v>
      </c>
      <c r="T788" t="str">
        <f t="shared" si="266"/>
        <v>UPDATE lov_value SET ACTIVE = 1 , ORDER_VALUE = 0 WHERE ID = 787;</v>
      </c>
    </row>
    <row r="789" spans="3:20" ht="16" hidden="1">
      <c r="C789" s="68">
        <v>17</v>
      </c>
      <c r="D789" s="68">
        <v>204</v>
      </c>
      <c r="E789" s="18" t="s">
        <v>1065</v>
      </c>
      <c r="F789" s="145" t="s">
        <v>2535</v>
      </c>
      <c r="G789" s="148" t="str">
        <f t="shared" si="265"/>
        <v>SPR</v>
      </c>
      <c r="H789" s="148" t="str">
        <f t="shared" si="264"/>
        <v>SPR</v>
      </c>
      <c r="I789" s="148"/>
      <c r="J789" s="148" t="s">
        <v>200</v>
      </c>
      <c r="K789" s="148"/>
      <c r="L789" s="30"/>
      <c r="M789" s="143"/>
      <c r="N789" s="68">
        <v>788</v>
      </c>
      <c r="O789" s="68" t="str">
        <f t="shared" si="263"/>
        <v/>
      </c>
      <c r="P789" s="68" t="str">
        <f t="shared" si="261"/>
        <v>{ "id": 788, "cbl_value":"SPR", "oscar_display_text" : "SPR", "top_record": false, "synonyms": [] },</v>
      </c>
      <c r="Q789" s="68" t="str">
        <f t="shared" si="262"/>
        <v>{ "id": 788, "cbl_value":"SPR", "oscar_display_text" : "SPR", "top_record": false, "synonyms": [] },</v>
      </c>
      <c r="R789" s="68"/>
      <c r="S789" t="s">
        <v>195</v>
      </c>
      <c r="T789" t="str">
        <f t="shared" si="266"/>
        <v>UPDATE lov_value SET ACTIVE = 1 , ORDER_VALUE = 0 WHERE ID = 788;</v>
      </c>
    </row>
    <row r="790" spans="3:20" ht="16" hidden="1">
      <c r="C790" s="68">
        <v>17</v>
      </c>
      <c r="D790" s="68">
        <v>204</v>
      </c>
      <c r="E790" s="18" t="s">
        <v>1065</v>
      </c>
      <c r="F790" s="145" t="s">
        <v>2536</v>
      </c>
      <c r="G790" s="148" t="str">
        <f t="shared" si="265"/>
        <v>SPTSX</v>
      </c>
      <c r="H790" s="148" t="str">
        <f t="shared" si="264"/>
        <v>SPTSX</v>
      </c>
      <c r="I790" s="148"/>
      <c r="J790" s="148" t="s">
        <v>200</v>
      </c>
      <c r="K790" s="148"/>
      <c r="L790" s="30"/>
      <c r="M790" s="143"/>
      <c r="N790" s="68">
        <v>789</v>
      </c>
      <c r="O790" s="68" t="str">
        <f t="shared" si="263"/>
        <v/>
      </c>
      <c r="P790" s="68" t="str">
        <f t="shared" si="261"/>
        <v>{ "id": 789, "cbl_value":"SPTSX", "oscar_display_text" : "SPTSX", "top_record": false, "synonyms": [] },</v>
      </c>
      <c r="Q790" s="68" t="str">
        <f t="shared" si="262"/>
        <v>{ "id": 789, "cbl_value":"SPTSX", "oscar_display_text" : "SPTSX", "top_record": false, "synonyms": [] },</v>
      </c>
      <c r="R790" s="68"/>
      <c r="S790" t="s">
        <v>195</v>
      </c>
      <c r="T790" t="str">
        <f t="shared" si="266"/>
        <v>UPDATE lov_value SET ACTIVE = 1 , ORDER_VALUE = 0 WHERE ID = 789;</v>
      </c>
    </row>
    <row r="791" spans="3:20" ht="16" hidden="1">
      <c r="C791" s="68">
        <v>17</v>
      </c>
      <c r="D791" s="68">
        <v>204</v>
      </c>
      <c r="E791" s="18" t="s">
        <v>1065</v>
      </c>
      <c r="F791" s="145" t="s">
        <v>2537</v>
      </c>
      <c r="G791" s="148" t="str">
        <f t="shared" si="265"/>
        <v>SPTSX60</v>
      </c>
      <c r="H791" s="148" t="str">
        <f t="shared" si="264"/>
        <v>SPTSX60</v>
      </c>
      <c r="I791" s="148"/>
      <c r="J791" s="148" t="s">
        <v>200</v>
      </c>
      <c r="K791" s="148"/>
      <c r="L791" s="30"/>
      <c r="M791" s="143"/>
      <c r="N791" s="68">
        <v>790</v>
      </c>
      <c r="O791" s="68" t="str">
        <f t="shared" si="263"/>
        <v/>
      </c>
      <c r="P791" s="68" t="str">
        <f t="shared" si="261"/>
        <v>{ "id": 790, "cbl_value":"SPTSX60", "oscar_display_text" : "SPTSX60", "top_record": false, "synonyms": [] },</v>
      </c>
      <c r="Q791" s="68" t="str">
        <f t="shared" si="262"/>
        <v>{ "id": 790, "cbl_value":"SPTSX60", "oscar_display_text" : "SPTSX60", "top_record": false, "synonyms": [] },</v>
      </c>
      <c r="R791" s="68"/>
      <c r="S791" t="s">
        <v>195</v>
      </c>
      <c r="T791" t="str">
        <f t="shared" si="266"/>
        <v>UPDATE lov_value SET ACTIVE = 1 , ORDER_VALUE = 0 WHERE ID = 790;</v>
      </c>
    </row>
    <row r="792" spans="3:20" ht="16" hidden="1">
      <c r="C792" s="68">
        <v>17</v>
      </c>
      <c r="D792" s="68">
        <v>204</v>
      </c>
      <c r="E792" s="18" t="s">
        <v>1065</v>
      </c>
      <c r="F792" s="145" t="s">
        <v>2538</v>
      </c>
      <c r="G792" s="148" t="str">
        <f t="shared" si="265"/>
        <v>SPTSXC</v>
      </c>
      <c r="H792" s="148" t="str">
        <f t="shared" si="264"/>
        <v>SPTSXC</v>
      </c>
      <c r="I792" s="148"/>
      <c r="J792" s="148" t="s">
        <v>200</v>
      </c>
      <c r="K792" s="148"/>
      <c r="L792" s="30"/>
      <c r="M792" s="143"/>
      <c r="N792" s="68">
        <v>791</v>
      </c>
      <c r="O792" s="68" t="str">
        <f t="shared" si="263"/>
        <v/>
      </c>
      <c r="P792" s="68" t="str">
        <f t="shared" si="261"/>
        <v>{ "id": 791, "cbl_value":"SPTSXC", "oscar_display_text" : "SPTSXC", "top_record": false, "synonyms": [] },</v>
      </c>
      <c r="Q792" s="68" t="str">
        <f t="shared" si="262"/>
        <v>{ "id": 791, "cbl_value":"SPTSXC", "oscar_display_text" : "SPTSXC", "top_record": false, "synonyms": [] },</v>
      </c>
      <c r="R792" s="68"/>
      <c r="S792" t="s">
        <v>195</v>
      </c>
      <c r="T792" t="str">
        <f t="shared" si="266"/>
        <v>UPDATE lov_value SET ACTIVE = 1 , ORDER_VALUE = 0 WHERE ID = 791;</v>
      </c>
    </row>
    <row r="793" spans="3:20" ht="16" hidden="1">
      <c r="C793" s="68">
        <v>17</v>
      </c>
      <c r="D793" s="68">
        <v>204</v>
      </c>
      <c r="E793" s="18" t="s">
        <v>1065</v>
      </c>
      <c r="F793" s="145" t="s">
        <v>2539</v>
      </c>
      <c r="G793" s="148" t="str">
        <f t="shared" si="265"/>
        <v>SPX</v>
      </c>
      <c r="H793" s="148" t="str">
        <f t="shared" si="264"/>
        <v>SPX</v>
      </c>
      <c r="I793" s="148"/>
      <c r="J793" s="148" t="s">
        <v>200</v>
      </c>
      <c r="K793" s="148"/>
      <c r="L793" s="30"/>
      <c r="M793" s="143"/>
      <c r="N793" s="68">
        <v>792</v>
      </c>
      <c r="O793" s="68" t="str">
        <f t="shared" si="263"/>
        <v/>
      </c>
      <c r="P793" s="68" t="str">
        <f t="shared" si="261"/>
        <v>{ "id": 792, "cbl_value":"SPX", "oscar_display_text" : "SPX", "top_record": false, "synonyms": [] },</v>
      </c>
      <c r="Q793" s="68" t="str">
        <f t="shared" si="262"/>
        <v>{ "id": 792, "cbl_value":"SPX", "oscar_display_text" : "SPX", "top_record": false, "synonyms": [] },</v>
      </c>
      <c r="R793" s="68"/>
      <c r="S793" t="s">
        <v>195</v>
      </c>
      <c r="T793" t="str">
        <f t="shared" si="266"/>
        <v>UPDATE lov_value SET ACTIVE = 1 , ORDER_VALUE = 0 WHERE ID = 792;</v>
      </c>
    </row>
    <row r="794" spans="3:20" ht="16" hidden="1">
      <c r="C794" s="68">
        <v>17</v>
      </c>
      <c r="D794" s="68">
        <v>204</v>
      </c>
      <c r="E794" s="18" t="s">
        <v>1065</v>
      </c>
      <c r="F794" s="145" t="s">
        <v>2540</v>
      </c>
      <c r="G794" s="148" t="str">
        <f t="shared" si="265"/>
        <v>STI</v>
      </c>
      <c r="H794" s="148" t="str">
        <f t="shared" si="264"/>
        <v>STI</v>
      </c>
      <c r="I794" s="148"/>
      <c r="J794" s="148" t="s">
        <v>200</v>
      </c>
      <c r="K794" s="148"/>
      <c r="L794" s="30"/>
      <c r="M794" s="143"/>
      <c r="N794" s="68">
        <v>793</v>
      </c>
      <c r="O794" s="68" t="str">
        <f t="shared" si="263"/>
        <v/>
      </c>
      <c r="P794" s="68" t="str">
        <f t="shared" si="261"/>
        <v>{ "id": 793, "cbl_value":"STI", "oscar_display_text" : "STI", "top_record": false, "synonyms": [] },</v>
      </c>
      <c r="Q794" s="68" t="str">
        <f t="shared" si="262"/>
        <v>{ "id": 793, "cbl_value":"STI", "oscar_display_text" : "STI", "top_record": false, "synonyms": [] },</v>
      </c>
      <c r="R794" s="68"/>
      <c r="S794" t="s">
        <v>195</v>
      </c>
      <c r="T794" t="str">
        <f t="shared" si="266"/>
        <v>UPDATE lov_value SET ACTIVE = 1 , ORDER_VALUE = 0 WHERE ID = 793;</v>
      </c>
    </row>
    <row r="795" spans="3:20" ht="16" hidden="1">
      <c r="C795" s="68">
        <v>17</v>
      </c>
      <c r="D795" s="68">
        <v>204</v>
      </c>
      <c r="E795" s="18" t="s">
        <v>1065</v>
      </c>
      <c r="F795" s="145" t="s">
        <v>2541</v>
      </c>
      <c r="G795" s="148" t="str">
        <f t="shared" si="265"/>
        <v>SX5E</v>
      </c>
      <c r="H795" s="148" t="str">
        <f t="shared" si="264"/>
        <v>SX5E</v>
      </c>
      <c r="I795" s="148"/>
      <c r="J795" s="148" t="s">
        <v>200</v>
      </c>
      <c r="K795" s="148"/>
      <c r="L795" s="30"/>
      <c r="M795" s="143"/>
      <c r="N795" s="68">
        <v>794</v>
      </c>
      <c r="O795" s="68" t="str">
        <f t="shared" si="263"/>
        <v/>
      </c>
      <c r="P795" s="68" t="str">
        <f t="shared" si="261"/>
        <v>{ "id": 794, "cbl_value":"SX5E", "oscar_display_text" : "SX5E", "top_record": false, "synonyms": [] },</v>
      </c>
      <c r="Q795" s="68" t="str">
        <f t="shared" si="262"/>
        <v>{ "id": 794, "cbl_value":"SX5E", "oscar_display_text" : "SX5E", "top_record": false, "synonyms": [] },</v>
      </c>
      <c r="R795" s="68"/>
      <c r="S795" t="s">
        <v>195</v>
      </c>
      <c r="T795" t="str">
        <f t="shared" si="266"/>
        <v>UPDATE lov_value SET ACTIVE = 1 , ORDER_VALUE = 0 WHERE ID = 794;</v>
      </c>
    </row>
    <row r="796" spans="3:20" ht="16" hidden="1">
      <c r="C796" s="68">
        <v>17</v>
      </c>
      <c r="D796" s="68">
        <v>204</v>
      </c>
      <c r="E796" s="18" t="s">
        <v>1065</v>
      </c>
      <c r="F796" s="145" t="s">
        <v>2542</v>
      </c>
      <c r="G796" s="148" t="str">
        <f t="shared" si="265"/>
        <v>SXP1E</v>
      </c>
      <c r="H796" s="148" t="str">
        <f t="shared" si="264"/>
        <v>SXP1E</v>
      </c>
      <c r="I796" s="148"/>
      <c r="J796" s="148" t="s">
        <v>200</v>
      </c>
      <c r="K796" s="148"/>
      <c r="L796" s="30"/>
      <c r="M796" s="143"/>
      <c r="N796" s="68">
        <v>795</v>
      </c>
      <c r="O796" s="68" t="str">
        <f t="shared" si="263"/>
        <v/>
      </c>
      <c r="P796" s="68" t="str">
        <f t="shared" si="261"/>
        <v>{ "id": 795, "cbl_value":"SXP1E", "oscar_display_text" : "SXP1E", "top_record": false, "synonyms": [] },</v>
      </c>
      <c r="Q796" s="68" t="str">
        <f t="shared" si="262"/>
        <v>{ "id": 795, "cbl_value":"SXP1E", "oscar_display_text" : "SXP1E", "top_record": false, "synonyms": [] },</v>
      </c>
      <c r="R796" s="68"/>
      <c r="S796" t="s">
        <v>195</v>
      </c>
      <c r="T796" t="str">
        <f t="shared" si="266"/>
        <v>UPDATE lov_value SET ACTIVE = 1 , ORDER_VALUE = 0 WHERE ID = 795;</v>
      </c>
    </row>
    <row r="797" spans="3:20" ht="16" hidden="1">
      <c r="C797" s="68">
        <v>17</v>
      </c>
      <c r="D797" s="68">
        <v>204</v>
      </c>
      <c r="E797" s="18" t="s">
        <v>1065</v>
      </c>
      <c r="F797" s="145" t="s">
        <v>2543</v>
      </c>
      <c r="G797" s="148" t="str">
        <f t="shared" si="265"/>
        <v>SXXP</v>
      </c>
      <c r="H797" s="148" t="str">
        <f t="shared" si="264"/>
        <v>SXXP</v>
      </c>
      <c r="I797" s="148"/>
      <c r="J797" s="148" t="s">
        <v>200</v>
      </c>
      <c r="K797" s="148"/>
      <c r="L797" s="30"/>
      <c r="M797" s="143"/>
      <c r="N797" s="68">
        <v>796</v>
      </c>
      <c r="O797" s="68" t="str">
        <f t="shared" si="263"/>
        <v/>
      </c>
      <c r="P797" s="68" t="str">
        <f t="shared" si="261"/>
        <v>{ "id": 796, "cbl_value":"SXXP", "oscar_display_text" : "SXXP", "top_record": false, "synonyms": [] },</v>
      </c>
      <c r="Q797" s="68" t="str">
        <f t="shared" si="262"/>
        <v>{ "id": 796, "cbl_value":"SXXP", "oscar_display_text" : "SXXP", "top_record": false, "synonyms": [] },</v>
      </c>
      <c r="R797" s="68"/>
      <c r="S797" t="s">
        <v>195</v>
      </c>
      <c r="T797" t="str">
        <f t="shared" si="266"/>
        <v>UPDATE lov_value SET ACTIVE = 1 , ORDER_VALUE = 0 WHERE ID = 796;</v>
      </c>
    </row>
    <row r="798" spans="3:20" ht="16" hidden="1">
      <c r="C798" s="68">
        <v>17</v>
      </c>
      <c r="D798" s="68">
        <v>204</v>
      </c>
      <c r="E798" s="18" t="s">
        <v>1065</v>
      </c>
      <c r="F798" s="145" t="s">
        <v>2544</v>
      </c>
      <c r="G798" s="148" t="str">
        <f t="shared" si="265"/>
        <v>TOP40</v>
      </c>
      <c r="H798" s="148" t="str">
        <f t="shared" si="264"/>
        <v>TOP40</v>
      </c>
      <c r="I798" s="148"/>
      <c r="J798" s="148" t="s">
        <v>200</v>
      </c>
      <c r="K798" s="148"/>
      <c r="L798" s="30"/>
      <c r="M798" s="143"/>
      <c r="N798" s="68">
        <v>797</v>
      </c>
      <c r="O798" s="68" t="str">
        <f t="shared" si="263"/>
        <v/>
      </c>
      <c r="P798" s="68" t="str">
        <f t="shared" si="261"/>
        <v>{ "id": 797, "cbl_value":"TOP40", "oscar_display_text" : "TOP40", "top_record": false, "synonyms": [] },</v>
      </c>
      <c r="Q798" s="68" t="str">
        <f t="shared" si="262"/>
        <v>{ "id": 797, "cbl_value":"TOP40", "oscar_display_text" : "TOP40", "top_record": false, "synonyms": [] },</v>
      </c>
      <c r="R798" s="68"/>
      <c r="S798" t="s">
        <v>195</v>
      </c>
      <c r="T798" t="str">
        <f t="shared" si="266"/>
        <v>UPDATE lov_value SET ACTIVE = 1 , ORDER_VALUE = 0 WHERE ID = 797;</v>
      </c>
    </row>
    <row r="799" spans="3:20" ht="16" hidden="1">
      <c r="C799" s="68">
        <v>17</v>
      </c>
      <c r="D799" s="68">
        <v>204</v>
      </c>
      <c r="E799" s="18" t="s">
        <v>1065</v>
      </c>
      <c r="F799" s="145" t="s">
        <v>2545</v>
      </c>
      <c r="G799" s="148" t="str">
        <f t="shared" si="265"/>
        <v>TPX</v>
      </c>
      <c r="H799" s="148" t="str">
        <f t="shared" si="264"/>
        <v>TPX</v>
      </c>
      <c r="I799" s="148"/>
      <c r="J799" s="148" t="s">
        <v>200</v>
      </c>
      <c r="K799" s="148"/>
      <c r="L799" s="30"/>
      <c r="M799" s="143"/>
      <c r="N799" s="68">
        <v>798</v>
      </c>
      <c r="O799" s="68" t="str">
        <f t="shared" si="263"/>
        <v/>
      </c>
      <c r="P799" s="68" t="str">
        <f t="shared" si="261"/>
        <v>{ "id": 798, "cbl_value":"TPX", "oscar_display_text" : "TPX", "top_record": false, "synonyms": [] },</v>
      </c>
      <c r="Q799" s="68" t="str">
        <f t="shared" si="262"/>
        <v>{ "id": 798, "cbl_value":"TPX", "oscar_display_text" : "TPX", "top_record": false, "synonyms": [] },</v>
      </c>
      <c r="R799" s="68"/>
      <c r="S799" t="s">
        <v>195</v>
      </c>
      <c r="T799" t="str">
        <f t="shared" si="266"/>
        <v>UPDATE lov_value SET ACTIVE = 1 , ORDER_VALUE = 0 WHERE ID = 798;</v>
      </c>
    </row>
    <row r="800" spans="3:20" ht="16" hidden="1">
      <c r="C800" s="68">
        <v>17</v>
      </c>
      <c r="D800" s="68">
        <v>204</v>
      </c>
      <c r="E800" s="18" t="s">
        <v>1065</v>
      </c>
      <c r="F800" s="145" t="s">
        <v>2546</v>
      </c>
      <c r="G800" s="148" t="str">
        <f t="shared" si="265"/>
        <v>TPX100</v>
      </c>
      <c r="H800" s="148" t="str">
        <f t="shared" si="264"/>
        <v>TPX100</v>
      </c>
      <c r="I800" s="148"/>
      <c r="J800" s="148" t="s">
        <v>200</v>
      </c>
      <c r="K800" s="148"/>
      <c r="L800" s="30"/>
      <c r="M800" s="143"/>
      <c r="N800" s="68">
        <v>799</v>
      </c>
      <c r="O800" s="68" t="str">
        <f t="shared" si="263"/>
        <v/>
      </c>
      <c r="P800" s="68" t="str">
        <f t="shared" si="261"/>
        <v>{ "id": 799, "cbl_value":"TPX100", "oscar_display_text" : "TPX100", "top_record": false, "synonyms": [] },</v>
      </c>
      <c r="Q800" s="68" t="str">
        <f t="shared" si="262"/>
        <v>{ "id": 799, "cbl_value":"TPX100", "oscar_display_text" : "TPX100", "top_record": false, "synonyms": [] },</v>
      </c>
      <c r="R800" s="68"/>
      <c r="S800" t="s">
        <v>195</v>
      </c>
      <c r="T800" t="str">
        <f t="shared" si="266"/>
        <v>UPDATE lov_value SET ACTIVE = 1 , ORDER_VALUE = 0 WHERE ID = 799;</v>
      </c>
    </row>
    <row r="801" spans="3:44" ht="16" hidden="1">
      <c r="C801" s="68">
        <v>17</v>
      </c>
      <c r="D801" s="68">
        <v>204</v>
      </c>
      <c r="E801" s="18" t="s">
        <v>1065</v>
      </c>
      <c r="F801" s="145" t="s">
        <v>2547</v>
      </c>
      <c r="G801" s="148" t="str">
        <f t="shared" si="265"/>
        <v>TPXM400</v>
      </c>
      <c r="H801" s="148" t="str">
        <f t="shared" si="264"/>
        <v>TPXM400</v>
      </c>
      <c r="I801" s="148"/>
      <c r="J801" s="148" t="s">
        <v>200</v>
      </c>
      <c r="K801" s="148"/>
      <c r="L801" s="30"/>
      <c r="M801" s="143"/>
      <c r="N801" s="68">
        <v>800</v>
      </c>
      <c r="O801" s="68" t="str">
        <f t="shared" si="263"/>
        <v/>
      </c>
      <c r="P801" s="68" t="str">
        <f t="shared" si="261"/>
        <v>{ "id": 800, "cbl_value":"TPXM400", "oscar_display_text" : "TPXM400", "top_record": false, "synonyms": [] },</v>
      </c>
      <c r="Q801" s="68" t="str">
        <f t="shared" si="262"/>
        <v>{ "id": 800, "cbl_value":"TPXM400", "oscar_display_text" : "TPXM400", "top_record": false, "synonyms": [] },</v>
      </c>
      <c r="R801" s="68"/>
      <c r="S801" t="s">
        <v>195</v>
      </c>
      <c r="T801" t="str">
        <f t="shared" si="266"/>
        <v>UPDATE lov_value SET ACTIVE = 1 , ORDER_VALUE = 0 WHERE ID = 800;</v>
      </c>
    </row>
    <row r="802" spans="3:44" ht="16" hidden="1">
      <c r="C802" s="68">
        <v>17</v>
      </c>
      <c r="D802" s="68">
        <v>204</v>
      </c>
      <c r="E802" s="18" t="s">
        <v>1065</v>
      </c>
      <c r="F802" s="145" t="s">
        <v>2548</v>
      </c>
      <c r="G802" s="148" t="str">
        <f t="shared" si="265"/>
        <v>TW50</v>
      </c>
      <c r="H802" s="148" t="str">
        <f t="shared" si="264"/>
        <v>TW50</v>
      </c>
      <c r="I802" s="148"/>
      <c r="J802" s="148" t="s">
        <v>200</v>
      </c>
      <c r="K802" s="148"/>
      <c r="L802" s="30"/>
      <c r="M802" s="143"/>
      <c r="N802" s="68">
        <v>801</v>
      </c>
      <c r="O802" s="68" t="str">
        <f t="shared" si="263"/>
        <v/>
      </c>
      <c r="P802" s="68" t="str">
        <f t="shared" si="261"/>
        <v>{ "id": 801, "cbl_value":"TW50", "oscar_display_text" : "TW50", "top_record": false, "synonyms": [] },</v>
      </c>
      <c r="Q802" s="68" t="str">
        <f t="shared" si="262"/>
        <v>{ "id": 801, "cbl_value":"TW50", "oscar_display_text" : "TW50", "top_record": false, "synonyms": [] },</v>
      </c>
      <c r="R802" s="68"/>
      <c r="S802" t="s">
        <v>195</v>
      </c>
      <c r="T802" t="str">
        <f t="shared" si="266"/>
        <v>UPDATE lov_value SET ACTIVE = 1 , ORDER_VALUE = 0 WHERE ID = 801;</v>
      </c>
    </row>
    <row r="803" spans="3:44" ht="16" hidden="1">
      <c r="C803" s="68">
        <v>17</v>
      </c>
      <c r="D803" s="68">
        <v>204</v>
      </c>
      <c r="E803" s="18" t="s">
        <v>1065</v>
      </c>
      <c r="F803" s="145" t="s">
        <v>2549</v>
      </c>
      <c r="G803" s="148" t="str">
        <f t="shared" si="265"/>
        <v>TWSE</v>
      </c>
      <c r="H803" s="148" t="str">
        <f t="shared" si="264"/>
        <v>TWSE</v>
      </c>
      <c r="I803" s="148"/>
      <c r="J803" s="148" t="s">
        <v>200</v>
      </c>
      <c r="K803" s="148"/>
      <c r="L803" s="30"/>
      <c r="M803" s="143"/>
      <c r="N803" s="68">
        <v>802</v>
      </c>
      <c r="O803" s="68" t="str">
        <f t="shared" si="263"/>
        <v/>
      </c>
      <c r="P803" s="68" t="str">
        <f t="shared" si="261"/>
        <v>{ "id": 802, "cbl_value":"TWSE", "oscar_display_text" : "TWSE", "top_record": false, "synonyms": [] },</v>
      </c>
      <c r="Q803" s="68" t="str">
        <f t="shared" si="262"/>
        <v>{ "id": 802, "cbl_value":"TWSE", "oscar_display_text" : "TWSE", "top_record": false, "synonyms": [] },</v>
      </c>
      <c r="R803" s="68"/>
      <c r="S803" t="s">
        <v>195</v>
      </c>
      <c r="T803" t="str">
        <f t="shared" si="266"/>
        <v>UPDATE lov_value SET ACTIVE = 1 , ORDER_VALUE = 0 WHERE ID = 802;</v>
      </c>
    </row>
    <row r="804" spans="3:44" ht="16" hidden="1">
      <c r="C804" s="68">
        <v>17</v>
      </c>
      <c r="D804" s="68">
        <v>204</v>
      </c>
      <c r="E804" s="18" t="s">
        <v>1065</v>
      </c>
      <c r="F804" s="145" t="s">
        <v>2550</v>
      </c>
      <c r="G804" s="148" t="str">
        <f t="shared" si="265"/>
        <v>UKX</v>
      </c>
      <c r="H804" s="148" t="str">
        <f t="shared" si="264"/>
        <v>UKX</v>
      </c>
      <c r="I804" s="148"/>
      <c r="J804" s="148" t="s">
        <v>200</v>
      </c>
      <c r="K804" s="148"/>
      <c r="L804" s="30"/>
      <c r="M804" s="143"/>
      <c r="N804" s="68">
        <v>803</v>
      </c>
      <c r="O804" s="68" t="str">
        <f t="shared" si="263"/>
        <v/>
      </c>
      <c r="P804" s="68" t="str">
        <f t="shared" si="261"/>
        <v>{ "id": 803, "cbl_value":"UKX", "oscar_display_text" : "UKX", "top_record": false, "synonyms": [] },</v>
      </c>
      <c r="Q804" s="68" t="str">
        <f t="shared" si="262"/>
        <v>{ "id": 803, "cbl_value":"UKX", "oscar_display_text" : "UKX", "top_record": false, "synonyms": [] },</v>
      </c>
      <c r="R804" s="68"/>
      <c r="S804" t="s">
        <v>195</v>
      </c>
      <c r="T804" t="str">
        <f t="shared" si="266"/>
        <v>UPDATE lov_value SET ACTIVE = 1 , ORDER_VALUE = 0 WHERE ID = 803;</v>
      </c>
    </row>
    <row r="805" spans="3:44" ht="16" hidden="1">
      <c r="C805" s="68">
        <v>17</v>
      </c>
      <c r="D805" s="68">
        <v>204</v>
      </c>
      <c r="E805" s="18" t="s">
        <v>1065</v>
      </c>
      <c r="F805" s="145" t="s">
        <v>2551</v>
      </c>
      <c r="G805" s="148" t="str">
        <f t="shared" si="265"/>
        <v>WIG20</v>
      </c>
      <c r="H805" s="148" t="str">
        <f t="shared" si="264"/>
        <v>WIG20</v>
      </c>
      <c r="I805" s="148"/>
      <c r="J805" s="148" t="s">
        <v>200</v>
      </c>
      <c r="K805" s="148"/>
      <c r="L805" s="30"/>
      <c r="M805" s="143"/>
      <c r="N805" s="68">
        <v>804</v>
      </c>
      <c r="O805" s="68" t="str">
        <f t="shared" si="263"/>
        <v/>
      </c>
      <c r="P805" s="68" t="str">
        <f t="shared" si="261"/>
        <v>{ "id": 804, "cbl_value":"WIG20", "oscar_display_text" : "WIG20", "top_record": false, "synonyms": [] },</v>
      </c>
      <c r="Q805" s="68" t="str">
        <f t="shared" si="262"/>
        <v>{ "id": 804, "cbl_value":"WIG20", "oscar_display_text" : "WIG20", "top_record": false, "synonyms": [] },</v>
      </c>
      <c r="R805" s="68"/>
      <c r="S805" t="s">
        <v>195</v>
      </c>
      <c r="T805" t="str">
        <f t="shared" si="266"/>
        <v>UPDATE lov_value SET ACTIVE = 1 , ORDER_VALUE = 0 WHERE ID = 804;</v>
      </c>
    </row>
    <row r="806" spans="3:44" ht="16" hidden="1">
      <c r="C806" s="68">
        <v>18</v>
      </c>
      <c r="D806" s="68">
        <v>58</v>
      </c>
      <c r="E806" s="130" t="s">
        <v>279</v>
      </c>
      <c r="F806" s="208" t="s">
        <v>2552</v>
      </c>
      <c r="G806" s="148" t="str">
        <f t="shared" si="265"/>
        <v>0</v>
      </c>
      <c r="H806" s="148" t="str">
        <f t="shared" si="264"/>
        <v>Undefined</v>
      </c>
      <c r="I806" s="148"/>
      <c r="J806" s="148" t="s">
        <v>88</v>
      </c>
      <c r="K806" s="148"/>
      <c r="L806" s="30"/>
      <c r="M806" s="143"/>
      <c r="N806" s="68">
        <v>805</v>
      </c>
      <c r="O806" s="68" t="str">
        <f t="shared" si="263"/>
        <v>]},{ "id":18,"ext_id": 58, "name":"INSTRUMENT_CATEGORY_GROUP_TYPE","values":[</v>
      </c>
      <c r="P806" s="68" t="str">
        <f t="shared" si="261"/>
        <v>{ "id": 805, "cbl_value":"0", "oscar_display_text" : "Undefined", "top_record": false, "synonyms": [] },</v>
      </c>
      <c r="Q806" s="68" t="str">
        <f t="shared" si="262"/>
        <v>]},{ "id":18,"ext_id": 58, "name":"INSTRUMENT_CATEGORY_GROUP_TYPE","values":[{ "id": 805, "cbl_value":"0", "oscar_display_text" : "Undefined", "top_record": false, "synonyms": [] },</v>
      </c>
      <c r="R806" s="68"/>
      <c r="S806" t="s">
        <v>88</v>
      </c>
      <c r="T806" t="str">
        <f t="shared" si="266"/>
        <v>UPDATE lov_value SET ACTIVE = 0 , ORDER_VALUE = 0 WHERE ID = 805;</v>
      </c>
    </row>
    <row r="807" spans="3:44" ht="256" hidden="1">
      <c r="C807" s="68">
        <v>18</v>
      </c>
      <c r="D807" s="68">
        <v>58</v>
      </c>
      <c r="E807" s="18" t="s">
        <v>279</v>
      </c>
      <c r="F807" s="145" t="s">
        <v>2553</v>
      </c>
      <c r="G807" s="148" t="s">
        <v>2554</v>
      </c>
      <c r="H807" s="148" t="str">
        <f t="shared" si="264"/>
        <v>Sovereign</v>
      </c>
      <c r="I807" s="148"/>
      <c r="J807" s="148" t="s">
        <v>200</v>
      </c>
      <c r="K807" s="148"/>
      <c r="L807" s="30" t="s">
        <v>2555</v>
      </c>
      <c r="M807" s="143"/>
      <c r="N807" s="68">
        <v>806</v>
      </c>
      <c r="O807" s="68" t="str">
        <f t="shared" si="263"/>
        <v/>
      </c>
      <c r="P807" s="68" t="str">
        <f t="shared" si="261"/>
        <v>{ "id": 806, "cbl_value":"SOVEREIGN", "oscar_display_text" : "Sovereign", "top_record": false, "synonyms": [] },</v>
      </c>
      <c r="Q807" s="68" t="str">
        <f t="shared" si="262"/>
        <v>{ "id": 806, "cbl_value":"SOVEREIGN", "oscar_display_text" : "Sovereign", "top_record": false, "synonyms": [] },</v>
      </c>
      <c r="R807" s="68"/>
      <c r="S807" t="s">
        <v>200</v>
      </c>
      <c r="T807" t="str">
        <f t="shared" ref="T807:T870" si="267">CONCATENATE("UPDATE lov_value SET ACTIVE = ", IF(J807="Y",1,0), " , ORDER_VALUE = ",IF(I807&gt;0,I807,0), ", CBL_VALUE = '",G807,"' WHERE ID = ", N807,";")</f>
        <v>UPDATE lov_value SET ACTIVE = 1 , ORDER_VALUE = 0, CBL_VALUE = 'SOVEREIGN' WHERE ID = 806;</v>
      </c>
      <c r="U807" t="str">
        <f t="shared" ref="U807:AF816" si="268">IF($L807&lt;&gt;"",
    IF(LEN($L807)-LEN(SUBSTITUTE($L807,";",""))&gt;=U$1,
        IF(U$1=1,
            MID($L807,1,FIND(";",$L807,1)-1),
            MID($L807,
                FIND("~",SUBSTITUTE($L807,";","~",U$1-1))+1,
                FIND("~",SUBSTITUTE($L807,";","~",U$1))-FIND("~",SUBSTITUTE($L807,";","~",U$1-1))-1
            )
        ),
        IF(AND(LEN($L807)-LEN(SUBSTITUTE($L807,";",""))=0,U$1=1),
            $L807,
            IF(LEN($L807)-LEN(SUBSTITUTE($L807,";",""))=U$1-1,
                RIGHT($L807,LEN($L807)-FIND("~",(SUBSTITUTE($L807,";","~",U$1-1)))),""))),"")</f>
        <v>bonds of type sovereign</v>
      </c>
      <c r="V807" t="str">
        <f t="shared" si="268"/>
        <v>government bonds</v>
      </c>
      <c r="W807" t="str">
        <f t="shared" si="268"/>
        <v>government issued bonds</v>
      </c>
      <c r="X807" t="str">
        <f t="shared" si="268"/>
        <v>governmental debt</v>
      </c>
      <c r="Y807" t="str">
        <f t="shared" si="268"/>
        <v>governmental debt security</v>
      </c>
      <c r="Z807" t="str">
        <f t="shared" si="268"/>
        <v>bonds issued by governments</v>
      </c>
      <c r="AA807" t="str">
        <f t="shared" si="268"/>
        <v>national government bonds</v>
      </c>
      <c r="AB807" t="str">
        <f t="shared" si="268"/>
        <v>national government issued securities</v>
      </c>
      <c r="AC807" t="str">
        <f t="shared" si="268"/>
        <v>governmental fixed income</v>
      </c>
      <c r="AD807" t="str">
        <f t="shared" si="268"/>
        <v>governmental FI</v>
      </c>
      <c r="AE807" t="str">
        <f t="shared" si="268"/>
        <v>municipal bonds</v>
      </c>
      <c r="AF807" t="str">
        <f t="shared" si="268"/>
        <v>municipals</v>
      </c>
      <c r="AG807" t="str">
        <f t="shared" ref="AG807:AR816" si="269">IF(U807&lt;&gt;"",CONCATENATE("INSERT INTO oscar_db.synonym (SYNONYM, LOV_ID) VALUES('",U807,"' , ",$N807,");"),"")</f>
        <v>INSERT INTO oscar_db.synonym (SYNONYM, LOV_ID) VALUES('bonds of type sovereign' , 806);</v>
      </c>
      <c r="AH807" t="str">
        <f t="shared" si="269"/>
        <v>INSERT INTO oscar_db.synonym (SYNONYM, LOV_ID) VALUES('government bonds' , 806);</v>
      </c>
      <c r="AI807" t="str">
        <f t="shared" si="269"/>
        <v>INSERT INTO oscar_db.synonym (SYNONYM, LOV_ID) VALUES('government issued bonds' , 806);</v>
      </c>
      <c r="AJ807" t="str">
        <f t="shared" si="269"/>
        <v>INSERT INTO oscar_db.synonym (SYNONYM, LOV_ID) VALUES('governmental debt' , 806);</v>
      </c>
      <c r="AK807" t="str">
        <f t="shared" si="269"/>
        <v>INSERT INTO oscar_db.synonym (SYNONYM, LOV_ID) VALUES('governmental debt security' , 806);</v>
      </c>
      <c r="AL807" t="str">
        <f t="shared" si="269"/>
        <v>INSERT INTO oscar_db.synonym (SYNONYM, LOV_ID) VALUES('bonds issued by governments' , 806);</v>
      </c>
      <c r="AM807" t="str">
        <f t="shared" si="269"/>
        <v>INSERT INTO oscar_db.synonym (SYNONYM, LOV_ID) VALUES('national government bonds' , 806);</v>
      </c>
      <c r="AN807" t="str">
        <f t="shared" si="269"/>
        <v>INSERT INTO oscar_db.synonym (SYNONYM, LOV_ID) VALUES('national government issued securities' , 806);</v>
      </c>
      <c r="AO807" t="str">
        <f t="shared" si="269"/>
        <v>INSERT INTO oscar_db.synonym (SYNONYM, LOV_ID) VALUES('governmental fixed income' , 806);</v>
      </c>
      <c r="AP807" t="str">
        <f t="shared" si="269"/>
        <v>INSERT INTO oscar_db.synonym (SYNONYM, LOV_ID) VALUES('governmental FI' , 806);</v>
      </c>
      <c r="AQ807" t="str">
        <f t="shared" si="269"/>
        <v>INSERT INTO oscar_db.synonym (SYNONYM, LOV_ID) VALUES('municipal bonds' , 806);</v>
      </c>
      <c r="AR807" t="str">
        <f t="shared" si="269"/>
        <v>INSERT INTO oscar_db.synonym (SYNONYM, LOV_ID) VALUES('municipals' , 806);</v>
      </c>
    </row>
    <row r="808" spans="3:44" ht="80" hidden="1">
      <c r="C808" s="68">
        <v>18</v>
      </c>
      <c r="D808" s="68">
        <v>58</v>
      </c>
      <c r="E808" s="18" t="s">
        <v>279</v>
      </c>
      <c r="F808" s="145" t="s">
        <v>2556</v>
      </c>
      <c r="G808" s="148" t="s">
        <v>2557</v>
      </c>
      <c r="H808" s="148" t="str">
        <f t="shared" si="264"/>
        <v>Agency</v>
      </c>
      <c r="I808" s="148"/>
      <c r="J808" s="148" t="s">
        <v>200</v>
      </c>
      <c r="K808" s="148"/>
      <c r="L808" s="30" t="s">
        <v>2558</v>
      </c>
      <c r="M808" s="143"/>
      <c r="N808" s="68">
        <v>807</v>
      </c>
      <c r="O808" s="68" t="str">
        <f t="shared" si="263"/>
        <v/>
      </c>
      <c r="P808" s="68" t="str">
        <f t="shared" si="261"/>
        <v>{ "id": 807, "cbl_value":"AGENCY", "oscar_display_text" : "Agency", "top_record": false, "synonyms": [] },</v>
      </c>
      <c r="Q808" s="68" t="str">
        <f t="shared" si="262"/>
        <v>{ "id": 807, "cbl_value":"AGENCY", "oscar_display_text" : "Agency", "top_record": false, "synonyms": [] },</v>
      </c>
      <c r="R808" s="68"/>
      <c r="S808" t="s">
        <v>200</v>
      </c>
      <c r="T808" t="str">
        <f t="shared" si="267"/>
        <v>UPDATE lov_value SET ACTIVE = 1 , ORDER_VALUE = 0, CBL_VALUE = 'AGENCY' WHERE ID = 807;</v>
      </c>
      <c r="U808" t="str">
        <f t="shared" si="268"/>
        <v>bonds of type agency</v>
      </c>
      <c r="V808" t="str">
        <f t="shared" si="268"/>
        <v>supra</v>
      </c>
      <c r="W808" t="str">
        <f t="shared" si="268"/>
        <v xml:space="preserve"> supras</v>
      </c>
      <c r="X808" t="str">
        <f t="shared" si="268"/>
        <v>supranationals</v>
      </c>
      <c r="Y808" t="str">
        <f t="shared" si="268"/>
        <v>supranational debt</v>
      </c>
      <c r="Z808" t="str">
        <f t="shared" si="268"/>
        <v xml:space="preserve"> agency debt</v>
      </c>
      <c r="AA808" t="str">
        <f t="shared" si="268"/>
        <v>agency FI</v>
      </c>
      <c r="AB808" t="str">
        <f t="shared" si="268"/>
        <v xml:space="preserve"> agency fixed income</v>
      </c>
      <c r="AC808" t="str">
        <f t="shared" si="268"/>
        <v>agencies</v>
      </c>
      <c r="AD808" t="str">
        <f t="shared" si="268"/>
        <v/>
      </c>
      <c r="AE808" t="str">
        <f t="shared" si="268"/>
        <v/>
      </c>
      <c r="AF808" t="str">
        <f t="shared" si="268"/>
        <v/>
      </c>
      <c r="AG808" t="str">
        <f t="shared" si="269"/>
        <v>INSERT INTO oscar_db.synonym (SYNONYM, LOV_ID) VALUES('bonds of type agency' , 807);</v>
      </c>
      <c r="AH808" t="str">
        <f t="shared" si="269"/>
        <v>INSERT INTO oscar_db.synonym (SYNONYM, LOV_ID) VALUES('supra' , 807);</v>
      </c>
      <c r="AI808" t="str">
        <f t="shared" si="269"/>
        <v>INSERT INTO oscar_db.synonym (SYNONYM, LOV_ID) VALUES(' supras' , 807);</v>
      </c>
      <c r="AJ808" t="str">
        <f t="shared" si="269"/>
        <v>INSERT INTO oscar_db.synonym (SYNONYM, LOV_ID) VALUES('supranationals' , 807);</v>
      </c>
      <c r="AK808" t="str">
        <f t="shared" si="269"/>
        <v>INSERT INTO oscar_db.synonym (SYNONYM, LOV_ID) VALUES('supranational debt' , 807);</v>
      </c>
      <c r="AL808" t="str">
        <f t="shared" si="269"/>
        <v>INSERT INTO oscar_db.synonym (SYNONYM, LOV_ID) VALUES(' agency debt' , 807);</v>
      </c>
      <c r="AM808" t="str">
        <f t="shared" si="269"/>
        <v>INSERT INTO oscar_db.synonym (SYNONYM, LOV_ID) VALUES('agency FI' , 807);</v>
      </c>
      <c r="AN808" t="str">
        <f t="shared" si="269"/>
        <v>INSERT INTO oscar_db.synonym (SYNONYM, LOV_ID) VALUES(' agency fixed income' , 807);</v>
      </c>
      <c r="AO808" t="str">
        <f t="shared" si="269"/>
        <v>INSERT INTO oscar_db.synonym (SYNONYM, LOV_ID) VALUES('agencies' , 807);</v>
      </c>
      <c r="AP808" t="str">
        <f t="shared" si="269"/>
        <v/>
      </c>
      <c r="AQ808" t="str">
        <f t="shared" si="269"/>
        <v/>
      </c>
      <c r="AR808" t="str">
        <f t="shared" si="269"/>
        <v/>
      </c>
    </row>
    <row r="809" spans="3:44" ht="112" hidden="1">
      <c r="C809" s="68">
        <v>18</v>
      </c>
      <c r="D809" s="68">
        <v>58</v>
      </c>
      <c r="E809" s="18" t="s">
        <v>279</v>
      </c>
      <c r="F809" s="145" t="s">
        <v>2559</v>
      </c>
      <c r="G809" s="148" t="s">
        <v>2560</v>
      </c>
      <c r="H809" s="148" t="str">
        <f t="shared" si="264"/>
        <v>Structured</v>
      </c>
      <c r="I809" s="148"/>
      <c r="J809" s="148" t="s">
        <v>200</v>
      </c>
      <c r="K809" s="148"/>
      <c r="L809" s="30" t="s">
        <v>2561</v>
      </c>
      <c r="M809" s="143"/>
      <c r="N809" s="68">
        <v>808</v>
      </c>
      <c r="O809" s="68" t="str">
        <f t="shared" si="263"/>
        <v/>
      </c>
      <c r="P809" s="68" t="str">
        <f t="shared" si="261"/>
        <v>{ "id": 808, "cbl_value":"STRUCTURED", "oscar_display_text" : "Structured", "top_record": false, "synonyms": [] },</v>
      </c>
      <c r="Q809" s="68" t="str">
        <f t="shared" si="262"/>
        <v>{ "id": 808, "cbl_value":"STRUCTURED", "oscar_display_text" : "Structured", "top_record": false, "synonyms": [] },</v>
      </c>
      <c r="R809" s="68"/>
      <c r="S809" t="s">
        <v>200</v>
      </c>
      <c r="T809" t="str">
        <f t="shared" si="267"/>
        <v>UPDATE lov_value SET ACTIVE = 1 , ORDER_VALUE = 0, CBL_VALUE = 'STRUCTURED' WHERE ID = 808;</v>
      </c>
      <c r="U809" t="str">
        <f t="shared" si="268"/>
        <v>bonds of type structured</v>
      </c>
      <c r="V809" t="str">
        <f t="shared" si="268"/>
        <v>structured debt</v>
      </c>
      <c r="W809" t="str">
        <f t="shared" si="268"/>
        <v>structured fixed income</v>
      </c>
      <c r="X809" t="str">
        <f t="shared" si="268"/>
        <v>structured FI</v>
      </c>
      <c r="Y809" t="str">
        <f t="shared" si="268"/>
        <v>financial security bonds</v>
      </c>
      <c r="Z809" t="str">
        <f t="shared" si="268"/>
        <v>financial security debt</v>
      </c>
      <c r="AA809" t="str">
        <f t="shared" si="268"/>
        <v>structureds</v>
      </c>
      <c r="AB809" t="str">
        <f t="shared" si="268"/>
        <v/>
      </c>
      <c r="AC809" t="str">
        <f t="shared" si="268"/>
        <v/>
      </c>
      <c r="AD809" t="str">
        <f t="shared" si="268"/>
        <v/>
      </c>
      <c r="AE809" t="str">
        <f t="shared" si="268"/>
        <v/>
      </c>
      <c r="AF809" t="str">
        <f t="shared" si="268"/>
        <v/>
      </c>
      <c r="AG809" t="str">
        <f t="shared" si="269"/>
        <v>INSERT INTO oscar_db.synonym (SYNONYM, LOV_ID) VALUES('bonds of type structured' , 808);</v>
      </c>
      <c r="AH809" t="str">
        <f t="shared" si="269"/>
        <v>INSERT INTO oscar_db.synonym (SYNONYM, LOV_ID) VALUES('structured debt' , 808);</v>
      </c>
      <c r="AI809" t="str">
        <f t="shared" si="269"/>
        <v>INSERT INTO oscar_db.synonym (SYNONYM, LOV_ID) VALUES('structured fixed income' , 808);</v>
      </c>
      <c r="AJ809" t="str">
        <f t="shared" si="269"/>
        <v>INSERT INTO oscar_db.synonym (SYNONYM, LOV_ID) VALUES('structured FI' , 808);</v>
      </c>
      <c r="AK809" t="str">
        <f t="shared" si="269"/>
        <v>INSERT INTO oscar_db.synonym (SYNONYM, LOV_ID) VALUES('financial security bonds' , 808);</v>
      </c>
      <c r="AL809" t="str">
        <f t="shared" si="269"/>
        <v>INSERT INTO oscar_db.synonym (SYNONYM, LOV_ID) VALUES('financial security debt' , 808);</v>
      </c>
      <c r="AM809" t="str">
        <f t="shared" si="269"/>
        <v>INSERT INTO oscar_db.synonym (SYNONYM, LOV_ID) VALUES('structureds' , 808);</v>
      </c>
      <c r="AN809" t="str">
        <f t="shared" si="269"/>
        <v/>
      </c>
      <c r="AO809" t="str">
        <f t="shared" si="269"/>
        <v/>
      </c>
      <c r="AP809" t="str">
        <f t="shared" si="269"/>
        <v/>
      </c>
      <c r="AQ809" t="str">
        <f t="shared" si="269"/>
        <v/>
      </c>
      <c r="AR809" t="str">
        <f t="shared" si="269"/>
        <v/>
      </c>
    </row>
    <row r="810" spans="3:44" ht="112" hidden="1">
      <c r="C810" s="68">
        <v>18</v>
      </c>
      <c r="D810" s="68">
        <v>58</v>
      </c>
      <c r="E810" s="18" t="s">
        <v>279</v>
      </c>
      <c r="F810" s="145" t="s">
        <v>2562</v>
      </c>
      <c r="G810" s="148" t="s">
        <v>2563</v>
      </c>
      <c r="H810" s="148" t="str">
        <f t="shared" si="264"/>
        <v>Corporate</v>
      </c>
      <c r="I810" s="148"/>
      <c r="J810" s="148" t="s">
        <v>200</v>
      </c>
      <c r="K810" s="148"/>
      <c r="L810" s="30" t="s">
        <v>2564</v>
      </c>
      <c r="M810" s="143"/>
      <c r="N810" s="68">
        <v>809</v>
      </c>
      <c r="O810" s="68" t="str">
        <f t="shared" si="263"/>
        <v/>
      </c>
      <c r="P810" s="68" t="str">
        <f t="shared" si="261"/>
        <v>{ "id": 809, "cbl_value":"CORPORATE", "oscar_display_text" : "Corporate", "top_record": false, "synonyms": [] },</v>
      </c>
      <c r="Q810" s="68" t="str">
        <f t="shared" si="262"/>
        <v>{ "id": 809, "cbl_value":"CORPORATE", "oscar_display_text" : "Corporate", "top_record": false, "synonyms": [] },</v>
      </c>
      <c r="R810" s="68"/>
      <c r="S810" t="s">
        <v>200</v>
      </c>
      <c r="T810" t="str">
        <f t="shared" si="267"/>
        <v>UPDATE lov_value SET ACTIVE = 1 , ORDER_VALUE = 0, CBL_VALUE = 'CORPORATE' WHERE ID = 809;</v>
      </c>
      <c r="U810" t="str">
        <f t="shared" si="268"/>
        <v>bonds of type corporate</v>
      </c>
      <c r="V810" t="str">
        <f t="shared" si="268"/>
        <v>corporate fixed income bonds</v>
      </c>
      <c r="W810" t="str">
        <f t="shared" si="268"/>
        <v>corporate FI bonds</v>
      </c>
      <c r="X810" t="str">
        <f t="shared" si="268"/>
        <v>corporate debt</v>
      </c>
      <c r="Y810" t="str">
        <f t="shared" si="268"/>
        <v>debt security issued by a corporation</v>
      </c>
      <c r="Z810" t="str">
        <f t="shared" si="268"/>
        <v>debt security issued by a firm</v>
      </c>
      <c r="AA810" t="str">
        <f t="shared" si="268"/>
        <v>corporates</v>
      </c>
      <c r="AB810" t="str">
        <f t="shared" si="268"/>
        <v/>
      </c>
      <c r="AC810" t="str">
        <f t="shared" si="268"/>
        <v/>
      </c>
      <c r="AD810" t="str">
        <f t="shared" si="268"/>
        <v/>
      </c>
      <c r="AE810" t="str">
        <f t="shared" si="268"/>
        <v/>
      </c>
      <c r="AF810" t="str">
        <f t="shared" si="268"/>
        <v/>
      </c>
      <c r="AG810" t="str">
        <f t="shared" si="269"/>
        <v>INSERT INTO oscar_db.synonym (SYNONYM, LOV_ID) VALUES('bonds of type corporate' , 809);</v>
      </c>
      <c r="AH810" t="str">
        <f t="shared" si="269"/>
        <v>INSERT INTO oscar_db.synonym (SYNONYM, LOV_ID) VALUES('corporate fixed income bonds' , 809);</v>
      </c>
      <c r="AI810" t="str">
        <f t="shared" si="269"/>
        <v>INSERT INTO oscar_db.synonym (SYNONYM, LOV_ID) VALUES('corporate FI bonds' , 809);</v>
      </c>
      <c r="AJ810" t="str">
        <f t="shared" si="269"/>
        <v>INSERT INTO oscar_db.synonym (SYNONYM, LOV_ID) VALUES('corporate debt' , 809);</v>
      </c>
      <c r="AK810" t="str">
        <f t="shared" si="269"/>
        <v>INSERT INTO oscar_db.synonym (SYNONYM, LOV_ID) VALUES('debt security issued by a corporation' , 809);</v>
      </c>
      <c r="AL810" t="str">
        <f t="shared" si="269"/>
        <v>INSERT INTO oscar_db.synonym (SYNONYM, LOV_ID) VALUES('debt security issued by a firm' , 809);</v>
      </c>
      <c r="AM810" t="str">
        <f t="shared" si="269"/>
        <v>INSERT INTO oscar_db.synonym (SYNONYM, LOV_ID) VALUES('corporates' , 809);</v>
      </c>
      <c r="AN810" t="str">
        <f t="shared" si="269"/>
        <v/>
      </c>
      <c r="AO810" t="str">
        <f t="shared" si="269"/>
        <v/>
      </c>
      <c r="AP810" t="str">
        <f t="shared" si="269"/>
        <v/>
      </c>
      <c r="AQ810" t="str">
        <f t="shared" si="269"/>
        <v/>
      </c>
      <c r="AR810" t="str">
        <f t="shared" si="269"/>
        <v/>
      </c>
    </row>
    <row r="811" spans="3:44" ht="96" hidden="1">
      <c r="C811" s="68">
        <v>18</v>
      </c>
      <c r="D811" s="68">
        <v>58</v>
      </c>
      <c r="E811" s="18" t="s">
        <v>279</v>
      </c>
      <c r="F811" s="145" t="s">
        <v>2565</v>
      </c>
      <c r="G811" s="148" t="s">
        <v>2566</v>
      </c>
      <c r="H811" s="148" t="str">
        <f t="shared" si="264"/>
        <v>Convertible bond</v>
      </c>
      <c r="I811" s="148"/>
      <c r="J811" s="148" t="s">
        <v>200</v>
      </c>
      <c r="K811" s="148"/>
      <c r="L811" s="30" t="s">
        <v>2567</v>
      </c>
      <c r="M811" s="143"/>
      <c r="N811" s="68">
        <v>810</v>
      </c>
      <c r="O811" s="68" t="str">
        <f t="shared" si="263"/>
        <v/>
      </c>
      <c r="P811" s="68" t="str">
        <f t="shared" si="261"/>
        <v>{ "id": 810, "cbl_value":"CONVERTIBLE_BOND", "oscar_display_text" : "Convertible bond", "top_record": false, "synonyms": [] },</v>
      </c>
      <c r="Q811" s="68" t="str">
        <f t="shared" si="262"/>
        <v>{ "id": 810, "cbl_value":"CONVERTIBLE_BOND", "oscar_display_text" : "Convertible bond", "top_record": false, "synonyms": [] },</v>
      </c>
      <c r="R811" s="68"/>
      <c r="S811" t="s">
        <v>200</v>
      </c>
      <c r="T811" t="str">
        <f t="shared" si="267"/>
        <v>UPDATE lov_value SET ACTIVE = 1 , ORDER_VALUE = 0, CBL_VALUE = 'CONVERTIBLE_BOND' WHERE ID = 810;</v>
      </c>
      <c r="U811" t="str">
        <f t="shared" si="268"/>
        <v>convertible fixed-income corporate debt security</v>
      </c>
      <c r="V811" t="str">
        <f t="shared" si="268"/>
        <v>convertible stock</v>
      </c>
      <c r="W811" t="str">
        <f t="shared" si="268"/>
        <v>convertible shares</v>
      </c>
      <c r="X811" t="str">
        <f t="shared" si="268"/>
        <v>bonds of type convertible</v>
      </c>
      <c r="Y811" t="str">
        <f t="shared" si="268"/>
        <v>convertibles</v>
      </c>
      <c r="Z811" t="str">
        <f t="shared" si="268"/>
        <v/>
      </c>
      <c r="AA811" t="str">
        <f t="shared" si="268"/>
        <v/>
      </c>
      <c r="AB811" t="str">
        <f t="shared" si="268"/>
        <v/>
      </c>
      <c r="AC811" t="str">
        <f t="shared" si="268"/>
        <v/>
      </c>
      <c r="AD811" t="str">
        <f t="shared" si="268"/>
        <v/>
      </c>
      <c r="AE811" t="str">
        <f t="shared" si="268"/>
        <v/>
      </c>
      <c r="AF811" t="str">
        <f t="shared" si="268"/>
        <v/>
      </c>
      <c r="AG811" t="str">
        <f t="shared" si="269"/>
        <v>INSERT INTO oscar_db.synonym (SYNONYM, LOV_ID) VALUES('convertible fixed-income corporate debt security' , 810);</v>
      </c>
      <c r="AH811" t="str">
        <f t="shared" si="269"/>
        <v>INSERT INTO oscar_db.synonym (SYNONYM, LOV_ID) VALUES('convertible stock' , 810);</v>
      </c>
      <c r="AI811" t="str">
        <f t="shared" si="269"/>
        <v>INSERT INTO oscar_db.synonym (SYNONYM, LOV_ID) VALUES('convertible shares' , 810);</v>
      </c>
      <c r="AJ811" t="str">
        <f t="shared" si="269"/>
        <v>INSERT INTO oscar_db.synonym (SYNONYM, LOV_ID) VALUES('bonds of type convertible' , 810);</v>
      </c>
      <c r="AK811" t="str">
        <f t="shared" si="269"/>
        <v>INSERT INTO oscar_db.synonym (SYNONYM, LOV_ID) VALUES('convertibles' , 810);</v>
      </c>
      <c r="AL811" t="str">
        <f t="shared" si="269"/>
        <v/>
      </c>
      <c r="AM811" t="str">
        <f t="shared" si="269"/>
        <v/>
      </c>
      <c r="AN811" t="str">
        <f t="shared" si="269"/>
        <v/>
      </c>
      <c r="AO811" t="str">
        <f t="shared" si="269"/>
        <v/>
      </c>
      <c r="AP811" t="str">
        <f t="shared" si="269"/>
        <v/>
      </c>
      <c r="AQ811" t="str">
        <f t="shared" si="269"/>
        <v/>
      </c>
      <c r="AR811" t="str">
        <f t="shared" si="269"/>
        <v/>
      </c>
    </row>
    <row r="812" spans="3:44" ht="32" hidden="1">
      <c r="C812" s="68">
        <v>19</v>
      </c>
      <c r="D812" s="68">
        <v>59</v>
      </c>
      <c r="E812" s="130" t="s">
        <v>267</v>
      </c>
      <c r="F812" s="208" t="s">
        <v>2552</v>
      </c>
      <c r="G812" s="148" t="str">
        <f t="shared" si="265"/>
        <v>0</v>
      </c>
      <c r="H812" s="148" t="str">
        <f t="shared" si="264"/>
        <v>Undefined</v>
      </c>
      <c r="I812" s="148"/>
      <c r="J812" s="148" t="s">
        <v>88</v>
      </c>
      <c r="K812" s="148"/>
      <c r="L812" s="30" t="s">
        <v>2568</v>
      </c>
      <c r="M812" s="143"/>
      <c r="N812" s="68">
        <v>811</v>
      </c>
      <c r="O812" s="68" t="str">
        <f t="shared" si="263"/>
        <v>]},{ "id":19,"ext_id": 59, "name":"INSTRUMENT_CATEGORY_TYPE","values":[</v>
      </c>
      <c r="P812" s="68" t="str">
        <f t="shared" si="261"/>
        <v>{ "id": 811, "cbl_value":"0", "oscar_display_text" : "Undefined", "top_record": false, "synonyms": [] },</v>
      </c>
      <c r="Q812" s="68" t="str">
        <f t="shared" si="262"/>
        <v>]},{ "id":19,"ext_id": 59, "name":"INSTRUMENT_CATEGORY_TYPE","values":[{ "id": 811, "cbl_value":"0", "oscar_display_text" : "Undefined", "top_record": false, "synonyms": [] },</v>
      </c>
      <c r="R812" s="68"/>
      <c r="S812" t="s">
        <v>200</v>
      </c>
      <c r="T812" t="str">
        <f t="shared" si="267"/>
        <v>UPDATE lov_value SET ACTIVE = 0 , ORDER_VALUE = 0, CBL_VALUE = '0' WHERE ID = 811;</v>
      </c>
      <c r="U812" t="str">
        <f t="shared" si="268"/>
        <v>unknown</v>
      </c>
      <c r="V812" t="str">
        <f t="shared" si="268"/>
        <v>not known</v>
      </c>
      <c r="W812" t="str">
        <f t="shared" si="268"/>
        <v>not defined</v>
      </c>
      <c r="X812" t="str">
        <f t="shared" si="268"/>
        <v/>
      </c>
      <c r="Y812" t="str">
        <f t="shared" si="268"/>
        <v/>
      </c>
      <c r="Z812" t="str">
        <f t="shared" si="268"/>
        <v/>
      </c>
      <c r="AA812" t="str">
        <f t="shared" si="268"/>
        <v/>
      </c>
      <c r="AB812" t="str">
        <f t="shared" si="268"/>
        <v/>
      </c>
      <c r="AC812" t="str">
        <f t="shared" si="268"/>
        <v/>
      </c>
      <c r="AD812" t="str">
        <f t="shared" si="268"/>
        <v/>
      </c>
      <c r="AE812" t="str">
        <f t="shared" si="268"/>
        <v/>
      </c>
      <c r="AF812" t="str">
        <f t="shared" si="268"/>
        <v/>
      </c>
      <c r="AG812" t="str">
        <f t="shared" si="269"/>
        <v>INSERT INTO oscar_db.synonym (SYNONYM, LOV_ID) VALUES('unknown' , 811);</v>
      </c>
      <c r="AH812" t="str">
        <f t="shared" si="269"/>
        <v>INSERT INTO oscar_db.synonym (SYNONYM, LOV_ID) VALUES('not known' , 811);</v>
      </c>
      <c r="AI812" t="str">
        <f t="shared" si="269"/>
        <v>INSERT INTO oscar_db.synonym (SYNONYM, LOV_ID) VALUES('not defined' , 811);</v>
      </c>
      <c r="AJ812" t="str">
        <f t="shared" si="269"/>
        <v/>
      </c>
      <c r="AK812" t="str">
        <f t="shared" si="269"/>
        <v/>
      </c>
      <c r="AL812" t="str">
        <f t="shared" si="269"/>
        <v/>
      </c>
      <c r="AM812" t="str">
        <f t="shared" si="269"/>
        <v/>
      </c>
      <c r="AN812" t="str">
        <f t="shared" si="269"/>
        <v/>
      </c>
      <c r="AO812" t="str">
        <f t="shared" si="269"/>
        <v/>
      </c>
      <c r="AP812" t="str">
        <f t="shared" si="269"/>
        <v/>
      </c>
      <c r="AQ812" t="str">
        <f t="shared" si="269"/>
        <v/>
      </c>
      <c r="AR812" t="str">
        <f t="shared" si="269"/>
        <v/>
      </c>
    </row>
    <row r="813" spans="3:44" ht="80" hidden="1">
      <c r="C813" s="68">
        <v>19</v>
      </c>
      <c r="D813" s="68">
        <v>59</v>
      </c>
      <c r="E813" s="18" t="s">
        <v>267</v>
      </c>
      <c r="F813" s="145" t="s">
        <v>2569</v>
      </c>
      <c r="G813" s="148" t="s">
        <v>1082</v>
      </c>
      <c r="H813" s="148" t="str">
        <f t="shared" si="264"/>
        <v>Bond</v>
      </c>
      <c r="I813" s="148"/>
      <c r="J813" s="148" t="s">
        <v>200</v>
      </c>
      <c r="K813" s="148"/>
      <c r="L813" s="30" t="s">
        <v>2570</v>
      </c>
      <c r="M813" s="143"/>
      <c r="N813" s="68">
        <v>812</v>
      </c>
      <c r="O813" s="68" t="str">
        <f t="shared" si="263"/>
        <v/>
      </c>
      <c r="P813" s="68" t="str">
        <f t="shared" si="261"/>
        <v>{ "id": 812, "cbl_value":"BOND", "oscar_display_text" : "Bond", "top_record": false, "synonyms": [] },</v>
      </c>
      <c r="Q813" s="68" t="str">
        <f t="shared" si="262"/>
        <v>{ "id": 812, "cbl_value":"BOND", "oscar_display_text" : "Bond", "top_record": false, "synonyms": [] },</v>
      </c>
      <c r="R813" s="68"/>
      <c r="S813" t="s">
        <v>200</v>
      </c>
      <c r="T813" t="str">
        <f t="shared" si="267"/>
        <v>UPDATE lov_value SET ACTIVE = 1 , ORDER_VALUE = 0, CBL_VALUE = 'BOND' WHERE ID = 812;</v>
      </c>
      <c r="U813" t="str">
        <f t="shared" si="268"/>
        <v>bonds</v>
      </c>
      <c r="V813" t="str">
        <f t="shared" si="268"/>
        <v>fixed income debt</v>
      </c>
      <c r="W813" t="str">
        <f t="shared" si="268"/>
        <v>fixed income investments</v>
      </c>
      <c r="X813" t="str">
        <f t="shared" si="268"/>
        <v>fixed income investment</v>
      </c>
      <c r="Y813" t="str">
        <f t="shared" si="268"/>
        <v>obligation</v>
      </c>
      <c r="Z813" t="str">
        <f t="shared" si="268"/>
        <v>guarantee</v>
      </c>
      <c r="AA813" t="str">
        <f t="shared" si="268"/>
        <v>guaranty</v>
      </c>
      <c r="AB813" t="str">
        <f t="shared" si="268"/>
        <v>contract</v>
      </c>
      <c r="AC813" t="str">
        <f t="shared" si="268"/>
        <v>FI</v>
      </c>
      <c r="AD813" t="str">
        <f t="shared" si="268"/>
        <v/>
      </c>
      <c r="AE813" t="str">
        <f t="shared" si="268"/>
        <v/>
      </c>
      <c r="AF813" t="str">
        <f t="shared" si="268"/>
        <v/>
      </c>
      <c r="AG813" t="str">
        <f t="shared" si="269"/>
        <v>INSERT INTO oscar_db.synonym (SYNONYM, LOV_ID) VALUES('bonds' , 812);</v>
      </c>
      <c r="AH813" t="str">
        <f t="shared" si="269"/>
        <v>INSERT INTO oscar_db.synonym (SYNONYM, LOV_ID) VALUES('fixed income debt' , 812);</v>
      </c>
      <c r="AI813" t="str">
        <f t="shared" si="269"/>
        <v>INSERT INTO oscar_db.synonym (SYNONYM, LOV_ID) VALUES('fixed income investments' , 812);</v>
      </c>
      <c r="AJ813" t="str">
        <f t="shared" si="269"/>
        <v>INSERT INTO oscar_db.synonym (SYNONYM, LOV_ID) VALUES('fixed income investment' , 812);</v>
      </c>
      <c r="AK813" t="str">
        <f t="shared" si="269"/>
        <v>INSERT INTO oscar_db.synonym (SYNONYM, LOV_ID) VALUES('obligation' , 812);</v>
      </c>
      <c r="AL813" t="str">
        <f t="shared" si="269"/>
        <v>INSERT INTO oscar_db.synonym (SYNONYM, LOV_ID) VALUES('guarantee' , 812);</v>
      </c>
      <c r="AM813" t="str">
        <f t="shared" si="269"/>
        <v>INSERT INTO oscar_db.synonym (SYNONYM, LOV_ID) VALUES('guaranty' , 812);</v>
      </c>
      <c r="AN813" t="str">
        <f t="shared" si="269"/>
        <v>INSERT INTO oscar_db.synonym (SYNONYM, LOV_ID) VALUES('contract' , 812);</v>
      </c>
      <c r="AO813" t="str">
        <f t="shared" si="269"/>
        <v>INSERT INTO oscar_db.synonym (SYNONYM, LOV_ID) VALUES('FI' , 812);</v>
      </c>
      <c r="AP813" t="str">
        <f t="shared" si="269"/>
        <v/>
      </c>
      <c r="AQ813" t="str">
        <f t="shared" si="269"/>
        <v/>
      </c>
      <c r="AR813" t="str">
        <f t="shared" si="269"/>
        <v/>
      </c>
    </row>
    <row r="814" spans="3:44" ht="80" hidden="1">
      <c r="C814" s="68">
        <v>19</v>
      </c>
      <c r="D814" s="68">
        <v>59</v>
      </c>
      <c r="E814" s="18" t="s">
        <v>267</v>
      </c>
      <c r="F814" s="145" t="s">
        <v>2571</v>
      </c>
      <c r="G814" s="148" t="s">
        <v>2572</v>
      </c>
      <c r="H814" s="148" t="str">
        <f t="shared" si="264"/>
        <v>Equity</v>
      </c>
      <c r="I814" s="148"/>
      <c r="J814" s="148" t="s">
        <v>200</v>
      </c>
      <c r="K814" s="148"/>
      <c r="L814" s="158" t="s">
        <v>2573</v>
      </c>
      <c r="M814" s="143"/>
      <c r="N814" s="68">
        <v>813</v>
      </c>
      <c r="O814" s="68" t="str">
        <f t="shared" si="263"/>
        <v/>
      </c>
      <c r="P814" s="68" t="str">
        <f t="shared" si="261"/>
        <v>{ "id": 813, "cbl_value":"EQUITY", "oscar_display_text" : "Equity", "top_record": false, "synonyms": [] },</v>
      </c>
      <c r="Q814" s="68" t="str">
        <f t="shared" si="262"/>
        <v>{ "id": 813, "cbl_value":"EQUITY", "oscar_display_text" : "Equity", "top_record": false, "synonyms": [] },</v>
      </c>
      <c r="R814" s="68"/>
      <c r="S814" t="s">
        <v>200</v>
      </c>
      <c r="T814" t="str">
        <f t="shared" si="267"/>
        <v>UPDATE lov_value SET ACTIVE = 1 , ORDER_VALUE = 0, CBL_VALUE = 'EQUITY' WHERE ID = 813;</v>
      </c>
      <c r="U814" t="str">
        <f t="shared" si="268"/>
        <v>equities</v>
      </c>
      <c r="V814" t="str">
        <f t="shared" si="268"/>
        <v>stock</v>
      </c>
      <c r="W814" t="str">
        <f t="shared" si="268"/>
        <v>common stock</v>
      </c>
      <c r="X814" t="str">
        <f t="shared" si="268"/>
        <v>common shares</v>
      </c>
      <c r="Y814" t="str">
        <f t="shared" si="268"/>
        <v>shares</v>
      </c>
      <c r="Z814" t="str">
        <f t="shared" si="268"/>
        <v>ordinary shares</v>
      </c>
      <c r="AA814" t="str">
        <f t="shared" si="268"/>
        <v>value</v>
      </c>
      <c r="AB814" t="str">
        <f t="shared" si="268"/>
        <v>proprietorship</v>
      </c>
      <c r="AC814" t="str">
        <f t="shared" si="268"/>
        <v>ownership</v>
      </c>
      <c r="AD814" t="str">
        <f t="shared" si="268"/>
        <v/>
      </c>
      <c r="AE814" t="str">
        <f t="shared" si="268"/>
        <v/>
      </c>
      <c r="AF814" t="str">
        <f t="shared" si="268"/>
        <v/>
      </c>
      <c r="AG814" t="str">
        <f t="shared" si="269"/>
        <v>INSERT INTO oscar_db.synonym (SYNONYM, LOV_ID) VALUES('equities' , 813);</v>
      </c>
      <c r="AH814" t="str">
        <f t="shared" si="269"/>
        <v>INSERT INTO oscar_db.synonym (SYNONYM, LOV_ID) VALUES('stock' , 813);</v>
      </c>
      <c r="AI814" t="str">
        <f t="shared" si="269"/>
        <v>INSERT INTO oscar_db.synonym (SYNONYM, LOV_ID) VALUES('common stock' , 813);</v>
      </c>
      <c r="AJ814" t="str">
        <f t="shared" si="269"/>
        <v>INSERT INTO oscar_db.synonym (SYNONYM, LOV_ID) VALUES('common shares' , 813);</v>
      </c>
      <c r="AK814" t="str">
        <f t="shared" si="269"/>
        <v>INSERT INTO oscar_db.synonym (SYNONYM, LOV_ID) VALUES('shares' , 813);</v>
      </c>
      <c r="AL814" t="str">
        <f t="shared" si="269"/>
        <v>INSERT INTO oscar_db.synonym (SYNONYM, LOV_ID) VALUES('ordinary shares' , 813);</v>
      </c>
      <c r="AM814" t="str">
        <f t="shared" si="269"/>
        <v>INSERT INTO oscar_db.synonym (SYNONYM, LOV_ID) VALUES('value' , 813);</v>
      </c>
      <c r="AN814" t="str">
        <f t="shared" si="269"/>
        <v>INSERT INTO oscar_db.synonym (SYNONYM, LOV_ID) VALUES('proprietorship' , 813);</v>
      </c>
      <c r="AO814" t="str">
        <f t="shared" si="269"/>
        <v>INSERT INTO oscar_db.synonym (SYNONYM, LOV_ID) VALUES('ownership' , 813);</v>
      </c>
      <c r="AP814" t="str">
        <f t="shared" si="269"/>
        <v/>
      </c>
      <c r="AQ814" t="str">
        <f t="shared" si="269"/>
        <v/>
      </c>
      <c r="AR814" t="str">
        <f t="shared" si="269"/>
        <v/>
      </c>
    </row>
    <row r="815" spans="3:44" ht="112" hidden="1">
      <c r="C815" s="68">
        <v>19</v>
      </c>
      <c r="D815" s="68">
        <v>59</v>
      </c>
      <c r="E815" s="18" t="s">
        <v>267</v>
      </c>
      <c r="F815" s="145" t="s">
        <v>2574</v>
      </c>
      <c r="G815" s="148" t="s">
        <v>2575</v>
      </c>
      <c r="H815" s="148" t="str">
        <f t="shared" si="264"/>
        <v>Fund</v>
      </c>
      <c r="I815" s="148"/>
      <c r="J815" s="148" t="s">
        <v>200</v>
      </c>
      <c r="K815" s="148"/>
      <c r="L815" s="30" t="s">
        <v>2576</v>
      </c>
      <c r="M815" s="143"/>
      <c r="N815" s="68">
        <v>814</v>
      </c>
      <c r="O815" s="68" t="str">
        <f t="shared" si="263"/>
        <v/>
      </c>
      <c r="P815" s="68" t="str">
        <f t="shared" si="261"/>
        <v>{ "id": 814, "cbl_value":"FUND", "oscar_display_text" : "Fund", "top_record": false, "synonyms": [] },</v>
      </c>
      <c r="Q815" s="68" t="str">
        <f t="shared" si="262"/>
        <v>{ "id": 814, "cbl_value":"FUND", "oscar_display_text" : "Fund", "top_record": false, "synonyms": [] },</v>
      </c>
      <c r="R815" s="68"/>
      <c r="S815" t="s">
        <v>200</v>
      </c>
      <c r="T815" t="str">
        <f t="shared" si="267"/>
        <v>UPDATE lov_value SET ACTIVE = 1 , ORDER_VALUE = 0, CBL_VALUE = 'FUND' WHERE ID = 814;</v>
      </c>
      <c r="U815" t="str">
        <f t="shared" si="268"/>
        <v>Funds</v>
      </c>
      <c r="V815" t="str">
        <f t="shared" si="268"/>
        <v>investment fund</v>
      </c>
      <c r="W815" t="str">
        <f t="shared" si="268"/>
        <v>investment funds</v>
      </c>
      <c r="X815" t="str">
        <f t="shared" si="268"/>
        <v>mutual funds</v>
      </c>
      <c r="Y815" t="str">
        <f t="shared" si="268"/>
        <v>mutual fund</v>
      </c>
      <c r="Z815" t="str">
        <f t="shared" si="268"/>
        <v>hedge funds</v>
      </c>
      <c r="AA815" t="str">
        <f t="shared" si="268"/>
        <v>hedge fund</v>
      </c>
      <c r="AB815" t="str">
        <f t="shared" si="268"/>
        <v>private equity funds</v>
      </c>
      <c r="AC815" t="str">
        <f t="shared" si="268"/>
        <v>private equity</v>
      </c>
      <c r="AD815" t="str">
        <f t="shared" si="268"/>
        <v>private equity fund</v>
      </c>
      <c r="AE815" t="str">
        <f t="shared" si="268"/>
        <v/>
      </c>
      <c r="AF815" t="str">
        <f t="shared" si="268"/>
        <v/>
      </c>
      <c r="AG815" t="str">
        <f t="shared" si="269"/>
        <v>INSERT INTO oscar_db.synonym (SYNONYM, LOV_ID) VALUES('Funds' , 814);</v>
      </c>
      <c r="AH815" t="str">
        <f t="shared" si="269"/>
        <v>INSERT INTO oscar_db.synonym (SYNONYM, LOV_ID) VALUES('investment fund' , 814);</v>
      </c>
      <c r="AI815" t="str">
        <f t="shared" si="269"/>
        <v>INSERT INTO oscar_db.synonym (SYNONYM, LOV_ID) VALUES('investment funds' , 814);</v>
      </c>
      <c r="AJ815" t="str">
        <f t="shared" si="269"/>
        <v>INSERT INTO oscar_db.synonym (SYNONYM, LOV_ID) VALUES('mutual funds' , 814);</v>
      </c>
      <c r="AK815" t="str">
        <f t="shared" si="269"/>
        <v>INSERT INTO oscar_db.synonym (SYNONYM, LOV_ID) VALUES('mutual fund' , 814);</v>
      </c>
      <c r="AL815" t="str">
        <f t="shared" si="269"/>
        <v>INSERT INTO oscar_db.synonym (SYNONYM, LOV_ID) VALUES('hedge funds' , 814);</v>
      </c>
      <c r="AM815" t="str">
        <f t="shared" si="269"/>
        <v>INSERT INTO oscar_db.synonym (SYNONYM, LOV_ID) VALUES('hedge fund' , 814);</v>
      </c>
      <c r="AN815" t="str">
        <f t="shared" si="269"/>
        <v>INSERT INTO oscar_db.synonym (SYNONYM, LOV_ID) VALUES('private equity funds' , 814);</v>
      </c>
      <c r="AO815" t="str">
        <f t="shared" si="269"/>
        <v>INSERT INTO oscar_db.synonym (SYNONYM, LOV_ID) VALUES('private equity' , 814);</v>
      </c>
      <c r="AP815" t="str">
        <f t="shared" si="269"/>
        <v>INSERT INTO oscar_db.synonym (SYNONYM, LOV_ID) VALUES('private equity fund' , 814);</v>
      </c>
      <c r="AQ815" t="str">
        <f t="shared" si="269"/>
        <v/>
      </c>
      <c r="AR815" t="str">
        <f t="shared" si="269"/>
        <v/>
      </c>
    </row>
    <row r="816" spans="3:44" ht="32" hidden="1">
      <c r="C816" s="68">
        <v>20</v>
      </c>
      <c r="D816" s="68">
        <v>60</v>
      </c>
      <c r="E816" s="130" t="s">
        <v>301</v>
      </c>
      <c r="F816" s="208" t="s">
        <v>2552</v>
      </c>
      <c r="G816" s="148" t="str">
        <f t="shared" si="265"/>
        <v>0</v>
      </c>
      <c r="H816" s="148" t="str">
        <f t="shared" si="264"/>
        <v>Undefined</v>
      </c>
      <c r="I816" s="148"/>
      <c r="J816" s="148" t="s">
        <v>88</v>
      </c>
      <c r="K816" s="148"/>
      <c r="L816" s="30" t="s">
        <v>2568</v>
      </c>
      <c r="M816" s="143"/>
      <c r="N816" s="68">
        <v>815</v>
      </c>
      <c r="O816" s="68" t="str">
        <f t="shared" si="263"/>
        <v>]},{ "id":20,"ext_id": 60, "name":"INSTRUMENT_GROUP_TYPE","values":[</v>
      </c>
      <c r="P816" s="68" t="str">
        <f t="shared" si="261"/>
        <v>{ "id": 815, "cbl_value":"0", "oscar_display_text" : "Undefined", "top_record": false, "synonyms": [] },</v>
      </c>
      <c r="Q816" s="68" t="str">
        <f t="shared" si="262"/>
        <v>]},{ "id":20,"ext_id": 60, "name":"INSTRUMENT_GROUP_TYPE","values":[{ "id": 815, "cbl_value":"0", "oscar_display_text" : "Undefined", "top_record": false, "synonyms": [] },</v>
      </c>
      <c r="R816" s="68"/>
      <c r="S816" t="s">
        <v>200</v>
      </c>
      <c r="T816" t="str">
        <f t="shared" si="267"/>
        <v>UPDATE lov_value SET ACTIVE = 0 , ORDER_VALUE = 0, CBL_VALUE = '0' WHERE ID = 815;</v>
      </c>
      <c r="U816" t="str">
        <f t="shared" si="268"/>
        <v>unknown</v>
      </c>
      <c r="V816" t="str">
        <f t="shared" si="268"/>
        <v>not known</v>
      </c>
      <c r="W816" t="str">
        <f t="shared" si="268"/>
        <v>not defined</v>
      </c>
      <c r="X816" t="str">
        <f t="shared" si="268"/>
        <v/>
      </c>
      <c r="Y816" t="str">
        <f t="shared" si="268"/>
        <v/>
      </c>
      <c r="Z816" t="str">
        <f t="shared" si="268"/>
        <v/>
      </c>
      <c r="AA816" t="str">
        <f t="shared" si="268"/>
        <v/>
      </c>
      <c r="AB816" t="str">
        <f t="shared" si="268"/>
        <v/>
      </c>
      <c r="AC816" t="str">
        <f t="shared" si="268"/>
        <v/>
      </c>
      <c r="AD816" t="str">
        <f t="shared" si="268"/>
        <v/>
      </c>
      <c r="AE816" t="str">
        <f t="shared" si="268"/>
        <v/>
      </c>
      <c r="AF816" t="str">
        <f t="shared" si="268"/>
        <v/>
      </c>
      <c r="AG816" t="str">
        <f t="shared" si="269"/>
        <v>INSERT INTO oscar_db.synonym (SYNONYM, LOV_ID) VALUES('unknown' , 815);</v>
      </c>
      <c r="AH816" t="str">
        <f t="shared" si="269"/>
        <v>INSERT INTO oscar_db.synonym (SYNONYM, LOV_ID) VALUES('not known' , 815);</v>
      </c>
      <c r="AI816" t="str">
        <f t="shared" si="269"/>
        <v>INSERT INTO oscar_db.synonym (SYNONYM, LOV_ID) VALUES('not defined' , 815);</v>
      </c>
      <c r="AJ816" t="str">
        <f t="shared" si="269"/>
        <v/>
      </c>
      <c r="AK816" t="str">
        <f t="shared" si="269"/>
        <v/>
      </c>
      <c r="AL816" t="str">
        <f t="shared" si="269"/>
        <v/>
      </c>
      <c r="AM816" t="str">
        <f t="shared" si="269"/>
        <v/>
      </c>
      <c r="AN816" t="str">
        <f t="shared" si="269"/>
        <v/>
      </c>
      <c r="AO816" t="str">
        <f t="shared" si="269"/>
        <v/>
      </c>
      <c r="AP816" t="str">
        <f t="shared" si="269"/>
        <v/>
      </c>
      <c r="AQ816" t="str">
        <f t="shared" si="269"/>
        <v/>
      </c>
      <c r="AR816" t="str">
        <f t="shared" si="269"/>
        <v/>
      </c>
    </row>
    <row r="817" spans="3:20" ht="16" hidden="1">
      <c r="C817" s="68">
        <v>20</v>
      </c>
      <c r="D817" s="68">
        <v>60</v>
      </c>
      <c r="E817" s="18" t="s">
        <v>301</v>
      </c>
      <c r="F817" s="145" t="s">
        <v>2577</v>
      </c>
      <c r="G817" s="148" t="s">
        <v>2578</v>
      </c>
      <c r="H817" s="148" t="str">
        <f t="shared" si="264"/>
        <v>Medium Term Notes</v>
      </c>
      <c r="I817" s="148"/>
      <c r="J817" s="148" t="s">
        <v>200</v>
      </c>
      <c r="K817" s="148"/>
      <c r="L817" s="30"/>
      <c r="M817" s="143"/>
      <c r="N817" s="68">
        <v>816</v>
      </c>
      <c r="O817" s="68" t="str">
        <f t="shared" si="263"/>
        <v/>
      </c>
      <c r="P817" s="68" t="str">
        <f t="shared" si="261"/>
        <v>{ "id": 816, "cbl_value":"MEDTERMNTE", "oscar_display_text" : "Medium Term Notes", "top_record": false, "synonyms": [] },</v>
      </c>
      <c r="Q817" s="68" t="str">
        <f t="shared" si="262"/>
        <v>{ "id": 816, "cbl_value":"MEDTERMNTE", "oscar_display_text" : "Medium Term Notes", "top_record": false, "synonyms": [] },</v>
      </c>
      <c r="R817" s="68"/>
      <c r="S817" t="s">
        <v>200</v>
      </c>
      <c r="T817" t="str">
        <f t="shared" si="267"/>
        <v>UPDATE lov_value SET ACTIVE = 1 , ORDER_VALUE = 0, CBL_VALUE = 'MEDTERMNTE' WHERE ID = 816;</v>
      </c>
    </row>
    <row r="818" spans="3:20" ht="16" hidden="1">
      <c r="C818" s="68">
        <v>20</v>
      </c>
      <c r="D818" s="68">
        <v>60</v>
      </c>
      <c r="E818" s="18" t="s">
        <v>301</v>
      </c>
      <c r="F818" s="145" t="s">
        <v>2579</v>
      </c>
      <c r="G818" s="148" t="s">
        <v>2580</v>
      </c>
      <c r="H818" s="148" t="str">
        <f t="shared" si="264"/>
        <v>Short Term Notes</v>
      </c>
      <c r="I818" s="148"/>
      <c r="J818" s="148" t="s">
        <v>200</v>
      </c>
      <c r="K818" s="148"/>
      <c r="L818" s="30"/>
      <c r="M818" s="143"/>
      <c r="N818" s="68">
        <v>817</v>
      </c>
      <c r="O818" s="68" t="str">
        <f t="shared" si="263"/>
        <v/>
      </c>
      <c r="P818" s="68" t="str">
        <f t="shared" si="261"/>
        <v>{ "id": 817, "cbl_value":"SHRTTERMNTE", "oscar_display_text" : "Short Term Notes", "top_record": false, "synonyms": [] },</v>
      </c>
      <c r="Q818" s="68" t="str">
        <f t="shared" si="262"/>
        <v>{ "id": 817, "cbl_value":"SHRTTERMNTE", "oscar_display_text" : "Short Term Notes", "top_record": false, "synonyms": [] },</v>
      </c>
      <c r="R818" s="68"/>
      <c r="S818" t="s">
        <v>200</v>
      </c>
      <c r="T818" t="str">
        <f t="shared" si="267"/>
        <v>UPDATE lov_value SET ACTIVE = 1 , ORDER_VALUE = 0, CBL_VALUE = 'SHRTTERMNTE' WHERE ID = 817;</v>
      </c>
    </row>
    <row r="819" spans="3:20" ht="16" hidden="1">
      <c r="C819" s="68">
        <v>20</v>
      </c>
      <c r="D819" s="68">
        <v>60</v>
      </c>
      <c r="E819" s="18" t="s">
        <v>301</v>
      </c>
      <c r="F819" s="145" t="s">
        <v>2581</v>
      </c>
      <c r="G819" s="148" t="s">
        <v>2582</v>
      </c>
      <c r="H819" s="148" t="str">
        <f t="shared" si="264"/>
        <v>Bills</v>
      </c>
      <c r="I819" s="148"/>
      <c r="J819" s="148" t="s">
        <v>200</v>
      </c>
      <c r="K819" s="148"/>
      <c r="L819" s="30"/>
      <c r="M819" s="143"/>
      <c r="N819" s="68">
        <v>818</v>
      </c>
      <c r="O819" s="68" t="str">
        <f t="shared" si="263"/>
        <v/>
      </c>
      <c r="P819" s="68" t="str">
        <f t="shared" si="261"/>
        <v>{ "id": 818, "cbl_value":"BILL", "oscar_display_text" : "Bills", "top_record": false, "synonyms": [] },</v>
      </c>
      <c r="Q819" s="68" t="str">
        <f t="shared" si="262"/>
        <v>{ "id": 818, "cbl_value":"BILL", "oscar_display_text" : "Bills", "top_record": false, "synonyms": [] },</v>
      </c>
      <c r="R819" s="68"/>
      <c r="S819" t="s">
        <v>200</v>
      </c>
      <c r="T819" t="str">
        <f t="shared" si="267"/>
        <v>UPDATE lov_value SET ACTIVE = 1 , ORDER_VALUE = 0, CBL_VALUE = 'BILL' WHERE ID = 818;</v>
      </c>
    </row>
    <row r="820" spans="3:20" ht="16" hidden="1">
      <c r="C820" s="68">
        <v>20</v>
      </c>
      <c r="D820" s="68">
        <v>60</v>
      </c>
      <c r="E820" s="18" t="s">
        <v>301</v>
      </c>
      <c r="F820" s="145" t="s">
        <v>2583</v>
      </c>
      <c r="G820" s="148" t="s">
        <v>2584</v>
      </c>
      <c r="H820" s="148" t="str">
        <f t="shared" si="264"/>
        <v>Certificates of Deposit</v>
      </c>
      <c r="I820" s="148"/>
      <c r="J820" s="148" t="s">
        <v>200</v>
      </c>
      <c r="K820" s="148"/>
      <c r="L820" s="30"/>
      <c r="M820" s="143"/>
      <c r="N820" s="68">
        <v>819</v>
      </c>
      <c r="O820" s="68" t="str">
        <f t="shared" si="263"/>
        <v/>
      </c>
      <c r="P820" s="68" t="str">
        <f t="shared" si="261"/>
        <v>{ "id": 819, "cbl_value":"CERTOFDEP", "oscar_display_text" : "Certificates of Deposit", "top_record": false, "synonyms": [] },</v>
      </c>
      <c r="Q820" s="68" t="str">
        <f t="shared" si="262"/>
        <v>{ "id": 819, "cbl_value":"CERTOFDEP", "oscar_display_text" : "Certificates of Deposit", "top_record": false, "synonyms": [] },</v>
      </c>
      <c r="R820" s="68"/>
      <c r="S820" t="s">
        <v>200</v>
      </c>
      <c r="T820" t="str">
        <f t="shared" si="267"/>
        <v>UPDATE lov_value SET ACTIVE = 1 , ORDER_VALUE = 0, CBL_VALUE = 'CERTOFDEP' WHERE ID = 819;</v>
      </c>
    </row>
    <row r="821" spans="3:20" ht="16" hidden="1">
      <c r="C821" s="68">
        <v>20</v>
      </c>
      <c r="D821" s="68">
        <v>60</v>
      </c>
      <c r="E821" s="18" t="s">
        <v>301</v>
      </c>
      <c r="F821" s="145" t="s">
        <v>2585</v>
      </c>
      <c r="G821" s="148" t="s">
        <v>2586</v>
      </c>
      <c r="H821" s="148" t="str">
        <f t="shared" si="264"/>
        <v>Commercial Papers</v>
      </c>
      <c r="I821" s="148"/>
      <c r="J821" s="148" t="s">
        <v>200</v>
      </c>
      <c r="K821" s="148"/>
      <c r="L821" s="30"/>
      <c r="M821" s="143"/>
      <c r="N821" s="68">
        <v>820</v>
      </c>
      <c r="O821" s="68" t="str">
        <f t="shared" si="263"/>
        <v/>
      </c>
      <c r="P821" s="68" t="str">
        <f t="shared" si="261"/>
        <v>{ "id": 820, "cbl_value":"COMMPAPER", "oscar_display_text" : "Commercial Papers", "top_record": false, "synonyms": [] },</v>
      </c>
      <c r="Q821" s="68" t="str">
        <f t="shared" si="262"/>
        <v>{ "id": 820, "cbl_value":"COMMPAPER", "oscar_display_text" : "Commercial Papers", "top_record": false, "synonyms": [] },</v>
      </c>
      <c r="R821" s="68"/>
      <c r="S821" t="s">
        <v>200</v>
      </c>
      <c r="T821" t="str">
        <f t="shared" si="267"/>
        <v>UPDATE lov_value SET ACTIVE = 1 , ORDER_VALUE = 0, CBL_VALUE = 'COMMPAPER' WHERE ID = 820;</v>
      </c>
    </row>
    <row r="822" spans="3:20" ht="16" hidden="1">
      <c r="C822" s="68">
        <v>20</v>
      </c>
      <c r="D822" s="68">
        <v>60</v>
      </c>
      <c r="E822" s="18" t="s">
        <v>301</v>
      </c>
      <c r="F822" s="145" t="s">
        <v>2587</v>
      </c>
      <c r="G822" s="148" t="s">
        <v>2588</v>
      </c>
      <c r="H822" s="148" t="str">
        <f t="shared" si="264"/>
        <v>Convertible Bonds</v>
      </c>
      <c r="I822" s="148"/>
      <c r="J822" s="148" t="s">
        <v>200</v>
      </c>
      <c r="K822" s="148"/>
      <c r="L822" s="30"/>
      <c r="M822" s="143"/>
      <c r="N822" s="68">
        <v>821</v>
      </c>
      <c r="O822" s="68" t="str">
        <f t="shared" si="263"/>
        <v/>
      </c>
      <c r="P822" s="68" t="str">
        <f t="shared" si="261"/>
        <v>{ "id": 821, "cbl_value":"CONVBOND", "oscar_display_text" : "Convertible Bonds", "top_record": false, "synonyms": [] },</v>
      </c>
      <c r="Q822" s="68" t="str">
        <f t="shared" si="262"/>
        <v>{ "id": 821, "cbl_value":"CONVBOND", "oscar_display_text" : "Convertible Bonds", "top_record": false, "synonyms": [] },</v>
      </c>
      <c r="R822" s="68"/>
      <c r="S822" t="s">
        <v>200</v>
      </c>
      <c r="T822" t="str">
        <f t="shared" si="267"/>
        <v>UPDATE lov_value SET ACTIVE = 1 , ORDER_VALUE = 0, CBL_VALUE = 'CONVBOND' WHERE ID = 821;</v>
      </c>
    </row>
    <row r="823" spans="3:20" ht="16" hidden="1">
      <c r="C823" s="68">
        <v>20</v>
      </c>
      <c r="D823" s="68">
        <v>60</v>
      </c>
      <c r="E823" s="18" t="s">
        <v>301</v>
      </c>
      <c r="F823" s="145" t="s">
        <v>2589</v>
      </c>
      <c r="G823" s="148" t="s">
        <v>2590</v>
      </c>
      <c r="H823" s="148" t="str">
        <f t="shared" si="264"/>
        <v>Straight Bonds</v>
      </c>
      <c r="I823" s="148"/>
      <c r="J823" s="148" t="s">
        <v>200</v>
      </c>
      <c r="K823" s="148"/>
      <c r="L823" s="30"/>
      <c r="M823" s="143"/>
      <c r="N823" s="68">
        <v>822</v>
      </c>
      <c r="O823" s="68" t="str">
        <f t="shared" si="263"/>
        <v/>
      </c>
      <c r="P823" s="68" t="str">
        <f t="shared" si="261"/>
        <v>{ "id": 822, "cbl_value":"STRGHTBOND", "oscar_display_text" : "Straight Bonds", "top_record": false, "synonyms": [] },</v>
      </c>
      <c r="Q823" s="68" t="str">
        <f t="shared" si="262"/>
        <v>{ "id": 822, "cbl_value":"STRGHTBOND", "oscar_display_text" : "Straight Bonds", "top_record": false, "synonyms": [] },</v>
      </c>
      <c r="R823" s="68"/>
      <c r="S823" t="s">
        <v>200</v>
      </c>
      <c r="T823" t="str">
        <f t="shared" si="267"/>
        <v>UPDATE lov_value SET ACTIVE = 1 , ORDER_VALUE = 0, CBL_VALUE = 'STRGHTBOND' WHERE ID = 822;</v>
      </c>
    </row>
    <row r="824" spans="3:20" ht="16" hidden="1">
      <c r="C824" s="68">
        <v>20</v>
      </c>
      <c r="D824" s="68">
        <v>60</v>
      </c>
      <c r="E824" s="18" t="s">
        <v>301</v>
      </c>
      <c r="F824" s="145" t="s">
        <v>2591</v>
      </c>
      <c r="G824" s="148" t="s">
        <v>2592</v>
      </c>
      <c r="H824" s="148" t="str">
        <f t="shared" si="264"/>
        <v>Convertible Shares</v>
      </c>
      <c r="I824" s="148"/>
      <c r="J824" s="148" t="s">
        <v>200</v>
      </c>
      <c r="K824" s="148"/>
      <c r="L824" s="30"/>
      <c r="M824" s="143"/>
      <c r="N824" s="68">
        <v>823</v>
      </c>
      <c r="O824" s="68" t="str">
        <f t="shared" si="263"/>
        <v/>
      </c>
      <c r="P824" s="68" t="str">
        <f t="shared" si="261"/>
        <v>{ "id": 823, "cbl_value":"CONVSHR", "oscar_display_text" : "Convertible Shares", "top_record": false, "synonyms": [] },</v>
      </c>
      <c r="Q824" s="68" t="str">
        <f t="shared" si="262"/>
        <v>{ "id": 823, "cbl_value":"CONVSHR", "oscar_display_text" : "Convertible Shares", "top_record": false, "synonyms": [] },</v>
      </c>
      <c r="R824" s="68"/>
      <c r="S824" t="s">
        <v>200</v>
      </c>
      <c r="T824" t="str">
        <f t="shared" si="267"/>
        <v>UPDATE lov_value SET ACTIVE = 1 , ORDER_VALUE = 0, CBL_VALUE = 'CONVSHR' WHERE ID = 823;</v>
      </c>
    </row>
    <row r="825" spans="3:20" ht="16" hidden="1">
      <c r="C825" s="68">
        <v>20</v>
      </c>
      <c r="D825" s="68">
        <v>60</v>
      </c>
      <c r="E825" s="18" t="s">
        <v>301</v>
      </c>
      <c r="F825" s="145" t="s">
        <v>2593</v>
      </c>
      <c r="G825" s="148" t="s">
        <v>2594</v>
      </c>
      <c r="H825" s="148" t="str">
        <f t="shared" si="264"/>
        <v>Preferred Shares</v>
      </c>
      <c r="I825" s="148"/>
      <c r="J825" s="148" t="s">
        <v>200</v>
      </c>
      <c r="K825" s="148"/>
      <c r="L825" s="30"/>
      <c r="M825" s="143"/>
      <c r="N825" s="68">
        <v>824</v>
      </c>
      <c r="O825" s="68" t="str">
        <f t="shared" si="263"/>
        <v/>
      </c>
      <c r="P825" s="68" t="str">
        <f t="shared" si="261"/>
        <v>{ "id": 824, "cbl_value":"PREFEDSHR", "oscar_display_text" : "Preferred Shares", "top_record": false, "synonyms": [] },</v>
      </c>
      <c r="Q825" s="68" t="str">
        <f t="shared" si="262"/>
        <v>{ "id": 824, "cbl_value":"PREFEDSHR", "oscar_display_text" : "Preferred Shares", "top_record": false, "synonyms": [] },</v>
      </c>
      <c r="R825" s="68"/>
      <c r="S825" t="s">
        <v>200</v>
      </c>
      <c r="T825" t="str">
        <f t="shared" si="267"/>
        <v>UPDATE lov_value SET ACTIVE = 1 , ORDER_VALUE = 0, CBL_VALUE = 'PREFEDSHR' WHERE ID = 824;</v>
      </c>
    </row>
    <row r="826" spans="3:20" ht="16" hidden="1">
      <c r="C826" s="68">
        <v>20</v>
      </c>
      <c r="D826" s="68">
        <v>60</v>
      </c>
      <c r="E826" s="18" t="s">
        <v>301</v>
      </c>
      <c r="F826" s="145" t="s">
        <v>2595</v>
      </c>
      <c r="G826" s="148" t="s">
        <v>2596</v>
      </c>
      <c r="H826" s="148" t="str">
        <f t="shared" si="264"/>
        <v>Depository Receipts</v>
      </c>
      <c r="I826" s="148"/>
      <c r="J826" s="148" t="s">
        <v>200</v>
      </c>
      <c r="K826" s="148"/>
      <c r="L826" s="30"/>
      <c r="M826" s="143"/>
      <c r="N826" s="68">
        <v>825</v>
      </c>
      <c r="O826" s="68" t="str">
        <f t="shared" si="263"/>
        <v/>
      </c>
      <c r="P826" s="68" t="str">
        <f t="shared" si="261"/>
        <v>{ "id": 825, "cbl_value":"DEPRECPT", "oscar_display_text" : "Depository Receipts", "top_record": false, "synonyms": [] },</v>
      </c>
      <c r="Q826" s="68" t="str">
        <f t="shared" si="262"/>
        <v>{ "id": 825, "cbl_value":"DEPRECPT", "oscar_display_text" : "Depository Receipts", "top_record": false, "synonyms": [] },</v>
      </c>
      <c r="R826" s="68"/>
      <c r="S826" t="s">
        <v>200</v>
      </c>
      <c r="T826" t="str">
        <f t="shared" si="267"/>
        <v>UPDATE lov_value SET ACTIVE = 1 , ORDER_VALUE = 0, CBL_VALUE = 'DEPRECPT' WHERE ID = 825;</v>
      </c>
    </row>
    <row r="827" spans="3:20" ht="16" hidden="1">
      <c r="C827" s="68">
        <v>20</v>
      </c>
      <c r="D827" s="68">
        <v>60</v>
      </c>
      <c r="E827" s="18" t="s">
        <v>301</v>
      </c>
      <c r="F827" s="145" t="s">
        <v>2597</v>
      </c>
      <c r="G827" s="148" t="s">
        <v>2598</v>
      </c>
      <c r="H827" s="148" t="str">
        <f t="shared" si="264"/>
        <v>Rights</v>
      </c>
      <c r="I827" s="148"/>
      <c r="J827" s="148" t="s">
        <v>200</v>
      </c>
      <c r="K827" s="148"/>
      <c r="L827" s="30"/>
      <c r="M827" s="143"/>
      <c r="N827" s="68">
        <v>826</v>
      </c>
      <c r="O827" s="68" t="str">
        <f t="shared" si="263"/>
        <v/>
      </c>
      <c r="P827" s="68" t="str">
        <f t="shared" si="261"/>
        <v>{ "id": 826, "cbl_value":"RIGHT", "oscar_display_text" : "Rights", "top_record": false, "synonyms": [] },</v>
      </c>
      <c r="Q827" s="68" t="str">
        <f t="shared" si="262"/>
        <v>{ "id": 826, "cbl_value":"RIGHT", "oscar_display_text" : "Rights", "top_record": false, "synonyms": [] },</v>
      </c>
      <c r="R827" s="68"/>
      <c r="S827" t="s">
        <v>200</v>
      </c>
      <c r="T827" t="str">
        <f t="shared" si="267"/>
        <v>UPDATE lov_value SET ACTIVE = 1 , ORDER_VALUE = 0, CBL_VALUE = 'RIGHT' WHERE ID = 826;</v>
      </c>
    </row>
    <row r="828" spans="3:20" ht="16" hidden="1">
      <c r="C828" s="68">
        <v>20</v>
      </c>
      <c r="D828" s="68">
        <v>60</v>
      </c>
      <c r="E828" s="18" t="s">
        <v>301</v>
      </c>
      <c r="F828" s="145" t="s">
        <v>2599</v>
      </c>
      <c r="G828" s="148" t="s">
        <v>2600</v>
      </c>
      <c r="H828" s="148" t="str">
        <f t="shared" si="264"/>
        <v>Ordinary Shares</v>
      </c>
      <c r="I828" s="148"/>
      <c r="J828" s="148" t="s">
        <v>200</v>
      </c>
      <c r="K828" s="148"/>
      <c r="L828" s="30"/>
      <c r="M828" s="143"/>
      <c r="N828" s="68">
        <v>827</v>
      </c>
      <c r="O828" s="68" t="str">
        <f t="shared" si="263"/>
        <v/>
      </c>
      <c r="P828" s="68" t="str">
        <f t="shared" si="261"/>
        <v>{ "id": 827, "cbl_value":"ORDSHR", "oscar_display_text" : "Ordinary Shares", "top_record": false, "synonyms": [] },</v>
      </c>
      <c r="Q828" s="68" t="str">
        <f t="shared" si="262"/>
        <v>{ "id": 827, "cbl_value":"ORDSHR", "oscar_display_text" : "Ordinary Shares", "top_record": false, "synonyms": [] },</v>
      </c>
      <c r="R828" s="68"/>
      <c r="S828" t="s">
        <v>200</v>
      </c>
      <c r="T828" t="str">
        <f t="shared" si="267"/>
        <v>UPDATE lov_value SET ACTIVE = 1 , ORDER_VALUE = 0, CBL_VALUE = 'ORDSHR' WHERE ID = 827;</v>
      </c>
    </row>
    <row r="829" spans="3:20" ht="16" hidden="1">
      <c r="C829" s="68">
        <v>20</v>
      </c>
      <c r="D829" s="68">
        <v>60</v>
      </c>
      <c r="E829" s="18" t="s">
        <v>301</v>
      </c>
      <c r="F829" s="145" t="s">
        <v>2601</v>
      </c>
      <c r="G829" s="148" t="s">
        <v>2602</v>
      </c>
      <c r="H829" s="148" t="str">
        <f t="shared" si="264"/>
        <v>Warrants</v>
      </c>
      <c r="I829" s="148"/>
      <c r="J829" s="148" t="s">
        <v>200</v>
      </c>
      <c r="K829" s="148"/>
      <c r="L829" s="30"/>
      <c r="M829" s="143"/>
      <c r="N829" s="68">
        <v>828</v>
      </c>
      <c r="O829" s="68" t="str">
        <f t="shared" si="263"/>
        <v/>
      </c>
      <c r="P829" s="68" t="str">
        <f t="shared" si="261"/>
        <v>{ "id": 828, "cbl_value":"WARRANT", "oscar_display_text" : "Warrants", "top_record": false, "synonyms": [] },</v>
      </c>
      <c r="Q829" s="68" t="str">
        <f t="shared" si="262"/>
        <v>{ "id": 828, "cbl_value":"WARRANT", "oscar_display_text" : "Warrants", "top_record": false, "synonyms": [] },</v>
      </c>
      <c r="R829" s="68"/>
      <c r="S829" t="s">
        <v>200</v>
      </c>
      <c r="T829" t="str">
        <f t="shared" si="267"/>
        <v>UPDATE lov_value SET ACTIVE = 1 , ORDER_VALUE = 0, CBL_VALUE = 'WARRANT' WHERE ID = 828;</v>
      </c>
    </row>
    <row r="830" spans="3:20" ht="16" hidden="1">
      <c r="C830" s="68">
        <v>20</v>
      </c>
      <c r="D830" s="68">
        <v>60</v>
      </c>
      <c r="E830" s="18" t="s">
        <v>301</v>
      </c>
      <c r="F830" s="145" t="s">
        <v>2603</v>
      </c>
      <c r="G830" s="148" t="s">
        <v>1237</v>
      </c>
      <c r="H830" s="148" t="str">
        <f t="shared" si="264"/>
        <v>Units</v>
      </c>
      <c r="I830" s="148"/>
      <c r="J830" s="148" t="s">
        <v>200</v>
      </c>
      <c r="K830" s="148"/>
      <c r="L830" s="30"/>
      <c r="M830" s="143"/>
      <c r="N830" s="68">
        <v>829</v>
      </c>
      <c r="O830" s="68" t="str">
        <f t="shared" si="263"/>
        <v/>
      </c>
      <c r="P830" s="68" t="str">
        <f t="shared" si="261"/>
        <v>{ "id": 829, "cbl_value":"UNIT", "oscar_display_text" : "Units", "top_record": false, "synonyms": [] },</v>
      </c>
      <c r="Q830" s="68" t="str">
        <f t="shared" si="262"/>
        <v>{ "id": 829, "cbl_value":"UNIT", "oscar_display_text" : "Units", "top_record": false, "synonyms": [] },</v>
      </c>
      <c r="R830" s="68"/>
      <c r="S830" t="s">
        <v>200</v>
      </c>
      <c r="T830" t="str">
        <f t="shared" si="267"/>
        <v>UPDATE lov_value SET ACTIVE = 1 , ORDER_VALUE = 0, CBL_VALUE = 'UNIT' WHERE ID = 829;</v>
      </c>
    </row>
    <row r="831" spans="3:20" ht="16" hidden="1">
      <c r="C831" s="68">
        <v>20</v>
      </c>
      <c r="D831" s="68">
        <v>60</v>
      </c>
      <c r="E831" s="18" t="s">
        <v>301</v>
      </c>
      <c r="F831" s="145" t="s">
        <v>2604</v>
      </c>
      <c r="G831" s="148" t="s">
        <v>2605</v>
      </c>
      <c r="H831" s="148" t="str">
        <f t="shared" si="264"/>
        <v>Balanced Funds</v>
      </c>
      <c r="I831" s="148"/>
      <c r="J831" s="148" t="s">
        <v>200</v>
      </c>
      <c r="K831" s="148"/>
      <c r="L831" s="30"/>
      <c r="M831" s="143"/>
      <c r="N831" s="68">
        <v>830</v>
      </c>
      <c r="O831" s="68" t="str">
        <f t="shared" si="263"/>
        <v/>
      </c>
      <c r="P831" s="68" t="str">
        <f t="shared" si="261"/>
        <v>{ "id": 830, "cbl_value":"BALFUND", "oscar_display_text" : "Balanced Funds", "top_record": false, "synonyms": [] },</v>
      </c>
      <c r="Q831" s="68" t="str">
        <f t="shared" si="262"/>
        <v>{ "id": 830, "cbl_value":"BALFUND", "oscar_display_text" : "Balanced Funds", "top_record": false, "synonyms": [] },</v>
      </c>
      <c r="R831" s="68"/>
      <c r="S831" t="s">
        <v>200</v>
      </c>
      <c r="T831" t="str">
        <f t="shared" si="267"/>
        <v>UPDATE lov_value SET ACTIVE = 1 , ORDER_VALUE = 0, CBL_VALUE = 'BALFUND' WHERE ID = 830;</v>
      </c>
    </row>
    <row r="832" spans="3:20" ht="16" hidden="1">
      <c r="C832" s="68">
        <v>20</v>
      </c>
      <c r="D832" s="68">
        <v>60</v>
      </c>
      <c r="E832" s="18" t="s">
        <v>301</v>
      </c>
      <c r="F832" s="145" t="s">
        <v>2606</v>
      </c>
      <c r="G832" s="148" t="s">
        <v>1082</v>
      </c>
      <c r="H832" s="148" t="str">
        <f t="shared" si="264"/>
        <v>Bond Funds</v>
      </c>
      <c r="I832" s="148"/>
      <c r="J832" s="148" t="s">
        <v>200</v>
      </c>
      <c r="K832" s="148"/>
      <c r="L832" s="30"/>
      <c r="M832" s="143"/>
      <c r="N832" s="68">
        <v>831</v>
      </c>
      <c r="O832" s="68" t="str">
        <f t="shared" si="263"/>
        <v/>
      </c>
      <c r="P832" s="68" t="str">
        <f t="shared" si="261"/>
        <v>{ "id": 831, "cbl_value":"BOND", "oscar_display_text" : "Bond Funds", "top_record": false, "synonyms": [] },</v>
      </c>
      <c r="Q832" s="68" t="str">
        <f t="shared" si="262"/>
        <v>{ "id": 831, "cbl_value":"BOND", "oscar_display_text" : "Bond Funds", "top_record": false, "synonyms": [] },</v>
      </c>
      <c r="R832" s="68"/>
      <c r="S832" t="s">
        <v>200</v>
      </c>
      <c r="T832" t="str">
        <f t="shared" si="267"/>
        <v>UPDATE lov_value SET ACTIVE = 1 , ORDER_VALUE = 0, CBL_VALUE = 'BOND' WHERE ID = 831;</v>
      </c>
    </row>
    <row r="833" spans="3:44" ht="16" hidden="1">
      <c r="C833" s="68">
        <v>20</v>
      </c>
      <c r="D833" s="68">
        <v>60</v>
      </c>
      <c r="E833" s="18" t="s">
        <v>301</v>
      </c>
      <c r="F833" s="145" t="s">
        <v>2607</v>
      </c>
      <c r="G833" s="148" t="s">
        <v>2608</v>
      </c>
      <c r="H833" s="148" t="str">
        <f t="shared" si="264"/>
        <v>Equity Funds</v>
      </c>
      <c r="I833" s="148"/>
      <c r="J833" s="148" t="s">
        <v>200</v>
      </c>
      <c r="K833" s="148"/>
      <c r="L833" s="30"/>
      <c r="M833" s="143"/>
      <c r="N833" s="68">
        <v>832</v>
      </c>
      <c r="O833" s="68" t="str">
        <f t="shared" si="263"/>
        <v/>
      </c>
      <c r="P833" s="68" t="str">
        <f t="shared" si="261"/>
        <v>{ "id": 832, "cbl_value":"INVESFUND", "oscar_display_text" : "Equity Funds", "top_record": false, "synonyms": [] },</v>
      </c>
      <c r="Q833" s="68" t="str">
        <f t="shared" si="262"/>
        <v>{ "id": 832, "cbl_value":"INVESFUND", "oscar_display_text" : "Equity Funds", "top_record": false, "synonyms": [] },</v>
      </c>
      <c r="R833" s="68"/>
      <c r="S833" t="s">
        <v>200</v>
      </c>
      <c r="T833" t="str">
        <f t="shared" si="267"/>
        <v>UPDATE lov_value SET ACTIVE = 1 , ORDER_VALUE = 0, CBL_VALUE = 'INVESFUND' WHERE ID = 832;</v>
      </c>
    </row>
    <row r="834" spans="3:44" ht="16" hidden="1">
      <c r="C834" s="68">
        <v>20</v>
      </c>
      <c r="D834" s="68">
        <v>60</v>
      </c>
      <c r="E834" s="18" t="s">
        <v>301</v>
      </c>
      <c r="F834" s="145" t="s">
        <v>2609</v>
      </c>
      <c r="G834" s="148" t="s">
        <v>2610</v>
      </c>
      <c r="H834" s="148" t="str">
        <f t="shared" si="264"/>
        <v>Money Market Funds</v>
      </c>
      <c r="I834" s="148"/>
      <c r="J834" s="148" t="s">
        <v>200</v>
      </c>
      <c r="K834" s="148"/>
      <c r="L834" s="30"/>
      <c r="M834" s="143"/>
      <c r="N834" s="68">
        <v>833</v>
      </c>
      <c r="O834" s="68" t="str">
        <f t="shared" si="263"/>
        <v/>
      </c>
      <c r="P834" s="68" t="str">
        <f t="shared" ref="P834:P897" si="270">CONCATENATE("{ ""id"": ",N834,", ""cbl_value"":""",G834,""", ""oscar_display_text"" : """,H834,""", ""top_record"": ", IF(K834=TRUE,"true","false"), ", ""synonyms"": []"," },")</f>
        <v>{ "id": 833, "cbl_value":"MMFUND", "oscar_display_text" : "Money Market Funds", "top_record": false, "synonyms": [] },</v>
      </c>
      <c r="Q834" s="68" t="str">
        <f t="shared" ref="Q834:Q897" si="271">CONCATENATE(O834,P834)</f>
        <v>{ "id": 833, "cbl_value":"MMFUND", "oscar_display_text" : "Money Market Funds", "top_record": false, "synonyms": [] },</v>
      </c>
      <c r="R834" s="68"/>
      <c r="S834" t="s">
        <v>200</v>
      </c>
      <c r="T834" t="str">
        <f t="shared" si="267"/>
        <v>UPDATE lov_value SET ACTIVE = 1 , ORDER_VALUE = 0, CBL_VALUE = 'MMFUND' WHERE ID = 833;</v>
      </c>
    </row>
    <row r="835" spans="3:44" ht="16" hidden="1">
      <c r="C835" s="68">
        <v>20</v>
      </c>
      <c r="D835" s="68">
        <v>60</v>
      </c>
      <c r="E835" s="18" t="s">
        <v>301</v>
      </c>
      <c r="F835" s="145" t="s">
        <v>2611</v>
      </c>
      <c r="G835" s="148" t="s">
        <v>2612</v>
      </c>
      <c r="H835" s="148" t="str">
        <f t="shared" si="264"/>
        <v>Other Funds</v>
      </c>
      <c r="I835" s="148"/>
      <c r="J835" s="148" t="s">
        <v>200</v>
      </c>
      <c r="K835" s="148"/>
      <c r="L835" s="30"/>
      <c r="M835" s="143"/>
      <c r="N835" s="68">
        <v>834</v>
      </c>
      <c r="O835" s="68" t="str">
        <f t="shared" ref="O835:O898" si="272">IF(E835 &lt;&gt; E834, CONCATENATE("]},{ ""id"":",C835,",""ext_id"": ",D835,", ""name"":""",E835,""",""values"":["),"")</f>
        <v/>
      </c>
      <c r="P835" s="68" t="str">
        <f t="shared" si="270"/>
        <v>{ "id": 834, "cbl_value":"OTHERFUND", "oscar_display_text" : "Other Funds", "top_record": false, "synonyms": [] },</v>
      </c>
      <c r="Q835" s="68" t="str">
        <f t="shared" si="271"/>
        <v>{ "id": 834, "cbl_value":"OTHERFUND", "oscar_display_text" : "Other Funds", "top_record": false, "synonyms": [] },</v>
      </c>
      <c r="R835" s="68"/>
      <c r="S835" t="s">
        <v>200</v>
      </c>
      <c r="T835" t="str">
        <f t="shared" si="267"/>
        <v>UPDATE lov_value SET ACTIVE = 1 , ORDER_VALUE = 0, CBL_VALUE = 'OTHERFUND' WHERE ID = 834;</v>
      </c>
    </row>
    <row r="836" spans="3:44" ht="16" hidden="1">
      <c r="C836" s="68">
        <v>20</v>
      </c>
      <c r="D836" s="68">
        <v>60</v>
      </c>
      <c r="E836" s="18" t="s">
        <v>301</v>
      </c>
      <c r="F836" s="145" t="s">
        <v>2613</v>
      </c>
      <c r="G836" s="148" t="s">
        <v>2614</v>
      </c>
      <c r="H836" s="148" t="str">
        <f t="shared" si="264"/>
        <v>Preferred convertible share</v>
      </c>
      <c r="I836" s="148"/>
      <c r="J836" s="148" t="s">
        <v>200</v>
      </c>
      <c r="K836" s="148"/>
      <c r="L836" s="30"/>
      <c r="M836" s="143"/>
      <c r="N836" s="68">
        <v>835</v>
      </c>
      <c r="O836" s="68" t="str">
        <f t="shared" si="272"/>
        <v/>
      </c>
      <c r="P836" s="68" t="str">
        <f t="shared" si="270"/>
        <v>{ "id": 835, "cbl_value":"PREFEDCONVSHR", "oscar_display_text" : "Preferred convertible share", "top_record": false, "synonyms": [] },</v>
      </c>
      <c r="Q836" s="68" t="str">
        <f t="shared" si="271"/>
        <v>{ "id": 835, "cbl_value":"PREFEDCONVSHR", "oscar_display_text" : "Preferred convertible share", "top_record": false, "synonyms": [] },</v>
      </c>
      <c r="R836" s="68"/>
      <c r="S836" t="s">
        <v>200</v>
      </c>
      <c r="T836" t="str">
        <f t="shared" si="267"/>
        <v>UPDATE lov_value SET ACTIVE = 1 , ORDER_VALUE = 0, CBL_VALUE = 'PREFEDCONVSHR' WHERE ID = 835;</v>
      </c>
    </row>
    <row r="837" spans="3:44" ht="16" hidden="1">
      <c r="C837" s="68">
        <v>20</v>
      </c>
      <c r="D837" s="68">
        <v>60</v>
      </c>
      <c r="E837" s="18" t="s">
        <v>301</v>
      </c>
      <c r="F837" s="145" t="s">
        <v>2615</v>
      </c>
      <c r="G837" s="148" t="s">
        <v>2616</v>
      </c>
      <c r="H837" s="148" t="str">
        <f t="shared" ref="H837:H900" si="273">RIGHT(F837,LEN(F837)-FIND(":",F837)-1)</f>
        <v>Letters of Credit</v>
      </c>
      <c r="I837" s="148"/>
      <c r="J837" s="148" t="s">
        <v>200</v>
      </c>
      <c r="K837" s="148"/>
      <c r="L837" s="30"/>
      <c r="M837" s="143"/>
      <c r="N837" s="68">
        <v>836</v>
      </c>
      <c r="O837" s="68" t="str">
        <f t="shared" si="272"/>
        <v/>
      </c>
      <c r="P837" s="68" t="str">
        <f t="shared" si="270"/>
        <v>{ "id": 836, "cbl_value":"LETROFCR", "oscar_display_text" : "Letters of Credit", "top_record": false, "synonyms": [] },</v>
      </c>
      <c r="Q837" s="68" t="str">
        <f t="shared" si="271"/>
        <v>{ "id": 836, "cbl_value":"LETROFCR", "oscar_display_text" : "Letters of Credit", "top_record": false, "synonyms": [] },</v>
      </c>
      <c r="R837" s="68"/>
      <c r="S837" t="s">
        <v>200</v>
      </c>
      <c r="T837" t="str">
        <f t="shared" si="267"/>
        <v>UPDATE lov_value SET ACTIVE = 1 , ORDER_VALUE = 0, CBL_VALUE = 'LETROFCR' WHERE ID = 836;</v>
      </c>
    </row>
    <row r="838" spans="3:44" ht="16" hidden="1">
      <c r="C838" s="68">
        <v>20</v>
      </c>
      <c r="D838" s="68">
        <v>60</v>
      </c>
      <c r="E838" s="18" t="s">
        <v>301</v>
      </c>
      <c r="F838" s="145" t="s">
        <v>2617</v>
      </c>
      <c r="G838" s="148" t="s">
        <v>2618</v>
      </c>
      <c r="H838" s="148" t="str">
        <f t="shared" si="273"/>
        <v>Bills of Exchange</v>
      </c>
      <c r="I838" s="148"/>
      <c r="J838" s="148" t="s">
        <v>200</v>
      </c>
      <c r="K838" s="148"/>
      <c r="L838" s="30"/>
      <c r="M838" s="143"/>
      <c r="N838" s="68">
        <v>837</v>
      </c>
      <c r="O838" s="68" t="str">
        <f t="shared" si="272"/>
        <v/>
      </c>
      <c r="P838" s="68" t="str">
        <f t="shared" si="270"/>
        <v>{ "id": 837, "cbl_value":"BILLSOFXCHG", "oscar_display_text" : "Bills of Exchange", "top_record": false, "synonyms": [] },</v>
      </c>
      <c r="Q838" s="68" t="str">
        <f t="shared" si="271"/>
        <v>{ "id": 837, "cbl_value":"BILLSOFXCHG", "oscar_display_text" : "Bills of Exchange", "top_record": false, "synonyms": [] },</v>
      </c>
      <c r="R838" s="68"/>
      <c r="S838" t="s">
        <v>200</v>
      </c>
      <c r="T838" t="str">
        <f t="shared" si="267"/>
        <v>UPDATE lov_value SET ACTIVE = 1 , ORDER_VALUE = 0, CBL_VALUE = 'BILLSOFXCHG' WHERE ID = 837;</v>
      </c>
    </row>
    <row r="839" spans="3:44" ht="16" hidden="1">
      <c r="C839" s="68">
        <v>20</v>
      </c>
      <c r="D839" s="68">
        <v>60</v>
      </c>
      <c r="E839" s="18" t="s">
        <v>301</v>
      </c>
      <c r="F839" s="145" t="s">
        <v>2619</v>
      </c>
      <c r="G839" s="148" t="s">
        <v>2620</v>
      </c>
      <c r="H839" s="148" t="str">
        <f t="shared" si="273"/>
        <v>Promissory Notes</v>
      </c>
      <c r="I839" s="148"/>
      <c r="J839" s="148" t="s">
        <v>200</v>
      </c>
      <c r="K839" s="148"/>
      <c r="L839" s="30"/>
      <c r="M839" s="143"/>
      <c r="N839" s="68">
        <v>838</v>
      </c>
      <c r="O839" s="68" t="str">
        <f t="shared" si="272"/>
        <v/>
      </c>
      <c r="P839" s="68" t="str">
        <f t="shared" si="270"/>
        <v>{ "id": 838, "cbl_value":"PROMSSRYNOTE", "oscar_display_text" : "Promissory Notes", "top_record": false, "synonyms": [] },</v>
      </c>
      <c r="Q839" s="68" t="str">
        <f t="shared" si="271"/>
        <v>{ "id": 838, "cbl_value":"PROMSSRYNOTE", "oscar_display_text" : "Promissory Notes", "top_record": false, "synonyms": [] },</v>
      </c>
      <c r="R839" s="68"/>
      <c r="S839" t="s">
        <v>200</v>
      </c>
      <c r="T839" t="str">
        <f t="shared" si="267"/>
        <v>UPDATE lov_value SET ACTIVE = 1 , ORDER_VALUE = 0, CBL_VALUE = 'PROMSSRYNOTE' WHERE ID = 838;</v>
      </c>
    </row>
    <row r="840" spans="3:44" ht="16" hidden="1">
      <c r="C840" s="68">
        <v>20</v>
      </c>
      <c r="D840" s="68">
        <v>60</v>
      </c>
      <c r="E840" s="18" t="s">
        <v>301</v>
      </c>
      <c r="F840" s="145" t="s">
        <v>2621</v>
      </c>
      <c r="G840" s="148" t="s">
        <v>2622</v>
      </c>
      <c r="H840" s="148" t="str">
        <f t="shared" si="273"/>
        <v>Commodities</v>
      </c>
      <c r="I840" s="148"/>
      <c r="J840" s="148" t="s">
        <v>200</v>
      </c>
      <c r="K840" s="148"/>
      <c r="L840" s="30"/>
      <c r="M840" s="143"/>
      <c r="N840" s="68">
        <v>839</v>
      </c>
      <c r="O840" s="68" t="str">
        <f t="shared" si="272"/>
        <v/>
      </c>
      <c r="P840" s="68" t="str">
        <f t="shared" si="270"/>
        <v>{ "id": 839, "cbl_value":"CO", "oscar_display_text" : "Commodities", "top_record": false, "synonyms": [] },</v>
      </c>
      <c r="Q840" s="68" t="str">
        <f t="shared" si="271"/>
        <v>{ "id": 839, "cbl_value":"CO", "oscar_display_text" : "Commodities", "top_record": false, "synonyms": [] },</v>
      </c>
      <c r="R840" s="68"/>
      <c r="S840" t="s">
        <v>200</v>
      </c>
      <c r="T840" t="str">
        <f t="shared" si="267"/>
        <v>UPDATE lov_value SET ACTIVE = 1 , ORDER_VALUE = 0, CBL_VALUE = 'CO' WHERE ID = 839;</v>
      </c>
    </row>
    <row r="841" spans="3:44" ht="16" hidden="1">
      <c r="C841" s="68">
        <v>20</v>
      </c>
      <c r="D841" s="68">
        <v>60</v>
      </c>
      <c r="E841" s="18" t="s">
        <v>301</v>
      </c>
      <c r="F841" s="145" t="s">
        <v>2623</v>
      </c>
      <c r="G841" s="148" t="s">
        <v>218</v>
      </c>
      <c r="H841" s="148" t="str">
        <f t="shared" si="273"/>
        <v>Derivatives</v>
      </c>
      <c r="I841" s="148"/>
      <c r="J841" s="148" t="s">
        <v>200</v>
      </c>
      <c r="K841" s="148"/>
      <c r="L841" s="30"/>
      <c r="M841" s="143"/>
      <c r="N841" s="68">
        <v>840</v>
      </c>
      <c r="O841" s="68" t="str">
        <f t="shared" si="272"/>
        <v/>
      </c>
      <c r="P841" s="68" t="str">
        <f t="shared" si="270"/>
        <v>{ "id": 840, "cbl_value":"DE", "oscar_display_text" : "Derivatives", "top_record": false, "synonyms": [] },</v>
      </c>
      <c r="Q841" s="68" t="str">
        <f t="shared" si="271"/>
        <v>{ "id": 840, "cbl_value":"DE", "oscar_display_text" : "Derivatives", "top_record": false, "synonyms": [] },</v>
      </c>
      <c r="R841" s="68"/>
      <c r="S841" t="s">
        <v>200</v>
      </c>
      <c r="T841" t="str">
        <f t="shared" si="267"/>
        <v>UPDATE lov_value SET ACTIVE = 1 , ORDER_VALUE = 0, CBL_VALUE = 'DE' WHERE ID = 840;</v>
      </c>
    </row>
    <row r="842" spans="3:44" ht="16" hidden="1">
      <c r="C842" s="68">
        <v>20</v>
      </c>
      <c r="D842" s="68">
        <v>60</v>
      </c>
      <c r="E842" s="18" t="s">
        <v>301</v>
      </c>
      <c r="F842" s="145" t="s">
        <v>2624</v>
      </c>
      <c r="G842" s="148" t="s">
        <v>2625</v>
      </c>
      <c r="H842" s="148" t="str">
        <f t="shared" si="273"/>
        <v>Ref. Instruments Excl Commodities</v>
      </c>
      <c r="I842" s="148"/>
      <c r="J842" s="148" t="s">
        <v>200</v>
      </c>
      <c r="K842" s="148"/>
      <c r="L842" s="30"/>
      <c r="M842" s="143"/>
      <c r="N842" s="68">
        <v>841</v>
      </c>
      <c r="O842" s="68" t="str">
        <f t="shared" si="272"/>
        <v/>
      </c>
      <c r="P842" s="68" t="str">
        <f t="shared" si="270"/>
        <v>{ "id": 841, "cbl_value":"RI", "oscar_display_text" : "Ref. Instruments Excl Commodities", "top_record": false, "synonyms": [] },</v>
      </c>
      <c r="Q842" s="68" t="str">
        <f t="shared" si="271"/>
        <v>{ "id": 841, "cbl_value":"RI", "oscar_display_text" : "Ref. Instruments Excl Commodities", "top_record": false, "synonyms": [] },</v>
      </c>
      <c r="R842" s="68"/>
      <c r="S842" t="s">
        <v>200</v>
      </c>
      <c r="T842" t="str">
        <f t="shared" si="267"/>
        <v>UPDATE lov_value SET ACTIVE = 1 , ORDER_VALUE = 0, CBL_VALUE = 'RI' WHERE ID = 841;</v>
      </c>
    </row>
    <row r="843" spans="3:44" ht="16" hidden="1">
      <c r="C843" s="68">
        <v>20</v>
      </c>
      <c r="D843" s="68">
        <v>60</v>
      </c>
      <c r="E843" s="18" t="s">
        <v>301</v>
      </c>
      <c r="F843" s="145" t="s">
        <v>2626</v>
      </c>
      <c r="G843" s="148" t="s">
        <v>2627</v>
      </c>
      <c r="H843" s="148" t="str">
        <f t="shared" si="273"/>
        <v>Credits</v>
      </c>
      <c r="I843" s="148"/>
      <c r="J843" s="148" t="s">
        <v>200</v>
      </c>
      <c r="K843" s="148"/>
      <c r="L843" s="30"/>
      <c r="M843" s="143"/>
      <c r="N843" s="68">
        <v>842</v>
      </c>
      <c r="O843" s="68" t="str">
        <f t="shared" si="272"/>
        <v/>
      </c>
      <c r="P843" s="68" t="str">
        <f t="shared" si="270"/>
        <v>{ "id": 842, "cbl_value":"CR", "oscar_display_text" : "Credits", "top_record": false, "synonyms": [] },</v>
      </c>
      <c r="Q843" s="68" t="str">
        <f t="shared" si="271"/>
        <v>{ "id": 842, "cbl_value":"CR", "oscar_display_text" : "Credits", "top_record": false, "synonyms": [] },</v>
      </c>
      <c r="R843" s="68"/>
      <c r="S843" t="s">
        <v>200</v>
      </c>
      <c r="T843" t="str">
        <f t="shared" si="267"/>
        <v>UPDATE lov_value SET ACTIVE = 1 , ORDER_VALUE = 0, CBL_VALUE = 'CR' WHERE ID = 842;</v>
      </c>
    </row>
    <row r="844" spans="3:44" ht="32" hidden="1">
      <c r="C844" s="68">
        <v>21</v>
      </c>
      <c r="D844" s="68">
        <v>62</v>
      </c>
      <c r="E844" s="18" t="s">
        <v>193</v>
      </c>
      <c r="F844" s="145" t="s">
        <v>2628</v>
      </c>
      <c r="G844" s="148" t="s">
        <v>163</v>
      </c>
      <c r="H844" s="148" t="str">
        <f t="shared" si="273"/>
        <v>Cash</v>
      </c>
      <c r="I844" s="148"/>
      <c r="J844" s="148" t="s">
        <v>200</v>
      </c>
      <c r="K844" s="148"/>
      <c r="L844" s="30" t="s">
        <v>2629</v>
      </c>
      <c r="M844" s="143"/>
      <c r="N844" s="68">
        <v>843</v>
      </c>
      <c r="O844" s="68" t="str">
        <f t="shared" si="272"/>
        <v>]},{ "id":21,"ext_id": 62, "name":"INSTRUMENT_TYPE","values":[</v>
      </c>
      <c r="P844" s="68" t="str">
        <f t="shared" si="270"/>
        <v>{ "id": 843, "cbl_value":"CASH", "oscar_display_text" : "Cash", "top_record": false, "synonyms": [] },</v>
      </c>
      <c r="Q844" s="68" t="str">
        <f t="shared" si="271"/>
        <v>]},{ "id":21,"ext_id": 62, "name":"INSTRUMENT_TYPE","values":[{ "id": 843, "cbl_value":"CASH", "oscar_display_text" : "Cash", "top_record": false, "synonyms": [] },</v>
      </c>
      <c r="R844" s="68"/>
      <c r="S844" t="s">
        <v>200</v>
      </c>
      <c r="T844" t="str">
        <f t="shared" si="267"/>
        <v>UPDATE lov_value SET ACTIVE = 1 , ORDER_VALUE = 0, CBL_VALUE = 'CASH' WHERE ID = 843;</v>
      </c>
      <c r="U844" t="str">
        <f t="shared" ref="U844:AF859" si="274">IF($L844&lt;&gt;"",
    IF(LEN($L844)-LEN(SUBSTITUTE($L844,";",""))&gt;=U$1,
        IF(U$1=1,
            MID($L844,1,FIND(";",$L844,1)-1),
            MID($L844,
                FIND("~",SUBSTITUTE($L844,";","~",U$1-1))+1,
                FIND("~",SUBSTITUTE($L844,";","~",U$1))-FIND("~",SUBSTITUTE($L844,";","~",U$1-1))-1
            )
        ),
        IF(AND(LEN($L844)-LEN(SUBSTITUTE($L844,";",""))=0,U$1=1),
            $L844,
            IF(LEN($L844)-LEN(SUBSTITUTE($L844,";",""))=U$1-1,
                RIGHT($L844,LEN($L844)-FIND("~",(SUBSTITUTE($L844,";","~",U$1-1)))),""))),"")</f>
        <v>money</v>
      </c>
      <c r="V844" t="str">
        <f t="shared" si="274"/>
        <v>coin</v>
      </c>
      <c r="W844" t="str">
        <f t="shared" si="274"/>
        <v>currency</v>
      </c>
      <c r="X844" t="str">
        <f t="shared" si="274"/>
        <v>chips</v>
      </c>
      <c r="Y844" t="str">
        <f t="shared" si="274"/>
        <v>change</v>
      </c>
      <c r="Z844" t="str">
        <f t="shared" si="274"/>
        <v>cash fund</v>
      </c>
      <c r="AA844" t="str">
        <f t="shared" si="274"/>
        <v>deposit</v>
      </c>
      <c r="AB844" t="str">
        <f t="shared" si="274"/>
        <v/>
      </c>
      <c r="AC844" t="str">
        <f t="shared" si="274"/>
        <v/>
      </c>
      <c r="AD844" t="str">
        <f t="shared" si="274"/>
        <v/>
      </c>
      <c r="AE844" t="str">
        <f t="shared" si="274"/>
        <v/>
      </c>
      <c r="AF844" t="str">
        <f t="shared" si="274"/>
        <v/>
      </c>
      <c r="AG844" t="str">
        <f t="shared" ref="AG844:AR862" si="275">IF(U844&lt;&gt;"",CONCATENATE("INSERT INTO oscar_db.synonym (SYNONYM, LOV_ID) VALUES('",U844,"' , ",$N844,");"),"")</f>
        <v>INSERT INTO oscar_db.synonym (SYNONYM, LOV_ID) VALUES('money' , 843);</v>
      </c>
      <c r="AH844" t="str">
        <f t="shared" si="275"/>
        <v>INSERT INTO oscar_db.synonym (SYNONYM, LOV_ID) VALUES('coin' , 843);</v>
      </c>
      <c r="AI844" t="str">
        <f t="shared" si="275"/>
        <v>INSERT INTO oscar_db.synonym (SYNONYM, LOV_ID) VALUES('currency' , 843);</v>
      </c>
      <c r="AJ844" t="str">
        <f t="shared" si="275"/>
        <v>INSERT INTO oscar_db.synonym (SYNONYM, LOV_ID) VALUES('chips' , 843);</v>
      </c>
      <c r="AK844" t="str">
        <f t="shared" si="275"/>
        <v>INSERT INTO oscar_db.synonym (SYNONYM, LOV_ID) VALUES('change' , 843);</v>
      </c>
      <c r="AL844" t="str">
        <f t="shared" si="275"/>
        <v>INSERT INTO oscar_db.synonym (SYNONYM, LOV_ID) VALUES('cash fund' , 843);</v>
      </c>
      <c r="AM844" t="str">
        <f t="shared" si="275"/>
        <v>INSERT INTO oscar_db.synonym (SYNONYM, LOV_ID) VALUES('deposit' , 843);</v>
      </c>
      <c r="AN844" t="str">
        <f t="shared" si="275"/>
        <v/>
      </c>
      <c r="AO844" t="str">
        <f t="shared" si="275"/>
        <v/>
      </c>
      <c r="AP844" t="str">
        <f t="shared" si="275"/>
        <v/>
      </c>
      <c r="AQ844" t="str">
        <f t="shared" si="275"/>
        <v/>
      </c>
      <c r="AR844" t="str">
        <f t="shared" si="275"/>
        <v/>
      </c>
    </row>
    <row r="845" spans="3:44" ht="16" hidden="1">
      <c r="C845" s="68">
        <v>21</v>
      </c>
      <c r="D845" s="68">
        <v>62</v>
      </c>
      <c r="E845" s="18" t="s">
        <v>193</v>
      </c>
      <c r="F845" s="145" t="s">
        <v>2630</v>
      </c>
      <c r="G845" s="148" t="s">
        <v>2631</v>
      </c>
      <c r="H845" s="148" t="str">
        <f t="shared" si="273"/>
        <v>Security</v>
      </c>
      <c r="I845" s="148"/>
      <c r="J845" s="148" t="s">
        <v>200</v>
      </c>
      <c r="K845" s="148"/>
      <c r="L845" s="164" t="s">
        <v>2632</v>
      </c>
      <c r="M845" s="143"/>
      <c r="N845" s="68">
        <v>844</v>
      </c>
      <c r="O845" s="68" t="str">
        <f t="shared" si="272"/>
        <v/>
      </c>
      <c r="P845" s="68" t="str">
        <f t="shared" si="270"/>
        <v>{ "id": 844, "cbl_value":"SECURITY", "oscar_display_text" : "Security", "top_record": false, "synonyms": [] },</v>
      </c>
      <c r="Q845" s="68" t="str">
        <f t="shared" si="271"/>
        <v>{ "id": 844, "cbl_value":"SECURITY", "oscar_display_text" : "Security", "top_record": false, "synonyms": [] },</v>
      </c>
      <c r="R845" s="68"/>
      <c r="S845" t="s">
        <v>200</v>
      </c>
      <c r="T845" t="str">
        <f t="shared" si="267"/>
        <v>UPDATE lov_value SET ACTIVE = 1 , ORDER_VALUE = 0, CBL_VALUE = 'SECURITY' WHERE ID = 844;</v>
      </c>
      <c r="U845" t="str">
        <f t="shared" si="274"/>
        <v>securities</v>
      </c>
      <c r="V845" t="str">
        <f t="shared" si="274"/>
        <v>everything</v>
      </c>
      <c r="W845" t="str">
        <f t="shared" si="274"/>
        <v>investments</v>
      </c>
      <c r="X845" t="str">
        <f t="shared" si="274"/>
        <v>every security</v>
      </c>
      <c r="Y845" t="str">
        <f t="shared" si="274"/>
        <v>all securities</v>
      </c>
      <c r="Z845" t="str">
        <f t="shared" si="274"/>
        <v/>
      </c>
      <c r="AA845" t="str">
        <f t="shared" si="274"/>
        <v/>
      </c>
      <c r="AB845" t="str">
        <f t="shared" si="274"/>
        <v/>
      </c>
      <c r="AC845" t="str">
        <f t="shared" si="274"/>
        <v/>
      </c>
      <c r="AD845" t="str">
        <f t="shared" si="274"/>
        <v/>
      </c>
      <c r="AE845" t="str">
        <f t="shared" si="274"/>
        <v/>
      </c>
      <c r="AF845" t="str">
        <f t="shared" si="274"/>
        <v/>
      </c>
      <c r="AG845" t="str">
        <f t="shared" si="275"/>
        <v>INSERT INTO oscar_db.synonym (SYNONYM, LOV_ID) VALUES('securities' , 844);</v>
      </c>
      <c r="AH845" t="str">
        <f t="shared" si="275"/>
        <v>INSERT INTO oscar_db.synonym (SYNONYM, LOV_ID) VALUES('everything' , 844);</v>
      </c>
      <c r="AI845" t="str">
        <f t="shared" si="275"/>
        <v>INSERT INTO oscar_db.synonym (SYNONYM, LOV_ID) VALUES('investments' , 844);</v>
      </c>
      <c r="AJ845" t="str">
        <f t="shared" si="275"/>
        <v>INSERT INTO oscar_db.synonym (SYNONYM, LOV_ID) VALUES('every security' , 844);</v>
      </c>
      <c r="AK845" t="str">
        <f t="shared" si="275"/>
        <v>INSERT INTO oscar_db.synonym (SYNONYM, LOV_ID) VALUES('all securities' , 844);</v>
      </c>
      <c r="AL845" t="str">
        <f t="shared" si="275"/>
        <v/>
      </c>
      <c r="AM845" t="str">
        <f t="shared" si="275"/>
        <v/>
      </c>
      <c r="AN845" t="str">
        <f t="shared" si="275"/>
        <v/>
      </c>
      <c r="AO845" t="str">
        <f t="shared" si="275"/>
        <v/>
      </c>
      <c r="AP845" t="str">
        <f t="shared" si="275"/>
        <v/>
      </c>
      <c r="AQ845" t="str">
        <f t="shared" si="275"/>
        <v/>
      </c>
      <c r="AR845" t="str">
        <f t="shared" si="275"/>
        <v/>
      </c>
    </row>
    <row r="846" spans="3:44" ht="16" hidden="1">
      <c r="C846" s="68">
        <v>22</v>
      </c>
      <c r="D846" s="68">
        <v>64</v>
      </c>
      <c r="E846" s="18" t="s">
        <v>328</v>
      </c>
      <c r="F846" s="145" t="s">
        <v>2633</v>
      </c>
      <c r="G846" s="148" t="str">
        <f t="shared" ref="G846:G909" si="276">IF(ISNUMBER(FIND("(",F846)),LEFT(F846,FIND("(",F846)-2),LEFT(F846,FIND(":",F846)-2))</f>
        <v>UNKNOWN</v>
      </c>
      <c r="H846" s="148" t="str">
        <f t="shared" si="273"/>
        <v>Undefined</v>
      </c>
      <c r="I846" s="148"/>
      <c r="J846" s="148" t="s">
        <v>200</v>
      </c>
      <c r="K846" s="148"/>
      <c r="L846" s="30" t="s">
        <v>2634</v>
      </c>
      <c r="M846" s="143"/>
      <c r="N846" s="68">
        <v>845</v>
      </c>
      <c r="O846" s="68" t="str">
        <f t="shared" si="272"/>
        <v>]},{ "id":22,"ext_id": 64, "name":"ISSUE_CHARACTERISTICS_TYPE","values":[</v>
      </c>
      <c r="P846" s="68" t="str">
        <f t="shared" si="270"/>
        <v>{ "id": 845, "cbl_value":"UNKNOWN", "oscar_display_text" : "Undefined", "top_record": false, "synonyms": [] },</v>
      </c>
      <c r="Q846" s="68" t="str">
        <f t="shared" si="271"/>
        <v>]},{ "id":22,"ext_id": 64, "name":"ISSUE_CHARACTERISTICS_TYPE","values":[{ "id": 845, "cbl_value":"UNKNOWN", "oscar_display_text" : "Undefined", "top_record": false, "synonyms": [] },</v>
      </c>
      <c r="R846" s="68"/>
      <c r="S846" t="s">
        <v>200</v>
      </c>
      <c r="T846" t="str">
        <f t="shared" si="267"/>
        <v>UPDATE lov_value SET ACTIVE = 1 , ORDER_VALUE = 0, CBL_VALUE = 'UNKNOWN' WHERE ID = 845;</v>
      </c>
      <c r="U846" t="str">
        <f t="shared" si="274"/>
        <v>unknown</v>
      </c>
      <c r="V846" t="str">
        <f t="shared" si="274"/>
        <v>not known</v>
      </c>
      <c r="W846" t="str">
        <f t="shared" si="274"/>
        <v/>
      </c>
      <c r="X846" t="str">
        <f t="shared" si="274"/>
        <v/>
      </c>
      <c r="Y846" t="str">
        <f t="shared" si="274"/>
        <v/>
      </c>
      <c r="Z846" t="str">
        <f t="shared" si="274"/>
        <v/>
      </c>
      <c r="AA846" t="str">
        <f t="shared" si="274"/>
        <v/>
      </c>
      <c r="AB846" t="str">
        <f t="shared" si="274"/>
        <v/>
      </c>
      <c r="AC846" t="str">
        <f t="shared" si="274"/>
        <v/>
      </c>
      <c r="AD846" t="str">
        <f t="shared" si="274"/>
        <v/>
      </c>
      <c r="AE846" t="str">
        <f t="shared" si="274"/>
        <v/>
      </c>
      <c r="AF846" t="str">
        <f t="shared" si="274"/>
        <v/>
      </c>
      <c r="AG846" t="str">
        <f t="shared" si="275"/>
        <v>INSERT INTO oscar_db.synonym (SYNONYM, LOV_ID) VALUES('unknown' , 845);</v>
      </c>
      <c r="AH846" t="str">
        <f t="shared" si="275"/>
        <v>INSERT INTO oscar_db.synonym (SYNONYM, LOV_ID) VALUES('not known' , 845);</v>
      </c>
      <c r="AI846" t="str">
        <f t="shared" si="275"/>
        <v/>
      </c>
      <c r="AJ846" t="str">
        <f t="shared" si="275"/>
        <v/>
      </c>
      <c r="AK846" t="str">
        <f t="shared" si="275"/>
        <v/>
      </c>
      <c r="AL846" t="str">
        <f t="shared" si="275"/>
        <v/>
      </c>
      <c r="AM846" t="str">
        <f t="shared" si="275"/>
        <v/>
      </c>
      <c r="AN846" t="str">
        <f t="shared" si="275"/>
        <v/>
      </c>
      <c r="AO846" t="str">
        <f t="shared" si="275"/>
        <v/>
      </c>
      <c r="AP846" t="str">
        <f t="shared" si="275"/>
        <v/>
      </c>
      <c r="AQ846" t="str">
        <f t="shared" si="275"/>
        <v/>
      </c>
      <c r="AR846" t="str">
        <f t="shared" si="275"/>
        <v/>
      </c>
    </row>
    <row r="847" spans="3:44" ht="16" hidden="1">
      <c r="C847" s="68">
        <v>22</v>
      </c>
      <c r="D847" s="68">
        <v>64</v>
      </c>
      <c r="E847" s="18" t="s">
        <v>328</v>
      </c>
      <c r="F847" s="145" t="s">
        <v>2635</v>
      </c>
      <c r="G847" s="148" t="str">
        <f t="shared" si="276"/>
        <v>ABSA</v>
      </c>
      <c r="H847" s="148" t="str">
        <f t="shared" si="273"/>
        <v>Asset Backed Securities (Auto)</v>
      </c>
      <c r="I847" s="148"/>
      <c r="J847" s="148" t="s">
        <v>200</v>
      </c>
      <c r="K847" s="148"/>
      <c r="L847" s="30" t="s">
        <v>2636</v>
      </c>
      <c r="M847" s="143"/>
      <c r="N847" s="68">
        <v>846</v>
      </c>
      <c r="O847" s="68" t="str">
        <f t="shared" si="272"/>
        <v/>
      </c>
      <c r="P847" s="68" t="str">
        <f t="shared" si="270"/>
        <v>{ "id": 846, "cbl_value":"ABSA", "oscar_display_text" : "Asset Backed Securities (Auto)", "top_record": false, "synonyms": [] },</v>
      </c>
      <c r="Q847" s="68" t="str">
        <f t="shared" si="271"/>
        <v>{ "id": 846, "cbl_value":"ABSA", "oscar_display_text" : "Asset Backed Securities (Auto)", "top_record": false, "synonyms": [] },</v>
      </c>
      <c r="R847" s="68"/>
      <c r="S847" t="s">
        <v>200</v>
      </c>
      <c r="T847" t="str">
        <f t="shared" si="267"/>
        <v>UPDATE lov_value SET ACTIVE = 1 , ORDER_VALUE = 0, CBL_VALUE = 'ABSA' WHERE ID = 846;</v>
      </c>
      <c r="U847" t="str">
        <f t="shared" si="274"/>
        <v>ABSA</v>
      </c>
      <c r="V847" t="str">
        <f t="shared" si="274"/>
        <v xml:space="preserve"> ABS Auto</v>
      </c>
      <c r="W847" t="str">
        <f t="shared" si="274"/>
        <v/>
      </c>
      <c r="X847" t="str">
        <f t="shared" si="274"/>
        <v/>
      </c>
      <c r="Y847" t="str">
        <f t="shared" si="274"/>
        <v/>
      </c>
      <c r="Z847" t="str">
        <f t="shared" si="274"/>
        <v/>
      </c>
      <c r="AA847" t="str">
        <f t="shared" si="274"/>
        <v/>
      </c>
      <c r="AB847" t="str">
        <f t="shared" si="274"/>
        <v/>
      </c>
      <c r="AC847" t="str">
        <f t="shared" si="274"/>
        <v/>
      </c>
      <c r="AD847" t="str">
        <f t="shared" si="274"/>
        <v/>
      </c>
      <c r="AE847" t="str">
        <f t="shared" si="274"/>
        <v/>
      </c>
      <c r="AF847" t="str">
        <f t="shared" si="274"/>
        <v/>
      </c>
      <c r="AG847" t="str">
        <f t="shared" si="275"/>
        <v>INSERT INTO oscar_db.synonym (SYNONYM, LOV_ID) VALUES('ABSA' , 846);</v>
      </c>
      <c r="AH847" t="str">
        <f t="shared" si="275"/>
        <v>INSERT INTO oscar_db.synonym (SYNONYM, LOV_ID) VALUES(' ABS Auto' , 846);</v>
      </c>
      <c r="AI847" t="str">
        <f t="shared" si="275"/>
        <v/>
      </c>
      <c r="AJ847" t="str">
        <f t="shared" si="275"/>
        <v/>
      </c>
      <c r="AK847" t="str">
        <f t="shared" si="275"/>
        <v/>
      </c>
      <c r="AL847" t="str">
        <f t="shared" si="275"/>
        <v/>
      </c>
      <c r="AM847" t="str">
        <f t="shared" si="275"/>
        <v/>
      </c>
      <c r="AN847" t="str">
        <f t="shared" si="275"/>
        <v/>
      </c>
      <c r="AO847" t="str">
        <f t="shared" si="275"/>
        <v/>
      </c>
      <c r="AP847" t="str">
        <f t="shared" si="275"/>
        <v/>
      </c>
      <c r="AQ847" t="str">
        <f t="shared" si="275"/>
        <v/>
      </c>
      <c r="AR847" t="str">
        <f t="shared" si="275"/>
        <v/>
      </c>
    </row>
    <row r="848" spans="3:44" ht="16" hidden="1">
      <c r="C848" s="68">
        <v>22</v>
      </c>
      <c r="D848" s="68">
        <v>64</v>
      </c>
      <c r="E848" s="18" t="s">
        <v>328</v>
      </c>
      <c r="F848" s="145" t="s">
        <v>2637</v>
      </c>
      <c r="G848" s="148" t="str">
        <f t="shared" si="276"/>
        <v>ABSC</v>
      </c>
      <c r="H848" s="148" t="str">
        <f t="shared" si="273"/>
        <v>Asset Backed Securities (Credit Cards)</v>
      </c>
      <c r="I848" s="148"/>
      <c r="J848" s="148" t="s">
        <v>200</v>
      </c>
      <c r="K848" s="148"/>
      <c r="L848" s="30" t="s">
        <v>2638</v>
      </c>
      <c r="M848" s="143"/>
      <c r="N848" s="68">
        <v>847</v>
      </c>
      <c r="O848" s="68" t="str">
        <f t="shared" si="272"/>
        <v/>
      </c>
      <c r="P848" s="68" t="str">
        <f t="shared" si="270"/>
        <v>{ "id": 847, "cbl_value":"ABSC", "oscar_display_text" : "Asset Backed Securities (Credit Cards)", "top_record": false, "synonyms": [] },</v>
      </c>
      <c r="Q848" s="68" t="str">
        <f t="shared" si="271"/>
        <v>{ "id": 847, "cbl_value":"ABSC", "oscar_display_text" : "Asset Backed Securities (Credit Cards)", "top_record": false, "synonyms": [] },</v>
      </c>
      <c r="R848" s="68"/>
      <c r="S848" t="s">
        <v>200</v>
      </c>
      <c r="T848" t="str">
        <f t="shared" si="267"/>
        <v>UPDATE lov_value SET ACTIVE = 1 , ORDER_VALUE = 0, CBL_VALUE = 'ABSC' WHERE ID = 847;</v>
      </c>
      <c r="U848" t="str">
        <f t="shared" si="274"/>
        <v>ABSC</v>
      </c>
      <c r="V848" t="str">
        <f t="shared" si="274"/>
        <v xml:space="preserve"> ABS Credit Cards</v>
      </c>
      <c r="W848" t="str">
        <f t="shared" si="274"/>
        <v/>
      </c>
      <c r="X848" t="str">
        <f t="shared" si="274"/>
        <v/>
      </c>
      <c r="Y848" t="str">
        <f t="shared" si="274"/>
        <v/>
      </c>
      <c r="Z848" t="str">
        <f t="shared" si="274"/>
        <v/>
      </c>
      <c r="AA848" t="str">
        <f t="shared" si="274"/>
        <v/>
      </c>
      <c r="AB848" t="str">
        <f t="shared" si="274"/>
        <v/>
      </c>
      <c r="AC848" t="str">
        <f t="shared" si="274"/>
        <v/>
      </c>
      <c r="AD848" t="str">
        <f t="shared" si="274"/>
        <v/>
      </c>
      <c r="AE848" t="str">
        <f t="shared" si="274"/>
        <v/>
      </c>
      <c r="AF848" t="str">
        <f t="shared" si="274"/>
        <v/>
      </c>
      <c r="AG848" t="str">
        <f t="shared" si="275"/>
        <v>INSERT INTO oscar_db.synonym (SYNONYM, LOV_ID) VALUES('ABSC' , 847);</v>
      </c>
      <c r="AH848" t="str">
        <f t="shared" si="275"/>
        <v>INSERT INTO oscar_db.synonym (SYNONYM, LOV_ID) VALUES(' ABS Credit Cards' , 847);</v>
      </c>
      <c r="AI848" t="str">
        <f t="shared" si="275"/>
        <v/>
      </c>
      <c r="AJ848" t="str">
        <f t="shared" si="275"/>
        <v/>
      </c>
      <c r="AK848" t="str">
        <f t="shared" si="275"/>
        <v/>
      </c>
      <c r="AL848" t="str">
        <f t="shared" si="275"/>
        <v/>
      </c>
      <c r="AM848" t="str">
        <f t="shared" si="275"/>
        <v/>
      </c>
      <c r="AN848" t="str">
        <f t="shared" si="275"/>
        <v/>
      </c>
      <c r="AO848" t="str">
        <f t="shared" si="275"/>
        <v/>
      </c>
      <c r="AP848" t="str">
        <f t="shared" si="275"/>
        <v/>
      </c>
      <c r="AQ848" t="str">
        <f t="shared" si="275"/>
        <v/>
      </c>
      <c r="AR848" t="str">
        <f t="shared" si="275"/>
        <v/>
      </c>
    </row>
    <row r="849" spans="3:44" ht="16" hidden="1">
      <c r="C849" s="68">
        <v>22</v>
      </c>
      <c r="D849" s="68">
        <v>64</v>
      </c>
      <c r="E849" s="18" t="s">
        <v>328</v>
      </c>
      <c r="F849" s="145" t="s">
        <v>2639</v>
      </c>
      <c r="G849" s="148" t="str">
        <f t="shared" si="276"/>
        <v>ABSH</v>
      </c>
      <c r="H849" s="148" t="str">
        <f t="shared" si="273"/>
        <v>Asset Backed Securities (Home)</v>
      </c>
      <c r="I849" s="148"/>
      <c r="J849" s="148" t="s">
        <v>200</v>
      </c>
      <c r="K849" s="148"/>
      <c r="L849" s="30" t="s">
        <v>2640</v>
      </c>
      <c r="M849" s="143"/>
      <c r="N849" s="68">
        <v>848</v>
      </c>
      <c r="O849" s="68" t="str">
        <f t="shared" si="272"/>
        <v/>
      </c>
      <c r="P849" s="68" t="str">
        <f t="shared" si="270"/>
        <v>{ "id": 848, "cbl_value":"ABSH", "oscar_display_text" : "Asset Backed Securities (Home)", "top_record": false, "synonyms": [] },</v>
      </c>
      <c r="Q849" s="68" t="str">
        <f t="shared" si="271"/>
        <v>{ "id": 848, "cbl_value":"ABSH", "oscar_display_text" : "Asset Backed Securities (Home)", "top_record": false, "synonyms": [] },</v>
      </c>
      <c r="R849" s="68"/>
      <c r="S849" t="s">
        <v>200</v>
      </c>
      <c r="T849" t="str">
        <f t="shared" si="267"/>
        <v>UPDATE lov_value SET ACTIVE = 1 , ORDER_VALUE = 0, CBL_VALUE = 'ABSH' WHERE ID = 848;</v>
      </c>
      <c r="U849" t="str">
        <f t="shared" si="274"/>
        <v>ABSH</v>
      </c>
      <c r="V849" t="str">
        <f t="shared" si="274"/>
        <v xml:space="preserve"> ABS Home</v>
      </c>
      <c r="W849" t="str">
        <f t="shared" si="274"/>
        <v/>
      </c>
      <c r="X849" t="str">
        <f t="shared" si="274"/>
        <v/>
      </c>
      <c r="Y849" t="str">
        <f t="shared" si="274"/>
        <v/>
      </c>
      <c r="Z849" t="str">
        <f t="shared" si="274"/>
        <v/>
      </c>
      <c r="AA849" t="str">
        <f t="shared" si="274"/>
        <v/>
      </c>
      <c r="AB849" t="str">
        <f t="shared" si="274"/>
        <v/>
      </c>
      <c r="AC849" t="str">
        <f t="shared" si="274"/>
        <v/>
      </c>
      <c r="AD849" t="str">
        <f t="shared" si="274"/>
        <v/>
      </c>
      <c r="AE849" t="str">
        <f t="shared" si="274"/>
        <v/>
      </c>
      <c r="AF849" t="str">
        <f t="shared" si="274"/>
        <v/>
      </c>
      <c r="AG849" t="str">
        <f t="shared" si="275"/>
        <v>INSERT INTO oscar_db.synonym (SYNONYM, LOV_ID) VALUES('ABSH' , 848);</v>
      </c>
      <c r="AH849" t="str">
        <f t="shared" si="275"/>
        <v>INSERT INTO oscar_db.synonym (SYNONYM, LOV_ID) VALUES(' ABS Home' , 848);</v>
      </c>
      <c r="AI849" t="str">
        <f t="shared" si="275"/>
        <v/>
      </c>
      <c r="AJ849" t="str">
        <f t="shared" si="275"/>
        <v/>
      </c>
      <c r="AK849" t="str">
        <f t="shared" si="275"/>
        <v/>
      </c>
      <c r="AL849" t="str">
        <f t="shared" si="275"/>
        <v/>
      </c>
      <c r="AM849" t="str">
        <f t="shared" si="275"/>
        <v/>
      </c>
      <c r="AN849" t="str">
        <f t="shared" si="275"/>
        <v/>
      </c>
      <c r="AO849" t="str">
        <f t="shared" si="275"/>
        <v/>
      </c>
      <c r="AP849" t="str">
        <f t="shared" si="275"/>
        <v/>
      </c>
      <c r="AQ849" t="str">
        <f t="shared" si="275"/>
        <v/>
      </c>
      <c r="AR849" t="str">
        <f t="shared" si="275"/>
        <v/>
      </c>
    </row>
    <row r="850" spans="3:44" ht="16" hidden="1">
      <c r="C850" s="68">
        <v>22</v>
      </c>
      <c r="D850" s="68">
        <v>64</v>
      </c>
      <c r="E850" s="18" t="s">
        <v>328</v>
      </c>
      <c r="F850" s="145" t="s">
        <v>2641</v>
      </c>
      <c r="G850" s="148" t="str">
        <f t="shared" si="276"/>
        <v>ABSO</v>
      </c>
      <c r="H850" s="148" t="str">
        <f t="shared" si="273"/>
        <v>Asset Backed Securities (Other)</v>
      </c>
      <c r="I850" s="148"/>
      <c r="J850" s="148" t="s">
        <v>200</v>
      </c>
      <c r="K850" s="148"/>
      <c r="L850" s="30" t="s">
        <v>2642</v>
      </c>
      <c r="M850" s="143"/>
      <c r="N850" s="68">
        <v>849</v>
      </c>
      <c r="O850" s="68" t="str">
        <f t="shared" si="272"/>
        <v/>
      </c>
      <c r="P850" s="68" t="str">
        <f t="shared" si="270"/>
        <v>{ "id": 849, "cbl_value":"ABSO", "oscar_display_text" : "Asset Backed Securities (Other)", "top_record": false, "synonyms": [] },</v>
      </c>
      <c r="Q850" s="68" t="str">
        <f t="shared" si="271"/>
        <v>{ "id": 849, "cbl_value":"ABSO", "oscar_display_text" : "Asset Backed Securities (Other)", "top_record": false, "synonyms": [] },</v>
      </c>
      <c r="R850" s="68"/>
      <c r="S850" t="s">
        <v>200</v>
      </c>
      <c r="T850" t="str">
        <f t="shared" si="267"/>
        <v>UPDATE lov_value SET ACTIVE = 1 , ORDER_VALUE = 0, CBL_VALUE = 'ABSO' WHERE ID = 849;</v>
      </c>
      <c r="U850" t="str">
        <f t="shared" si="274"/>
        <v>ABSO</v>
      </c>
      <c r="V850" t="str">
        <f t="shared" si="274"/>
        <v xml:space="preserve"> ABS Other</v>
      </c>
      <c r="W850" t="str">
        <f t="shared" si="274"/>
        <v/>
      </c>
      <c r="X850" t="str">
        <f t="shared" si="274"/>
        <v/>
      </c>
      <c r="Y850" t="str">
        <f t="shared" si="274"/>
        <v/>
      </c>
      <c r="Z850" t="str">
        <f t="shared" si="274"/>
        <v/>
      </c>
      <c r="AA850" t="str">
        <f t="shared" si="274"/>
        <v/>
      </c>
      <c r="AB850" t="str">
        <f t="shared" si="274"/>
        <v/>
      </c>
      <c r="AC850" t="str">
        <f t="shared" si="274"/>
        <v/>
      </c>
      <c r="AD850" t="str">
        <f t="shared" si="274"/>
        <v/>
      </c>
      <c r="AE850" t="str">
        <f t="shared" si="274"/>
        <v/>
      </c>
      <c r="AF850" t="str">
        <f t="shared" si="274"/>
        <v/>
      </c>
      <c r="AG850" t="str">
        <f t="shared" si="275"/>
        <v>INSERT INTO oscar_db.synonym (SYNONYM, LOV_ID) VALUES('ABSO' , 849);</v>
      </c>
      <c r="AH850" t="str">
        <f t="shared" si="275"/>
        <v>INSERT INTO oscar_db.synonym (SYNONYM, LOV_ID) VALUES(' ABS Other' , 849);</v>
      </c>
      <c r="AI850" t="str">
        <f t="shared" si="275"/>
        <v/>
      </c>
      <c r="AJ850" t="str">
        <f t="shared" si="275"/>
        <v/>
      </c>
      <c r="AK850" t="str">
        <f t="shared" si="275"/>
        <v/>
      </c>
      <c r="AL850" t="str">
        <f t="shared" si="275"/>
        <v/>
      </c>
      <c r="AM850" t="str">
        <f t="shared" si="275"/>
        <v/>
      </c>
      <c r="AN850" t="str">
        <f t="shared" si="275"/>
        <v/>
      </c>
      <c r="AO850" t="str">
        <f t="shared" si="275"/>
        <v/>
      </c>
      <c r="AP850" t="str">
        <f t="shared" si="275"/>
        <v/>
      </c>
      <c r="AQ850" t="str">
        <f t="shared" si="275"/>
        <v/>
      </c>
      <c r="AR850" t="str">
        <f t="shared" si="275"/>
        <v/>
      </c>
    </row>
    <row r="851" spans="3:44" ht="16" hidden="1">
      <c r="C851" s="68">
        <v>22</v>
      </c>
      <c r="D851" s="68">
        <v>64</v>
      </c>
      <c r="E851" s="18" t="s">
        <v>328</v>
      </c>
      <c r="F851" s="145" t="s">
        <v>2643</v>
      </c>
      <c r="G851" s="148" t="str">
        <f t="shared" si="276"/>
        <v>CDO</v>
      </c>
      <c r="H851" s="148" t="str">
        <f t="shared" si="273"/>
        <v>Collateralised Debt Obligations</v>
      </c>
      <c r="I851" s="148"/>
      <c r="J851" s="148" t="s">
        <v>200</v>
      </c>
      <c r="K851" s="148"/>
      <c r="L851" s="30" t="s">
        <v>2644</v>
      </c>
      <c r="M851" s="143"/>
      <c r="N851" s="68">
        <v>850</v>
      </c>
      <c r="O851" s="68" t="str">
        <f t="shared" si="272"/>
        <v/>
      </c>
      <c r="P851" s="68" t="str">
        <f t="shared" si="270"/>
        <v>{ "id": 850, "cbl_value":"CDO", "oscar_display_text" : "Collateralised Debt Obligations", "top_record": false, "synonyms": [] },</v>
      </c>
      <c r="Q851" s="68" t="str">
        <f t="shared" si="271"/>
        <v>{ "id": 850, "cbl_value":"CDO", "oscar_display_text" : "Collateralised Debt Obligations", "top_record": false, "synonyms": [] },</v>
      </c>
      <c r="R851" s="68"/>
      <c r="S851" t="s">
        <v>200</v>
      </c>
      <c r="T851" t="str">
        <f t="shared" si="267"/>
        <v>UPDATE lov_value SET ACTIVE = 1 , ORDER_VALUE = 0, CBL_VALUE = 'CDO' WHERE ID = 850;</v>
      </c>
      <c r="U851" t="str">
        <f t="shared" si="274"/>
        <v>CDO</v>
      </c>
      <c r="V851" t="str">
        <f t="shared" si="274"/>
        <v/>
      </c>
      <c r="W851" t="str">
        <f t="shared" si="274"/>
        <v/>
      </c>
      <c r="X851" t="str">
        <f t="shared" si="274"/>
        <v/>
      </c>
      <c r="Y851" t="str">
        <f t="shared" si="274"/>
        <v/>
      </c>
      <c r="Z851" t="str">
        <f t="shared" si="274"/>
        <v/>
      </c>
      <c r="AA851" t="str">
        <f t="shared" si="274"/>
        <v/>
      </c>
      <c r="AB851" t="str">
        <f t="shared" si="274"/>
        <v/>
      </c>
      <c r="AC851" t="str">
        <f t="shared" si="274"/>
        <v/>
      </c>
      <c r="AD851" t="str">
        <f t="shared" si="274"/>
        <v/>
      </c>
      <c r="AE851" t="str">
        <f t="shared" si="274"/>
        <v/>
      </c>
      <c r="AF851" t="str">
        <f t="shared" si="274"/>
        <v/>
      </c>
      <c r="AG851" t="str">
        <f t="shared" si="275"/>
        <v>INSERT INTO oscar_db.synonym (SYNONYM, LOV_ID) VALUES('CDO' , 850);</v>
      </c>
      <c r="AH851" t="str">
        <f t="shared" si="275"/>
        <v/>
      </c>
      <c r="AI851" t="str">
        <f t="shared" si="275"/>
        <v/>
      </c>
      <c r="AJ851" t="str">
        <f t="shared" si="275"/>
        <v/>
      </c>
      <c r="AK851" t="str">
        <f t="shared" si="275"/>
        <v/>
      </c>
      <c r="AL851" t="str">
        <f t="shared" si="275"/>
        <v/>
      </c>
      <c r="AM851" t="str">
        <f t="shared" si="275"/>
        <v/>
      </c>
      <c r="AN851" t="str">
        <f t="shared" si="275"/>
        <v/>
      </c>
      <c r="AO851" t="str">
        <f t="shared" si="275"/>
        <v/>
      </c>
      <c r="AP851" t="str">
        <f t="shared" si="275"/>
        <v/>
      </c>
      <c r="AQ851" t="str">
        <f t="shared" si="275"/>
        <v/>
      </c>
      <c r="AR851" t="str">
        <f t="shared" si="275"/>
        <v/>
      </c>
    </row>
    <row r="852" spans="3:44" ht="16" hidden="1">
      <c r="C852" s="68">
        <v>22</v>
      </c>
      <c r="D852" s="68">
        <v>64</v>
      </c>
      <c r="E852" s="18" t="s">
        <v>328</v>
      </c>
      <c r="F852" s="145" t="s">
        <v>2645</v>
      </c>
      <c r="G852" s="148" t="str">
        <f t="shared" si="276"/>
        <v>CLN</v>
      </c>
      <c r="H852" s="148" t="str">
        <f t="shared" si="273"/>
        <v>Credit Linked Notes</v>
      </c>
      <c r="I852" s="148"/>
      <c r="J852" s="148" t="s">
        <v>200</v>
      </c>
      <c r="K852" s="148"/>
      <c r="L852" s="30" t="s">
        <v>2646</v>
      </c>
      <c r="M852" s="143"/>
      <c r="N852" s="68">
        <v>851</v>
      </c>
      <c r="O852" s="68" t="str">
        <f t="shared" si="272"/>
        <v/>
      </c>
      <c r="P852" s="68" t="str">
        <f t="shared" si="270"/>
        <v>{ "id": 851, "cbl_value":"CLN", "oscar_display_text" : "Credit Linked Notes", "top_record": false, "synonyms": [] },</v>
      </c>
      <c r="Q852" s="68" t="str">
        <f t="shared" si="271"/>
        <v>{ "id": 851, "cbl_value":"CLN", "oscar_display_text" : "Credit Linked Notes", "top_record": false, "synonyms": [] },</v>
      </c>
      <c r="R852" s="68"/>
      <c r="S852" t="s">
        <v>200</v>
      </c>
      <c r="T852" t="str">
        <f t="shared" si="267"/>
        <v>UPDATE lov_value SET ACTIVE = 1 , ORDER_VALUE = 0, CBL_VALUE = 'CLN' WHERE ID = 851;</v>
      </c>
      <c r="U852" t="str">
        <f t="shared" si="274"/>
        <v>CLN</v>
      </c>
      <c r="V852" t="str">
        <f t="shared" si="274"/>
        <v/>
      </c>
      <c r="W852" t="str">
        <f t="shared" si="274"/>
        <v/>
      </c>
      <c r="X852" t="str">
        <f t="shared" si="274"/>
        <v/>
      </c>
      <c r="Y852" t="str">
        <f t="shared" si="274"/>
        <v/>
      </c>
      <c r="Z852" t="str">
        <f t="shared" si="274"/>
        <v/>
      </c>
      <c r="AA852" t="str">
        <f t="shared" si="274"/>
        <v/>
      </c>
      <c r="AB852" t="str">
        <f t="shared" si="274"/>
        <v/>
      </c>
      <c r="AC852" t="str">
        <f t="shared" si="274"/>
        <v/>
      </c>
      <c r="AD852" t="str">
        <f t="shared" si="274"/>
        <v/>
      </c>
      <c r="AE852" t="str">
        <f t="shared" si="274"/>
        <v/>
      </c>
      <c r="AF852" t="str">
        <f t="shared" si="274"/>
        <v/>
      </c>
      <c r="AG852" t="str">
        <f t="shared" si="275"/>
        <v>INSERT INTO oscar_db.synonym (SYNONYM, LOV_ID) VALUES('CLN' , 851);</v>
      </c>
      <c r="AH852" t="str">
        <f t="shared" si="275"/>
        <v/>
      </c>
      <c r="AI852" t="str">
        <f t="shared" si="275"/>
        <v/>
      </c>
      <c r="AJ852" t="str">
        <f t="shared" si="275"/>
        <v/>
      </c>
      <c r="AK852" t="str">
        <f t="shared" si="275"/>
        <v/>
      </c>
      <c r="AL852" t="str">
        <f t="shared" si="275"/>
        <v/>
      </c>
      <c r="AM852" t="str">
        <f t="shared" si="275"/>
        <v/>
      </c>
      <c r="AN852" t="str">
        <f t="shared" si="275"/>
        <v/>
      </c>
      <c r="AO852" t="str">
        <f t="shared" si="275"/>
        <v/>
      </c>
      <c r="AP852" t="str">
        <f t="shared" si="275"/>
        <v/>
      </c>
      <c r="AQ852" t="str">
        <f t="shared" si="275"/>
        <v/>
      </c>
      <c r="AR852" t="str">
        <f t="shared" si="275"/>
        <v/>
      </c>
    </row>
    <row r="853" spans="3:44" ht="16" hidden="1">
      <c r="C853" s="68">
        <v>22</v>
      </c>
      <c r="D853" s="68">
        <v>64</v>
      </c>
      <c r="E853" s="18" t="s">
        <v>328</v>
      </c>
      <c r="F853" s="145" t="s">
        <v>2647</v>
      </c>
      <c r="G853" s="148" t="str">
        <f t="shared" si="276"/>
        <v>CLO</v>
      </c>
      <c r="H853" s="148" t="str">
        <f t="shared" si="273"/>
        <v>Collateralised Loan Obligations</v>
      </c>
      <c r="I853" s="148"/>
      <c r="J853" s="148" t="s">
        <v>200</v>
      </c>
      <c r="K853" s="148"/>
      <c r="L853" s="30" t="s">
        <v>2648</v>
      </c>
      <c r="M853" s="143"/>
      <c r="N853" s="68">
        <v>852</v>
      </c>
      <c r="O853" s="68" t="str">
        <f t="shared" si="272"/>
        <v/>
      </c>
      <c r="P853" s="68" t="str">
        <f t="shared" si="270"/>
        <v>{ "id": 852, "cbl_value":"CLO", "oscar_display_text" : "Collateralised Loan Obligations", "top_record": false, "synonyms": [] },</v>
      </c>
      <c r="Q853" s="68" t="str">
        <f t="shared" si="271"/>
        <v>{ "id": 852, "cbl_value":"CLO", "oscar_display_text" : "Collateralised Loan Obligations", "top_record": false, "synonyms": [] },</v>
      </c>
      <c r="R853" s="68"/>
      <c r="S853" t="s">
        <v>200</v>
      </c>
      <c r="T853" t="str">
        <f t="shared" si="267"/>
        <v>UPDATE lov_value SET ACTIVE = 1 , ORDER_VALUE = 0, CBL_VALUE = 'CLO' WHERE ID = 852;</v>
      </c>
      <c r="U853" t="str">
        <f t="shared" si="274"/>
        <v>CLO</v>
      </c>
      <c r="V853" t="str">
        <f t="shared" si="274"/>
        <v/>
      </c>
      <c r="W853" t="str">
        <f t="shared" si="274"/>
        <v/>
      </c>
      <c r="X853" t="str">
        <f t="shared" si="274"/>
        <v/>
      </c>
      <c r="Y853" t="str">
        <f t="shared" si="274"/>
        <v/>
      </c>
      <c r="Z853" t="str">
        <f t="shared" si="274"/>
        <v/>
      </c>
      <c r="AA853" t="str">
        <f t="shared" si="274"/>
        <v/>
      </c>
      <c r="AB853" t="str">
        <f t="shared" si="274"/>
        <v/>
      </c>
      <c r="AC853" t="str">
        <f t="shared" si="274"/>
        <v/>
      </c>
      <c r="AD853" t="str">
        <f t="shared" si="274"/>
        <v/>
      </c>
      <c r="AE853" t="str">
        <f t="shared" si="274"/>
        <v/>
      </c>
      <c r="AF853" t="str">
        <f t="shared" si="274"/>
        <v/>
      </c>
      <c r="AG853" t="str">
        <f t="shared" si="275"/>
        <v>INSERT INTO oscar_db.synonym (SYNONYM, LOV_ID) VALUES('CLO' , 852);</v>
      </c>
      <c r="AH853" t="str">
        <f t="shared" si="275"/>
        <v/>
      </c>
      <c r="AI853" t="str">
        <f t="shared" si="275"/>
        <v/>
      </c>
      <c r="AJ853" t="str">
        <f t="shared" si="275"/>
        <v/>
      </c>
      <c r="AK853" t="str">
        <f t="shared" si="275"/>
        <v/>
      </c>
      <c r="AL853" t="str">
        <f t="shared" si="275"/>
        <v/>
      </c>
      <c r="AM853" t="str">
        <f t="shared" si="275"/>
        <v/>
      </c>
      <c r="AN853" t="str">
        <f t="shared" si="275"/>
        <v/>
      </c>
      <c r="AO853" t="str">
        <f t="shared" si="275"/>
        <v/>
      </c>
      <c r="AP853" t="str">
        <f t="shared" si="275"/>
        <v/>
      </c>
      <c r="AQ853" t="str">
        <f t="shared" si="275"/>
        <v/>
      </c>
      <c r="AR853" t="str">
        <f t="shared" si="275"/>
        <v/>
      </c>
    </row>
    <row r="854" spans="3:44" ht="16" hidden="1">
      <c r="C854" s="68">
        <v>22</v>
      </c>
      <c r="D854" s="68">
        <v>64</v>
      </c>
      <c r="E854" s="18" t="s">
        <v>328</v>
      </c>
      <c r="F854" s="145" t="s">
        <v>2649</v>
      </c>
      <c r="G854" s="148" t="str">
        <f t="shared" si="276"/>
        <v>CMBS</v>
      </c>
      <c r="H854" s="148" t="str">
        <f t="shared" si="273"/>
        <v>Commercial Mortgage Backed Securities</v>
      </c>
      <c r="I854" s="148"/>
      <c r="J854" s="148" t="s">
        <v>200</v>
      </c>
      <c r="K854" s="148"/>
      <c r="L854" s="30" t="s">
        <v>2650</v>
      </c>
      <c r="M854" s="143"/>
      <c r="N854" s="68">
        <v>853</v>
      </c>
      <c r="O854" s="68" t="str">
        <f t="shared" si="272"/>
        <v/>
      </c>
      <c r="P854" s="68" t="str">
        <f t="shared" si="270"/>
        <v>{ "id": 853, "cbl_value":"CMBS", "oscar_display_text" : "Commercial Mortgage Backed Securities", "top_record": false, "synonyms": [] },</v>
      </c>
      <c r="Q854" s="68" t="str">
        <f t="shared" si="271"/>
        <v>{ "id": 853, "cbl_value":"CMBS", "oscar_display_text" : "Commercial Mortgage Backed Securities", "top_record": false, "synonyms": [] },</v>
      </c>
      <c r="R854" s="68"/>
      <c r="S854" t="s">
        <v>200</v>
      </c>
      <c r="T854" t="str">
        <f t="shared" si="267"/>
        <v>UPDATE lov_value SET ACTIVE = 1 , ORDER_VALUE = 0, CBL_VALUE = 'CMBS' WHERE ID = 853;</v>
      </c>
      <c r="U854" t="str">
        <f t="shared" si="274"/>
        <v>CMBS</v>
      </c>
      <c r="V854" t="str">
        <f t="shared" si="274"/>
        <v/>
      </c>
      <c r="W854" t="str">
        <f t="shared" si="274"/>
        <v/>
      </c>
      <c r="X854" t="str">
        <f t="shared" si="274"/>
        <v/>
      </c>
      <c r="Y854" t="str">
        <f t="shared" si="274"/>
        <v/>
      </c>
      <c r="Z854" t="str">
        <f t="shared" si="274"/>
        <v/>
      </c>
      <c r="AA854" t="str">
        <f t="shared" si="274"/>
        <v/>
      </c>
      <c r="AB854" t="str">
        <f t="shared" si="274"/>
        <v/>
      </c>
      <c r="AC854" t="str">
        <f t="shared" si="274"/>
        <v/>
      </c>
      <c r="AD854" t="str">
        <f t="shared" si="274"/>
        <v/>
      </c>
      <c r="AE854" t="str">
        <f t="shared" si="274"/>
        <v/>
      </c>
      <c r="AF854" t="str">
        <f t="shared" si="274"/>
        <v/>
      </c>
      <c r="AG854" t="str">
        <f t="shared" si="275"/>
        <v>INSERT INTO oscar_db.synonym (SYNONYM, LOV_ID) VALUES('CMBS' , 853);</v>
      </c>
      <c r="AH854" t="str">
        <f t="shared" si="275"/>
        <v/>
      </c>
      <c r="AI854" t="str">
        <f t="shared" si="275"/>
        <v/>
      </c>
      <c r="AJ854" t="str">
        <f t="shared" si="275"/>
        <v/>
      </c>
      <c r="AK854" t="str">
        <f t="shared" si="275"/>
        <v/>
      </c>
      <c r="AL854" t="str">
        <f t="shared" si="275"/>
        <v/>
      </c>
      <c r="AM854" t="str">
        <f t="shared" si="275"/>
        <v/>
      </c>
      <c r="AN854" t="str">
        <f t="shared" si="275"/>
        <v/>
      </c>
      <c r="AO854" t="str">
        <f t="shared" si="275"/>
        <v/>
      </c>
      <c r="AP854" t="str">
        <f t="shared" si="275"/>
        <v/>
      </c>
      <c r="AQ854" t="str">
        <f t="shared" si="275"/>
        <v/>
      </c>
      <c r="AR854" t="str">
        <f t="shared" si="275"/>
        <v/>
      </c>
    </row>
    <row r="855" spans="3:44" ht="16" hidden="1">
      <c r="C855" s="68">
        <v>22</v>
      </c>
      <c r="D855" s="68">
        <v>64</v>
      </c>
      <c r="E855" s="18" t="s">
        <v>328</v>
      </c>
      <c r="F855" s="145" t="s">
        <v>2651</v>
      </c>
      <c r="G855" s="148" t="str">
        <f t="shared" si="276"/>
        <v>CMO</v>
      </c>
      <c r="H855" s="148" t="str">
        <f t="shared" si="273"/>
        <v>Collateralised Mortgage Obligations</v>
      </c>
      <c r="I855" s="148"/>
      <c r="J855" s="148" t="s">
        <v>200</v>
      </c>
      <c r="K855" s="148"/>
      <c r="L855" s="30" t="s">
        <v>2652</v>
      </c>
      <c r="M855" s="143"/>
      <c r="N855" s="68">
        <v>854</v>
      </c>
      <c r="O855" s="68" t="str">
        <f t="shared" si="272"/>
        <v/>
      </c>
      <c r="P855" s="68" t="str">
        <f t="shared" si="270"/>
        <v>{ "id": 854, "cbl_value":"CMO", "oscar_display_text" : "Collateralised Mortgage Obligations", "top_record": false, "synonyms": [] },</v>
      </c>
      <c r="Q855" s="68" t="str">
        <f t="shared" si="271"/>
        <v>{ "id": 854, "cbl_value":"CMO", "oscar_display_text" : "Collateralised Mortgage Obligations", "top_record": false, "synonyms": [] },</v>
      </c>
      <c r="R855" s="68"/>
      <c r="S855" t="s">
        <v>200</v>
      </c>
      <c r="T855" t="str">
        <f t="shared" si="267"/>
        <v>UPDATE lov_value SET ACTIVE = 1 , ORDER_VALUE = 0, CBL_VALUE = 'CMO' WHERE ID = 854;</v>
      </c>
      <c r="U855" t="str">
        <f t="shared" si="274"/>
        <v>CMO</v>
      </c>
      <c r="V855" t="str">
        <f t="shared" si="274"/>
        <v/>
      </c>
      <c r="W855" t="str">
        <f t="shared" si="274"/>
        <v/>
      </c>
      <c r="X855" t="str">
        <f t="shared" si="274"/>
        <v/>
      </c>
      <c r="Y855" t="str">
        <f t="shared" si="274"/>
        <v/>
      </c>
      <c r="Z855" t="str">
        <f t="shared" si="274"/>
        <v/>
      </c>
      <c r="AA855" t="str">
        <f t="shared" si="274"/>
        <v/>
      </c>
      <c r="AB855" t="str">
        <f t="shared" si="274"/>
        <v/>
      </c>
      <c r="AC855" t="str">
        <f t="shared" si="274"/>
        <v/>
      </c>
      <c r="AD855" t="str">
        <f t="shared" si="274"/>
        <v/>
      </c>
      <c r="AE855" t="str">
        <f t="shared" si="274"/>
        <v/>
      </c>
      <c r="AF855" t="str">
        <f t="shared" si="274"/>
        <v/>
      </c>
      <c r="AG855" t="str">
        <f t="shared" si="275"/>
        <v>INSERT INTO oscar_db.synonym (SYNONYM, LOV_ID) VALUES('CMO' , 854);</v>
      </c>
      <c r="AH855" t="str">
        <f t="shared" si="275"/>
        <v/>
      </c>
      <c r="AI855" t="str">
        <f t="shared" si="275"/>
        <v/>
      </c>
      <c r="AJ855" t="str">
        <f t="shared" si="275"/>
        <v/>
      </c>
      <c r="AK855" t="str">
        <f t="shared" si="275"/>
        <v/>
      </c>
      <c r="AL855" t="str">
        <f t="shared" si="275"/>
        <v/>
      </c>
      <c r="AM855" t="str">
        <f t="shared" si="275"/>
        <v/>
      </c>
      <c r="AN855" t="str">
        <f t="shared" si="275"/>
        <v/>
      </c>
      <c r="AO855" t="str">
        <f t="shared" si="275"/>
        <v/>
      </c>
      <c r="AP855" t="str">
        <f t="shared" si="275"/>
        <v/>
      </c>
      <c r="AQ855" t="str">
        <f t="shared" si="275"/>
        <v/>
      </c>
      <c r="AR855" t="str">
        <f t="shared" si="275"/>
        <v/>
      </c>
    </row>
    <row r="856" spans="3:44" ht="16" hidden="1">
      <c r="C856" s="68">
        <v>22</v>
      </c>
      <c r="D856" s="68">
        <v>64</v>
      </c>
      <c r="E856" s="18" t="s">
        <v>328</v>
      </c>
      <c r="F856" s="145" t="s">
        <v>2653</v>
      </c>
      <c r="G856" s="148" t="str">
        <f t="shared" si="276"/>
        <v>CVB</v>
      </c>
      <c r="H856" s="148" t="str">
        <f t="shared" si="273"/>
        <v>Covered Bonds</v>
      </c>
      <c r="I856" s="148"/>
      <c r="J856" s="148" t="s">
        <v>200</v>
      </c>
      <c r="K856" s="148"/>
      <c r="L856" s="30" t="s">
        <v>2654</v>
      </c>
      <c r="M856" s="143"/>
      <c r="N856" s="68">
        <v>855</v>
      </c>
      <c r="O856" s="68" t="str">
        <f t="shared" si="272"/>
        <v/>
      </c>
      <c r="P856" s="68" t="str">
        <f t="shared" si="270"/>
        <v>{ "id": 855, "cbl_value":"CVB", "oscar_display_text" : "Covered Bonds", "top_record": false, "synonyms": [] },</v>
      </c>
      <c r="Q856" s="68" t="str">
        <f t="shared" si="271"/>
        <v>{ "id": 855, "cbl_value":"CVB", "oscar_display_text" : "Covered Bonds", "top_record": false, "synonyms": [] },</v>
      </c>
      <c r="R856" s="68"/>
      <c r="S856" t="s">
        <v>200</v>
      </c>
      <c r="T856" t="str">
        <f t="shared" si="267"/>
        <v>UPDATE lov_value SET ACTIVE = 1 , ORDER_VALUE = 0, CBL_VALUE = 'CVB' WHERE ID = 855;</v>
      </c>
      <c r="U856" t="str">
        <f t="shared" si="274"/>
        <v>CVB</v>
      </c>
      <c r="V856" t="str">
        <f t="shared" si="274"/>
        <v/>
      </c>
      <c r="W856" t="str">
        <f t="shared" si="274"/>
        <v/>
      </c>
      <c r="X856" t="str">
        <f t="shared" si="274"/>
        <v/>
      </c>
      <c r="Y856" t="str">
        <f t="shared" si="274"/>
        <v/>
      </c>
      <c r="Z856" t="str">
        <f t="shared" si="274"/>
        <v/>
      </c>
      <c r="AA856" t="str">
        <f t="shared" si="274"/>
        <v/>
      </c>
      <c r="AB856" t="str">
        <f t="shared" si="274"/>
        <v/>
      </c>
      <c r="AC856" t="str">
        <f t="shared" si="274"/>
        <v/>
      </c>
      <c r="AD856" t="str">
        <f t="shared" si="274"/>
        <v/>
      </c>
      <c r="AE856" t="str">
        <f t="shared" si="274"/>
        <v/>
      </c>
      <c r="AF856" t="str">
        <f t="shared" si="274"/>
        <v/>
      </c>
      <c r="AG856" t="str">
        <f t="shared" si="275"/>
        <v>INSERT INTO oscar_db.synonym (SYNONYM, LOV_ID) VALUES('CVB' , 855);</v>
      </c>
      <c r="AH856" t="str">
        <f t="shared" si="275"/>
        <v/>
      </c>
      <c r="AI856" t="str">
        <f t="shared" si="275"/>
        <v/>
      </c>
      <c r="AJ856" t="str">
        <f t="shared" si="275"/>
        <v/>
      </c>
      <c r="AK856" t="str">
        <f t="shared" si="275"/>
        <v/>
      </c>
      <c r="AL856" t="str">
        <f t="shared" si="275"/>
        <v/>
      </c>
      <c r="AM856" t="str">
        <f t="shared" si="275"/>
        <v/>
      </c>
      <c r="AN856" t="str">
        <f t="shared" si="275"/>
        <v/>
      </c>
      <c r="AO856" t="str">
        <f t="shared" si="275"/>
        <v/>
      </c>
      <c r="AP856" t="str">
        <f t="shared" si="275"/>
        <v/>
      </c>
      <c r="AQ856" t="str">
        <f t="shared" si="275"/>
        <v/>
      </c>
      <c r="AR856" t="str">
        <f t="shared" si="275"/>
        <v/>
      </c>
    </row>
    <row r="857" spans="3:44" ht="16" hidden="1">
      <c r="C857" s="68">
        <v>22</v>
      </c>
      <c r="D857" s="68">
        <v>64</v>
      </c>
      <c r="E857" s="18" t="s">
        <v>328</v>
      </c>
      <c r="F857" s="145" t="s">
        <v>2655</v>
      </c>
      <c r="G857" s="148" t="str">
        <f t="shared" si="276"/>
        <v>JUPF</v>
      </c>
      <c r="H857" s="148" t="str">
        <f t="shared" si="273"/>
        <v>Jumbo Pfandbriefe</v>
      </c>
      <c r="I857" s="148"/>
      <c r="J857" s="148" t="s">
        <v>200</v>
      </c>
      <c r="K857" s="148"/>
      <c r="L857" s="30" t="s">
        <v>2656</v>
      </c>
      <c r="M857" s="143"/>
      <c r="N857" s="68">
        <v>856</v>
      </c>
      <c r="O857" s="68" t="str">
        <f t="shared" si="272"/>
        <v/>
      </c>
      <c r="P857" s="68" t="str">
        <f t="shared" si="270"/>
        <v>{ "id": 856, "cbl_value":"JUPF", "oscar_display_text" : "Jumbo Pfandbriefe", "top_record": false, "synonyms": [] },</v>
      </c>
      <c r="Q857" s="68" t="str">
        <f t="shared" si="271"/>
        <v>{ "id": 856, "cbl_value":"JUPF", "oscar_display_text" : "Jumbo Pfandbriefe", "top_record": false, "synonyms": [] },</v>
      </c>
      <c r="R857" s="68"/>
      <c r="S857" t="s">
        <v>200</v>
      </c>
      <c r="T857" t="str">
        <f t="shared" si="267"/>
        <v>UPDATE lov_value SET ACTIVE = 1 , ORDER_VALUE = 0, CBL_VALUE = 'JUPF' WHERE ID = 856;</v>
      </c>
      <c r="U857" t="str">
        <f t="shared" si="274"/>
        <v>JUPF</v>
      </c>
      <c r="V857" t="str">
        <f t="shared" si="274"/>
        <v/>
      </c>
      <c r="W857" t="str">
        <f t="shared" si="274"/>
        <v/>
      </c>
      <c r="X857" t="str">
        <f t="shared" si="274"/>
        <v/>
      </c>
      <c r="Y857" t="str">
        <f t="shared" si="274"/>
        <v/>
      </c>
      <c r="Z857" t="str">
        <f t="shared" si="274"/>
        <v/>
      </c>
      <c r="AA857" t="str">
        <f t="shared" si="274"/>
        <v/>
      </c>
      <c r="AB857" t="str">
        <f t="shared" si="274"/>
        <v/>
      </c>
      <c r="AC857" t="str">
        <f t="shared" si="274"/>
        <v/>
      </c>
      <c r="AD857" t="str">
        <f t="shared" si="274"/>
        <v/>
      </c>
      <c r="AE857" t="str">
        <f t="shared" si="274"/>
        <v/>
      </c>
      <c r="AF857" t="str">
        <f t="shared" si="274"/>
        <v/>
      </c>
      <c r="AG857" t="str">
        <f t="shared" si="275"/>
        <v>INSERT INTO oscar_db.synonym (SYNONYM, LOV_ID) VALUES('JUPF' , 856);</v>
      </c>
      <c r="AH857" t="str">
        <f t="shared" si="275"/>
        <v/>
      </c>
      <c r="AI857" t="str">
        <f t="shared" si="275"/>
        <v/>
      </c>
      <c r="AJ857" t="str">
        <f t="shared" si="275"/>
        <v/>
      </c>
      <c r="AK857" t="str">
        <f t="shared" si="275"/>
        <v/>
      </c>
      <c r="AL857" t="str">
        <f t="shared" si="275"/>
        <v/>
      </c>
      <c r="AM857" t="str">
        <f t="shared" si="275"/>
        <v/>
      </c>
      <c r="AN857" t="str">
        <f t="shared" si="275"/>
        <v/>
      </c>
      <c r="AO857" t="str">
        <f t="shared" si="275"/>
        <v/>
      </c>
      <c r="AP857" t="str">
        <f t="shared" si="275"/>
        <v/>
      </c>
      <c r="AQ857" t="str">
        <f t="shared" si="275"/>
        <v/>
      </c>
      <c r="AR857" t="str">
        <f t="shared" si="275"/>
        <v/>
      </c>
    </row>
    <row r="858" spans="3:44" ht="16" hidden="1">
      <c r="C858" s="68">
        <v>22</v>
      </c>
      <c r="D858" s="68">
        <v>64</v>
      </c>
      <c r="E858" s="18" t="s">
        <v>328</v>
      </c>
      <c r="F858" s="145" t="s">
        <v>2657</v>
      </c>
      <c r="G858" s="148" t="str">
        <f t="shared" si="276"/>
        <v>MBS</v>
      </c>
      <c r="H858" s="148" t="str">
        <f t="shared" si="273"/>
        <v>Mortgage Backed Securities</v>
      </c>
      <c r="I858" s="148"/>
      <c r="J858" s="148" t="s">
        <v>200</v>
      </c>
      <c r="K858" s="148"/>
      <c r="L858" s="30" t="s">
        <v>2658</v>
      </c>
      <c r="M858" s="143"/>
      <c r="N858" s="68">
        <v>857</v>
      </c>
      <c r="O858" s="68" t="str">
        <f t="shared" si="272"/>
        <v/>
      </c>
      <c r="P858" s="68" t="str">
        <f t="shared" si="270"/>
        <v>{ "id": 857, "cbl_value":"MBS", "oscar_display_text" : "Mortgage Backed Securities", "top_record": false, "synonyms": [] },</v>
      </c>
      <c r="Q858" s="68" t="str">
        <f t="shared" si="271"/>
        <v>{ "id": 857, "cbl_value":"MBS", "oscar_display_text" : "Mortgage Backed Securities", "top_record": false, "synonyms": [] },</v>
      </c>
      <c r="R858" s="68"/>
      <c r="S858" t="s">
        <v>200</v>
      </c>
      <c r="T858" t="str">
        <f t="shared" si="267"/>
        <v>UPDATE lov_value SET ACTIVE = 1 , ORDER_VALUE = 0, CBL_VALUE = 'MBS' WHERE ID = 857;</v>
      </c>
      <c r="U858" t="str">
        <f t="shared" si="274"/>
        <v>MBS</v>
      </c>
      <c r="V858" t="str">
        <f t="shared" si="274"/>
        <v/>
      </c>
      <c r="W858" t="str">
        <f t="shared" si="274"/>
        <v/>
      </c>
      <c r="X858" t="str">
        <f t="shared" si="274"/>
        <v/>
      </c>
      <c r="Y858" t="str">
        <f t="shared" si="274"/>
        <v/>
      </c>
      <c r="Z858" t="str">
        <f t="shared" si="274"/>
        <v/>
      </c>
      <c r="AA858" t="str">
        <f t="shared" si="274"/>
        <v/>
      </c>
      <c r="AB858" t="str">
        <f t="shared" si="274"/>
        <v/>
      </c>
      <c r="AC858" t="str">
        <f t="shared" si="274"/>
        <v/>
      </c>
      <c r="AD858" t="str">
        <f t="shared" si="274"/>
        <v/>
      </c>
      <c r="AE858" t="str">
        <f t="shared" si="274"/>
        <v/>
      </c>
      <c r="AF858" t="str">
        <f t="shared" si="274"/>
        <v/>
      </c>
      <c r="AG858" t="str">
        <f t="shared" si="275"/>
        <v>INSERT INTO oscar_db.synonym (SYNONYM, LOV_ID) VALUES('MBS' , 857);</v>
      </c>
      <c r="AH858" t="str">
        <f t="shared" si="275"/>
        <v/>
      </c>
      <c r="AI858" t="str">
        <f t="shared" si="275"/>
        <v/>
      </c>
      <c r="AJ858" t="str">
        <f t="shared" si="275"/>
        <v/>
      </c>
      <c r="AK858" t="str">
        <f t="shared" si="275"/>
        <v/>
      </c>
      <c r="AL858" t="str">
        <f t="shared" si="275"/>
        <v/>
      </c>
      <c r="AM858" t="str">
        <f t="shared" si="275"/>
        <v/>
      </c>
      <c r="AN858" t="str">
        <f t="shared" si="275"/>
        <v/>
      </c>
      <c r="AO858" t="str">
        <f t="shared" si="275"/>
        <v/>
      </c>
      <c r="AP858" t="str">
        <f t="shared" si="275"/>
        <v/>
      </c>
      <c r="AQ858" t="str">
        <f t="shared" si="275"/>
        <v/>
      </c>
      <c r="AR858" t="str">
        <f t="shared" si="275"/>
        <v/>
      </c>
    </row>
    <row r="859" spans="3:44" ht="16" hidden="1">
      <c r="C859" s="68">
        <v>22</v>
      </c>
      <c r="D859" s="68">
        <v>64</v>
      </c>
      <c r="E859" s="18" t="s">
        <v>328</v>
      </c>
      <c r="F859" s="145" t="s">
        <v>2659</v>
      </c>
      <c r="G859" s="148" t="str">
        <f t="shared" si="276"/>
        <v>PFBR</v>
      </c>
      <c r="H859" s="148" t="str">
        <f t="shared" si="273"/>
        <v>Pfandbriefe</v>
      </c>
      <c r="I859" s="148"/>
      <c r="J859" s="148" t="s">
        <v>200</v>
      </c>
      <c r="K859" s="148"/>
      <c r="L859" s="30" t="s">
        <v>2660</v>
      </c>
      <c r="M859" s="143"/>
      <c r="N859" s="68">
        <v>858</v>
      </c>
      <c r="O859" s="68" t="str">
        <f t="shared" si="272"/>
        <v/>
      </c>
      <c r="P859" s="68" t="str">
        <f t="shared" si="270"/>
        <v>{ "id": 858, "cbl_value":"PFBR", "oscar_display_text" : "Pfandbriefe", "top_record": false, "synonyms": [] },</v>
      </c>
      <c r="Q859" s="68" t="str">
        <f t="shared" si="271"/>
        <v>{ "id": 858, "cbl_value":"PFBR", "oscar_display_text" : "Pfandbriefe", "top_record": false, "synonyms": [] },</v>
      </c>
      <c r="R859" s="68"/>
      <c r="S859" t="s">
        <v>200</v>
      </c>
      <c r="T859" t="str">
        <f t="shared" si="267"/>
        <v>UPDATE lov_value SET ACTIVE = 1 , ORDER_VALUE = 0, CBL_VALUE = 'PFBR' WHERE ID = 858;</v>
      </c>
      <c r="U859" t="str">
        <f t="shared" si="274"/>
        <v>PFBR</v>
      </c>
      <c r="V859" t="str">
        <f t="shared" si="274"/>
        <v/>
      </c>
      <c r="W859" t="str">
        <f t="shared" si="274"/>
        <v/>
      </c>
      <c r="X859" t="str">
        <f t="shared" si="274"/>
        <v/>
      </c>
      <c r="Y859" t="str">
        <f t="shared" si="274"/>
        <v/>
      </c>
      <c r="Z859" t="str">
        <f t="shared" si="274"/>
        <v/>
      </c>
      <c r="AA859" t="str">
        <f t="shared" si="274"/>
        <v/>
      </c>
      <c r="AB859" t="str">
        <f t="shared" si="274"/>
        <v/>
      </c>
      <c r="AC859" t="str">
        <f t="shared" si="274"/>
        <v/>
      </c>
      <c r="AD859" t="str">
        <f t="shared" si="274"/>
        <v/>
      </c>
      <c r="AE859" t="str">
        <f t="shared" si="274"/>
        <v/>
      </c>
      <c r="AF859" t="str">
        <f t="shared" si="274"/>
        <v/>
      </c>
      <c r="AG859" t="str">
        <f t="shared" si="275"/>
        <v>INSERT INTO oscar_db.synonym (SYNONYM, LOV_ID) VALUES('PFBR' , 858);</v>
      </c>
      <c r="AH859" t="str">
        <f t="shared" si="275"/>
        <v/>
      </c>
      <c r="AI859" t="str">
        <f t="shared" si="275"/>
        <v/>
      </c>
      <c r="AJ859" t="str">
        <f t="shared" si="275"/>
        <v/>
      </c>
      <c r="AK859" t="str">
        <f t="shared" si="275"/>
        <v/>
      </c>
      <c r="AL859" t="str">
        <f t="shared" si="275"/>
        <v/>
      </c>
      <c r="AM859" t="str">
        <f t="shared" si="275"/>
        <v/>
      </c>
      <c r="AN859" t="str">
        <f t="shared" si="275"/>
        <v/>
      </c>
      <c r="AO859" t="str">
        <f t="shared" si="275"/>
        <v/>
      </c>
      <c r="AP859" t="str">
        <f t="shared" si="275"/>
        <v/>
      </c>
      <c r="AQ859" t="str">
        <f t="shared" si="275"/>
        <v/>
      </c>
      <c r="AR859" t="str">
        <f t="shared" si="275"/>
        <v/>
      </c>
    </row>
    <row r="860" spans="3:44" ht="16" hidden="1">
      <c r="C860" s="68">
        <v>22</v>
      </c>
      <c r="D860" s="68">
        <v>64</v>
      </c>
      <c r="E860" s="18" t="s">
        <v>328</v>
      </c>
      <c r="F860" s="145" t="s">
        <v>2661</v>
      </c>
      <c r="G860" s="148" t="str">
        <f t="shared" si="276"/>
        <v>LN</v>
      </c>
      <c r="H860" s="148" t="str">
        <f t="shared" si="273"/>
        <v>Linked Notes</v>
      </c>
      <c r="I860" s="148"/>
      <c r="J860" s="148" t="s">
        <v>200</v>
      </c>
      <c r="K860" s="148"/>
      <c r="L860" s="30" t="s">
        <v>2662</v>
      </c>
      <c r="M860" s="143"/>
      <c r="N860" s="68">
        <v>859</v>
      </c>
      <c r="O860" s="68" t="str">
        <f t="shared" si="272"/>
        <v/>
      </c>
      <c r="P860" s="68" t="str">
        <f t="shared" si="270"/>
        <v>{ "id": 859, "cbl_value":"LN", "oscar_display_text" : "Linked Notes", "top_record": false, "synonyms": [] },</v>
      </c>
      <c r="Q860" s="68" t="str">
        <f t="shared" si="271"/>
        <v>{ "id": 859, "cbl_value":"LN", "oscar_display_text" : "Linked Notes", "top_record": false, "synonyms": [] },</v>
      </c>
      <c r="R860" s="68"/>
      <c r="S860" t="s">
        <v>200</v>
      </c>
      <c r="T860" t="str">
        <f t="shared" si="267"/>
        <v>UPDATE lov_value SET ACTIVE = 1 , ORDER_VALUE = 0, CBL_VALUE = 'LN' WHERE ID = 859;</v>
      </c>
      <c r="U860" t="str">
        <f t="shared" ref="U860:AF862" si="277">IF($L860&lt;&gt;"",
    IF(LEN($L860)-LEN(SUBSTITUTE($L860,";",""))&gt;=U$1,
        IF(U$1=1,
            MID($L860,1,FIND(";",$L860,1)-1),
            MID($L860,
                FIND("~",SUBSTITUTE($L860,";","~",U$1-1))+1,
                FIND("~",SUBSTITUTE($L860,";","~",U$1))-FIND("~",SUBSTITUTE($L860,";","~",U$1-1))-1
            )
        ),
        IF(AND(LEN($L860)-LEN(SUBSTITUTE($L860,";",""))=0,U$1=1),
            $L860,
            IF(LEN($L860)-LEN(SUBSTITUTE($L860,";",""))=U$1-1,
                RIGHT($L860,LEN($L860)-FIND("~",(SUBSTITUTE($L860,";","~",U$1-1)))),""))),"")</f>
        <v>LN</v>
      </c>
      <c r="V860" t="str">
        <f t="shared" si="277"/>
        <v/>
      </c>
      <c r="W860" t="str">
        <f t="shared" si="277"/>
        <v/>
      </c>
      <c r="X860" t="str">
        <f t="shared" si="277"/>
        <v/>
      </c>
      <c r="Y860" t="str">
        <f t="shared" si="277"/>
        <v/>
      </c>
      <c r="Z860" t="str">
        <f t="shared" si="277"/>
        <v/>
      </c>
      <c r="AA860" t="str">
        <f t="shared" si="277"/>
        <v/>
      </c>
      <c r="AB860" t="str">
        <f t="shared" si="277"/>
        <v/>
      </c>
      <c r="AC860" t="str">
        <f t="shared" si="277"/>
        <v/>
      </c>
      <c r="AD860" t="str">
        <f t="shared" si="277"/>
        <v/>
      </c>
      <c r="AE860" t="str">
        <f t="shared" si="277"/>
        <v/>
      </c>
      <c r="AF860" t="str">
        <f t="shared" si="277"/>
        <v/>
      </c>
      <c r="AG860" t="str">
        <f t="shared" si="275"/>
        <v>INSERT INTO oscar_db.synonym (SYNONYM, LOV_ID) VALUES('LN' , 859);</v>
      </c>
      <c r="AH860" t="str">
        <f t="shared" si="275"/>
        <v/>
      </c>
      <c r="AI860" t="str">
        <f t="shared" si="275"/>
        <v/>
      </c>
      <c r="AJ860" t="str">
        <f t="shared" si="275"/>
        <v/>
      </c>
      <c r="AK860" t="str">
        <f t="shared" si="275"/>
        <v/>
      </c>
      <c r="AL860" t="str">
        <f t="shared" si="275"/>
        <v/>
      </c>
      <c r="AM860" t="str">
        <f t="shared" si="275"/>
        <v/>
      </c>
      <c r="AN860" t="str">
        <f t="shared" si="275"/>
        <v/>
      </c>
      <c r="AO860" t="str">
        <f t="shared" si="275"/>
        <v/>
      </c>
      <c r="AP860" t="str">
        <f t="shared" si="275"/>
        <v/>
      </c>
      <c r="AQ860" t="str">
        <f t="shared" si="275"/>
        <v/>
      </c>
      <c r="AR860" t="str">
        <f t="shared" si="275"/>
        <v/>
      </c>
    </row>
    <row r="861" spans="3:44" ht="16" hidden="1">
      <c r="C861" s="68">
        <v>22</v>
      </c>
      <c r="D861" s="68">
        <v>64</v>
      </c>
      <c r="E861" s="18" t="s">
        <v>328</v>
      </c>
      <c r="F861" s="145" t="s">
        <v>2663</v>
      </c>
      <c r="G861" s="148" t="str">
        <f t="shared" si="276"/>
        <v>ELN</v>
      </c>
      <c r="H861" s="148" t="str">
        <f t="shared" si="273"/>
        <v>Equity Linked Notes</v>
      </c>
      <c r="I861" s="148"/>
      <c r="J861" s="148" t="s">
        <v>200</v>
      </c>
      <c r="K861" s="148"/>
      <c r="L861" s="30" t="s">
        <v>2664</v>
      </c>
      <c r="M861" s="143"/>
      <c r="N861" s="68">
        <v>860</v>
      </c>
      <c r="O861" s="68" t="str">
        <f t="shared" si="272"/>
        <v/>
      </c>
      <c r="P861" s="68" t="str">
        <f t="shared" si="270"/>
        <v>{ "id": 860, "cbl_value":"ELN", "oscar_display_text" : "Equity Linked Notes", "top_record": false, "synonyms": [] },</v>
      </c>
      <c r="Q861" s="68" t="str">
        <f t="shared" si="271"/>
        <v>{ "id": 860, "cbl_value":"ELN", "oscar_display_text" : "Equity Linked Notes", "top_record": false, "synonyms": [] },</v>
      </c>
      <c r="R861" s="68"/>
      <c r="S861" t="s">
        <v>200</v>
      </c>
      <c r="T861" t="str">
        <f t="shared" si="267"/>
        <v>UPDATE lov_value SET ACTIVE = 1 , ORDER_VALUE = 0, CBL_VALUE = 'ELN' WHERE ID = 860;</v>
      </c>
      <c r="U861" t="str">
        <f t="shared" si="277"/>
        <v>ELN</v>
      </c>
      <c r="V861" t="str">
        <f t="shared" si="277"/>
        <v/>
      </c>
      <c r="W861" t="str">
        <f t="shared" si="277"/>
        <v/>
      </c>
      <c r="X861" t="str">
        <f t="shared" si="277"/>
        <v/>
      </c>
      <c r="Y861" t="str">
        <f t="shared" si="277"/>
        <v/>
      </c>
      <c r="Z861" t="str">
        <f t="shared" si="277"/>
        <v/>
      </c>
      <c r="AA861" t="str">
        <f t="shared" si="277"/>
        <v/>
      </c>
      <c r="AB861" t="str">
        <f t="shared" si="277"/>
        <v/>
      </c>
      <c r="AC861" t="str">
        <f t="shared" si="277"/>
        <v/>
      </c>
      <c r="AD861" t="str">
        <f t="shared" si="277"/>
        <v/>
      </c>
      <c r="AE861" t="str">
        <f t="shared" si="277"/>
        <v/>
      </c>
      <c r="AF861" t="str">
        <f t="shared" si="277"/>
        <v/>
      </c>
      <c r="AG861" t="str">
        <f t="shared" si="275"/>
        <v>INSERT INTO oscar_db.synonym (SYNONYM, LOV_ID) VALUES('ELN' , 860);</v>
      </c>
      <c r="AH861" t="str">
        <f t="shared" si="275"/>
        <v/>
      </c>
      <c r="AI861" t="str">
        <f t="shared" si="275"/>
        <v/>
      </c>
      <c r="AJ861" t="str">
        <f t="shared" si="275"/>
        <v/>
      </c>
      <c r="AK861" t="str">
        <f t="shared" si="275"/>
        <v/>
      </c>
      <c r="AL861" t="str">
        <f t="shared" si="275"/>
        <v/>
      </c>
      <c r="AM861" t="str">
        <f t="shared" si="275"/>
        <v/>
      </c>
      <c r="AN861" t="str">
        <f t="shared" si="275"/>
        <v/>
      </c>
      <c r="AO861" t="str">
        <f t="shared" si="275"/>
        <v/>
      </c>
      <c r="AP861" t="str">
        <f t="shared" si="275"/>
        <v/>
      </c>
      <c r="AQ861" t="str">
        <f t="shared" si="275"/>
        <v/>
      </c>
      <c r="AR861" t="str">
        <f t="shared" si="275"/>
        <v/>
      </c>
    </row>
    <row r="862" spans="3:44" ht="16" hidden="1">
      <c r="C862" s="68">
        <v>22</v>
      </c>
      <c r="D862" s="68">
        <v>64</v>
      </c>
      <c r="E862" s="18" t="s">
        <v>328</v>
      </c>
      <c r="F862" s="145" t="s">
        <v>2665</v>
      </c>
      <c r="G862" s="148" t="str">
        <f t="shared" si="276"/>
        <v>COCO</v>
      </c>
      <c r="H862" s="148" t="str">
        <f t="shared" si="273"/>
        <v>Contingent Convertible</v>
      </c>
      <c r="I862" s="148"/>
      <c r="J862" s="148" t="s">
        <v>200</v>
      </c>
      <c r="K862" s="148"/>
      <c r="L862" s="30" t="s">
        <v>2666</v>
      </c>
      <c r="M862" s="143"/>
      <c r="N862" s="68">
        <v>861</v>
      </c>
      <c r="O862" s="68" t="str">
        <f t="shared" si="272"/>
        <v/>
      </c>
      <c r="P862" s="68" t="str">
        <f t="shared" si="270"/>
        <v>{ "id": 861, "cbl_value":"COCO", "oscar_display_text" : "Contingent Convertible", "top_record": false, "synonyms": [] },</v>
      </c>
      <c r="Q862" s="68" t="str">
        <f t="shared" si="271"/>
        <v>{ "id": 861, "cbl_value":"COCO", "oscar_display_text" : "Contingent Convertible", "top_record": false, "synonyms": [] },</v>
      </c>
      <c r="R862" s="68"/>
      <c r="S862" t="s">
        <v>200</v>
      </c>
      <c r="T862" t="str">
        <f t="shared" si="267"/>
        <v>UPDATE lov_value SET ACTIVE = 1 , ORDER_VALUE = 0, CBL_VALUE = 'COCO' WHERE ID = 861;</v>
      </c>
      <c r="U862" t="str">
        <f t="shared" si="277"/>
        <v>COCO</v>
      </c>
      <c r="V862" t="str">
        <f t="shared" si="277"/>
        <v/>
      </c>
      <c r="W862" t="str">
        <f t="shared" si="277"/>
        <v/>
      </c>
      <c r="X862" t="str">
        <f t="shared" si="277"/>
        <v/>
      </c>
      <c r="Y862" t="str">
        <f t="shared" si="277"/>
        <v/>
      </c>
      <c r="Z862" t="str">
        <f t="shared" si="277"/>
        <v/>
      </c>
      <c r="AA862" t="str">
        <f t="shared" si="277"/>
        <v/>
      </c>
      <c r="AB862" t="str">
        <f t="shared" si="277"/>
        <v/>
      </c>
      <c r="AC862" t="str">
        <f t="shared" si="277"/>
        <v/>
      </c>
      <c r="AD862" t="str">
        <f t="shared" si="277"/>
        <v/>
      </c>
      <c r="AE862" t="str">
        <f t="shared" si="277"/>
        <v/>
      </c>
      <c r="AF862" t="str">
        <f t="shared" si="277"/>
        <v/>
      </c>
      <c r="AG862" t="str">
        <f t="shared" si="275"/>
        <v>INSERT INTO oscar_db.synonym (SYNONYM, LOV_ID) VALUES('COCO' , 861);</v>
      </c>
      <c r="AH862" t="str">
        <f t="shared" si="275"/>
        <v/>
      </c>
      <c r="AI862" t="str">
        <f t="shared" si="275"/>
        <v/>
      </c>
      <c r="AJ862" t="str">
        <f t="shared" si="275"/>
        <v/>
      </c>
      <c r="AK862" t="str">
        <f t="shared" si="275"/>
        <v/>
      </c>
      <c r="AL862" t="str">
        <f t="shared" si="275"/>
        <v/>
      </c>
      <c r="AM862" t="str">
        <f t="shared" si="275"/>
        <v/>
      </c>
      <c r="AN862" t="str">
        <f t="shared" si="275"/>
        <v/>
      </c>
      <c r="AO862" t="str">
        <f t="shared" si="275"/>
        <v/>
      </c>
      <c r="AP862" t="str">
        <f t="shared" si="275"/>
        <v/>
      </c>
      <c r="AQ862" t="str">
        <f t="shared" si="275"/>
        <v/>
      </c>
      <c r="AR862" t="str">
        <f t="shared" si="275"/>
        <v/>
      </c>
    </row>
    <row r="863" spans="3:44" ht="16" hidden="1">
      <c r="C863" s="68">
        <v>23</v>
      </c>
      <c r="D863" s="68">
        <v>100</v>
      </c>
      <c r="E863" s="18" t="s">
        <v>517</v>
      </c>
      <c r="F863" s="145" t="s">
        <v>2667</v>
      </c>
      <c r="G863" s="148" t="s">
        <v>2668</v>
      </c>
      <c r="H863" s="148" t="str">
        <f t="shared" si="273"/>
        <v>Automotive</v>
      </c>
      <c r="I863" s="148"/>
      <c r="J863" s="148" t="s">
        <v>200</v>
      </c>
      <c r="K863" s="148"/>
      <c r="L863" s="30"/>
      <c r="M863" s="143"/>
      <c r="N863" s="68">
        <v>862</v>
      </c>
      <c r="O863" s="68" t="str">
        <f t="shared" si="272"/>
        <v>]},{ "id":23,"ext_id": 100, "name":"SECURITY_INDUSTRY_SECTOR_TYPE","values":[</v>
      </c>
      <c r="P863" s="68" t="str">
        <f t="shared" si="270"/>
        <v>{ "id": 862, "cbl_value":"AUTOMOTIVE", "oscar_display_text" : "Automotive", "top_record": false, "synonyms": [] },</v>
      </c>
      <c r="Q863" s="68" t="str">
        <f t="shared" si="271"/>
        <v>]},{ "id":23,"ext_id": 100, "name":"SECURITY_INDUSTRY_SECTOR_TYPE","values":[{ "id": 862, "cbl_value":"AUTOMOTIVE", "oscar_display_text" : "Automotive", "top_record": false, "synonyms": [] },</v>
      </c>
      <c r="R863" s="68"/>
      <c r="S863" t="s">
        <v>200</v>
      </c>
      <c r="T863" t="str">
        <f t="shared" si="267"/>
        <v>UPDATE lov_value SET ACTIVE = 1 , ORDER_VALUE = 0, CBL_VALUE = 'AUTOMOTIVE' WHERE ID = 862;</v>
      </c>
    </row>
    <row r="864" spans="3:44" ht="16" hidden="1">
      <c r="C864" s="68">
        <v>23</v>
      </c>
      <c r="D864" s="68">
        <v>100</v>
      </c>
      <c r="E864" s="18" t="s">
        <v>517</v>
      </c>
      <c r="F864" s="145" t="s">
        <v>2669</v>
      </c>
      <c r="G864" s="148" t="s">
        <v>2670</v>
      </c>
      <c r="H864" s="148" t="str">
        <f t="shared" si="273"/>
        <v>Banking</v>
      </c>
      <c r="I864" s="148"/>
      <c r="J864" s="148" t="s">
        <v>200</v>
      </c>
      <c r="K864" s="148"/>
      <c r="L864" s="30" t="s">
        <v>2671</v>
      </c>
      <c r="M864" s="143"/>
      <c r="N864" s="68">
        <v>863</v>
      </c>
      <c r="O864" s="68" t="str">
        <f t="shared" si="272"/>
        <v/>
      </c>
      <c r="P864" s="68" t="str">
        <f t="shared" si="270"/>
        <v>{ "id": 863, "cbl_value":"BANKING", "oscar_display_text" : "Banking", "top_record": false, "synonyms": [] },</v>
      </c>
      <c r="Q864" s="68" t="str">
        <f t="shared" si="271"/>
        <v>{ "id": 863, "cbl_value":"BANKING", "oscar_display_text" : "Banking", "top_record": false, "synonyms": [] },</v>
      </c>
      <c r="R864" s="68"/>
      <c r="S864" t="s">
        <v>200</v>
      </c>
      <c r="T864" t="str">
        <f t="shared" si="267"/>
        <v>UPDATE lov_value SET ACTIVE = 1 , ORDER_VALUE = 0, CBL_VALUE = 'BANKING' WHERE ID = 863;</v>
      </c>
      <c r="U864" t="str">
        <f t="shared" ref="U864:AF865" si="278">IF($L864&lt;&gt;"",
    IF(LEN($L864)-LEN(SUBSTITUTE($L864,";",""))&gt;=U$1,
        IF(U$1=1,
            MID($L864,1,FIND(";",$L864,1)-1),
            MID($L864,
                FIND("~",SUBSTITUTE($L864,";","~",U$1-1))+1,
                FIND("~",SUBSTITUTE($L864,";","~",U$1))-FIND("~",SUBSTITUTE($L864,";","~",U$1-1))-1
            )
        ),
        IF(AND(LEN($L864)-LEN(SUBSTITUTE($L864,";",""))=0,U$1=1),
            $L864,
            IF(LEN($L864)-LEN(SUBSTITUTE($L864,";",""))=U$1-1,
                RIGHT($L864,LEN($L864)-FIND("~",(SUBSTITUTE($L864,";","~",U$1-1)))),""))),"")</f>
        <v>banks</v>
      </c>
      <c r="V864" t="str">
        <f t="shared" si="278"/>
        <v/>
      </c>
      <c r="W864" t="str">
        <f t="shared" si="278"/>
        <v/>
      </c>
      <c r="X864" t="str">
        <f t="shared" si="278"/>
        <v/>
      </c>
      <c r="Y864" t="str">
        <f t="shared" si="278"/>
        <v/>
      </c>
      <c r="Z864" t="str">
        <f t="shared" si="278"/>
        <v/>
      </c>
      <c r="AA864" t="str">
        <f t="shared" si="278"/>
        <v/>
      </c>
      <c r="AB864" t="str">
        <f t="shared" si="278"/>
        <v/>
      </c>
      <c r="AC864" t="str">
        <f t="shared" si="278"/>
        <v/>
      </c>
      <c r="AD864" t="str">
        <f t="shared" si="278"/>
        <v/>
      </c>
      <c r="AE864" t="str">
        <f t="shared" si="278"/>
        <v/>
      </c>
      <c r="AF864" t="str">
        <f t="shared" si="278"/>
        <v/>
      </c>
      <c r="AG864" t="str">
        <f t="shared" ref="AG864:AR865" si="279">IF(U864&lt;&gt;"",CONCATENATE("INSERT INTO oscar_db.synonym (SYNONYM, LOV_ID) VALUES('",U864,"' , ",$N864,");"),"")</f>
        <v>INSERT INTO oscar_db.synonym (SYNONYM, LOV_ID) VALUES('banks' , 863);</v>
      </c>
      <c r="AH864" t="str">
        <f t="shared" si="279"/>
        <v/>
      </c>
      <c r="AI864" t="str">
        <f t="shared" si="279"/>
        <v/>
      </c>
      <c r="AJ864" t="str">
        <f t="shared" si="279"/>
        <v/>
      </c>
      <c r="AK864" t="str">
        <f t="shared" si="279"/>
        <v/>
      </c>
      <c r="AL864" t="str">
        <f t="shared" si="279"/>
        <v/>
      </c>
      <c r="AM864" t="str">
        <f t="shared" si="279"/>
        <v/>
      </c>
      <c r="AN864" t="str">
        <f t="shared" si="279"/>
        <v/>
      </c>
      <c r="AO864" t="str">
        <f t="shared" si="279"/>
        <v/>
      </c>
      <c r="AP864" t="str">
        <f t="shared" si="279"/>
        <v/>
      </c>
      <c r="AQ864" t="str">
        <f t="shared" si="279"/>
        <v/>
      </c>
      <c r="AR864" t="str">
        <f t="shared" si="279"/>
        <v/>
      </c>
    </row>
    <row r="865" spans="3:44" ht="16" hidden="1">
      <c r="C865" s="68">
        <v>23</v>
      </c>
      <c r="D865" s="68">
        <v>100</v>
      </c>
      <c r="E865" s="18" t="s">
        <v>517</v>
      </c>
      <c r="F865" s="145" t="s">
        <v>2672</v>
      </c>
      <c r="G865" s="148" t="s">
        <v>2673</v>
      </c>
      <c r="H865" s="148" t="str">
        <f t="shared" si="273"/>
        <v>Chemicals</v>
      </c>
      <c r="I865" s="148"/>
      <c r="J865" s="148" t="s">
        <v>200</v>
      </c>
      <c r="K865" s="148"/>
      <c r="L865" s="30" t="s">
        <v>2674</v>
      </c>
      <c r="M865" s="143"/>
      <c r="N865" s="68">
        <v>864</v>
      </c>
      <c r="O865" s="68" t="str">
        <f t="shared" si="272"/>
        <v/>
      </c>
      <c r="P865" s="68" t="str">
        <f t="shared" si="270"/>
        <v>{ "id": 864, "cbl_value":"CHEMICALS", "oscar_display_text" : "Chemicals", "top_record": false, "synonyms": [] },</v>
      </c>
      <c r="Q865" s="68" t="str">
        <f t="shared" si="271"/>
        <v>{ "id": 864, "cbl_value":"CHEMICALS", "oscar_display_text" : "Chemicals", "top_record": false, "synonyms": [] },</v>
      </c>
      <c r="R865" s="68"/>
      <c r="S865" t="s">
        <v>200</v>
      </c>
      <c r="T865" t="str">
        <f t="shared" si="267"/>
        <v>UPDATE lov_value SET ACTIVE = 1 , ORDER_VALUE = 0, CBL_VALUE = 'CHEMICALS' WHERE ID = 864;</v>
      </c>
      <c r="U865" t="str">
        <f t="shared" si="278"/>
        <v>chemics</v>
      </c>
      <c r="V865" t="str">
        <f t="shared" si="278"/>
        <v/>
      </c>
      <c r="W865" t="str">
        <f t="shared" si="278"/>
        <v/>
      </c>
      <c r="X865" t="str">
        <f t="shared" si="278"/>
        <v/>
      </c>
      <c r="Y865" t="str">
        <f t="shared" si="278"/>
        <v/>
      </c>
      <c r="Z865" t="str">
        <f t="shared" si="278"/>
        <v/>
      </c>
      <c r="AA865" t="str">
        <f t="shared" si="278"/>
        <v/>
      </c>
      <c r="AB865" t="str">
        <f t="shared" si="278"/>
        <v/>
      </c>
      <c r="AC865" t="str">
        <f t="shared" si="278"/>
        <v/>
      </c>
      <c r="AD865" t="str">
        <f t="shared" si="278"/>
        <v/>
      </c>
      <c r="AE865" t="str">
        <f t="shared" si="278"/>
        <v/>
      </c>
      <c r="AF865" t="str">
        <f t="shared" si="278"/>
        <v/>
      </c>
      <c r="AG865" t="str">
        <f t="shared" si="279"/>
        <v>INSERT INTO oscar_db.synonym (SYNONYM, LOV_ID) VALUES('chemics' , 864);</v>
      </c>
      <c r="AH865" t="str">
        <f t="shared" si="279"/>
        <v/>
      </c>
      <c r="AI865" t="str">
        <f t="shared" si="279"/>
        <v/>
      </c>
      <c r="AJ865" t="str">
        <f t="shared" si="279"/>
        <v/>
      </c>
      <c r="AK865" t="str">
        <f t="shared" si="279"/>
        <v/>
      </c>
      <c r="AL865" t="str">
        <f t="shared" si="279"/>
        <v/>
      </c>
      <c r="AM865" t="str">
        <f t="shared" si="279"/>
        <v/>
      </c>
      <c r="AN865" t="str">
        <f t="shared" si="279"/>
        <v/>
      </c>
      <c r="AO865" t="str">
        <f t="shared" si="279"/>
        <v/>
      </c>
      <c r="AP865" t="str">
        <f t="shared" si="279"/>
        <v/>
      </c>
      <c r="AQ865" t="str">
        <f t="shared" si="279"/>
        <v/>
      </c>
      <c r="AR865" t="str">
        <f t="shared" si="279"/>
        <v/>
      </c>
    </row>
    <row r="866" spans="3:44" ht="16" hidden="1">
      <c r="C866" s="68">
        <v>23</v>
      </c>
      <c r="D866" s="68">
        <v>100</v>
      </c>
      <c r="E866" s="18" t="s">
        <v>517</v>
      </c>
      <c r="F866" s="145" t="s">
        <v>2675</v>
      </c>
      <c r="G866" s="148" t="s">
        <v>2676</v>
      </c>
      <c r="H866" s="148" t="str">
        <f t="shared" si="273"/>
        <v>Commercial services</v>
      </c>
      <c r="I866" s="148"/>
      <c r="J866" s="148" t="s">
        <v>200</v>
      </c>
      <c r="K866" s="148"/>
      <c r="L866" s="30"/>
      <c r="M866" s="143"/>
      <c r="N866" s="68">
        <v>865</v>
      </c>
      <c r="O866" s="68" t="str">
        <f t="shared" si="272"/>
        <v/>
      </c>
      <c r="P866" s="68" t="str">
        <f t="shared" si="270"/>
        <v>{ "id": 865, "cbl_value":"COMMERCIAL_SERVICES", "oscar_display_text" : "Commercial services", "top_record": false, "synonyms": [] },</v>
      </c>
      <c r="Q866" s="68" t="str">
        <f t="shared" si="271"/>
        <v>{ "id": 865, "cbl_value":"COMMERCIAL_SERVICES", "oscar_display_text" : "Commercial services", "top_record": false, "synonyms": [] },</v>
      </c>
      <c r="R866" s="68"/>
      <c r="S866" t="s">
        <v>200</v>
      </c>
      <c r="T866" t="str">
        <f t="shared" si="267"/>
        <v>UPDATE lov_value SET ACTIVE = 1 , ORDER_VALUE = 0, CBL_VALUE = 'COMMERCIAL_SERVICES' WHERE ID = 865;</v>
      </c>
    </row>
    <row r="867" spans="3:44" ht="16" hidden="1">
      <c r="C867" s="68">
        <v>23</v>
      </c>
      <c r="D867" s="68">
        <v>100</v>
      </c>
      <c r="E867" s="18" t="s">
        <v>517</v>
      </c>
      <c r="F867" s="145" t="s">
        <v>2677</v>
      </c>
      <c r="G867" s="148" t="s">
        <v>2678</v>
      </c>
      <c r="H867" s="148" t="str">
        <f t="shared" si="273"/>
        <v>Construction/Engineering</v>
      </c>
      <c r="I867" s="148"/>
      <c r="J867" s="148" t="s">
        <v>200</v>
      </c>
      <c r="K867" s="148"/>
      <c r="L867" s="30"/>
      <c r="M867" s="143"/>
      <c r="N867" s="68">
        <v>866</v>
      </c>
      <c r="O867" s="68" t="str">
        <f t="shared" si="272"/>
        <v/>
      </c>
      <c r="P867" s="68" t="str">
        <f t="shared" si="270"/>
        <v>{ "id": 866, "cbl_value":"CONSTRUCTING_ENGINEERING", "oscar_display_text" : "Construction/Engineering", "top_record": false, "synonyms": [] },</v>
      </c>
      <c r="Q867" s="68" t="str">
        <f t="shared" si="271"/>
        <v>{ "id": 866, "cbl_value":"CONSTRUCTING_ENGINEERING", "oscar_display_text" : "Construction/Engineering", "top_record": false, "synonyms": [] },</v>
      </c>
      <c r="R867" s="68"/>
      <c r="S867" t="s">
        <v>200</v>
      </c>
      <c r="T867" t="str">
        <f t="shared" si="267"/>
        <v>UPDATE lov_value SET ACTIVE = 1 , ORDER_VALUE = 0, CBL_VALUE = 'CONSTRUCTING_ENGINEERING' WHERE ID = 866;</v>
      </c>
    </row>
    <row r="868" spans="3:44" ht="16" hidden="1">
      <c r="C868" s="68">
        <v>23</v>
      </c>
      <c r="D868" s="68">
        <v>100</v>
      </c>
      <c r="E868" s="18" t="s">
        <v>517</v>
      </c>
      <c r="F868" s="145" t="s">
        <v>2679</v>
      </c>
      <c r="G868" s="148" t="s">
        <v>2680</v>
      </c>
      <c r="H868" s="148" t="str">
        <f t="shared" si="273"/>
        <v>Consumer goods/services</v>
      </c>
      <c r="I868" s="148"/>
      <c r="J868" s="148" t="s">
        <v>200</v>
      </c>
      <c r="K868" s="148"/>
      <c r="L868" s="30" t="s">
        <v>2681</v>
      </c>
      <c r="M868" s="143"/>
      <c r="N868" s="68">
        <v>867</v>
      </c>
      <c r="O868" s="68" t="str">
        <f t="shared" si="272"/>
        <v/>
      </c>
      <c r="P868" s="68" t="str">
        <f t="shared" si="270"/>
        <v>{ "id": 867, "cbl_value":"CONSUMER_GOODS_SERVICES", "oscar_display_text" : "Consumer goods/services", "top_record": false, "synonyms": [] },</v>
      </c>
      <c r="Q868" s="68" t="str">
        <f t="shared" si="271"/>
        <v>{ "id": 867, "cbl_value":"CONSUMER_GOODS_SERVICES", "oscar_display_text" : "Consumer goods/services", "top_record": false, "synonyms": [] },</v>
      </c>
      <c r="R868" s="68"/>
      <c r="S868" t="s">
        <v>200</v>
      </c>
      <c r="T868" t="str">
        <f t="shared" si="267"/>
        <v>UPDATE lov_value SET ACTIVE = 1 , ORDER_VALUE = 0, CBL_VALUE = 'CONSUMER_GOODS_SERVICES' WHERE ID = 867;</v>
      </c>
      <c r="U868" t="str">
        <f t="shared" ref="U868:AF868" si="280">IF($L868&lt;&gt;"",
    IF(LEN($L868)-LEN(SUBSTITUTE($L868,";",""))&gt;=U$1,
        IF(U$1=1,
            MID($L868,1,FIND(";",$L868,1)-1),
            MID($L868,
                FIND("~",SUBSTITUTE($L868,";","~",U$1-1))+1,
                FIND("~",SUBSTITUTE($L868,";","~",U$1))-FIND("~",SUBSTITUTE($L868,";","~",U$1-1))-1
            )
        ),
        IF(AND(LEN($L868)-LEN(SUBSTITUTE($L868,";",""))=0,U$1=1),
            $L868,
            IF(LEN($L868)-LEN(SUBSTITUTE($L868,";",""))=U$1-1,
                RIGHT($L868,LEN($L868)-FIND("~",(SUBSTITUTE($L868,";","~",U$1-1)))),""))),"")</f>
        <v>fmcg</v>
      </c>
      <c r="V868" t="str">
        <f t="shared" si="280"/>
        <v/>
      </c>
      <c r="W868" t="str">
        <f t="shared" si="280"/>
        <v/>
      </c>
      <c r="X868" t="str">
        <f t="shared" si="280"/>
        <v/>
      </c>
      <c r="Y868" t="str">
        <f t="shared" si="280"/>
        <v/>
      </c>
      <c r="Z868" t="str">
        <f t="shared" si="280"/>
        <v/>
      </c>
      <c r="AA868" t="str">
        <f t="shared" si="280"/>
        <v/>
      </c>
      <c r="AB868" t="str">
        <f t="shared" si="280"/>
        <v/>
      </c>
      <c r="AC868" t="str">
        <f t="shared" si="280"/>
        <v/>
      </c>
      <c r="AD868" t="str">
        <f t="shared" si="280"/>
        <v/>
      </c>
      <c r="AE868" t="str">
        <f t="shared" si="280"/>
        <v/>
      </c>
      <c r="AF868" t="str">
        <f t="shared" si="280"/>
        <v/>
      </c>
      <c r="AG868" t="str">
        <f t="shared" ref="AG868:AR868" si="281">IF(U868&lt;&gt;"",CONCATENATE("INSERT INTO oscar_db.synonym (SYNONYM, LOV_ID) VALUES('",U868,"' , ",$N868,");"),"")</f>
        <v>INSERT INTO oscar_db.synonym (SYNONYM, LOV_ID) VALUES('fmcg' , 867);</v>
      </c>
      <c r="AH868" t="str">
        <f t="shared" si="281"/>
        <v/>
      </c>
      <c r="AI868" t="str">
        <f t="shared" si="281"/>
        <v/>
      </c>
      <c r="AJ868" t="str">
        <f t="shared" si="281"/>
        <v/>
      </c>
      <c r="AK868" t="str">
        <f t="shared" si="281"/>
        <v/>
      </c>
      <c r="AL868" t="str">
        <f t="shared" si="281"/>
        <v/>
      </c>
      <c r="AM868" t="str">
        <f t="shared" si="281"/>
        <v/>
      </c>
      <c r="AN868" t="str">
        <f t="shared" si="281"/>
        <v/>
      </c>
      <c r="AO868" t="str">
        <f t="shared" si="281"/>
        <v/>
      </c>
      <c r="AP868" t="str">
        <f t="shared" si="281"/>
        <v/>
      </c>
      <c r="AQ868" t="str">
        <f t="shared" si="281"/>
        <v/>
      </c>
      <c r="AR868" t="str">
        <f t="shared" si="281"/>
        <v/>
      </c>
    </row>
    <row r="869" spans="3:44" ht="16" hidden="1">
      <c r="C869" s="68">
        <v>23</v>
      </c>
      <c r="D869" s="68">
        <v>100</v>
      </c>
      <c r="E869" s="18" t="s">
        <v>517</v>
      </c>
      <c r="F869" s="145" t="s">
        <v>2682</v>
      </c>
      <c r="G869" s="148" t="s">
        <v>2683</v>
      </c>
      <c r="H869" s="148" t="str">
        <f t="shared" si="273"/>
        <v>Education</v>
      </c>
      <c r="I869" s="148"/>
      <c r="J869" s="148" t="s">
        <v>200</v>
      </c>
      <c r="K869" s="148"/>
      <c r="L869" s="30"/>
      <c r="M869" s="143"/>
      <c r="N869" s="68">
        <v>868</v>
      </c>
      <c r="O869" s="68" t="str">
        <f t="shared" si="272"/>
        <v/>
      </c>
      <c r="P869" s="68" t="str">
        <f t="shared" si="270"/>
        <v>{ "id": 868, "cbl_value":"EDUCATION", "oscar_display_text" : "Education", "top_record": false, "synonyms": [] },</v>
      </c>
      <c r="Q869" s="68" t="str">
        <f t="shared" si="271"/>
        <v>{ "id": 868, "cbl_value":"EDUCATION", "oscar_display_text" : "Education", "top_record": false, "synonyms": [] },</v>
      </c>
      <c r="R869" s="68"/>
      <c r="S869" t="s">
        <v>200</v>
      </c>
      <c r="T869" t="str">
        <f t="shared" si="267"/>
        <v>UPDATE lov_value SET ACTIVE = 1 , ORDER_VALUE = 0, CBL_VALUE = 'EDUCATION' WHERE ID = 868;</v>
      </c>
    </row>
    <row r="870" spans="3:44" ht="16" hidden="1">
      <c r="C870" s="68">
        <v>23</v>
      </c>
      <c r="D870" s="68">
        <v>100</v>
      </c>
      <c r="E870" s="18" t="s">
        <v>517</v>
      </c>
      <c r="F870" s="145" t="s">
        <v>2684</v>
      </c>
      <c r="G870" s="148" t="s">
        <v>2685</v>
      </c>
      <c r="H870" s="148" t="str">
        <f t="shared" si="273"/>
        <v>Energy</v>
      </c>
      <c r="I870" s="148"/>
      <c r="J870" s="148" t="s">
        <v>200</v>
      </c>
      <c r="K870" s="148"/>
      <c r="L870" s="30"/>
      <c r="M870" s="143"/>
      <c r="N870" s="68">
        <v>869</v>
      </c>
      <c r="O870" s="68" t="str">
        <f t="shared" si="272"/>
        <v/>
      </c>
      <c r="P870" s="68" t="str">
        <f t="shared" si="270"/>
        <v>{ "id": 869, "cbl_value":"ENERGY", "oscar_display_text" : "Energy", "top_record": false, "synonyms": [] },</v>
      </c>
      <c r="Q870" s="68" t="str">
        <f t="shared" si="271"/>
        <v>{ "id": 869, "cbl_value":"ENERGY", "oscar_display_text" : "Energy", "top_record": false, "synonyms": [] },</v>
      </c>
      <c r="R870" s="68"/>
      <c r="S870" t="s">
        <v>200</v>
      </c>
      <c r="T870" t="str">
        <f t="shared" si="267"/>
        <v>UPDATE lov_value SET ACTIVE = 1 , ORDER_VALUE = 0, CBL_VALUE = 'ENERGY' WHERE ID = 869;</v>
      </c>
    </row>
    <row r="871" spans="3:44" ht="16" hidden="1">
      <c r="C871" s="68">
        <v>23</v>
      </c>
      <c r="D871" s="68">
        <v>100</v>
      </c>
      <c r="E871" s="18" t="s">
        <v>517</v>
      </c>
      <c r="F871" s="145" t="s">
        <v>2686</v>
      </c>
      <c r="G871" s="148" t="s">
        <v>2687</v>
      </c>
      <c r="H871" s="148" t="str">
        <f t="shared" si="273"/>
        <v>Environmental</v>
      </c>
      <c r="I871" s="148"/>
      <c r="J871" s="148" t="s">
        <v>200</v>
      </c>
      <c r="K871" s="148"/>
      <c r="L871" s="30" t="s">
        <v>2688</v>
      </c>
      <c r="M871" s="143"/>
      <c r="N871" s="68">
        <v>870</v>
      </c>
      <c r="O871" s="68" t="str">
        <f t="shared" si="272"/>
        <v/>
      </c>
      <c r="P871" s="68" t="str">
        <f t="shared" si="270"/>
        <v>{ "id": 870, "cbl_value":"ENVIRONMENTAL", "oscar_display_text" : "Environmental", "top_record": false, "synonyms": [] },</v>
      </c>
      <c r="Q871" s="68" t="str">
        <f t="shared" si="271"/>
        <v>{ "id": 870, "cbl_value":"ENVIRONMENTAL", "oscar_display_text" : "Environmental", "top_record": false, "synonyms": [] },</v>
      </c>
      <c r="R871" s="68"/>
      <c r="S871" t="s">
        <v>200</v>
      </c>
      <c r="T871" t="str">
        <f t="shared" ref="T871:T897" si="282">CONCATENATE("UPDATE lov_value SET ACTIVE = ", IF(J871="Y",1,0), " , ORDER_VALUE = ",IF(I871&gt;0,I871,0), ", CBL_VALUE = '",G871,"' WHERE ID = ", N871,";")</f>
        <v>UPDATE lov_value SET ACTIVE = 1 , ORDER_VALUE = 0, CBL_VALUE = 'ENVIRONMENTAL' WHERE ID = 870;</v>
      </c>
      <c r="U871" t="str">
        <f t="shared" ref="U871:AF872" si="283">IF($L871&lt;&gt;"",
    IF(LEN($L871)-LEN(SUBSTITUTE($L871,";",""))&gt;=U$1,
        IF(U$1=1,
            MID($L871,1,FIND(";",$L871,1)-1),
            MID($L871,
                FIND("~",SUBSTITUTE($L871,";","~",U$1-1))+1,
                FIND("~",SUBSTITUTE($L871,";","~",U$1))-FIND("~",SUBSTITUTE($L871,";","~",U$1-1))-1
            )
        ),
        IF(AND(LEN($L871)-LEN(SUBSTITUTE($L871,";",""))=0,U$1=1),
            $L871,
            IF(LEN($L871)-LEN(SUBSTITUTE($L871,";",""))=U$1-1,
                RIGHT($L871,LEN($L871)-FIND("~",(SUBSTITUTE($L871,";","~",U$1-1)))),""))),"")</f>
        <v>environment</v>
      </c>
      <c r="V871" t="str">
        <f t="shared" si="283"/>
        <v/>
      </c>
      <c r="W871" t="str">
        <f t="shared" si="283"/>
        <v/>
      </c>
      <c r="X871" t="str">
        <f t="shared" si="283"/>
        <v/>
      </c>
      <c r="Y871" t="str">
        <f t="shared" si="283"/>
        <v/>
      </c>
      <c r="Z871" t="str">
        <f t="shared" si="283"/>
        <v/>
      </c>
      <c r="AA871" t="str">
        <f t="shared" si="283"/>
        <v/>
      </c>
      <c r="AB871" t="str">
        <f t="shared" si="283"/>
        <v/>
      </c>
      <c r="AC871" t="str">
        <f t="shared" si="283"/>
        <v/>
      </c>
      <c r="AD871" t="str">
        <f t="shared" si="283"/>
        <v/>
      </c>
      <c r="AE871" t="str">
        <f t="shared" si="283"/>
        <v/>
      </c>
      <c r="AF871" t="str">
        <f t="shared" si="283"/>
        <v/>
      </c>
      <c r="AG871" t="str">
        <f t="shared" ref="AG871:AR872" si="284">IF(U871&lt;&gt;"",CONCATENATE("INSERT INTO oscar_db.synonym (SYNONYM, LOV_ID) VALUES('",U871,"' , ",$N871,");"),"")</f>
        <v>INSERT INTO oscar_db.synonym (SYNONYM, LOV_ID) VALUES('environment' , 870);</v>
      </c>
      <c r="AH871" t="str">
        <f t="shared" si="284"/>
        <v/>
      </c>
      <c r="AI871" t="str">
        <f t="shared" si="284"/>
        <v/>
      </c>
      <c r="AJ871" t="str">
        <f t="shared" si="284"/>
        <v/>
      </c>
      <c r="AK871" t="str">
        <f t="shared" si="284"/>
        <v/>
      </c>
      <c r="AL871" t="str">
        <f t="shared" si="284"/>
        <v/>
      </c>
      <c r="AM871" t="str">
        <f t="shared" si="284"/>
        <v/>
      </c>
      <c r="AN871" t="str">
        <f t="shared" si="284"/>
        <v/>
      </c>
      <c r="AO871" t="str">
        <f t="shared" si="284"/>
        <v/>
      </c>
      <c r="AP871" t="str">
        <f t="shared" si="284"/>
        <v/>
      </c>
      <c r="AQ871" t="str">
        <f t="shared" si="284"/>
        <v/>
      </c>
      <c r="AR871" t="str">
        <f t="shared" si="284"/>
        <v/>
      </c>
    </row>
    <row r="872" spans="3:44" ht="16" hidden="1">
      <c r="C872" s="68">
        <v>23</v>
      </c>
      <c r="D872" s="68">
        <v>100</v>
      </c>
      <c r="E872" s="18" t="s">
        <v>517</v>
      </c>
      <c r="F872" s="145" t="s">
        <v>2689</v>
      </c>
      <c r="G872" s="148" t="s">
        <v>2690</v>
      </c>
      <c r="H872" s="148" t="str">
        <f t="shared" si="273"/>
        <v>Financial services</v>
      </c>
      <c r="I872" s="148"/>
      <c r="J872" s="148" t="s">
        <v>200</v>
      </c>
      <c r="K872" s="148"/>
      <c r="L872" s="30" t="s">
        <v>2691</v>
      </c>
      <c r="M872" s="143"/>
      <c r="N872" s="68">
        <v>871</v>
      </c>
      <c r="O872" s="68" t="str">
        <f t="shared" si="272"/>
        <v/>
      </c>
      <c r="P872" s="68" t="str">
        <f t="shared" si="270"/>
        <v>{ "id": 871, "cbl_value":"FINANCIAL_SERVICES", "oscar_display_text" : "Financial services", "top_record": false, "synonyms": [] },</v>
      </c>
      <c r="Q872" s="68" t="str">
        <f t="shared" si="271"/>
        <v>{ "id": 871, "cbl_value":"FINANCIAL_SERVICES", "oscar_display_text" : "Financial services", "top_record": false, "synonyms": [] },</v>
      </c>
      <c r="R872" s="68"/>
      <c r="S872" t="s">
        <v>200</v>
      </c>
      <c r="T872" t="str">
        <f t="shared" si="282"/>
        <v>UPDATE lov_value SET ACTIVE = 1 , ORDER_VALUE = 0, CBL_VALUE = 'FINANCIAL_SERVICES' WHERE ID = 871;</v>
      </c>
      <c r="U872" t="str">
        <f t="shared" si="283"/>
        <v>finance</v>
      </c>
      <c r="V872" t="str">
        <f t="shared" si="283"/>
        <v/>
      </c>
      <c r="W872" t="str">
        <f t="shared" si="283"/>
        <v/>
      </c>
      <c r="X872" t="str">
        <f t="shared" si="283"/>
        <v/>
      </c>
      <c r="Y872" t="str">
        <f t="shared" si="283"/>
        <v/>
      </c>
      <c r="Z872" t="str">
        <f t="shared" si="283"/>
        <v/>
      </c>
      <c r="AA872" t="str">
        <f t="shared" si="283"/>
        <v/>
      </c>
      <c r="AB872" t="str">
        <f t="shared" si="283"/>
        <v/>
      </c>
      <c r="AC872" t="str">
        <f t="shared" si="283"/>
        <v/>
      </c>
      <c r="AD872" t="str">
        <f t="shared" si="283"/>
        <v/>
      </c>
      <c r="AE872" t="str">
        <f t="shared" si="283"/>
        <v/>
      </c>
      <c r="AF872" t="str">
        <f t="shared" si="283"/>
        <v/>
      </c>
      <c r="AG872" t="str">
        <f t="shared" si="284"/>
        <v>INSERT INTO oscar_db.synonym (SYNONYM, LOV_ID) VALUES('finance' , 871);</v>
      </c>
      <c r="AH872" t="str">
        <f t="shared" si="284"/>
        <v/>
      </c>
      <c r="AI872" t="str">
        <f t="shared" si="284"/>
        <v/>
      </c>
      <c r="AJ872" t="str">
        <f t="shared" si="284"/>
        <v/>
      </c>
      <c r="AK872" t="str">
        <f t="shared" si="284"/>
        <v/>
      </c>
      <c r="AL872" t="str">
        <f t="shared" si="284"/>
        <v/>
      </c>
      <c r="AM872" t="str">
        <f t="shared" si="284"/>
        <v/>
      </c>
      <c r="AN872" t="str">
        <f t="shared" si="284"/>
        <v/>
      </c>
      <c r="AO872" t="str">
        <f t="shared" si="284"/>
        <v/>
      </c>
      <c r="AP872" t="str">
        <f t="shared" si="284"/>
        <v/>
      </c>
      <c r="AQ872" t="str">
        <f t="shared" si="284"/>
        <v/>
      </c>
      <c r="AR872" t="str">
        <f t="shared" si="284"/>
        <v/>
      </c>
    </row>
    <row r="873" spans="3:44" ht="16" hidden="1">
      <c r="C873" s="68">
        <v>23</v>
      </c>
      <c r="D873" s="68">
        <v>100</v>
      </c>
      <c r="E873" s="18" t="s">
        <v>517</v>
      </c>
      <c r="F873" s="145" t="s">
        <v>2692</v>
      </c>
      <c r="G873" s="148" t="s">
        <v>2693</v>
      </c>
      <c r="H873" s="148" t="str">
        <f t="shared" si="273"/>
        <v>Food &amp; beverage</v>
      </c>
      <c r="I873" s="148"/>
      <c r="J873" s="148" t="s">
        <v>200</v>
      </c>
      <c r="K873" s="148"/>
      <c r="L873" s="30"/>
      <c r="M873" s="143"/>
      <c r="N873" s="68">
        <v>872</v>
      </c>
      <c r="O873" s="68" t="str">
        <f t="shared" si="272"/>
        <v/>
      </c>
      <c r="P873" s="68" t="str">
        <f t="shared" si="270"/>
        <v>{ "id": 872, "cbl_value":"FOOD_BEVERAGE", "oscar_display_text" : "Food &amp; beverage", "top_record": false, "synonyms": [] },</v>
      </c>
      <c r="Q873" s="68" t="str">
        <f t="shared" si="271"/>
        <v>{ "id": 872, "cbl_value":"FOOD_BEVERAGE", "oscar_display_text" : "Food &amp; beverage", "top_record": false, "synonyms": [] },</v>
      </c>
      <c r="R873" s="68"/>
      <c r="S873" t="s">
        <v>200</v>
      </c>
      <c r="T873" t="str">
        <f t="shared" si="282"/>
        <v>UPDATE lov_value SET ACTIVE = 1 , ORDER_VALUE = 0, CBL_VALUE = 'FOOD_BEVERAGE' WHERE ID = 872;</v>
      </c>
    </row>
    <row r="874" spans="3:44" ht="16" hidden="1">
      <c r="C874" s="68">
        <v>23</v>
      </c>
      <c r="D874" s="68">
        <v>100</v>
      </c>
      <c r="E874" s="18" t="s">
        <v>517</v>
      </c>
      <c r="F874" s="145" t="s">
        <v>2694</v>
      </c>
      <c r="G874" s="148" t="s">
        <v>2695</v>
      </c>
      <c r="H874" s="148" t="str">
        <f t="shared" si="273"/>
        <v>Healthcare</v>
      </c>
      <c r="I874" s="148"/>
      <c r="J874" s="148" t="s">
        <v>200</v>
      </c>
      <c r="K874" s="148"/>
      <c r="L874" s="30" t="s">
        <v>2696</v>
      </c>
      <c r="M874" s="143"/>
      <c r="N874" s="68">
        <v>873</v>
      </c>
      <c r="O874" s="68" t="str">
        <f t="shared" si="272"/>
        <v/>
      </c>
      <c r="P874" s="68" t="str">
        <f t="shared" si="270"/>
        <v>{ "id": 873, "cbl_value":"HEALTHCARE", "oscar_display_text" : "Healthcare", "top_record": false, "synonyms": [] },</v>
      </c>
      <c r="Q874" s="68" t="str">
        <f t="shared" si="271"/>
        <v>{ "id": 873, "cbl_value":"HEALTHCARE", "oscar_display_text" : "Healthcare", "top_record": false, "synonyms": [] },</v>
      </c>
      <c r="R874" s="68"/>
      <c r="S874" t="s">
        <v>200</v>
      </c>
      <c r="T874" t="str">
        <f t="shared" si="282"/>
        <v>UPDATE lov_value SET ACTIVE = 1 , ORDER_VALUE = 0, CBL_VALUE = 'HEALTHCARE' WHERE ID = 873;</v>
      </c>
      <c r="U874" t="str">
        <f t="shared" ref="U874:AF875" si="285">IF($L874&lt;&gt;"",
    IF(LEN($L874)-LEN(SUBSTITUTE($L874,";",""))&gt;=U$1,
        IF(U$1=1,
            MID($L874,1,FIND(";",$L874,1)-1),
            MID($L874,
                FIND("~",SUBSTITUTE($L874,";","~",U$1-1))+1,
                FIND("~",SUBSTITUTE($L874,";","~",U$1))-FIND("~",SUBSTITUTE($L874,";","~",U$1-1))-1
            )
        ),
        IF(AND(LEN($L874)-LEN(SUBSTITUTE($L874,";",""))=0,U$1=1),
            $L874,
            IF(LEN($L874)-LEN(SUBSTITUTE($L874,";",""))=U$1-1,
                RIGHT($L874,LEN($L874)-FIND("~",(SUBSTITUTE($L874,";","~",U$1-1)))),""))),"")</f>
        <v>health</v>
      </c>
      <c r="V874" t="str">
        <f t="shared" si="285"/>
        <v/>
      </c>
      <c r="W874" t="str">
        <f t="shared" si="285"/>
        <v/>
      </c>
      <c r="X874" t="str">
        <f t="shared" si="285"/>
        <v/>
      </c>
      <c r="Y874" t="str">
        <f t="shared" si="285"/>
        <v/>
      </c>
      <c r="Z874" t="str">
        <f t="shared" si="285"/>
        <v/>
      </c>
      <c r="AA874" t="str">
        <f t="shared" si="285"/>
        <v/>
      </c>
      <c r="AB874" t="str">
        <f t="shared" si="285"/>
        <v/>
      </c>
      <c r="AC874" t="str">
        <f t="shared" si="285"/>
        <v/>
      </c>
      <c r="AD874" t="str">
        <f t="shared" si="285"/>
        <v/>
      </c>
      <c r="AE874" t="str">
        <f t="shared" si="285"/>
        <v/>
      </c>
      <c r="AF874" t="str">
        <f t="shared" si="285"/>
        <v/>
      </c>
      <c r="AG874" t="str">
        <f t="shared" ref="AG874:AR875" si="286">IF(U874&lt;&gt;"",CONCATENATE("INSERT INTO oscar_db.synonym (SYNONYM, LOV_ID) VALUES('",U874,"' , ",$N874,");"),"")</f>
        <v>INSERT INTO oscar_db.synonym (SYNONYM, LOV_ID) VALUES('health' , 873);</v>
      </c>
      <c r="AH874" t="str">
        <f t="shared" si="286"/>
        <v/>
      </c>
      <c r="AI874" t="str">
        <f t="shared" si="286"/>
        <v/>
      </c>
      <c r="AJ874" t="str">
        <f t="shared" si="286"/>
        <v/>
      </c>
      <c r="AK874" t="str">
        <f t="shared" si="286"/>
        <v/>
      </c>
      <c r="AL874" t="str">
        <f t="shared" si="286"/>
        <v/>
      </c>
      <c r="AM874" t="str">
        <f t="shared" si="286"/>
        <v/>
      </c>
      <c r="AN874" t="str">
        <f t="shared" si="286"/>
        <v/>
      </c>
      <c r="AO874" t="str">
        <f t="shared" si="286"/>
        <v/>
      </c>
      <c r="AP874" t="str">
        <f t="shared" si="286"/>
        <v/>
      </c>
      <c r="AQ874" t="str">
        <f t="shared" si="286"/>
        <v/>
      </c>
      <c r="AR874" t="str">
        <f t="shared" si="286"/>
        <v/>
      </c>
    </row>
    <row r="875" spans="3:44" ht="16" hidden="1">
      <c r="C875" s="68">
        <v>23</v>
      </c>
      <c r="D875" s="68">
        <v>100</v>
      </c>
      <c r="E875" s="18" t="s">
        <v>517</v>
      </c>
      <c r="F875" s="145" t="s">
        <v>2697</v>
      </c>
      <c r="G875" s="148" t="s">
        <v>2698</v>
      </c>
      <c r="H875" s="148" t="str">
        <f t="shared" si="273"/>
        <v>Industrial</v>
      </c>
      <c r="I875" s="148"/>
      <c r="J875" s="148" t="s">
        <v>200</v>
      </c>
      <c r="K875" s="148"/>
      <c r="L875" s="30" t="s">
        <v>2699</v>
      </c>
      <c r="M875" s="143"/>
      <c r="N875" s="68">
        <v>874</v>
      </c>
      <c r="O875" s="68" t="str">
        <f t="shared" si="272"/>
        <v/>
      </c>
      <c r="P875" s="68" t="str">
        <f t="shared" si="270"/>
        <v>{ "id": 874, "cbl_value":"INDUSTRIAL", "oscar_display_text" : "Industrial", "top_record": false, "synonyms": [] },</v>
      </c>
      <c r="Q875" s="68" t="str">
        <f t="shared" si="271"/>
        <v>{ "id": 874, "cbl_value":"INDUSTRIAL", "oscar_display_text" : "Industrial", "top_record": false, "synonyms": [] },</v>
      </c>
      <c r="R875" s="68"/>
      <c r="S875" t="s">
        <v>200</v>
      </c>
      <c r="T875" t="str">
        <f t="shared" si="282"/>
        <v>UPDATE lov_value SET ACTIVE = 1 , ORDER_VALUE = 0, CBL_VALUE = 'INDUSTRIAL' WHERE ID = 874;</v>
      </c>
      <c r="U875" t="str">
        <f t="shared" si="285"/>
        <v>indu</v>
      </c>
      <c r="V875" t="str">
        <f t="shared" si="285"/>
        <v/>
      </c>
      <c r="W875" t="str">
        <f t="shared" si="285"/>
        <v/>
      </c>
      <c r="X875" t="str">
        <f t="shared" si="285"/>
        <v/>
      </c>
      <c r="Y875" t="str">
        <f t="shared" si="285"/>
        <v/>
      </c>
      <c r="Z875" t="str">
        <f t="shared" si="285"/>
        <v/>
      </c>
      <c r="AA875" t="str">
        <f t="shared" si="285"/>
        <v/>
      </c>
      <c r="AB875" t="str">
        <f t="shared" si="285"/>
        <v/>
      </c>
      <c r="AC875" t="str">
        <f t="shared" si="285"/>
        <v/>
      </c>
      <c r="AD875" t="str">
        <f t="shared" si="285"/>
        <v/>
      </c>
      <c r="AE875" t="str">
        <f t="shared" si="285"/>
        <v/>
      </c>
      <c r="AF875" t="str">
        <f t="shared" si="285"/>
        <v/>
      </c>
      <c r="AG875" t="str">
        <f t="shared" si="286"/>
        <v>INSERT INTO oscar_db.synonym (SYNONYM, LOV_ID) VALUES('indu' , 874);</v>
      </c>
      <c r="AH875" t="str">
        <f t="shared" si="286"/>
        <v/>
      </c>
      <c r="AI875" t="str">
        <f t="shared" si="286"/>
        <v/>
      </c>
      <c r="AJ875" t="str">
        <f t="shared" si="286"/>
        <v/>
      </c>
      <c r="AK875" t="str">
        <f t="shared" si="286"/>
        <v/>
      </c>
      <c r="AL875" t="str">
        <f t="shared" si="286"/>
        <v/>
      </c>
      <c r="AM875" t="str">
        <f t="shared" si="286"/>
        <v/>
      </c>
      <c r="AN875" t="str">
        <f t="shared" si="286"/>
        <v/>
      </c>
      <c r="AO875" t="str">
        <f t="shared" si="286"/>
        <v/>
      </c>
      <c r="AP875" t="str">
        <f t="shared" si="286"/>
        <v/>
      </c>
      <c r="AQ875" t="str">
        <f t="shared" si="286"/>
        <v/>
      </c>
      <c r="AR875" t="str">
        <f t="shared" si="286"/>
        <v/>
      </c>
    </row>
    <row r="876" spans="3:44" ht="16" hidden="1">
      <c r="C876" s="68">
        <v>23</v>
      </c>
      <c r="D876" s="68">
        <v>100</v>
      </c>
      <c r="E876" s="18" t="s">
        <v>517</v>
      </c>
      <c r="F876" s="145" t="s">
        <v>2700</v>
      </c>
      <c r="G876" s="148" t="s">
        <v>2701</v>
      </c>
      <c r="H876" s="148" t="str">
        <f t="shared" si="273"/>
        <v>Insurance</v>
      </c>
      <c r="I876" s="148"/>
      <c r="J876" s="148" t="s">
        <v>200</v>
      </c>
      <c r="K876" s="148"/>
      <c r="L876" s="30"/>
      <c r="M876" s="143"/>
      <c r="N876" s="68">
        <v>875</v>
      </c>
      <c r="O876" s="68" t="str">
        <f t="shared" si="272"/>
        <v/>
      </c>
      <c r="P876" s="68" t="str">
        <f t="shared" si="270"/>
        <v>{ "id": 875, "cbl_value":"INSURANCE", "oscar_display_text" : "Insurance", "top_record": false, "synonyms": [] },</v>
      </c>
      <c r="Q876" s="68" t="str">
        <f t="shared" si="271"/>
        <v>{ "id": 875, "cbl_value":"INSURANCE", "oscar_display_text" : "Insurance", "top_record": false, "synonyms": [] },</v>
      </c>
      <c r="R876" s="68"/>
      <c r="S876" t="s">
        <v>200</v>
      </c>
      <c r="T876" t="str">
        <f t="shared" si="282"/>
        <v>UPDATE lov_value SET ACTIVE = 1 , ORDER_VALUE = 0, CBL_VALUE = 'INSURANCE' WHERE ID = 875;</v>
      </c>
    </row>
    <row r="877" spans="3:44" ht="16" hidden="1">
      <c r="C877" s="68">
        <v>23</v>
      </c>
      <c r="D877" s="68">
        <v>100</v>
      </c>
      <c r="E877" s="18" t="s">
        <v>517</v>
      </c>
      <c r="F877" s="145" t="s">
        <v>2702</v>
      </c>
      <c r="G877" s="148" t="s">
        <v>2703</v>
      </c>
      <c r="H877" s="148" t="str">
        <f t="shared" si="273"/>
        <v>Pharmaceuticals</v>
      </c>
      <c r="I877" s="148"/>
      <c r="J877" s="148" t="s">
        <v>200</v>
      </c>
      <c r="K877" s="148"/>
      <c r="L877" s="30" t="s">
        <v>2704</v>
      </c>
      <c r="M877" s="143"/>
      <c r="N877" s="68">
        <v>876</v>
      </c>
      <c r="O877" s="68" t="str">
        <f t="shared" si="272"/>
        <v/>
      </c>
      <c r="P877" s="68" t="str">
        <f t="shared" si="270"/>
        <v>{ "id": 876, "cbl_value":"PHARMACEUTICALS", "oscar_display_text" : "Pharmaceuticals", "top_record": false, "synonyms": [] },</v>
      </c>
      <c r="Q877" s="68" t="str">
        <f t="shared" si="271"/>
        <v>{ "id": 876, "cbl_value":"PHARMACEUTICALS", "oscar_display_text" : "Pharmaceuticals", "top_record": false, "synonyms": [] },</v>
      </c>
      <c r="R877" s="68"/>
      <c r="S877" t="s">
        <v>200</v>
      </c>
      <c r="T877" t="str">
        <f t="shared" si="282"/>
        <v>UPDATE lov_value SET ACTIVE = 1 , ORDER_VALUE = 0, CBL_VALUE = 'PHARMACEUTICALS' WHERE ID = 876;</v>
      </c>
      <c r="U877" t="str">
        <f t="shared" ref="U877:AF877" si="287">IF($L877&lt;&gt;"",
    IF(LEN($L877)-LEN(SUBSTITUTE($L877,";",""))&gt;=U$1,
        IF(U$1=1,
            MID($L877,1,FIND(";",$L877,1)-1),
            MID($L877,
                FIND("~",SUBSTITUTE($L877,";","~",U$1-1))+1,
                FIND("~",SUBSTITUTE($L877,";","~",U$1))-FIND("~",SUBSTITUTE($L877,";","~",U$1-1))-1
            )
        ),
        IF(AND(LEN($L877)-LEN(SUBSTITUTE($L877,";",""))=0,U$1=1),
            $L877,
            IF(LEN($L877)-LEN(SUBSTITUTE($L877,";",""))=U$1-1,
                RIGHT($L877,LEN($L877)-FIND("~",(SUBSTITUTE($L877,";","~",U$1-1)))),""))),"")</f>
        <v>pharma</v>
      </c>
      <c r="V877" t="str">
        <f t="shared" si="287"/>
        <v/>
      </c>
      <c r="W877" t="str">
        <f t="shared" si="287"/>
        <v/>
      </c>
      <c r="X877" t="str">
        <f t="shared" si="287"/>
        <v/>
      </c>
      <c r="Y877" t="str">
        <f t="shared" si="287"/>
        <v/>
      </c>
      <c r="Z877" t="str">
        <f t="shared" si="287"/>
        <v/>
      </c>
      <c r="AA877" t="str">
        <f t="shared" si="287"/>
        <v/>
      </c>
      <c r="AB877" t="str">
        <f t="shared" si="287"/>
        <v/>
      </c>
      <c r="AC877" t="str">
        <f t="shared" si="287"/>
        <v/>
      </c>
      <c r="AD877" t="str">
        <f t="shared" si="287"/>
        <v/>
      </c>
      <c r="AE877" t="str">
        <f t="shared" si="287"/>
        <v/>
      </c>
      <c r="AF877" t="str">
        <f t="shared" si="287"/>
        <v/>
      </c>
      <c r="AG877" t="str">
        <f t="shared" ref="AG877:AR877" si="288">IF(U877&lt;&gt;"",CONCATENATE("INSERT INTO oscar_db.synonym (SYNONYM, LOV_ID) VALUES('",U877,"' , ",$N877,");"),"")</f>
        <v>INSERT INTO oscar_db.synonym (SYNONYM, LOV_ID) VALUES('pharma' , 876);</v>
      </c>
      <c r="AH877" t="str">
        <f t="shared" si="288"/>
        <v/>
      </c>
      <c r="AI877" t="str">
        <f t="shared" si="288"/>
        <v/>
      </c>
      <c r="AJ877" t="str">
        <f t="shared" si="288"/>
        <v/>
      </c>
      <c r="AK877" t="str">
        <f t="shared" si="288"/>
        <v/>
      </c>
      <c r="AL877" t="str">
        <f t="shared" si="288"/>
        <v/>
      </c>
      <c r="AM877" t="str">
        <f t="shared" si="288"/>
        <v/>
      </c>
      <c r="AN877" t="str">
        <f t="shared" si="288"/>
        <v/>
      </c>
      <c r="AO877" t="str">
        <f t="shared" si="288"/>
        <v/>
      </c>
      <c r="AP877" t="str">
        <f t="shared" si="288"/>
        <v/>
      </c>
      <c r="AQ877" t="str">
        <f t="shared" si="288"/>
        <v/>
      </c>
      <c r="AR877" t="str">
        <f t="shared" si="288"/>
        <v/>
      </c>
    </row>
    <row r="878" spans="3:44" ht="16" hidden="1">
      <c r="C878" s="68">
        <v>23</v>
      </c>
      <c r="D878" s="68">
        <v>100</v>
      </c>
      <c r="E878" s="18" t="s">
        <v>517</v>
      </c>
      <c r="F878" s="145" t="s">
        <v>2705</v>
      </c>
      <c r="G878" s="148" t="s">
        <v>2706</v>
      </c>
      <c r="H878" s="148" t="str">
        <f t="shared" si="273"/>
        <v>Commodities/Raw materials</v>
      </c>
      <c r="I878" s="148"/>
      <c r="J878" s="148" t="s">
        <v>200</v>
      </c>
      <c r="K878" s="148"/>
      <c r="L878" s="30"/>
      <c r="M878" s="143"/>
      <c r="N878" s="68">
        <v>877</v>
      </c>
      <c r="O878" s="68" t="str">
        <f t="shared" si="272"/>
        <v/>
      </c>
      <c r="P878" s="68" t="str">
        <f t="shared" si="270"/>
        <v>{ "id": 877, "cbl_value":"COMMODITIES_RAW_MATERIALS", "oscar_display_text" : "Commodities/Raw materials", "top_record": false, "synonyms": [] },</v>
      </c>
      <c r="Q878" s="68" t="str">
        <f t="shared" si="271"/>
        <v>{ "id": 877, "cbl_value":"COMMODITIES_RAW_MATERIALS", "oscar_display_text" : "Commodities/Raw materials", "top_record": false, "synonyms": [] },</v>
      </c>
      <c r="R878" s="68"/>
      <c r="S878" t="s">
        <v>200</v>
      </c>
      <c r="T878" t="str">
        <f t="shared" si="282"/>
        <v>UPDATE lov_value SET ACTIVE = 1 , ORDER_VALUE = 0, CBL_VALUE = 'COMMODITIES_RAW_MATERIALS' WHERE ID = 877;</v>
      </c>
    </row>
    <row r="879" spans="3:44" ht="16" hidden="1">
      <c r="C879" s="68">
        <v>23</v>
      </c>
      <c r="D879" s="68">
        <v>100</v>
      </c>
      <c r="E879" s="18" t="s">
        <v>517</v>
      </c>
      <c r="F879" s="145" t="s">
        <v>2707</v>
      </c>
      <c r="G879" s="148" t="s">
        <v>2708</v>
      </c>
      <c r="H879" s="148" t="str">
        <f t="shared" si="273"/>
        <v>Real estate</v>
      </c>
      <c r="I879" s="148"/>
      <c r="J879" s="148" t="s">
        <v>200</v>
      </c>
      <c r="K879" s="148"/>
      <c r="L879" s="30" t="s">
        <v>2709</v>
      </c>
      <c r="M879" s="143"/>
      <c r="N879" s="68">
        <v>878</v>
      </c>
      <c r="O879" s="68" t="str">
        <f t="shared" si="272"/>
        <v/>
      </c>
      <c r="P879" s="68" t="str">
        <f t="shared" si="270"/>
        <v>{ "id": 878, "cbl_value":"REAL_ESTATE", "oscar_display_text" : "Real estate", "top_record": false, "synonyms": [] },</v>
      </c>
      <c r="Q879" s="68" t="str">
        <f t="shared" si="271"/>
        <v>{ "id": 878, "cbl_value":"REAL_ESTATE", "oscar_display_text" : "Real estate", "top_record": false, "synonyms": [] },</v>
      </c>
      <c r="R879" s="68"/>
      <c r="S879" t="s">
        <v>200</v>
      </c>
      <c r="T879" t="str">
        <f t="shared" si="282"/>
        <v>UPDATE lov_value SET ACTIVE = 1 , ORDER_VALUE = 0, CBL_VALUE = 'REAL_ESTATE' WHERE ID = 878;</v>
      </c>
      <c r="U879" t="str">
        <f t="shared" ref="U879:AF881" si="289">IF($L879&lt;&gt;"",
    IF(LEN($L879)-LEN(SUBSTITUTE($L879,";",""))&gt;=U$1,
        IF(U$1=1,
            MID($L879,1,FIND(";",$L879,1)-1),
            MID($L879,
                FIND("~",SUBSTITUTE($L879,";","~",U$1-1))+1,
                FIND("~",SUBSTITUTE($L879,";","~",U$1))-FIND("~",SUBSTITUTE($L879,";","~",U$1-1))-1
            )
        ),
        IF(AND(LEN($L879)-LEN(SUBSTITUTE($L879,";",""))=0,U$1=1),
            $L879,
            IF(LEN($L879)-LEN(SUBSTITUTE($L879,";",""))=U$1-1,
                RIGHT($L879,LEN($L879)-FIND("~",(SUBSTITUTE($L879,";","~",U$1-1)))),""))),"")</f>
        <v>immo</v>
      </c>
      <c r="V879" t="str">
        <f t="shared" si="289"/>
        <v/>
      </c>
      <c r="W879" t="str">
        <f t="shared" si="289"/>
        <v/>
      </c>
      <c r="X879" t="str">
        <f t="shared" si="289"/>
        <v/>
      </c>
      <c r="Y879" t="str">
        <f t="shared" si="289"/>
        <v/>
      </c>
      <c r="Z879" t="str">
        <f t="shared" si="289"/>
        <v/>
      </c>
      <c r="AA879" t="str">
        <f t="shared" si="289"/>
        <v/>
      </c>
      <c r="AB879" t="str">
        <f t="shared" si="289"/>
        <v/>
      </c>
      <c r="AC879" t="str">
        <f t="shared" si="289"/>
        <v/>
      </c>
      <c r="AD879" t="str">
        <f t="shared" si="289"/>
        <v/>
      </c>
      <c r="AE879" t="str">
        <f t="shared" si="289"/>
        <v/>
      </c>
      <c r="AF879" t="str">
        <f t="shared" si="289"/>
        <v/>
      </c>
      <c r="AG879" t="str">
        <f t="shared" ref="AG879:AR881" si="290">IF(U879&lt;&gt;"",CONCATENATE("INSERT INTO oscar_db.synonym (SYNONYM, LOV_ID) VALUES('",U879,"' , ",$N879,");"),"")</f>
        <v>INSERT INTO oscar_db.synonym (SYNONYM, LOV_ID) VALUES('immo' , 878);</v>
      </c>
      <c r="AH879" t="str">
        <f t="shared" si="290"/>
        <v/>
      </c>
      <c r="AI879" t="str">
        <f t="shared" si="290"/>
        <v/>
      </c>
      <c r="AJ879" t="str">
        <f t="shared" si="290"/>
        <v/>
      </c>
      <c r="AK879" t="str">
        <f t="shared" si="290"/>
        <v/>
      </c>
      <c r="AL879" t="str">
        <f t="shared" si="290"/>
        <v/>
      </c>
      <c r="AM879" t="str">
        <f t="shared" si="290"/>
        <v/>
      </c>
      <c r="AN879" t="str">
        <f t="shared" si="290"/>
        <v/>
      </c>
      <c r="AO879" t="str">
        <f t="shared" si="290"/>
        <v/>
      </c>
      <c r="AP879" t="str">
        <f t="shared" si="290"/>
        <v/>
      </c>
      <c r="AQ879" t="str">
        <f t="shared" si="290"/>
        <v/>
      </c>
      <c r="AR879" t="str">
        <f t="shared" si="290"/>
        <v/>
      </c>
    </row>
    <row r="880" spans="3:44" ht="16" hidden="1">
      <c r="C880" s="68">
        <v>23</v>
      </c>
      <c r="D880" s="68">
        <v>100</v>
      </c>
      <c r="E880" s="18" t="s">
        <v>517</v>
      </c>
      <c r="F880" s="145" t="s">
        <v>2710</v>
      </c>
      <c r="G880" s="148" t="s">
        <v>2711</v>
      </c>
      <c r="H880" s="148" t="str">
        <f t="shared" si="273"/>
        <v>Technology</v>
      </c>
      <c r="I880" s="148"/>
      <c r="J880" s="148" t="s">
        <v>200</v>
      </c>
      <c r="K880" s="148"/>
      <c r="L880" s="30" t="s">
        <v>2712</v>
      </c>
      <c r="M880" s="143"/>
      <c r="N880" s="68">
        <v>879</v>
      </c>
      <c r="O880" s="68" t="str">
        <f t="shared" si="272"/>
        <v/>
      </c>
      <c r="P880" s="68" t="str">
        <f t="shared" si="270"/>
        <v>{ "id": 879, "cbl_value":"TECHNOLOGY", "oscar_display_text" : "Technology", "top_record": false, "synonyms": [] },</v>
      </c>
      <c r="Q880" s="68" t="str">
        <f t="shared" si="271"/>
        <v>{ "id": 879, "cbl_value":"TECHNOLOGY", "oscar_display_text" : "Technology", "top_record": false, "synonyms": [] },</v>
      </c>
      <c r="R880" s="68"/>
      <c r="S880" t="s">
        <v>200</v>
      </c>
      <c r="T880" t="str">
        <f t="shared" si="282"/>
        <v>UPDATE lov_value SET ACTIVE = 1 , ORDER_VALUE = 0, CBL_VALUE = 'TECHNOLOGY' WHERE ID = 879;</v>
      </c>
      <c r="U880" t="str">
        <f t="shared" si="289"/>
        <v>techno</v>
      </c>
      <c r="V880" t="str">
        <f t="shared" si="289"/>
        <v/>
      </c>
      <c r="W880" t="str">
        <f t="shared" si="289"/>
        <v/>
      </c>
      <c r="X880" t="str">
        <f t="shared" si="289"/>
        <v/>
      </c>
      <c r="Y880" t="str">
        <f t="shared" si="289"/>
        <v/>
      </c>
      <c r="Z880" t="str">
        <f t="shared" si="289"/>
        <v/>
      </c>
      <c r="AA880" t="str">
        <f t="shared" si="289"/>
        <v/>
      </c>
      <c r="AB880" t="str">
        <f t="shared" si="289"/>
        <v/>
      </c>
      <c r="AC880" t="str">
        <f t="shared" si="289"/>
        <v/>
      </c>
      <c r="AD880" t="str">
        <f t="shared" si="289"/>
        <v/>
      </c>
      <c r="AE880" t="str">
        <f t="shared" si="289"/>
        <v/>
      </c>
      <c r="AF880" t="str">
        <f t="shared" si="289"/>
        <v/>
      </c>
      <c r="AG880" t="str">
        <f t="shared" si="290"/>
        <v>INSERT INTO oscar_db.synonym (SYNONYM, LOV_ID) VALUES('techno' , 879);</v>
      </c>
      <c r="AH880" t="str">
        <f t="shared" si="290"/>
        <v/>
      </c>
      <c r="AI880" t="str">
        <f t="shared" si="290"/>
        <v/>
      </c>
      <c r="AJ880" t="str">
        <f t="shared" si="290"/>
        <v/>
      </c>
      <c r="AK880" t="str">
        <f t="shared" si="290"/>
        <v/>
      </c>
      <c r="AL880" t="str">
        <f t="shared" si="290"/>
        <v/>
      </c>
      <c r="AM880" t="str">
        <f t="shared" si="290"/>
        <v/>
      </c>
      <c r="AN880" t="str">
        <f t="shared" si="290"/>
        <v/>
      </c>
      <c r="AO880" t="str">
        <f t="shared" si="290"/>
        <v/>
      </c>
      <c r="AP880" t="str">
        <f t="shared" si="290"/>
        <v/>
      </c>
      <c r="AQ880" t="str">
        <f t="shared" si="290"/>
        <v/>
      </c>
      <c r="AR880" t="str">
        <f t="shared" si="290"/>
        <v/>
      </c>
    </row>
    <row r="881" spans="3:44" ht="16" hidden="1">
      <c r="C881" s="68">
        <v>23</v>
      </c>
      <c r="D881" s="68">
        <v>100</v>
      </c>
      <c r="E881" s="18" t="s">
        <v>517</v>
      </c>
      <c r="F881" s="145" t="s">
        <v>2713</v>
      </c>
      <c r="G881" s="148" t="s">
        <v>2714</v>
      </c>
      <c r="H881" s="148" t="str">
        <f t="shared" si="273"/>
        <v>Telecommunications</v>
      </c>
      <c r="I881" s="148"/>
      <c r="J881" s="148" t="s">
        <v>200</v>
      </c>
      <c r="K881" s="148"/>
      <c r="L881" s="30" t="s">
        <v>2715</v>
      </c>
      <c r="M881" s="143"/>
      <c r="N881" s="68">
        <v>880</v>
      </c>
      <c r="O881" s="68" t="str">
        <f t="shared" si="272"/>
        <v/>
      </c>
      <c r="P881" s="68" t="str">
        <f t="shared" si="270"/>
        <v>{ "id": 880, "cbl_value":"TELECOM", "oscar_display_text" : "Telecommunications", "top_record": false, "synonyms": [] },</v>
      </c>
      <c r="Q881" s="68" t="str">
        <f t="shared" si="271"/>
        <v>{ "id": 880, "cbl_value":"TELECOM", "oscar_display_text" : "Telecommunications", "top_record": false, "synonyms": [] },</v>
      </c>
      <c r="R881" s="68"/>
      <c r="S881" t="s">
        <v>200</v>
      </c>
      <c r="T881" t="str">
        <f t="shared" si="282"/>
        <v>UPDATE lov_value SET ACTIVE = 1 , ORDER_VALUE = 0, CBL_VALUE = 'TELECOM' WHERE ID = 880;</v>
      </c>
      <c r="U881" t="str">
        <f t="shared" si="289"/>
        <v>telecom</v>
      </c>
      <c r="V881" t="str">
        <f t="shared" si="289"/>
        <v>telco</v>
      </c>
      <c r="W881" t="str">
        <f t="shared" si="289"/>
        <v/>
      </c>
      <c r="X881" t="str">
        <f t="shared" si="289"/>
        <v/>
      </c>
      <c r="Y881" t="str">
        <f t="shared" si="289"/>
        <v/>
      </c>
      <c r="Z881" t="str">
        <f t="shared" si="289"/>
        <v/>
      </c>
      <c r="AA881" t="str">
        <f t="shared" si="289"/>
        <v/>
      </c>
      <c r="AB881" t="str">
        <f t="shared" si="289"/>
        <v/>
      </c>
      <c r="AC881" t="str">
        <f t="shared" si="289"/>
        <v/>
      </c>
      <c r="AD881" t="str">
        <f t="shared" si="289"/>
        <v/>
      </c>
      <c r="AE881" t="str">
        <f t="shared" si="289"/>
        <v/>
      </c>
      <c r="AF881" t="str">
        <f t="shared" si="289"/>
        <v/>
      </c>
      <c r="AG881" t="str">
        <f t="shared" si="290"/>
        <v>INSERT INTO oscar_db.synonym (SYNONYM, LOV_ID) VALUES('telecom' , 880);</v>
      </c>
      <c r="AH881" t="str">
        <f t="shared" si="290"/>
        <v>INSERT INTO oscar_db.synonym (SYNONYM, LOV_ID) VALUES('telco' , 880);</v>
      </c>
      <c r="AI881" t="str">
        <f t="shared" si="290"/>
        <v/>
      </c>
      <c r="AJ881" t="str">
        <f t="shared" si="290"/>
        <v/>
      </c>
      <c r="AK881" t="str">
        <f t="shared" si="290"/>
        <v/>
      </c>
      <c r="AL881" t="str">
        <f t="shared" si="290"/>
        <v/>
      </c>
      <c r="AM881" t="str">
        <f t="shared" si="290"/>
        <v/>
      </c>
      <c r="AN881" t="str">
        <f t="shared" si="290"/>
        <v/>
      </c>
      <c r="AO881" t="str">
        <f t="shared" si="290"/>
        <v/>
      </c>
      <c r="AP881" t="str">
        <f t="shared" si="290"/>
        <v/>
      </c>
      <c r="AQ881" t="str">
        <f t="shared" si="290"/>
        <v/>
      </c>
      <c r="AR881" t="str">
        <f t="shared" si="290"/>
        <v/>
      </c>
    </row>
    <row r="882" spans="3:44" ht="16" hidden="1">
      <c r="C882" s="68">
        <v>23</v>
      </c>
      <c r="D882" s="68">
        <v>100</v>
      </c>
      <c r="E882" s="18" t="s">
        <v>517</v>
      </c>
      <c r="F882" s="145" t="s">
        <v>2716</v>
      </c>
      <c r="G882" s="148" t="s">
        <v>2717</v>
      </c>
      <c r="H882" s="148" t="str">
        <f t="shared" si="273"/>
        <v>Utilities</v>
      </c>
      <c r="I882" s="148"/>
      <c r="J882" s="148" t="s">
        <v>200</v>
      </c>
      <c r="K882" s="148"/>
      <c r="L882" s="30"/>
      <c r="M882" s="143"/>
      <c r="N882" s="68">
        <v>881</v>
      </c>
      <c r="O882" s="68" t="str">
        <f t="shared" si="272"/>
        <v/>
      </c>
      <c r="P882" s="68" t="str">
        <f t="shared" si="270"/>
        <v>{ "id": 881, "cbl_value":"UTILITIES", "oscar_display_text" : "Utilities", "top_record": false, "synonyms": [] },</v>
      </c>
      <c r="Q882" s="68" t="str">
        <f t="shared" si="271"/>
        <v>{ "id": 881, "cbl_value":"UTILITIES", "oscar_display_text" : "Utilities", "top_record": false, "synonyms": [] },</v>
      </c>
      <c r="R882" s="68"/>
      <c r="S882" t="s">
        <v>200</v>
      </c>
      <c r="T882" t="str">
        <f t="shared" si="282"/>
        <v>UPDATE lov_value SET ACTIVE = 1 , ORDER_VALUE = 0, CBL_VALUE = 'UTILITIES' WHERE ID = 881;</v>
      </c>
    </row>
    <row r="883" spans="3:44" ht="16" hidden="1">
      <c r="C883" s="68">
        <v>23</v>
      </c>
      <c r="D883" s="68">
        <v>100</v>
      </c>
      <c r="E883" s="18" t="s">
        <v>517</v>
      </c>
      <c r="F883" s="145" t="s">
        <v>2718</v>
      </c>
      <c r="G883" s="148" t="s">
        <v>1416</v>
      </c>
      <c r="H883" s="148" t="str">
        <f t="shared" si="273"/>
        <v>Unknown</v>
      </c>
      <c r="I883" s="148"/>
      <c r="J883" s="148" t="s">
        <v>200</v>
      </c>
      <c r="K883" s="148"/>
      <c r="L883" s="30"/>
      <c r="M883" s="143"/>
      <c r="N883" s="68">
        <v>882</v>
      </c>
      <c r="O883" s="68" t="str">
        <f t="shared" si="272"/>
        <v/>
      </c>
      <c r="P883" s="68" t="str">
        <f t="shared" si="270"/>
        <v>{ "id": 882, "cbl_value":"UNKNOWN", "oscar_display_text" : "Unknown", "top_record": false, "synonyms": [] },</v>
      </c>
      <c r="Q883" s="68" t="str">
        <f t="shared" si="271"/>
        <v>{ "id": 882, "cbl_value":"UNKNOWN", "oscar_display_text" : "Unknown", "top_record": false, "synonyms": [] },</v>
      </c>
      <c r="R883" s="68"/>
      <c r="S883" t="s">
        <v>200</v>
      </c>
      <c r="T883" t="str">
        <f t="shared" si="282"/>
        <v>UPDATE lov_value SET ACTIVE = 1 , ORDER_VALUE = 0, CBL_VALUE = 'UNKNOWN' WHERE ID = 882;</v>
      </c>
    </row>
    <row r="884" spans="3:44" ht="16" hidden="1">
      <c r="C884" s="68">
        <v>23</v>
      </c>
      <c r="D884" s="68">
        <v>100</v>
      </c>
      <c r="E884" s="18" t="s">
        <v>517</v>
      </c>
      <c r="F884" s="145" t="s">
        <v>2719</v>
      </c>
      <c r="G884" s="148" t="s">
        <v>2720</v>
      </c>
      <c r="H884" s="148" t="str">
        <f t="shared" si="273"/>
        <v>Supranational</v>
      </c>
      <c r="I884" s="148"/>
      <c r="J884" s="148" t="s">
        <v>200</v>
      </c>
      <c r="K884" s="148"/>
      <c r="L884" s="30" t="s">
        <v>2721</v>
      </c>
      <c r="M884" s="143"/>
      <c r="N884" s="68">
        <v>883</v>
      </c>
      <c r="O884" s="68" t="str">
        <f t="shared" si="272"/>
        <v/>
      </c>
      <c r="P884" s="68" t="str">
        <f t="shared" si="270"/>
        <v>{ "id": 883, "cbl_value":"SUPRANATIONAL", "oscar_display_text" : "Supranational", "top_record": false, "synonyms": [] },</v>
      </c>
      <c r="Q884" s="68" t="str">
        <f t="shared" si="271"/>
        <v>{ "id": 883, "cbl_value":"SUPRANATIONAL", "oscar_display_text" : "Supranational", "top_record": false, "synonyms": [] },</v>
      </c>
      <c r="R884" s="68"/>
      <c r="S884" t="s">
        <v>200</v>
      </c>
      <c r="T884" t="str">
        <f t="shared" si="282"/>
        <v>UPDATE lov_value SET ACTIVE = 1 , ORDER_VALUE = 0, CBL_VALUE = 'SUPRANATIONAL' WHERE ID = 883;</v>
      </c>
      <c r="U884" t="str">
        <f t="shared" ref="U884:AF885" si="291">IF($L884&lt;&gt;"",
    IF(LEN($L884)-LEN(SUBSTITUTE($L884,";",""))&gt;=U$1,
        IF(U$1=1,
            MID($L884,1,FIND(";",$L884,1)-1),
            MID($L884,
                FIND("~",SUBSTITUTE($L884,";","~",U$1-1))+1,
                FIND("~",SUBSTITUTE($L884,";","~",U$1))-FIND("~",SUBSTITUTE($L884,";","~",U$1-1))-1
            )
        ),
        IF(AND(LEN($L884)-LEN(SUBSTITUTE($L884,";",""))=0,U$1=1),
            $L884,
            IF(LEN($L884)-LEN(SUBSTITUTE($L884,";",""))=U$1-1,
                RIGHT($L884,LEN($L884)-FIND("~",(SUBSTITUTE($L884,";","~",U$1-1)))),""))),"")</f>
        <v>supra</v>
      </c>
      <c r="V884" t="str">
        <f t="shared" si="291"/>
        <v/>
      </c>
      <c r="W884" t="str">
        <f t="shared" si="291"/>
        <v/>
      </c>
      <c r="X884" t="str">
        <f t="shared" si="291"/>
        <v/>
      </c>
      <c r="Y884" t="str">
        <f t="shared" si="291"/>
        <v/>
      </c>
      <c r="Z884" t="str">
        <f t="shared" si="291"/>
        <v/>
      </c>
      <c r="AA884" t="str">
        <f t="shared" si="291"/>
        <v/>
      </c>
      <c r="AB884" t="str">
        <f t="shared" si="291"/>
        <v/>
      </c>
      <c r="AC884" t="str">
        <f t="shared" si="291"/>
        <v/>
      </c>
      <c r="AD884" t="str">
        <f t="shared" si="291"/>
        <v/>
      </c>
      <c r="AE884" t="str">
        <f t="shared" si="291"/>
        <v/>
      </c>
      <c r="AF884" t="str">
        <f t="shared" si="291"/>
        <v/>
      </c>
      <c r="AG884" t="str">
        <f t="shared" ref="AG884:AR885" si="292">IF(U884&lt;&gt;"",CONCATENATE("INSERT INTO oscar_db.synonym (SYNONYM, LOV_ID) VALUES('",U884,"' , ",$N884,");"),"")</f>
        <v>INSERT INTO oscar_db.synonym (SYNONYM, LOV_ID) VALUES('supra' , 883);</v>
      </c>
      <c r="AH884" t="str">
        <f t="shared" si="292"/>
        <v/>
      </c>
      <c r="AI884" t="str">
        <f t="shared" si="292"/>
        <v/>
      </c>
      <c r="AJ884" t="str">
        <f t="shared" si="292"/>
        <v/>
      </c>
      <c r="AK884" t="str">
        <f t="shared" si="292"/>
        <v/>
      </c>
      <c r="AL884" t="str">
        <f t="shared" si="292"/>
        <v/>
      </c>
      <c r="AM884" t="str">
        <f t="shared" si="292"/>
        <v/>
      </c>
      <c r="AN884" t="str">
        <f t="shared" si="292"/>
        <v/>
      </c>
      <c r="AO884" t="str">
        <f t="shared" si="292"/>
        <v/>
      </c>
      <c r="AP884" t="str">
        <f t="shared" si="292"/>
        <v/>
      </c>
      <c r="AQ884" t="str">
        <f t="shared" si="292"/>
        <v/>
      </c>
      <c r="AR884" t="str">
        <f t="shared" si="292"/>
        <v/>
      </c>
    </row>
    <row r="885" spans="3:44" ht="16" hidden="1">
      <c r="C885" s="68">
        <v>23</v>
      </c>
      <c r="D885" s="68">
        <v>100</v>
      </c>
      <c r="E885" s="18" t="s">
        <v>517</v>
      </c>
      <c r="F885" s="145" t="s">
        <v>2722</v>
      </c>
      <c r="G885" s="148" t="s">
        <v>2723</v>
      </c>
      <c r="H885" s="148" t="str">
        <f t="shared" si="273"/>
        <v>Central Bank</v>
      </c>
      <c r="I885" s="148"/>
      <c r="J885" s="148" t="s">
        <v>200</v>
      </c>
      <c r="K885" s="148"/>
      <c r="L885" s="30" t="s">
        <v>2724</v>
      </c>
      <c r="M885" s="143"/>
      <c r="N885" s="68">
        <v>884</v>
      </c>
      <c r="O885" s="68" t="str">
        <f t="shared" si="272"/>
        <v/>
      </c>
      <c r="P885" s="68" t="str">
        <f t="shared" si="270"/>
        <v>{ "id": 884, "cbl_value":"CENTRAL_BANK", "oscar_display_text" : "Central Bank", "top_record": false, "synonyms": [] },</v>
      </c>
      <c r="Q885" s="68" t="str">
        <f t="shared" si="271"/>
        <v>{ "id": 884, "cbl_value":"CENTRAL_BANK", "oscar_display_text" : "Central Bank", "top_record": false, "synonyms": [] },</v>
      </c>
      <c r="R885" s="68"/>
      <c r="S885" t="s">
        <v>200</v>
      </c>
      <c r="T885" t="str">
        <f t="shared" si="282"/>
        <v>UPDATE lov_value SET ACTIVE = 1 , ORDER_VALUE = 0, CBL_VALUE = 'CENTRAL_BANK' WHERE ID = 884;</v>
      </c>
      <c r="U885" t="str">
        <f t="shared" si="291"/>
        <v>CB</v>
      </c>
      <c r="V885" t="str">
        <f t="shared" si="291"/>
        <v/>
      </c>
      <c r="W885" t="str">
        <f t="shared" si="291"/>
        <v/>
      </c>
      <c r="X885" t="str">
        <f t="shared" si="291"/>
        <v/>
      </c>
      <c r="Y885" t="str">
        <f t="shared" si="291"/>
        <v/>
      </c>
      <c r="Z885" t="str">
        <f t="shared" si="291"/>
        <v/>
      </c>
      <c r="AA885" t="str">
        <f t="shared" si="291"/>
        <v/>
      </c>
      <c r="AB885" t="str">
        <f t="shared" si="291"/>
        <v/>
      </c>
      <c r="AC885" t="str">
        <f t="shared" si="291"/>
        <v/>
      </c>
      <c r="AD885" t="str">
        <f t="shared" si="291"/>
        <v/>
      </c>
      <c r="AE885" t="str">
        <f t="shared" si="291"/>
        <v/>
      </c>
      <c r="AF885" t="str">
        <f t="shared" si="291"/>
        <v/>
      </c>
      <c r="AG885" t="str">
        <f t="shared" si="292"/>
        <v>INSERT INTO oscar_db.synonym (SYNONYM, LOV_ID) VALUES('CB' , 884);</v>
      </c>
      <c r="AH885" t="str">
        <f t="shared" si="292"/>
        <v/>
      </c>
      <c r="AI885" t="str">
        <f t="shared" si="292"/>
        <v/>
      </c>
      <c r="AJ885" t="str">
        <f t="shared" si="292"/>
        <v/>
      </c>
      <c r="AK885" t="str">
        <f t="shared" si="292"/>
        <v/>
      </c>
      <c r="AL885" t="str">
        <f t="shared" si="292"/>
        <v/>
      </c>
      <c r="AM885" t="str">
        <f t="shared" si="292"/>
        <v/>
      </c>
      <c r="AN885" t="str">
        <f t="shared" si="292"/>
        <v/>
      </c>
      <c r="AO885" t="str">
        <f t="shared" si="292"/>
        <v/>
      </c>
      <c r="AP885" t="str">
        <f t="shared" si="292"/>
        <v/>
      </c>
      <c r="AQ885" t="str">
        <f t="shared" si="292"/>
        <v/>
      </c>
      <c r="AR885" t="str">
        <f t="shared" si="292"/>
        <v/>
      </c>
    </row>
    <row r="886" spans="3:44" ht="16" hidden="1">
      <c r="C886" s="68">
        <v>23</v>
      </c>
      <c r="D886" s="68">
        <v>100</v>
      </c>
      <c r="E886" s="18" t="s">
        <v>517</v>
      </c>
      <c r="F886" s="145" t="s">
        <v>2725</v>
      </c>
      <c r="G886" s="148" t="s">
        <v>2726</v>
      </c>
      <c r="H886" s="148" t="str">
        <f t="shared" si="273"/>
        <v>Multilateral Dev. Banks</v>
      </c>
      <c r="I886" s="148"/>
      <c r="J886" s="148" t="s">
        <v>200</v>
      </c>
      <c r="K886" s="148"/>
      <c r="L886" s="30"/>
      <c r="M886" s="143"/>
      <c r="N886" s="68">
        <v>885</v>
      </c>
      <c r="O886" s="68" t="str">
        <f t="shared" si="272"/>
        <v/>
      </c>
      <c r="P886" s="68" t="str">
        <f t="shared" si="270"/>
        <v>{ "id": 885, "cbl_value":"MULTILATERAL_DEV_BANKS", "oscar_display_text" : "Multilateral Dev. Banks", "top_record": false, "synonyms": [] },</v>
      </c>
      <c r="Q886" s="68" t="str">
        <f t="shared" si="271"/>
        <v>{ "id": 885, "cbl_value":"MULTILATERAL_DEV_BANKS", "oscar_display_text" : "Multilateral Dev. Banks", "top_record": false, "synonyms": [] },</v>
      </c>
      <c r="R886" s="68"/>
      <c r="S886" t="s">
        <v>200</v>
      </c>
      <c r="T886" t="str">
        <f t="shared" si="282"/>
        <v>UPDATE lov_value SET ACTIVE = 1 , ORDER_VALUE = 0, CBL_VALUE = 'MULTILATERAL_DEV_BANKS' WHERE ID = 885;</v>
      </c>
    </row>
    <row r="887" spans="3:44" ht="16" hidden="1">
      <c r="C887" s="68">
        <v>23</v>
      </c>
      <c r="D887" s="68">
        <v>100</v>
      </c>
      <c r="E887" s="18" t="s">
        <v>517</v>
      </c>
      <c r="F887" s="145" t="s">
        <v>2727</v>
      </c>
      <c r="G887" s="148" t="s">
        <v>2728</v>
      </c>
      <c r="H887" s="148" t="str">
        <f t="shared" si="273"/>
        <v>Municipal</v>
      </c>
      <c r="I887" s="148"/>
      <c r="J887" s="148" t="s">
        <v>200</v>
      </c>
      <c r="K887" s="148"/>
      <c r="L887" s="30"/>
      <c r="M887" s="143"/>
      <c r="N887" s="68">
        <v>886</v>
      </c>
      <c r="O887" s="68" t="str">
        <f t="shared" si="272"/>
        <v/>
      </c>
      <c r="P887" s="68" t="str">
        <f t="shared" si="270"/>
        <v>{ "id": 886, "cbl_value":"MUNICIPALITY", "oscar_display_text" : "Municipal", "top_record": false, "synonyms": [] },</v>
      </c>
      <c r="Q887" s="68" t="str">
        <f t="shared" si="271"/>
        <v>{ "id": 886, "cbl_value":"MUNICIPALITY", "oscar_display_text" : "Municipal", "top_record": false, "synonyms": [] },</v>
      </c>
      <c r="R887" s="68"/>
      <c r="S887" t="s">
        <v>200</v>
      </c>
      <c r="T887" t="str">
        <f t="shared" si="282"/>
        <v>UPDATE lov_value SET ACTIVE = 1 , ORDER_VALUE = 0, CBL_VALUE = 'MUNICIPALITY' WHERE ID = 886;</v>
      </c>
    </row>
    <row r="888" spans="3:44" ht="16" hidden="1">
      <c r="C888" s="68">
        <v>23</v>
      </c>
      <c r="D888" s="68">
        <v>100</v>
      </c>
      <c r="E888" s="18" t="s">
        <v>517</v>
      </c>
      <c r="F888" s="145" t="s">
        <v>2729</v>
      </c>
      <c r="G888" s="148" t="s">
        <v>2730</v>
      </c>
      <c r="H888" s="148" t="str">
        <f t="shared" si="273"/>
        <v>Biotechnology</v>
      </c>
      <c r="I888" s="148"/>
      <c r="J888" s="148" t="s">
        <v>200</v>
      </c>
      <c r="K888" s="148"/>
      <c r="L888" s="30" t="s">
        <v>2731</v>
      </c>
      <c r="M888" s="143"/>
      <c r="N888" s="68">
        <v>887</v>
      </c>
      <c r="O888" s="68" t="str">
        <f t="shared" si="272"/>
        <v/>
      </c>
      <c r="P888" s="68" t="str">
        <f t="shared" si="270"/>
        <v>{ "id": 887, "cbl_value":"BIOTECHNOLOGY", "oscar_display_text" : "Biotechnology", "top_record": false, "synonyms": [] },</v>
      </c>
      <c r="Q888" s="68" t="str">
        <f t="shared" si="271"/>
        <v>{ "id": 887, "cbl_value":"BIOTECHNOLOGY", "oscar_display_text" : "Biotechnology", "top_record": false, "synonyms": [] },</v>
      </c>
      <c r="R888" s="68"/>
      <c r="S888" t="s">
        <v>200</v>
      </c>
      <c r="T888" t="str">
        <f t="shared" si="282"/>
        <v>UPDATE lov_value SET ACTIVE = 1 , ORDER_VALUE = 0, CBL_VALUE = 'BIOTECHNOLOGY' WHERE ID = 887;</v>
      </c>
      <c r="U888" t="str">
        <f t="shared" ref="U888:AF888" si="293">IF($L888&lt;&gt;"",
    IF(LEN($L888)-LEN(SUBSTITUTE($L888,";",""))&gt;=U$1,
        IF(U$1=1,
            MID($L888,1,FIND(";",$L888,1)-1),
            MID($L888,
                FIND("~",SUBSTITUTE($L888,";","~",U$1-1))+1,
                FIND("~",SUBSTITUTE($L888,";","~",U$1))-FIND("~",SUBSTITUTE($L888,";","~",U$1-1))-1
            )
        ),
        IF(AND(LEN($L888)-LEN(SUBSTITUTE($L888,";",""))=0,U$1=1),
            $L888,
            IF(LEN($L888)-LEN(SUBSTITUTE($L888,";",""))=U$1-1,
                RIGHT($L888,LEN($L888)-FIND("~",(SUBSTITUTE($L888,";","~",U$1-1)))),""))),"")</f>
        <v>biotech</v>
      </c>
      <c r="V888" t="str">
        <f t="shared" si="293"/>
        <v>bio</v>
      </c>
      <c r="W888" t="str">
        <f t="shared" si="293"/>
        <v/>
      </c>
      <c r="X888" t="str">
        <f t="shared" si="293"/>
        <v/>
      </c>
      <c r="Y888" t="str">
        <f t="shared" si="293"/>
        <v/>
      </c>
      <c r="Z888" t="str">
        <f t="shared" si="293"/>
        <v/>
      </c>
      <c r="AA888" t="str">
        <f t="shared" si="293"/>
        <v/>
      </c>
      <c r="AB888" t="str">
        <f t="shared" si="293"/>
        <v/>
      </c>
      <c r="AC888" t="str">
        <f t="shared" si="293"/>
        <v/>
      </c>
      <c r="AD888" t="str">
        <f t="shared" si="293"/>
        <v/>
      </c>
      <c r="AE888" t="str">
        <f t="shared" si="293"/>
        <v/>
      </c>
      <c r="AF888" t="str">
        <f t="shared" si="293"/>
        <v/>
      </c>
      <c r="AG888" t="str">
        <f t="shared" ref="AG888:AR888" si="294">IF(U888&lt;&gt;"",CONCATENATE("INSERT INTO oscar_db.synonym (SYNONYM, LOV_ID) VALUES('",U888,"' , ",$N888,");"),"")</f>
        <v>INSERT INTO oscar_db.synonym (SYNONYM, LOV_ID) VALUES('biotech' , 887);</v>
      </c>
      <c r="AH888" t="str">
        <f t="shared" si="294"/>
        <v>INSERT INTO oscar_db.synonym (SYNONYM, LOV_ID) VALUES('bio' , 887);</v>
      </c>
      <c r="AI888" t="str">
        <f t="shared" si="294"/>
        <v/>
      </c>
      <c r="AJ888" t="str">
        <f t="shared" si="294"/>
        <v/>
      </c>
      <c r="AK888" t="str">
        <f t="shared" si="294"/>
        <v/>
      </c>
      <c r="AL888" t="str">
        <f t="shared" si="294"/>
        <v/>
      </c>
      <c r="AM888" t="str">
        <f t="shared" si="294"/>
        <v/>
      </c>
      <c r="AN888" t="str">
        <f t="shared" si="294"/>
        <v/>
      </c>
      <c r="AO888" t="str">
        <f t="shared" si="294"/>
        <v/>
      </c>
      <c r="AP888" t="str">
        <f t="shared" si="294"/>
        <v/>
      </c>
      <c r="AQ888" t="str">
        <f t="shared" si="294"/>
        <v/>
      </c>
      <c r="AR888" t="str">
        <f t="shared" si="294"/>
        <v/>
      </c>
    </row>
    <row r="889" spans="3:44" ht="16" hidden="1">
      <c r="C889" s="68">
        <v>23</v>
      </c>
      <c r="D889" s="68">
        <v>100</v>
      </c>
      <c r="E889" s="18" t="s">
        <v>517</v>
      </c>
      <c r="F889" s="145" t="s">
        <v>2732</v>
      </c>
      <c r="G889" s="148" t="s">
        <v>2733</v>
      </c>
      <c r="H889" s="148" t="str">
        <f t="shared" si="273"/>
        <v>Socially Responsible Funds</v>
      </c>
      <c r="I889" s="148"/>
      <c r="J889" s="148" t="s">
        <v>200</v>
      </c>
      <c r="K889" s="148"/>
      <c r="L889" s="30"/>
      <c r="M889" s="143"/>
      <c r="N889" s="68">
        <v>888</v>
      </c>
      <c r="O889" s="68" t="str">
        <f t="shared" si="272"/>
        <v/>
      </c>
      <c r="P889" s="68" t="str">
        <f t="shared" si="270"/>
        <v>{ "id": 888, "cbl_value":"SOCIALLY_RESPONSIBLE", "oscar_display_text" : "Socially Responsible Funds", "top_record": false, "synonyms": [] },</v>
      </c>
      <c r="Q889" s="68" t="str">
        <f t="shared" si="271"/>
        <v>{ "id": 888, "cbl_value":"SOCIALLY_RESPONSIBLE", "oscar_display_text" : "Socially Responsible Funds", "top_record": false, "synonyms": [] },</v>
      </c>
      <c r="R889" s="68"/>
      <c r="S889" t="s">
        <v>200</v>
      </c>
      <c r="T889" t="str">
        <f t="shared" si="282"/>
        <v>UPDATE lov_value SET ACTIVE = 1 , ORDER_VALUE = 0, CBL_VALUE = 'SOCIALLY_RESPONSIBLE' WHERE ID = 888;</v>
      </c>
    </row>
    <row r="890" spans="3:44" ht="16" hidden="1">
      <c r="C890" s="68">
        <v>23</v>
      </c>
      <c r="D890" s="68">
        <v>100</v>
      </c>
      <c r="E890" s="18" t="s">
        <v>517</v>
      </c>
      <c r="F890" s="145" t="s">
        <v>2734</v>
      </c>
      <c r="G890" s="148" t="s">
        <v>2735</v>
      </c>
      <c r="H890" s="148" t="str">
        <f t="shared" si="273"/>
        <v>State</v>
      </c>
      <c r="I890" s="148"/>
      <c r="J890" s="148" t="s">
        <v>200</v>
      </c>
      <c r="K890" s="148"/>
      <c r="L890" s="30"/>
      <c r="M890" s="143"/>
      <c r="N890" s="68">
        <v>889</v>
      </c>
      <c r="O890" s="68" t="str">
        <f t="shared" si="272"/>
        <v/>
      </c>
      <c r="P890" s="68" t="str">
        <f t="shared" si="270"/>
        <v>{ "id": 889, "cbl_value":"STATE", "oscar_display_text" : "State", "top_record": false, "synonyms": [] },</v>
      </c>
      <c r="Q890" s="68" t="str">
        <f t="shared" si="271"/>
        <v>{ "id": 889, "cbl_value":"STATE", "oscar_display_text" : "State", "top_record": false, "synonyms": [] },</v>
      </c>
      <c r="R890" s="68"/>
      <c r="S890" t="s">
        <v>200</v>
      </c>
      <c r="T890" t="str">
        <f t="shared" si="282"/>
        <v>UPDATE lov_value SET ACTIVE = 1 , ORDER_VALUE = 0, CBL_VALUE = 'STATE' WHERE ID = 889;</v>
      </c>
    </row>
    <row r="891" spans="3:44" ht="16" hidden="1">
      <c r="C891" s="68">
        <v>23</v>
      </c>
      <c r="D891" s="68">
        <v>100</v>
      </c>
      <c r="E891" s="18" t="s">
        <v>517</v>
      </c>
      <c r="F891" s="145" t="s">
        <v>2736</v>
      </c>
      <c r="G891" s="148" t="s">
        <v>2737</v>
      </c>
      <c r="H891" s="148" t="str">
        <f t="shared" si="273"/>
        <v>Province</v>
      </c>
      <c r="I891" s="148"/>
      <c r="J891" s="148" t="s">
        <v>200</v>
      </c>
      <c r="K891" s="148"/>
      <c r="L891" s="30"/>
      <c r="M891" s="143"/>
      <c r="N891" s="68">
        <v>890</v>
      </c>
      <c r="O891" s="68" t="str">
        <f t="shared" si="272"/>
        <v/>
      </c>
      <c r="P891" s="68" t="str">
        <f t="shared" si="270"/>
        <v>{ "id": 890, "cbl_value":"PROVINCE", "oscar_display_text" : "Province", "top_record": false, "synonyms": [] },</v>
      </c>
      <c r="Q891" s="68" t="str">
        <f t="shared" si="271"/>
        <v>{ "id": 890, "cbl_value":"PROVINCE", "oscar_display_text" : "Province", "top_record": false, "synonyms": [] },</v>
      </c>
      <c r="R891" s="68"/>
      <c r="S891" t="s">
        <v>200</v>
      </c>
      <c r="T891" t="str">
        <f t="shared" si="282"/>
        <v>UPDATE lov_value SET ACTIVE = 1 , ORDER_VALUE = 0, CBL_VALUE = 'PROVINCE' WHERE ID = 890;</v>
      </c>
    </row>
    <row r="892" spans="3:44" ht="16" hidden="1">
      <c r="C892" s="68">
        <v>24</v>
      </c>
      <c r="D892" s="68">
        <v>110</v>
      </c>
      <c r="E892" s="130" t="s">
        <v>308</v>
      </c>
      <c r="F892" s="208" t="s">
        <v>2738</v>
      </c>
      <c r="G892" s="148" t="str">
        <f t="shared" si="276"/>
        <v>0</v>
      </c>
      <c r="H892" s="148" t="str">
        <f t="shared" si="273"/>
        <v>Undefined</v>
      </c>
      <c r="I892" s="148"/>
      <c r="J892" s="148" t="s">
        <v>88</v>
      </c>
      <c r="K892" s="148"/>
      <c r="L892" s="30"/>
      <c r="M892" s="143"/>
      <c r="N892" s="68">
        <v>891</v>
      </c>
      <c r="O892" s="68" t="str">
        <f t="shared" si="272"/>
        <v>]},{ "id":24,"ext_id": 110, "name":"STRUCTURED_FAMILY_TYPE","values":[</v>
      </c>
      <c r="P892" s="68" t="str">
        <f t="shared" si="270"/>
        <v>{ "id": 891, "cbl_value":"0", "oscar_display_text" : "Undefined", "top_record": false, "synonyms": [] },</v>
      </c>
      <c r="Q892" s="68" t="str">
        <f t="shared" si="271"/>
        <v>]},{ "id":24,"ext_id": 110, "name":"STRUCTURED_FAMILY_TYPE","values":[{ "id": 891, "cbl_value":"0", "oscar_display_text" : "Undefined", "top_record": false, "synonyms": [] },</v>
      </c>
      <c r="R892" s="68"/>
      <c r="S892" t="s">
        <v>200</v>
      </c>
      <c r="T892" t="str">
        <f t="shared" si="282"/>
        <v>UPDATE lov_value SET ACTIVE = 0 , ORDER_VALUE = 0, CBL_VALUE = '0' WHERE ID = 891;</v>
      </c>
    </row>
    <row r="893" spans="3:44" ht="16" hidden="1">
      <c r="C893" s="68">
        <v>24</v>
      </c>
      <c r="D893" s="68">
        <v>110</v>
      </c>
      <c r="E893" s="18" t="s">
        <v>308</v>
      </c>
      <c r="F893" s="145" t="s">
        <v>2739</v>
      </c>
      <c r="G893" s="148" t="s">
        <v>2740</v>
      </c>
      <c r="H893" s="148" t="str">
        <f t="shared" si="273"/>
        <v>Asset Backed Securities</v>
      </c>
      <c r="I893" s="148"/>
      <c r="J893" s="148" t="s">
        <v>200</v>
      </c>
      <c r="K893" s="148"/>
      <c r="L893" s="30"/>
      <c r="M893" s="143"/>
      <c r="N893" s="68">
        <v>892</v>
      </c>
      <c r="O893" s="68" t="str">
        <f t="shared" si="272"/>
        <v/>
      </c>
      <c r="P893" s="68" t="str">
        <f t="shared" si="270"/>
        <v>{ "id": 892, "cbl_value":"ABS", "oscar_display_text" : "Asset Backed Securities", "top_record": false, "synonyms": [] },</v>
      </c>
      <c r="Q893" s="68" t="str">
        <f t="shared" si="271"/>
        <v>{ "id": 892, "cbl_value":"ABS", "oscar_display_text" : "Asset Backed Securities", "top_record": false, "synonyms": [] },</v>
      </c>
      <c r="R893" s="68"/>
      <c r="S893" t="s">
        <v>200</v>
      </c>
      <c r="T893" t="str">
        <f t="shared" si="282"/>
        <v>UPDATE lov_value SET ACTIVE = 1 , ORDER_VALUE = 0, CBL_VALUE = 'ABS' WHERE ID = 892;</v>
      </c>
    </row>
    <row r="894" spans="3:44" ht="16" hidden="1">
      <c r="C894" s="68">
        <v>24</v>
      </c>
      <c r="D894" s="68">
        <v>110</v>
      </c>
      <c r="E894" s="18" t="s">
        <v>308</v>
      </c>
      <c r="F894" s="145" t="s">
        <v>2741</v>
      </c>
      <c r="G894" s="148" t="s">
        <v>2644</v>
      </c>
      <c r="H894" s="148" t="str">
        <f t="shared" si="273"/>
        <v>Collateralised Debt Obligations</v>
      </c>
      <c r="I894" s="148"/>
      <c r="J894" s="148" t="s">
        <v>200</v>
      </c>
      <c r="K894" s="148"/>
      <c r="L894" s="30"/>
      <c r="M894" s="143"/>
      <c r="N894" s="68">
        <v>893</v>
      </c>
      <c r="O894" s="68" t="str">
        <f t="shared" si="272"/>
        <v/>
      </c>
      <c r="P894" s="68" t="str">
        <f t="shared" si="270"/>
        <v>{ "id": 893, "cbl_value":"CDO", "oscar_display_text" : "Collateralised Debt Obligations", "top_record": false, "synonyms": [] },</v>
      </c>
      <c r="Q894" s="68" t="str">
        <f t="shared" si="271"/>
        <v>{ "id": 893, "cbl_value":"CDO", "oscar_display_text" : "Collateralised Debt Obligations", "top_record": false, "synonyms": [] },</v>
      </c>
      <c r="R894" s="68"/>
      <c r="S894" t="s">
        <v>200</v>
      </c>
      <c r="T894" t="str">
        <f t="shared" si="282"/>
        <v>UPDATE lov_value SET ACTIVE = 1 , ORDER_VALUE = 0, CBL_VALUE = 'CDO' WHERE ID = 893;</v>
      </c>
    </row>
    <row r="895" spans="3:44" ht="16" hidden="1">
      <c r="C895" s="68">
        <v>24</v>
      </c>
      <c r="D895" s="68">
        <v>110</v>
      </c>
      <c r="E895" s="18" t="s">
        <v>308</v>
      </c>
      <c r="F895" s="145" t="s">
        <v>2742</v>
      </c>
      <c r="G895" s="148" t="s">
        <v>2724</v>
      </c>
      <c r="H895" s="148" t="str">
        <f t="shared" si="273"/>
        <v>Covered Bonds</v>
      </c>
      <c r="I895" s="148"/>
      <c r="J895" s="148" t="s">
        <v>200</v>
      </c>
      <c r="K895" s="148"/>
      <c r="L895" s="30"/>
      <c r="M895" s="143"/>
      <c r="N895" s="68">
        <v>894</v>
      </c>
      <c r="O895" s="68" t="str">
        <f t="shared" si="272"/>
        <v/>
      </c>
      <c r="P895" s="68" t="str">
        <f t="shared" si="270"/>
        <v>{ "id": 894, "cbl_value":"CB", "oscar_display_text" : "Covered Bonds", "top_record": false, "synonyms": [] },</v>
      </c>
      <c r="Q895" s="68" t="str">
        <f t="shared" si="271"/>
        <v>{ "id": 894, "cbl_value":"CB", "oscar_display_text" : "Covered Bonds", "top_record": false, "synonyms": [] },</v>
      </c>
      <c r="R895" s="68"/>
      <c r="S895" t="s">
        <v>200</v>
      </c>
      <c r="T895" t="str">
        <f t="shared" si="282"/>
        <v>UPDATE lov_value SET ACTIVE = 1 , ORDER_VALUE = 0, CBL_VALUE = 'CB' WHERE ID = 894;</v>
      </c>
    </row>
    <row r="896" spans="3:44" ht="16" hidden="1">
      <c r="C896" s="68">
        <v>24</v>
      </c>
      <c r="D896" s="68">
        <v>110</v>
      </c>
      <c r="E896" s="18" t="s">
        <v>308</v>
      </c>
      <c r="F896" s="145" t="s">
        <v>2743</v>
      </c>
      <c r="G896" s="148" t="s">
        <v>2646</v>
      </c>
      <c r="H896" s="148" t="str">
        <f t="shared" si="273"/>
        <v>Linked Notes</v>
      </c>
      <c r="I896" s="148"/>
      <c r="J896" s="148" t="s">
        <v>200</v>
      </c>
      <c r="K896" s="148"/>
      <c r="L896" s="30"/>
      <c r="M896" s="143"/>
      <c r="N896" s="68">
        <v>895</v>
      </c>
      <c r="O896" s="68" t="str">
        <f t="shared" si="272"/>
        <v/>
      </c>
      <c r="P896" s="68" t="str">
        <f t="shared" si="270"/>
        <v>{ "id": 895, "cbl_value":"CLN", "oscar_display_text" : "Linked Notes", "top_record": false, "synonyms": [] },</v>
      </c>
      <c r="Q896" s="68" t="str">
        <f t="shared" si="271"/>
        <v>{ "id": 895, "cbl_value":"CLN", "oscar_display_text" : "Linked Notes", "top_record": false, "synonyms": [] },</v>
      </c>
      <c r="R896" s="68"/>
      <c r="S896" t="s">
        <v>200</v>
      </c>
      <c r="T896" t="str">
        <f t="shared" si="282"/>
        <v>UPDATE lov_value SET ACTIVE = 1 , ORDER_VALUE = 0, CBL_VALUE = 'CLN' WHERE ID = 895;</v>
      </c>
    </row>
    <row r="897" spans="3:44" ht="16" hidden="1">
      <c r="C897" s="68">
        <v>24</v>
      </c>
      <c r="D897" s="68">
        <v>110</v>
      </c>
      <c r="E897" s="18" t="s">
        <v>308</v>
      </c>
      <c r="F897" s="145" t="s">
        <v>2744</v>
      </c>
      <c r="G897" s="148" t="s">
        <v>2658</v>
      </c>
      <c r="H897" s="148" t="str">
        <f t="shared" si="273"/>
        <v>Mortgage Backed Securities</v>
      </c>
      <c r="I897" s="148"/>
      <c r="J897" s="148" t="s">
        <v>200</v>
      </c>
      <c r="K897" s="148"/>
      <c r="L897" s="30"/>
      <c r="M897" s="143"/>
      <c r="N897" s="68">
        <v>896</v>
      </c>
      <c r="O897" s="68" t="str">
        <f t="shared" si="272"/>
        <v/>
      </c>
      <c r="P897" s="68" t="str">
        <f t="shared" si="270"/>
        <v>{ "id": 896, "cbl_value":"MBS", "oscar_display_text" : "Mortgage Backed Securities", "top_record": false, "synonyms": [] },</v>
      </c>
      <c r="Q897" s="68" t="str">
        <f t="shared" si="271"/>
        <v>{ "id": 896, "cbl_value":"MBS", "oscar_display_text" : "Mortgage Backed Securities", "top_record": false, "synonyms": [] },</v>
      </c>
      <c r="R897" s="68"/>
      <c r="S897" t="s">
        <v>200</v>
      </c>
      <c r="T897" t="str">
        <f t="shared" si="282"/>
        <v>UPDATE lov_value SET ACTIVE = 1 , ORDER_VALUE = 0, CBL_VALUE = 'MBS' WHERE ID = 896;</v>
      </c>
    </row>
    <row r="898" spans="3:44" ht="32" hidden="1">
      <c r="C898" s="68">
        <v>25</v>
      </c>
      <c r="D898" s="68">
        <v>6</v>
      </c>
      <c r="E898" s="209" t="s">
        <v>655</v>
      </c>
      <c r="F898" s="208" t="s">
        <v>2552</v>
      </c>
      <c r="G898" s="148" t="str">
        <f t="shared" si="276"/>
        <v>0</v>
      </c>
      <c r="H898" s="148" t="str">
        <f t="shared" si="273"/>
        <v>Undefined</v>
      </c>
      <c r="I898" s="148"/>
      <c r="J898" s="148" t="s">
        <v>200</v>
      </c>
      <c r="K898" s="148"/>
      <c r="L898" s="30" t="s">
        <v>2745</v>
      </c>
      <c r="M898" s="143"/>
      <c r="N898" s="68">
        <v>897</v>
      </c>
      <c r="O898" s="68" t="str">
        <f t="shared" si="272"/>
        <v>]},{ "id":25,"ext_id": 6, "name":"ASSET_TYPE","values":[</v>
      </c>
      <c r="P898" s="68" t="str">
        <f t="shared" ref="P898:P961" si="295">CONCATENATE("{ ""id"": ",N898,", ""cbl_value"":""",G898,""", ""oscar_display_text"" : """,H898,""", ""top_record"": ", IF(K898=TRUE,"true","false"), ", ""synonyms"": []"," },")</f>
        <v>{ "id": 897, "cbl_value":"0", "oscar_display_text" : "Undefined", "top_record": false, "synonyms": [] },</v>
      </c>
      <c r="Q898" s="68" t="str">
        <f t="shared" ref="Q898:Q961" si="296">CONCATENATE(O898,P898)</f>
        <v>]},{ "id":25,"ext_id": 6, "name":"ASSET_TYPE","values":[{ "id": 897, "cbl_value":"0", "oscar_display_text" : "Undefined", "top_record": false, "synonyms": [] },</v>
      </c>
      <c r="R898" s="68"/>
      <c r="T898" t="str">
        <f t="shared" ref="T898:T924" si="297">CONCATENATE("UPDATE lov_value SET ACTIVE = ", IF(J898="Y",1,0), " , ORDER_VALUE = ",IF(I898&gt;0,I898,0), " WHERE ID = ", N898,";")</f>
        <v>UPDATE lov_value SET ACTIVE = 1 , ORDER_VALUE = 0 WHERE ID = 897;</v>
      </c>
      <c r="U898" t="str">
        <f t="shared" ref="U898:AF898" si="298">IF($L898&lt;&gt;"",
    IF(LEN($L898)-LEN(SUBSTITUTE($L898,";",""))&gt;=U$1,
        IF(U$1=1,
            MID($L898,1,FIND(";",$L898,1)-1),
            MID($L898,
                FIND("~",SUBSTITUTE($L898,";","~",U$1-1))+1,
                FIND("~",SUBSTITUTE($L898,";","~",U$1))-FIND("~",SUBSTITUTE($L898,";","~",U$1-1))-1
            )
        ),
        IF(AND(LEN($L898)-LEN(SUBSTITUTE($L898,";",""))=0,U$1=1),
            $L898,
            IF(LEN($L898)-LEN(SUBSTITUTE($L898,";",""))=U$1-1,
                RIGHT($L898,LEN($L898)-FIND("~",(SUBSTITUTE($L898,";","~",U$1-1)))),""))),"")</f>
        <v>not defined</v>
      </c>
      <c r="V898" t="str">
        <f t="shared" si="298"/>
        <v>unknowm</v>
      </c>
      <c r="W898" t="str">
        <f t="shared" si="298"/>
        <v>not known</v>
      </c>
      <c r="X898" t="str">
        <f t="shared" si="298"/>
        <v/>
      </c>
      <c r="Y898" t="str">
        <f t="shared" si="298"/>
        <v/>
      </c>
      <c r="Z898" t="str">
        <f t="shared" si="298"/>
        <v/>
      </c>
      <c r="AA898" t="str">
        <f t="shared" si="298"/>
        <v/>
      </c>
      <c r="AB898" t="str">
        <f t="shared" si="298"/>
        <v/>
      </c>
      <c r="AC898" t="str">
        <f t="shared" si="298"/>
        <v/>
      </c>
      <c r="AD898" t="str">
        <f t="shared" si="298"/>
        <v/>
      </c>
      <c r="AE898" t="str">
        <f t="shared" si="298"/>
        <v/>
      </c>
      <c r="AF898" t="str">
        <f t="shared" si="298"/>
        <v/>
      </c>
      <c r="AG898" t="str">
        <f t="shared" ref="AG898:AR898" si="299">IF(U898&lt;&gt;"",CONCATENATE("INSERT INTO oscar_db.synonym (SYNONYM, LOV_ID) VALUES('",U898,"' , ",$N898,");"),"")</f>
        <v>INSERT INTO oscar_db.synonym (SYNONYM, LOV_ID) VALUES('not defined' , 897);</v>
      </c>
      <c r="AH898" t="str">
        <f t="shared" si="299"/>
        <v>INSERT INTO oscar_db.synonym (SYNONYM, LOV_ID) VALUES('unknowm' , 897);</v>
      </c>
      <c r="AI898" t="str">
        <f t="shared" si="299"/>
        <v>INSERT INTO oscar_db.synonym (SYNONYM, LOV_ID) VALUES('not known' , 897);</v>
      </c>
      <c r="AJ898" t="str">
        <f t="shared" si="299"/>
        <v/>
      </c>
      <c r="AK898" t="str">
        <f t="shared" si="299"/>
        <v/>
      </c>
      <c r="AL898" t="str">
        <f t="shared" si="299"/>
        <v/>
      </c>
      <c r="AM898" t="str">
        <f t="shared" si="299"/>
        <v/>
      </c>
      <c r="AN898" t="str">
        <f t="shared" si="299"/>
        <v/>
      </c>
      <c r="AO898" t="str">
        <f t="shared" si="299"/>
        <v/>
      </c>
      <c r="AP898" t="str">
        <f t="shared" si="299"/>
        <v/>
      </c>
      <c r="AQ898" t="str">
        <f t="shared" si="299"/>
        <v/>
      </c>
      <c r="AR898" t="str">
        <f t="shared" si="299"/>
        <v/>
      </c>
    </row>
    <row r="899" spans="3:44" ht="16" hidden="1">
      <c r="C899" s="68">
        <v>25</v>
      </c>
      <c r="D899" s="68">
        <v>6</v>
      </c>
      <c r="E899" s="15" t="s">
        <v>655</v>
      </c>
      <c r="F899" s="145" t="s">
        <v>2746</v>
      </c>
      <c r="G899" s="148" t="str">
        <f t="shared" si="276"/>
        <v>2</v>
      </c>
      <c r="H899" s="148" t="str">
        <f t="shared" si="273"/>
        <v>American Depository Receipts</v>
      </c>
      <c r="I899" s="148"/>
      <c r="J899" s="148" t="s">
        <v>200</v>
      </c>
      <c r="K899" s="148"/>
      <c r="L899" s="30"/>
      <c r="M899" s="143"/>
      <c r="N899" s="68">
        <v>898</v>
      </c>
      <c r="O899" s="68" t="str">
        <f t="shared" ref="O899:O962" si="300">IF(E899 &lt;&gt; E898, CONCATENATE("]},{ ""id"":",C899,",""ext_id"": ",D899,", ""name"":""",E899,""",""values"":["),"")</f>
        <v/>
      </c>
      <c r="P899" s="68" t="str">
        <f t="shared" si="295"/>
        <v>{ "id": 898, "cbl_value":"2", "oscar_display_text" : "American Depository Receipts", "top_record": false, "synonyms": [] },</v>
      </c>
      <c r="Q899" s="68" t="str">
        <f t="shared" si="296"/>
        <v>{ "id": 898, "cbl_value":"2", "oscar_display_text" : "American Depository Receipts", "top_record": false, "synonyms": [] },</v>
      </c>
      <c r="R899" s="68"/>
      <c r="T899" t="str">
        <f t="shared" si="297"/>
        <v>UPDATE lov_value SET ACTIVE = 1 , ORDER_VALUE = 0 WHERE ID = 898;</v>
      </c>
    </row>
    <row r="900" spans="3:44" ht="16" hidden="1">
      <c r="C900" s="68">
        <v>25</v>
      </c>
      <c r="D900" s="68">
        <v>6</v>
      </c>
      <c r="E900" s="15" t="s">
        <v>655</v>
      </c>
      <c r="F900" s="145" t="s">
        <v>2747</v>
      </c>
      <c r="G900" s="148" t="str">
        <f t="shared" si="276"/>
        <v>9</v>
      </c>
      <c r="H900" s="148" t="str">
        <f t="shared" si="273"/>
        <v>Global Depository Receipts</v>
      </c>
      <c r="I900" s="148"/>
      <c r="J900" s="148" t="s">
        <v>200</v>
      </c>
      <c r="K900" s="148"/>
      <c r="L900" s="30"/>
      <c r="M900" s="143"/>
      <c r="N900" s="68">
        <v>899</v>
      </c>
      <c r="O900" s="68" t="str">
        <f t="shared" si="300"/>
        <v/>
      </c>
      <c r="P900" s="68" t="str">
        <f t="shared" si="295"/>
        <v>{ "id": 899, "cbl_value":"9", "oscar_display_text" : "Global Depository Receipts", "top_record": false, "synonyms": [] },</v>
      </c>
      <c r="Q900" s="68" t="str">
        <f t="shared" si="296"/>
        <v>{ "id": 899, "cbl_value":"9", "oscar_display_text" : "Global Depository Receipts", "top_record": false, "synonyms": [] },</v>
      </c>
      <c r="R900" s="68"/>
      <c r="T900" t="str">
        <f t="shared" si="297"/>
        <v>UPDATE lov_value SET ACTIVE = 1 , ORDER_VALUE = 0 WHERE ID = 899;</v>
      </c>
    </row>
    <row r="901" spans="3:44" ht="16" hidden="1">
      <c r="C901" s="68">
        <v>25</v>
      </c>
      <c r="D901" s="68">
        <v>6</v>
      </c>
      <c r="E901" s="15" t="s">
        <v>655</v>
      </c>
      <c r="F901" s="145" t="s">
        <v>2748</v>
      </c>
      <c r="G901" s="148" t="str">
        <f t="shared" si="276"/>
        <v>13</v>
      </c>
      <c r="H901" s="148" t="str">
        <f t="shared" ref="H901:H945" si="301">RIGHT(F901,LEN(F901)-FIND(":",F901)-1)</f>
        <v>Other / OTH - Others</v>
      </c>
      <c r="I901" s="148"/>
      <c r="J901" s="148" t="s">
        <v>200</v>
      </c>
      <c r="K901" s="148"/>
      <c r="L901" s="30" t="s">
        <v>2749</v>
      </c>
      <c r="M901" s="143"/>
      <c r="N901" s="68">
        <v>900</v>
      </c>
      <c r="O901" s="68" t="str">
        <f t="shared" si="300"/>
        <v/>
      </c>
      <c r="P901" s="68" t="str">
        <f t="shared" si="295"/>
        <v>{ "id": 900, "cbl_value":"13", "oscar_display_text" : "Other / OTH - Others", "top_record": false, "synonyms": [] },</v>
      </c>
      <c r="Q901" s="68" t="str">
        <f t="shared" si="296"/>
        <v>{ "id": 900, "cbl_value":"13", "oscar_display_text" : "Other / OTH - Others", "top_record": false, "synonyms": [] },</v>
      </c>
      <c r="R901" s="68"/>
      <c r="T901" t="str">
        <f t="shared" si="297"/>
        <v>UPDATE lov_value SET ACTIVE = 1 , ORDER_VALUE = 0 WHERE ID = 900;</v>
      </c>
    </row>
    <row r="902" spans="3:44" ht="16" hidden="1">
      <c r="C902" s="68">
        <v>25</v>
      </c>
      <c r="D902" s="68">
        <v>6</v>
      </c>
      <c r="E902" s="15" t="s">
        <v>655</v>
      </c>
      <c r="F902" s="145" t="s">
        <v>2750</v>
      </c>
      <c r="G902" s="148" t="str">
        <f t="shared" si="276"/>
        <v>15</v>
      </c>
      <c r="H902" s="148" t="str">
        <f t="shared" si="301"/>
        <v>Bonus Rights</v>
      </c>
      <c r="I902" s="148"/>
      <c r="J902" s="148" t="s">
        <v>200</v>
      </c>
      <c r="K902" s="148"/>
      <c r="L902" s="30"/>
      <c r="M902" s="143"/>
      <c r="N902" s="68">
        <v>901</v>
      </c>
      <c r="O902" s="68" t="str">
        <f t="shared" si="300"/>
        <v/>
      </c>
      <c r="P902" s="68" t="str">
        <f t="shared" si="295"/>
        <v>{ "id": 901, "cbl_value":"15", "oscar_display_text" : "Bonus Rights", "top_record": false, "synonyms": [] },</v>
      </c>
      <c r="Q902" s="68" t="str">
        <f t="shared" si="296"/>
        <v>{ "id": 901, "cbl_value":"15", "oscar_display_text" : "Bonus Rights", "top_record": false, "synonyms": [] },</v>
      </c>
      <c r="R902" s="68"/>
      <c r="T902" t="str">
        <f t="shared" si="297"/>
        <v>UPDATE lov_value SET ACTIVE = 1 , ORDER_VALUE = 0 WHERE ID = 901;</v>
      </c>
    </row>
    <row r="903" spans="3:44" ht="16" hidden="1">
      <c r="C903" s="68">
        <v>25</v>
      </c>
      <c r="D903" s="68">
        <v>6</v>
      </c>
      <c r="E903" s="15" t="s">
        <v>655</v>
      </c>
      <c r="F903" s="145" t="s">
        <v>2751</v>
      </c>
      <c r="G903" s="148" t="str">
        <f t="shared" si="276"/>
        <v>16</v>
      </c>
      <c r="H903" s="148" t="str">
        <f t="shared" si="301"/>
        <v>Subscription Rights</v>
      </c>
      <c r="I903" s="148"/>
      <c r="J903" s="148" t="s">
        <v>200</v>
      </c>
      <c r="K903" s="148"/>
      <c r="L903" s="30"/>
      <c r="M903" s="143"/>
      <c r="N903" s="68">
        <v>902</v>
      </c>
      <c r="O903" s="68" t="str">
        <f t="shared" si="300"/>
        <v/>
      </c>
      <c r="P903" s="68" t="str">
        <f t="shared" si="295"/>
        <v>{ "id": 902, "cbl_value":"16", "oscar_display_text" : "Subscription Rights", "top_record": false, "synonyms": [] },</v>
      </c>
      <c r="Q903" s="68" t="str">
        <f t="shared" si="296"/>
        <v>{ "id": 902, "cbl_value":"16", "oscar_display_text" : "Subscription Rights", "top_record": false, "synonyms": [] },</v>
      </c>
      <c r="R903" s="68"/>
      <c r="T903" t="str">
        <f t="shared" si="297"/>
        <v>UPDATE lov_value SET ACTIVE = 1 , ORDER_VALUE = 0 WHERE ID = 902;</v>
      </c>
    </row>
    <row r="904" spans="3:44" ht="16" hidden="1">
      <c r="C904" s="68">
        <v>25</v>
      </c>
      <c r="D904" s="68">
        <v>6</v>
      </c>
      <c r="E904" s="15" t="s">
        <v>655</v>
      </c>
      <c r="F904" s="145" t="s">
        <v>2752</v>
      </c>
      <c r="G904" s="148" t="str">
        <f t="shared" si="276"/>
        <v>17</v>
      </c>
      <c r="H904" s="148" t="str">
        <f t="shared" si="301"/>
        <v>Technical Rights</v>
      </c>
      <c r="I904" s="148"/>
      <c r="J904" s="148" t="s">
        <v>200</v>
      </c>
      <c r="K904" s="148"/>
      <c r="L904" s="30"/>
      <c r="M904" s="143"/>
      <c r="N904" s="68">
        <v>903</v>
      </c>
      <c r="O904" s="68" t="str">
        <f t="shared" si="300"/>
        <v/>
      </c>
      <c r="P904" s="68" t="str">
        <f t="shared" si="295"/>
        <v>{ "id": 903, "cbl_value":"17", "oscar_display_text" : "Technical Rights", "top_record": false, "synonyms": [] },</v>
      </c>
      <c r="Q904" s="68" t="str">
        <f t="shared" si="296"/>
        <v>{ "id": 903, "cbl_value":"17", "oscar_display_text" : "Technical Rights", "top_record": false, "synonyms": [] },</v>
      </c>
      <c r="R904" s="68"/>
      <c r="T904" t="str">
        <f t="shared" si="297"/>
        <v>UPDATE lov_value SET ACTIVE = 1 , ORDER_VALUE = 0 WHERE ID = 903;</v>
      </c>
    </row>
    <row r="905" spans="3:44" ht="16" hidden="1">
      <c r="C905" s="68">
        <v>25</v>
      </c>
      <c r="D905" s="68">
        <v>6</v>
      </c>
      <c r="E905" s="15" t="s">
        <v>655</v>
      </c>
      <c r="F905" s="145" t="s">
        <v>2753</v>
      </c>
      <c r="G905" s="148" t="str">
        <f t="shared" si="276"/>
        <v>18</v>
      </c>
      <c r="H905" s="148" t="str">
        <f t="shared" si="301"/>
        <v>Call / Put Warrants</v>
      </c>
      <c r="I905" s="148"/>
      <c r="J905" s="148" t="s">
        <v>200</v>
      </c>
      <c r="K905" s="148"/>
      <c r="L905" s="30"/>
      <c r="M905" s="143"/>
      <c r="N905" s="68">
        <v>904</v>
      </c>
      <c r="O905" s="68" t="str">
        <f t="shared" si="300"/>
        <v/>
      </c>
      <c r="P905" s="68" t="str">
        <f t="shared" si="295"/>
        <v>{ "id": 904, "cbl_value":"18", "oscar_display_text" : "Call / Put Warrants", "top_record": false, "synonyms": [] },</v>
      </c>
      <c r="Q905" s="68" t="str">
        <f t="shared" si="296"/>
        <v>{ "id": 904, "cbl_value":"18", "oscar_display_text" : "Call / Put Warrants", "top_record": false, "synonyms": [] },</v>
      </c>
      <c r="R905" s="68"/>
      <c r="T905" t="str">
        <f t="shared" si="297"/>
        <v>UPDATE lov_value SET ACTIVE = 1 , ORDER_VALUE = 0 WHERE ID = 904;</v>
      </c>
    </row>
    <row r="906" spans="3:44" ht="16" hidden="1">
      <c r="C906" s="68">
        <v>25</v>
      </c>
      <c r="D906" s="68">
        <v>6</v>
      </c>
      <c r="E906" s="15" t="s">
        <v>655</v>
      </c>
      <c r="F906" s="145" t="s">
        <v>2754</v>
      </c>
      <c r="G906" s="148" t="str">
        <f t="shared" si="276"/>
        <v>19</v>
      </c>
      <c r="H906" s="148" t="str">
        <f t="shared" si="301"/>
        <v>Call Warrants</v>
      </c>
      <c r="I906" s="148"/>
      <c r="J906" s="148" t="s">
        <v>200</v>
      </c>
      <c r="K906" s="148"/>
      <c r="L906" s="30"/>
      <c r="M906" s="143"/>
      <c r="N906" s="68">
        <v>905</v>
      </c>
      <c r="O906" s="68" t="str">
        <f t="shared" si="300"/>
        <v/>
      </c>
      <c r="P906" s="68" t="str">
        <f t="shared" si="295"/>
        <v>{ "id": 905, "cbl_value":"19", "oscar_display_text" : "Call Warrants", "top_record": false, "synonyms": [] },</v>
      </c>
      <c r="Q906" s="68" t="str">
        <f t="shared" si="296"/>
        <v>{ "id": 905, "cbl_value":"19", "oscar_display_text" : "Call Warrants", "top_record": false, "synonyms": [] },</v>
      </c>
      <c r="R906" s="68"/>
      <c r="T906" t="str">
        <f t="shared" si="297"/>
        <v>UPDATE lov_value SET ACTIVE = 1 , ORDER_VALUE = 0 WHERE ID = 905;</v>
      </c>
    </row>
    <row r="907" spans="3:44" ht="16" hidden="1">
      <c r="C907" s="68">
        <v>25</v>
      </c>
      <c r="D907" s="68">
        <v>6</v>
      </c>
      <c r="E907" s="15" t="s">
        <v>655</v>
      </c>
      <c r="F907" s="145" t="s">
        <v>2755</v>
      </c>
      <c r="G907" s="148" t="str">
        <f t="shared" si="276"/>
        <v>20</v>
      </c>
      <c r="H907" s="148" t="str">
        <f t="shared" si="301"/>
        <v>Put Warrants</v>
      </c>
      <c r="I907" s="148"/>
      <c r="J907" s="148" t="s">
        <v>200</v>
      </c>
      <c r="K907" s="148"/>
      <c r="L907" s="30"/>
      <c r="M907" s="143"/>
      <c r="N907" s="68">
        <v>906</v>
      </c>
      <c r="O907" s="68" t="str">
        <f t="shared" si="300"/>
        <v/>
      </c>
      <c r="P907" s="68" t="str">
        <f t="shared" si="295"/>
        <v>{ "id": 906, "cbl_value":"20", "oscar_display_text" : "Put Warrants", "top_record": false, "synonyms": [] },</v>
      </c>
      <c r="Q907" s="68" t="str">
        <f t="shared" si="296"/>
        <v>{ "id": 906, "cbl_value":"20", "oscar_display_text" : "Put Warrants", "top_record": false, "synonyms": [] },</v>
      </c>
      <c r="R907" s="68"/>
      <c r="T907" t="str">
        <f t="shared" si="297"/>
        <v>UPDATE lov_value SET ACTIVE = 1 , ORDER_VALUE = 0 WHERE ID = 906;</v>
      </c>
    </row>
    <row r="908" spans="3:44" ht="16" hidden="1">
      <c r="C908" s="68">
        <v>25</v>
      </c>
      <c r="D908" s="68">
        <v>6</v>
      </c>
      <c r="E908" s="15" t="s">
        <v>655</v>
      </c>
      <c r="F908" s="145" t="s">
        <v>2756</v>
      </c>
      <c r="G908" s="148" t="str">
        <f t="shared" si="276"/>
        <v>21</v>
      </c>
      <c r="H908" s="148" t="str">
        <f t="shared" si="301"/>
        <v>Balanced Funds</v>
      </c>
      <c r="I908" s="148"/>
      <c r="J908" s="148" t="s">
        <v>200</v>
      </c>
      <c r="K908" s="148"/>
      <c r="L908" s="30"/>
      <c r="M908" s="143"/>
      <c r="N908" s="68">
        <v>907</v>
      </c>
      <c r="O908" s="68" t="str">
        <f t="shared" si="300"/>
        <v/>
      </c>
      <c r="P908" s="68" t="str">
        <f t="shared" si="295"/>
        <v>{ "id": 907, "cbl_value":"21", "oscar_display_text" : "Balanced Funds", "top_record": false, "synonyms": [] },</v>
      </c>
      <c r="Q908" s="68" t="str">
        <f t="shared" si="296"/>
        <v>{ "id": 907, "cbl_value":"21", "oscar_display_text" : "Balanced Funds", "top_record": false, "synonyms": [] },</v>
      </c>
      <c r="R908" s="68"/>
      <c r="T908" t="str">
        <f t="shared" si="297"/>
        <v>UPDATE lov_value SET ACTIVE = 1 , ORDER_VALUE = 0 WHERE ID = 907;</v>
      </c>
    </row>
    <row r="909" spans="3:44" ht="16" hidden="1">
      <c r="C909" s="68">
        <v>25</v>
      </c>
      <c r="D909" s="68">
        <v>6</v>
      </c>
      <c r="E909" s="15" t="s">
        <v>655</v>
      </c>
      <c r="F909" s="145" t="s">
        <v>2757</v>
      </c>
      <c r="G909" s="148" t="str">
        <f t="shared" si="276"/>
        <v>22</v>
      </c>
      <c r="H909" s="148" t="str">
        <f t="shared" si="301"/>
        <v>Bond Funds</v>
      </c>
      <c r="I909" s="148"/>
      <c r="J909" s="148" t="s">
        <v>200</v>
      </c>
      <c r="K909" s="148"/>
      <c r="L909" s="30"/>
      <c r="M909" s="143"/>
      <c r="N909" s="68">
        <v>908</v>
      </c>
      <c r="O909" s="68" t="str">
        <f t="shared" si="300"/>
        <v/>
      </c>
      <c r="P909" s="68" t="str">
        <f t="shared" si="295"/>
        <v>{ "id": 908, "cbl_value":"22", "oscar_display_text" : "Bond Funds", "top_record": false, "synonyms": [] },</v>
      </c>
      <c r="Q909" s="68" t="str">
        <f t="shared" si="296"/>
        <v>{ "id": 908, "cbl_value":"22", "oscar_display_text" : "Bond Funds", "top_record": false, "synonyms": [] },</v>
      </c>
      <c r="R909" s="68"/>
      <c r="T909" t="str">
        <f t="shared" si="297"/>
        <v>UPDATE lov_value SET ACTIVE = 1 , ORDER_VALUE = 0 WHERE ID = 908;</v>
      </c>
    </row>
    <row r="910" spans="3:44" ht="16" hidden="1">
      <c r="C910" s="68">
        <v>25</v>
      </c>
      <c r="D910" s="68">
        <v>6</v>
      </c>
      <c r="E910" s="15" t="s">
        <v>655</v>
      </c>
      <c r="F910" s="145" t="s">
        <v>2758</v>
      </c>
      <c r="G910" s="148" t="str">
        <f t="shared" ref="G910:G924" si="302">IF(ISNUMBER(FIND("(",F910)),LEFT(F910,FIND("(",F910)-2),LEFT(F910,FIND(":",F910)-2))</f>
        <v>23</v>
      </c>
      <c r="H910" s="148" t="str">
        <f t="shared" si="301"/>
        <v>Equity Funds</v>
      </c>
      <c r="I910" s="148"/>
      <c r="J910" s="148" t="s">
        <v>200</v>
      </c>
      <c r="K910" s="148"/>
      <c r="L910" s="30"/>
      <c r="M910" s="143"/>
      <c r="N910" s="68">
        <v>909</v>
      </c>
      <c r="O910" s="68" t="str">
        <f t="shared" si="300"/>
        <v/>
      </c>
      <c r="P910" s="68" t="str">
        <f t="shared" si="295"/>
        <v>{ "id": 909, "cbl_value":"23", "oscar_display_text" : "Equity Funds", "top_record": false, "synonyms": [] },</v>
      </c>
      <c r="Q910" s="68" t="str">
        <f t="shared" si="296"/>
        <v>{ "id": 909, "cbl_value":"23", "oscar_display_text" : "Equity Funds", "top_record": false, "synonyms": [] },</v>
      </c>
      <c r="R910" s="68"/>
      <c r="T910" t="str">
        <f t="shared" si="297"/>
        <v>UPDATE lov_value SET ACTIVE = 1 , ORDER_VALUE = 0 WHERE ID = 909;</v>
      </c>
    </row>
    <row r="911" spans="3:44" ht="16" hidden="1">
      <c r="C911" s="68">
        <v>25</v>
      </c>
      <c r="D911" s="68">
        <v>6</v>
      </c>
      <c r="E911" s="15" t="s">
        <v>655</v>
      </c>
      <c r="F911" s="145" t="s">
        <v>2759</v>
      </c>
      <c r="G911" s="148" t="str">
        <f t="shared" si="302"/>
        <v>24</v>
      </c>
      <c r="H911" s="148" t="str">
        <f t="shared" si="301"/>
        <v>Convertible Securities Funds</v>
      </c>
      <c r="I911" s="148"/>
      <c r="J911" s="148" t="s">
        <v>200</v>
      </c>
      <c r="K911" s="148"/>
      <c r="L911" s="30"/>
      <c r="M911" s="143"/>
      <c r="N911" s="68">
        <v>910</v>
      </c>
      <c r="O911" s="68" t="str">
        <f t="shared" si="300"/>
        <v/>
      </c>
      <c r="P911" s="68" t="str">
        <f t="shared" si="295"/>
        <v>{ "id": 910, "cbl_value":"24", "oscar_display_text" : "Convertible Securities Funds", "top_record": false, "synonyms": [] },</v>
      </c>
      <c r="Q911" s="68" t="str">
        <f t="shared" si="296"/>
        <v>{ "id": 910, "cbl_value":"24", "oscar_display_text" : "Convertible Securities Funds", "top_record": false, "synonyms": [] },</v>
      </c>
      <c r="R911" s="68"/>
      <c r="T911" t="str">
        <f t="shared" si="297"/>
        <v>UPDATE lov_value SET ACTIVE = 1 , ORDER_VALUE = 0 WHERE ID = 910;</v>
      </c>
    </row>
    <row r="912" spans="3:44" ht="16" hidden="1">
      <c r="C912" s="68">
        <v>25</v>
      </c>
      <c r="D912" s="68">
        <v>6</v>
      </c>
      <c r="E912" s="15" t="s">
        <v>655</v>
      </c>
      <c r="F912" s="145" t="s">
        <v>2760</v>
      </c>
      <c r="G912" s="148" t="str">
        <f t="shared" si="302"/>
        <v>25</v>
      </c>
      <c r="H912" s="148" t="str">
        <f t="shared" si="301"/>
        <v>Government Securities Funds</v>
      </c>
      <c r="I912" s="148"/>
      <c r="J912" s="148" t="s">
        <v>200</v>
      </c>
      <c r="K912" s="148"/>
      <c r="L912" s="30"/>
      <c r="M912" s="143"/>
      <c r="N912" s="68">
        <v>911</v>
      </c>
      <c r="O912" s="68" t="str">
        <f t="shared" si="300"/>
        <v/>
      </c>
      <c r="P912" s="68" t="str">
        <f t="shared" si="295"/>
        <v>{ "id": 911, "cbl_value":"25", "oscar_display_text" : "Government Securities Funds", "top_record": false, "synonyms": [] },</v>
      </c>
      <c r="Q912" s="68" t="str">
        <f t="shared" si="296"/>
        <v>{ "id": 911, "cbl_value":"25", "oscar_display_text" : "Government Securities Funds", "top_record": false, "synonyms": [] },</v>
      </c>
      <c r="R912" s="68"/>
      <c r="T912" t="str">
        <f t="shared" si="297"/>
        <v>UPDATE lov_value SET ACTIVE = 1 , ORDER_VALUE = 0 WHERE ID = 911;</v>
      </c>
    </row>
    <row r="913" spans="3:44" ht="16" hidden="1">
      <c r="C913" s="68">
        <v>25</v>
      </c>
      <c r="D913" s="68">
        <v>6</v>
      </c>
      <c r="E913" s="15" t="s">
        <v>655</v>
      </c>
      <c r="F913" s="145" t="s">
        <v>2761</v>
      </c>
      <c r="G913" s="148" t="str">
        <f t="shared" si="302"/>
        <v>26</v>
      </c>
      <c r="H913" s="148" t="str">
        <f t="shared" si="301"/>
        <v>Index Tracker Funds</v>
      </c>
      <c r="I913" s="148"/>
      <c r="J913" s="148" t="s">
        <v>200</v>
      </c>
      <c r="K913" s="148"/>
      <c r="L913" s="30"/>
      <c r="M913" s="143"/>
      <c r="N913" s="68">
        <v>912</v>
      </c>
      <c r="O913" s="68" t="str">
        <f t="shared" si="300"/>
        <v/>
      </c>
      <c r="P913" s="68" t="str">
        <f t="shared" si="295"/>
        <v>{ "id": 912, "cbl_value":"26", "oscar_display_text" : "Index Tracker Funds", "top_record": false, "synonyms": [] },</v>
      </c>
      <c r="Q913" s="68" t="str">
        <f t="shared" si="296"/>
        <v>{ "id": 912, "cbl_value":"26", "oscar_display_text" : "Index Tracker Funds", "top_record": false, "synonyms": [] },</v>
      </c>
      <c r="R913" s="68"/>
      <c r="T913" t="str">
        <f t="shared" si="297"/>
        <v>UPDATE lov_value SET ACTIVE = 1 , ORDER_VALUE = 0 WHERE ID = 912;</v>
      </c>
    </row>
    <row r="914" spans="3:44" ht="16" hidden="1">
      <c r="C914" s="68">
        <v>25</v>
      </c>
      <c r="D914" s="68">
        <v>6</v>
      </c>
      <c r="E914" s="15" t="s">
        <v>655</v>
      </c>
      <c r="F914" s="145" t="s">
        <v>2762</v>
      </c>
      <c r="G914" s="148" t="str">
        <f t="shared" si="302"/>
        <v>27</v>
      </c>
      <c r="H914" s="148" t="str">
        <f t="shared" si="301"/>
        <v>Sector Funds</v>
      </c>
      <c r="I914" s="148"/>
      <c r="J914" s="148" t="s">
        <v>200</v>
      </c>
      <c r="K914" s="148"/>
      <c r="L914" s="30"/>
      <c r="M914" s="143"/>
      <c r="N914" s="68">
        <v>913</v>
      </c>
      <c r="O914" s="68" t="str">
        <f t="shared" si="300"/>
        <v/>
      </c>
      <c r="P914" s="68" t="str">
        <f t="shared" si="295"/>
        <v>{ "id": 913, "cbl_value":"27", "oscar_display_text" : "Sector Funds", "top_record": false, "synonyms": [] },</v>
      </c>
      <c r="Q914" s="68" t="str">
        <f t="shared" si="296"/>
        <v>{ "id": 913, "cbl_value":"27", "oscar_display_text" : "Sector Funds", "top_record": false, "synonyms": [] },</v>
      </c>
      <c r="R914" s="68"/>
      <c r="T914" t="str">
        <f t="shared" si="297"/>
        <v>UPDATE lov_value SET ACTIVE = 1 , ORDER_VALUE = 0 WHERE ID = 913;</v>
      </c>
    </row>
    <row r="915" spans="3:44" ht="16" hidden="1">
      <c r="C915" s="68">
        <v>25</v>
      </c>
      <c r="D915" s="68">
        <v>6</v>
      </c>
      <c r="E915" s="15" t="s">
        <v>655</v>
      </c>
      <c r="F915" s="145" t="s">
        <v>2763</v>
      </c>
      <c r="G915" s="148" t="str">
        <f t="shared" si="302"/>
        <v>29</v>
      </c>
      <c r="H915" s="148" t="str">
        <f t="shared" si="301"/>
        <v>Cash Funds</v>
      </c>
      <c r="I915" s="148"/>
      <c r="J915" s="148" t="s">
        <v>200</v>
      </c>
      <c r="K915" s="148"/>
      <c r="L915" s="30"/>
      <c r="M915" s="143"/>
      <c r="N915" s="68">
        <v>914</v>
      </c>
      <c r="O915" s="68" t="str">
        <f t="shared" si="300"/>
        <v/>
      </c>
      <c r="P915" s="68" t="str">
        <f t="shared" si="295"/>
        <v>{ "id": 914, "cbl_value":"29", "oscar_display_text" : "Cash Funds", "top_record": false, "synonyms": [] },</v>
      </c>
      <c r="Q915" s="68" t="str">
        <f t="shared" si="296"/>
        <v>{ "id": 914, "cbl_value":"29", "oscar_display_text" : "Cash Funds", "top_record": false, "synonyms": [] },</v>
      </c>
      <c r="R915" s="68"/>
      <c r="T915" t="str">
        <f t="shared" si="297"/>
        <v>UPDATE lov_value SET ACTIVE = 1 , ORDER_VALUE = 0 WHERE ID = 914;</v>
      </c>
    </row>
    <row r="916" spans="3:44" ht="16" hidden="1">
      <c r="C916" s="68">
        <v>25</v>
      </c>
      <c r="D916" s="68">
        <v>6</v>
      </c>
      <c r="E916" s="15" t="s">
        <v>655</v>
      </c>
      <c r="F916" s="145" t="s">
        <v>2764</v>
      </c>
      <c r="G916" s="148" t="str">
        <f t="shared" si="302"/>
        <v>30</v>
      </c>
      <c r="H916" s="148" t="str">
        <f t="shared" si="301"/>
        <v>Currency Funds</v>
      </c>
      <c r="I916" s="148"/>
      <c r="J916" s="148" t="s">
        <v>200</v>
      </c>
      <c r="K916" s="148"/>
      <c r="L916" s="30"/>
      <c r="M916" s="143"/>
      <c r="N916" s="68">
        <v>915</v>
      </c>
      <c r="O916" s="68" t="str">
        <f t="shared" si="300"/>
        <v/>
      </c>
      <c r="P916" s="68" t="str">
        <f t="shared" si="295"/>
        <v>{ "id": 915, "cbl_value":"30", "oscar_display_text" : "Currency Funds", "top_record": false, "synonyms": [] },</v>
      </c>
      <c r="Q916" s="68" t="str">
        <f t="shared" si="296"/>
        <v>{ "id": 915, "cbl_value":"30", "oscar_display_text" : "Currency Funds", "top_record": false, "synonyms": [] },</v>
      </c>
      <c r="R916" s="68"/>
      <c r="T916" t="str">
        <f t="shared" si="297"/>
        <v>UPDATE lov_value SET ACTIVE = 1 , ORDER_VALUE = 0 WHERE ID = 915;</v>
      </c>
    </row>
    <row r="917" spans="3:44" ht="16" hidden="1">
      <c r="C917" s="68">
        <v>25</v>
      </c>
      <c r="D917" s="68">
        <v>6</v>
      </c>
      <c r="E917" s="15" t="s">
        <v>655</v>
      </c>
      <c r="F917" s="145" t="s">
        <v>2765</v>
      </c>
      <c r="G917" s="148" t="str">
        <f t="shared" si="302"/>
        <v>31</v>
      </c>
      <c r="H917" s="148" t="str">
        <f t="shared" si="301"/>
        <v>Money Market Funds</v>
      </c>
      <c r="I917" s="148"/>
      <c r="J917" s="148" t="s">
        <v>200</v>
      </c>
      <c r="K917" s="148"/>
      <c r="L917" s="30"/>
      <c r="M917" s="143"/>
      <c r="N917" s="68">
        <v>916</v>
      </c>
      <c r="O917" s="68" t="str">
        <f t="shared" si="300"/>
        <v/>
      </c>
      <c r="P917" s="68" t="str">
        <f t="shared" si="295"/>
        <v>{ "id": 916, "cbl_value":"31", "oscar_display_text" : "Money Market Funds", "top_record": false, "synonyms": [] },</v>
      </c>
      <c r="Q917" s="68" t="str">
        <f t="shared" si="296"/>
        <v>{ "id": 916, "cbl_value":"31", "oscar_display_text" : "Money Market Funds", "top_record": false, "synonyms": [] },</v>
      </c>
      <c r="R917" s="68"/>
      <c r="T917" t="str">
        <f t="shared" si="297"/>
        <v>UPDATE lov_value SET ACTIVE = 1 , ORDER_VALUE = 0 WHERE ID = 916;</v>
      </c>
    </row>
    <row r="918" spans="3:44" ht="16" hidden="1">
      <c r="C918" s="68">
        <v>25</v>
      </c>
      <c r="D918" s="68">
        <v>6</v>
      </c>
      <c r="E918" s="15" t="s">
        <v>655</v>
      </c>
      <c r="F918" s="145" t="s">
        <v>2766</v>
      </c>
      <c r="G918" s="148" t="str">
        <f t="shared" si="302"/>
        <v>34</v>
      </c>
      <c r="H918" s="148" t="str">
        <f t="shared" si="301"/>
        <v>Property/ Real Estate Funds</v>
      </c>
      <c r="I918" s="148"/>
      <c r="J918" s="148" t="s">
        <v>200</v>
      </c>
      <c r="K918" s="148"/>
      <c r="L918" s="30"/>
      <c r="M918" s="143"/>
      <c r="N918" s="68">
        <v>917</v>
      </c>
      <c r="O918" s="68" t="str">
        <f t="shared" si="300"/>
        <v/>
      </c>
      <c r="P918" s="68" t="str">
        <f t="shared" si="295"/>
        <v>{ "id": 917, "cbl_value":"34", "oscar_display_text" : "Property/ Real Estate Funds", "top_record": false, "synonyms": [] },</v>
      </c>
      <c r="Q918" s="68" t="str">
        <f t="shared" si="296"/>
        <v>{ "id": 917, "cbl_value":"34", "oscar_display_text" : "Property/ Real Estate Funds", "top_record": false, "synonyms": [] },</v>
      </c>
      <c r="R918" s="68"/>
      <c r="T918" t="str">
        <f t="shared" si="297"/>
        <v>UPDATE lov_value SET ACTIVE = 1 , ORDER_VALUE = 0 WHERE ID = 917;</v>
      </c>
    </row>
    <row r="919" spans="3:44" ht="16" hidden="1">
      <c r="C919" s="68">
        <v>25</v>
      </c>
      <c r="D919" s="68">
        <v>6</v>
      </c>
      <c r="E919" s="15" t="s">
        <v>655</v>
      </c>
      <c r="F919" s="145" t="s">
        <v>2767</v>
      </c>
      <c r="G919" s="148" t="str">
        <f t="shared" si="302"/>
        <v>35</v>
      </c>
      <c r="H919" s="148" t="str">
        <f t="shared" si="301"/>
        <v>Choice Dividend Rights</v>
      </c>
      <c r="I919" s="148"/>
      <c r="J919" s="148" t="s">
        <v>200</v>
      </c>
      <c r="K919" s="148"/>
      <c r="L919" s="30"/>
      <c r="M919" s="143"/>
      <c r="N919" s="68">
        <v>918</v>
      </c>
      <c r="O919" s="68" t="str">
        <f t="shared" si="300"/>
        <v/>
      </c>
      <c r="P919" s="68" t="str">
        <f t="shared" si="295"/>
        <v>{ "id": 918, "cbl_value":"35", "oscar_display_text" : "Choice Dividend Rights", "top_record": false, "synonyms": [] },</v>
      </c>
      <c r="Q919" s="68" t="str">
        <f t="shared" si="296"/>
        <v>{ "id": 918, "cbl_value":"35", "oscar_display_text" : "Choice Dividend Rights", "top_record": false, "synonyms": [] },</v>
      </c>
      <c r="R919" s="68"/>
      <c r="T919" t="str">
        <f t="shared" si="297"/>
        <v>UPDATE lov_value SET ACTIVE = 1 , ORDER_VALUE = 0 WHERE ID = 918;</v>
      </c>
    </row>
    <row r="920" spans="3:44" ht="16" hidden="1">
      <c r="C920" s="68">
        <v>25</v>
      </c>
      <c r="D920" s="68">
        <v>6</v>
      </c>
      <c r="E920" s="15" t="s">
        <v>655</v>
      </c>
      <c r="F920" s="145" t="s">
        <v>2768</v>
      </c>
      <c r="G920" s="148" t="str">
        <f t="shared" si="302"/>
        <v>39</v>
      </c>
      <c r="H920" s="148" t="str">
        <f t="shared" si="301"/>
        <v>Commodities</v>
      </c>
      <c r="I920" s="148"/>
      <c r="J920" s="148" t="s">
        <v>200</v>
      </c>
      <c r="K920" s="148"/>
      <c r="L920" s="30"/>
      <c r="M920" s="143"/>
      <c r="N920" s="68">
        <v>919</v>
      </c>
      <c r="O920" s="68" t="str">
        <f t="shared" si="300"/>
        <v/>
      </c>
      <c r="P920" s="68" t="str">
        <f t="shared" si="295"/>
        <v>{ "id": 919, "cbl_value":"39", "oscar_display_text" : "Commodities", "top_record": false, "synonyms": [] },</v>
      </c>
      <c r="Q920" s="68" t="str">
        <f t="shared" si="296"/>
        <v>{ "id": 919, "cbl_value":"39", "oscar_display_text" : "Commodities", "top_record": false, "synonyms": [] },</v>
      </c>
      <c r="R920" s="68"/>
      <c r="T920" t="str">
        <f t="shared" si="297"/>
        <v>UPDATE lov_value SET ACTIVE = 1 , ORDER_VALUE = 0 WHERE ID = 919;</v>
      </c>
    </row>
    <row r="921" spans="3:44" ht="16" hidden="1">
      <c r="C921" s="68">
        <v>25</v>
      </c>
      <c r="D921" s="68">
        <v>6</v>
      </c>
      <c r="E921" s="15" t="s">
        <v>655</v>
      </c>
      <c r="F921" s="145" t="s">
        <v>2769</v>
      </c>
      <c r="G921" s="148" t="str">
        <f t="shared" si="302"/>
        <v>40</v>
      </c>
      <c r="H921" s="148" t="str">
        <f t="shared" si="301"/>
        <v>Derivatives</v>
      </c>
      <c r="I921" s="148"/>
      <c r="J921" s="148" t="s">
        <v>200</v>
      </c>
      <c r="K921" s="148"/>
      <c r="L921" s="30"/>
      <c r="M921" s="143"/>
      <c r="N921" s="68">
        <v>920</v>
      </c>
      <c r="O921" s="68" t="str">
        <f t="shared" si="300"/>
        <v/>
      </c>
      <c r="P921" s="68" t="str">
        <f t="shared" si="295"/>
        <v>{ "id": 920, "cbl_value":"40", "oscar_display_text" : "Derivatives", "top_record": false, "synonyms": [] },</v>
      </c>
      <c r="Q921" s="68" t="str">
        <f t="shared" si="296"/>
        <v>{ "id": 920, "cbl_value":"40", "oscar_display_text" : "Derivatives", "top_record": false, "synonyms": [] },</v>
      </c>
      <c r="R921" s="68"/>
      <c r="T921" t="str">
        <f t="shared" si="297"/>
        <v>UPDATE lov_value SET ACTIVE = 1 , ORDER_VALUE = 0 WHERE ID = 920;</v>
      </c>
    </row>
    <row r="922" spans="3:44" ht="16" hidden="1">
      <c r="C922" s="68">
        <v>25</v>
      </c>
      <c r="D922" s="68">
        <v>6</v>
      </c>
      <c r="E922" s="15" t="s">
        <v>655</v>
      </c>
      <c r="F922" s="145" t="s">
        <v>2770</v>
      </c>
      <c r="G922" s="148" t="str">
        <f t="shared" si="302"/>
        <v>41</v>
      </c>
      <c r="H922" s="148" t="str">
        <f t="shared" si="301"/>
        <v>Ref.Instruments Excl.Commodities</v>
      </c>
      <c r="I922" s="148"/>
      <c r="J922" s="148" t="s">
        <v>200</v>
      </c>
      <c r="K922" s="148"/>
      <c r="L922" s="30"/>
      <c r="M922" s="143"/>
      <c r="N922" s="68">
        <v>921</v>
      </c>
      <c r="O922" s="68" t="str">
        <f t="shared" si="300"/>
        <v/>
      </c>
      <c r="P922" s="68" t="str">
        <f t="shared" si="295"/>
        <v>{ "id": 921, "cbl_value":"41", "oscar_display_text" : "Ref.Instruments Excl.Commodities", "top_record": false, "synonyms": [] },</v>
      </c>
      <c r="Q922" s="68" t="str">
        <f t="shared" si="296"/>
        <v>{ "id": 921, "cbl_value":"41", "oscar_display_text" : "Ref.Instruments Excl.Commodities", "top_record": false, "synonyms": [] },</v>
      </c>
      <c r="R922" s="68"/>
      <c r="T922" t="str">
        <f t="shared" si="297"/>
        <v>UPDATE lov_value SET ACTIVE = 1 , ORDER_VALUE = 0 WHERE ID = 921;</v>
      </c>
    </row>
    <row r="923" spans="3:44" ht="16" hidden="1">
      <c r="C923" s="68">
        <v>25</v>
      </c>
      <c r="D923" s="68">
        <v>6</v>
      </c>
      <c r="E923" s="15" t="s">
        <v>655</v>
      </c>
      <c r="F923" s="145" t="s">
        <v>2771</v>
      </c>
      <c r="G923" s="148" t="str">
        <f t="shared" si="302"/>
        <v>42</v>
      </c>
      <c r="H923" s="148" t="str">
        <f t="shared" si="301"/>
        <v>Credits</v>
      </c>
      <c r="I923" s="148"/>
      <c r="J923" s="148" t="s">
        <v>200</v>
      </c>
      <c r="K923" s="148"/>
      <c r="L923" s="30"/>
      <c r="M923" s="143"/>
      <c r="N923" s="68">
        <v>922</v>
      </c>
      <c r="O923" s="68" t="str">
        <f t="shared" si="300"/>
        <v/>
      </c>
      <c r="P923" s="68" t="str">
        <f t="shared" si="295"/>
        <v>{ "id": 922, "cbl_value":"42", "oscar_display_text" : "Credits", "top_record": false, "synonyms": [] },</v>
      </c>
      <c r="Q923" s="68" t="str">
        <f t="shared" si="296"/>
        <v>{ "id": 922, "cbl_value":"42", "oscar_display_text" : "Credits", "top_record": false, "synonyms": [] },</v>
      </c>
      <c r="R923" s="68"/>
      <c r="T923" t="str">
        <f t="shared" si="297"/>
        <v>UPDATE lov_value SET ACTIVE = 1 , ORDER_VALUE = 0 WHERE ID = 922;</v>
      </c>
    </row>
    <row r="924" spans="3:44" ht="16" hidden="1">
      <c r="C924" s="68">
        <v>25</v>
      </c>
      <c r="D924" s="68">
        <v>6</v>
      </c>
      <c r="E924" s="15" t="s">
        <v>655</v>
      </c>
      <c r="F924" s="145" t="s">
        <v>2772</v>
      </c>
      <c r="G924" s="148" t="str">
        <f t="shared" si="302"/>
        <v>43</v>
      </c>
      <c r="H924" s="148" t="str">
        <f t="shared" si="301"/>
        <v>Global Depository Notes</v>
      </c>
      <c r="I924" s="148"/>
      <c r="J924" s="148" t="s">
        <v>200</v>
      </c>
      <c r="K924" s="148"/>
      <c r="L924" s="30"/>
      <c r="M924" s="143"/>
      <c r="N924" s="68">
        <v>923</v>
      </c>
      <c r="O924" s="68" t="str">
        <f t="shared" si="300"/>
        <v/>
      </c>
      <c r="P924" s="68" t="str">
        <f t="shared" si="295"/>
        <v>{ "id": 923, "cbl_value":"43", "oscar_display_text" : "Global Depository Notes", "top_record": false, "synonyms": [] },</v>
      </c>
      <c r="Q924" s="68" t="str">
        <f t="shared" si="296"/>
        <v>{ "id": 923, "cbl_value":"43", "oscar_display_text" : "Global Depository Notes", "top_record": false, "synonyms": [] },</v>
      </c>
      <c r="R924" s="68"/>
      <c r="T924" t="str">
        <f t="shared" si="297"/>
        <v>UPDATE lov_value SET ACTIVE = 1 , ORDER_VALUE = 0 WHERE ID = 923;</v>
      </c>
    </row>
    <row r="925" spans="3:44" ht="16" hidden="1">
      <c r="C925" s="68">
        <v>26</v>
      </c>
      <c r="D925" s="68">
        <v>79</v>
      </c>
      <c r="E925" s="15" t="s">
        <v>660</v>
      </c>
      <c r="F925" s="145" t="s">
        <v>2773</v>
      </c>
      <c r="G925" s="148" t="s">
        <v>2774</v>
      </c>
      <c r="H925" s="148" t="str">
        <f t="shared" si="301"/>
        <v>Daily</v>
      </c>
      <c r="I925" s="148">
        <v>1</v>
      </c>
      <c r="J925" s="148" t="s">
        <v>200</v>
      </c>
      <c r="K925" s="148"/>
      <c r="L925" s="30" t="s">
        <v>2775</v>
      </c>
      <c r="M925" s="143"/>
      <c r="N925" s="68">
        <v>924</v>
      </c>
      <c r="O925" s="68" t="str">
        <f t="shared" si="300"/>
        <v>]},{ "id":26,"ext_id": 79, "name":"NAV_FREQUENCY_TYPE","values":[</v>
      </c>
      <c r="P925" s="68" t="str">
        <f t="shared" si="295"/>
        <v>{ "id": 924, "cbl_value":"DAILY", "oscar_display_text" : "Daily", "top_record": false, "synonyms": [] },</v>
      </c>
      <c r="Q925" s="68" t="str">
        <f t="shared" si="296"/>
        <v>]},{ "id":26,"ext_id": 79, "name":"NAV_FREQUENCY_TYPE","values":[{ "id": 924, "cbl_value":"DAILY", "oscar_display_text" : "Daily", "top_record": false, "synonyms": [] },</v>
      </c>
      <c r="R925" s="68"/>
      <c r="S925" t="s">
        <v>200</v>
      </c>
      <c r="T925" t="str">
        <f t="shared" ref="T925:T945" si="303">CONCATENATE("UPDATE lov_value SET ACTIVE = ", IF(J925="Y",1,0), " , ORDER_VALUE = ",IF(I925&gt;0,I925,0), ", CBL_VALUE = '",G925,"' WHERE ID = ", N925,";")</f>
        <v>UPDATE lov_value SET ACTIVE = 1 , ORDER_VALUE = 1, CBL_VALUE = 'DAILY' WHERE ID = 924;</v>
      </c>
      <c r="U925" t="str">
        <f t="shared" ref="U925:AF940" si="304">IF($L925&lt;&gt;"",
    IF(LEN($L925)-LEN(SUBSTITUTE($L925,";",""))&gt;=U$1,
        IF(U$1=1,
            MID($L925,1,FIND(";",$L925,1)-1),
            MID($L925,
                FIND("~",SUBSTITUTE($L925,";","~",U$1-1))+1,
                FIND("~",SUBSTITUTE($L925,";","~",U$1))-FIND("~",SUBSTITUTE($L925,";","~",U$1-1))-1
            )
        ),
        IF(AND(LEN($L925)-LEN(SUBSTITUTE($L925,";",""))=0,U$1=1),
            $L925,
            IF(LEN($L925)-LEN(SUBSTITUTE($L925,";",""))=U$1-1,
                RIGHT($L925,LEN($L925)-FIND("~",(SUBSTITUTE($L925,";","~",U$1-1)))),""))),"")</f>
        <v>each day</v>
      </c>
      <c r="V925" t="str">
        <f t="shared" si="304"/>
        <v>per day</v>
      </c>
      <c r="W925" t="str">
        <f t="shared" si="304"/>
        <v/>
      </c>
      <c r="X925" t="str">
        <f t="shared" si="304"/>
        <v/>
      </c>
      <c r="Y925" t="str">
        <f t="shared" si="304"/>
        <v/>
      </c>
      <c r="Z925" t="str">
        <f t="shared" si="304"/>
        <v/>
      </c>
      <c r="AA925" t="str">
        <f t="shared" si="304"/>
        <v/>
      </c>
      <c r="AB925" t="str">
        <f t="shared" si="304"/>
        <v/>
      </c>
      <c r="AC925" t="str">
        <f t="shared" si="304"/>
        <v/>
      </c>
      <c r="AD925" t="str">
        <f t="shared" si="304"/>
        <v/>
      </c>
      <c r="AE925" t="str">
        <f t="shared" si="304"/>
        <v/>
      </c>
      <c r="AF925" t="str">
        <f t="shared" si="304"/>
        <v/>
      </c>
      <c r="AG925" t="str">
        <f t="shared" ref="AG925:AR941" si="305">IF(U925&lt;&gt;"",CONCATENATE("INSERT INTO oscar_db.synonym (SYNONYM, LOV_ID) VALUES('",U925,"' , ",$N925,");"),"")</f>
        <v>INSERT INTO oscar_db.synonym (SYNONYM, LOV_ID) VALUES('each day' , 924);</v>
      </c>
      <c r="AH925" t="str">
        <f t="shared" si="305"/>
        <v>INSERT INTO oscar_db.synonym (SYNONYM, LOV_ID) VALUES('per day' , 924);</v>
      </c>
      <c r="AI925" t="str">
        <f t="shared" si="305"/>
        <v/>
      </c>
      <c r="AJ925" t="str">
        <f t="shared" si="305"/>
        <v/>
      </c>
      <c r="AK925" t="str">
        <f t="shared" si="305"/>
        <v/>
      </c>
      <c r="AL925" t="str">
        <f t="shared" si="305"/>
        <v/>
      </c>
      <c r="AM925" t="str">
        <f t="shared" si="305"/>
        <v/>
      </c>
      <c r="AN925" t="str">
        <f t="shared" si="305"/>
        <v/>
      </c>
      <c r="AO925" t="str">
        <f t="shared" si="305"/>
        <v/>
      </c>
      <c r="AP925" t="str">
        <f t="shared" si="305"/>
        <v/>
      </c>
      <c r="AQ925" t="str">
        <f t="shared" si="305"/>
        <v/>
      </c>
      <c r="AR925" t="str">
        <f t="shared" si="305"/>
        <v/>
      </c>
    </row>
    <row r="926" spans="3:44" ht="48" hidden="1">
      <c r="C926" s="68">
        <v>26</v>
      </c>
      <c r="D926" s="68">
        <v>79</v>
      </c>
      <c r="E926" s="15" t="s">
        <v>660</v>
      </c>
      <c r="F926" s="145" t="s">
        <v>2776</v>
      </c>
      <c r="G926" s="148" t="s">
        <v>2777</v>
      </c>
      <c r="H926" s="148" t="str">
        <f t="shared" si="301"/>
        <v>Twice a week</v>
      </c>
      <c r="I926" s="148">
        <v>2</v>
      </c>
      <c r="J926" s="148" t="s">
        <v>200</v>
      </c>
      <c r="K926" s="148"/>
      <c r="L926" s="30" t="s">
        <v>2778</v>
      </c>
      <c r="M926" s="143"/>
      <c r="N926" s="68">
        <v>925</v>
      </c>
      <c r="O926" s="68" t="str">
        <f t="shared" si="300"/>
        <v/>
      </c>
      <c r="P926" s="68" t="str">
        <f t="shared" si="295"/>
        <v>{ "id": 925, "cbl_value":"TWICE_A_WEEK", "oscar_display_text" : "Twice a week", "top_record": false, "synonyms": [] },</v>
      </c>
      <c r="Q926" s="68" t="str">
        <f t="shared" si="296"/>
        <v>{ "id": 925, "cbl_value":"TWICE_A_WEEK", "oscar_display_text" : "Twice a week", "top_record": false, "synonyms": [] },</v>
      </c>
      <c r="R926" s="68"/>
      <c r="S926" t="s">
        <v>200</v>
      </c>
      <c r="T926" t="str">
        <f t="shared" si="303"/>
        <v>UPDATE lov_value SET ACTIVE = 1 , ORDER_VALUE = 2, CBL_VALUE = 'TWICE_A_WEEK' WHERE ID = 925;</v>
      </c>
      <c r="U926" t="str">
        <f t="shared" si="304"/>
        <v>twice per week</v>
      </c>
      <c r="V926" t="str">
        <f t="shared" si="304"/>
        <v>2x per week</v>
      </c>
      <c r="W926" t="str">
        <f t="shared" si="304"/>
        <v xml:space="preserve"> two times per week</v>
      </c>
      <c r="X926" t="str">
        <f t="shared" si="304"/>
        <v xml:space="preserve"> 2 times per week</v>
      </c>
      <c r="Y926" t="str">
        <f t="shared" si="304"/>
        <v/>
      </c>
      <c r="Z926" t="str">
        <f t="shared" si="304"/>
        <v/>
      </c>
      <c r="AA926" t="str">
        <f t="shared" si="304"/>
        <v/>
      </c>
      <c r="AB926" t="str">
        <f t="shared" si="304"/>
        <v/>
      </c>
      <c r="AC926" t="str">
        <f t="shared" si="304"/>
        <v/>
      </c>
      <c r="AD926" t="str">
        <f t="shared" si="304"/>
        <v/>
      </c>
      <c r="AE926" t="str">
        <f t="shared" si="304"/>
        <v/>
      </c>
      <c r="AF926" t="str">
        <f t="shared" si="304"/>
        <v/>
      </c>
      <c r="AG926" t="str">
        <f t="shared" si="305"/>
        <v>INSERT INTO oscar_db.synonym (SYNONYM, LOV_ID) VALUES('twice per week' , 925);</v>
      </c>
      <c r="AH926" t="str">
        <f t="shared" si="305"/>
        <v>INSERT INTO oscar_db.synonym (SYNONYM, LOV_ID) VALUES('2x per week' , 925);</v>
      </c>
      <c r="AI926" t="str">
        <f t="shared" si="305"/>
        <v>INSERT INTO oscar_db.synonym (SYNONYM, LOV_ID) VALUES(' two times per week' , 925);</v>
      </c>
      <c r="AJ926" t="str">
        <f t="shared" si="305"/>
        <v>INSERT INTO oscar_db.synonym (SYNONYM, LOV_ID) VALUES(' 2 times per week' , 925);</v>
      </c>
      <c r="AK926" t="str">
        <f t="shared" si="305"/>
        <v/>
      </c>
      <c r="AL926" t="str">
        <f t="shared" si="305"/>
        <v/>
      </c>
      <c r="AM926" t="str">
        <f t="shared" si="305"/>
        <v/>
      </c>
      <c r="AN926" t="str">
        <f t="shared" si="305"/>
        <v/>
      </c>
      <c r="AO926" t="str">
        <f t="shared" si="305"/>
        <v/>
      </c>
      <c r="AP926" t="str">
        <f t="shared" si="305"/>
        <v/>
      </c>
      <c r="AQ926" t="str">
        <f t="shared" si="305"/>
        <v/>
      </c>
      <c r="AR926" t="str">
        <f t="shared" si="305"/>
        <v/>
      </c>
    </row>
    <row r="927" spans="3:44" ht="32" hidden="1">
      <c r="C927" s="68">
        <v>26</v>
      </c>
      <c r="D927" s="68">
        <v>79</v>
      </c>
      <c r="E927" s="15" t="s">
        <v>660</v>
      </c>
      <c r="F927" s="145" t="s">
        <v>2779</v>
      </c>
      <c r="G927" s="148" t="s">
        <v>2780</v>
      </c>
      <c r="H927" s="148" t="str">
        <f t="shared" si="301"/>
        <v>Weekly</v>
      </c>
      <c r="I927" s="148">
        <v>3</v>
      </c>
      <c r="J927" s="148" t="s">
        <v>200</v>
      </c>
      <c r="K927" s="148"/>
      <c r="L927" s="30" t="s">
        <v>2781</v>
      </c>
      <c r="M927" s="143"/>
      <c r="N927" s="68">
        <v>926</v>
      </c>
      <c r="O927" s="68" t="str">
        <f t="shared" si="300"/>
        <v/>
      </c>
      <c r="P927" s="68" t="str">
        <f t="shared" si="295"/>
        <v>{ "id": 926, "cbl_value":"WEEKLY", "oscar_display_text" : "Weekly", "top_record": false, "synonyms": [] },</v>
      </c>
      <c r="Q927" s="68" t="str">
        <f t="shared" si="296"/>
        <v>{ "id": 926, "cbl_value":"WEEKLY", "oscar_display_text" : "Weekly", "top_record": false, "synonyms": [] },</v>
      </c>
      <c r="R927" s="68"/>
      <c r="S927" t="s">
        <v>200</v>
      </c>
      <c r="T927" t="str">
        <f t="shared" si="303"/>
        <v>UPDATE lov_value SET ACTIVE = 1 , ORDER_VALUE = 3, CBL_VALUE = 'WEEKLY' WHERE ID = 926;</v>
      </c>
      <c r="U927" t="str">
        <f t="shared" si="304"/>
        <v>per week</v>
      </c>
      <c r="V927" t="str">
        <f t="shared" si="304"/>
        <v>each week</v>
      </c>
      <c r="W927" t="str">
        <f t="shared" si="304"/>
        <v>every week</v>
      </c>
      <c r="X927" t="str">
        <f t="shared" si="304"/>
        <v/>
      </c>
      <c r="Y927" t="str">
        <f t="shared" si="304"/>
        <v/>
      </c>
      <c r="Z927" t="str">
        <f t="shared" si="304"/>
        <v/>
      </c>
      <c r="AA927" t="str">
        <f t="shared" si="304"/>
        <v/>
      </c>
      <c r="AB927" t="str">
        <f t="shared" si="304"/>
        <v/>
      </c>
      <c r="AC927" t="str">
        <f t="shared" si="304"/>
        <v/>
      </c>
      <c r="AD927" t="str">
        <f t="shared" si="304"/>
        <v/>
      </c>
      <c r="AE927" t="str">
        <f t="shared" si="304"/>
        <v/>
      </c>
      <c r="AF927" t="str">
        <f t="shared" si="304"/>
        <v/>
      </c>
      <c r="AG927" t="str">
        <f t="shared" si="305"/>
        <v>INSERT INTO oscar_db.synonym (SYNONYM, LOV_ID) VALUES('per week' , 926);</v>
      </c>
      <c r="AH927" t="str">
        <f t="shared" si="305"/>
        <v>INSERT INTO oscar_db.synonym (SYNONYM, LOV_ID) VALUES('each week' , 926);</v>
      </c>
      <c r="AI927" t="str">
        <f t="shared" si="305"/>
        <v>INSERT INTO oscar_db.synonym (SYNONYM, LOV_ID) VALUES('every week' , 926);</v>
      </c>
      <c r="AJ927" t="str">
        <f t="shared" si="305"/>
        <v/>
      </c>
      <c r="AK927" t="str">
        <f t="shared" si="305"/>
        <v/>
      </c>
      <c r="AL927" t="str">
        <f t="shared" si="305"/>
        <v/>
      </c>
      <c r="AM927" t="str">
        <f t="shared" si="305"/>
        <v/>
      </c>
      <c r="AN927" t="str">
        <f t="shared" si="305"/>
        <v/>
      </c>
      <c r="AO927" t="str">
        <f t="shared" si="305"/>
        <v/>
      </c>
      <c r="AP927" t="str">
        <f t="shared" si="305"/>
        <v/>
      </c>
      <c r="AQ927" t="str">
        <f t="shared" si="305"/>
        <v/>
      </c>
      <c r="AR927" t="str">
        <f t="shared" si="305"/>
        <v/>
      </c>
    </row>
    <row r="928" spans="3:44" ht="64" hidden="1">
      <c r="C928" s="68">
        <v>26</v>
      </c>
      <c r="D928" s="68">
        <v>79</v>
      </c>
      <c r="E928" s="15" t="s">
        <v>660</v>
      </c>
      <c r="F928" s="145" t="s">
        <v>2782</v>
      </c>
      <c r="G928" s="148" t="s">
        <v>2783</v>
      </c>
      <c r="H928" s="148" t="str">
        <f t="shared" si="301"/>
        <v>Fortnightly</v>
      </c>
      <c r="I928" s="148">
        <v>4</v>
      </c>
      <c r="J928" s="148" t="s">
        <v>200</v>
      </c>
      <c r="K928" s="148"/>
      <c r="L928" s="30" t="s">
        <v>2784</v>
      </c>
      <c r="M928" s="143"/>
      <c r="N928" s="68">
        <v>927</v>
      </c>
      <c r="O928" s="68" t="str">
        <f t="shared" si="300"/>
        <v/>
      </c>
      <c r="P928" s="68" t="str">
        <f t="shared" si="295"/>
        <v>{ "id": 927, "cbl_value":"FORTNIGHTLY", "oscar_display_text" : "Fortnightly", "top_record": false, "synonyms": [] },</v>
      </c>
      <c r="Q928" s="68" t="str">
        <f t="shared" si="296"/>
        <v>{ "id": 927, "cbl_value":"FORTNIGHTLY", "oscar_display_text" : "Fortnightly", "top_record": false, "synonyms": [] },</v>
      </c>
      <c r="R928" s="68"/>
      <c r="S928" t="s">
        <v>200</v>
      </c>
      <c r="T928" t="str">
        <f t="shared" si="303"/>
        <v>UPDATE lov_value SET ACTIVE = 1 , ORDER_VALUE = 4, CBL_VALUE = 'FORTNIGHTLY' WHERE ID = 927;</v>
      </c>
      <c r="U928" t="str">
        <f t="shared" si="304"/>
        <v>per two weeks</v>
      </c>
      <c r="V928" t="str">
        <f t="shared" si="304"/>
        <v>per 2 weeks</v>
      </c>
      <c r="W928" t="str">
        <f t="shared" si="304"/>
        <v>each2 weeks</v>
      </c>
      <c r="X928" t="str">
        <f t="shared" si="304"/>
        <v>each two weeks</v>
      </c>
      <c r="Y928" t="str">
        <f t="shared" si="304"/>
        <v>every 2 weeks</v>
      </c>
      <c r="Z928" t="str">
        <f t="shared" si="304"/>
        <v>every two weeks</v>
      </c>
      <c r="AA928" t="str">
        <f t="shared" si="304"/>
        <v/>
      </c>
      <c r="AB928" t="str">
        <f t="shared" si="304"/>
        <v/>
      </c>
      <c r="AC928" t="str">
        <f t="shared" si="304"/>
        <v/>
      </c>
      <c r="AD928" t="str">
        <f t="shared" si="304"/>
        <v/>
      </c>
      <c r="AE928" t="str">
        <f t="shared" si="304"/>
        <v/>
      </c>
      <c r="AF928" t="str">
        <f t="shared" si="304"/>
        <v/>
      </c>
      <c r="AG928" t="str">
        <f t="shared" si="305"/>
        <v>INSERT INTO oscar_db.synonym (SYNONYM, LOV_ID) VALUES('per two weeks' , 927);</v>
      </c>
      <c r="AH928" t="str">
        <f t="shared" si="305"/>
        <v>INSERT INTO oscar_db.synonym (SYNONYM, LOV_ID) VALUES('per 2 weeks' , 927);</v>
      </c>
      <c r="AI928" t="str">
        <f t="shared" si="305"/>
        <v>INSERT INTO oscar_db.synonym (SYNONYM, LOV_ID) VALUES('each2 weeks' , 927);</v>
      </c>
      <c r="AJ928" t="str">
        <f t="shared" si="305"/>
        <v>INSERT INTO oscar_db.synonym (SYNONYM, LOV_ID) VALUES('each two weeks' , 927);</v>
      </c>
      <c r="AK928" t="str">
        <f t="shared" si="305"/>
        <v>INSERT INTO oscar_db.synonym (SYNONYM, LOV_ID) VALUES('every 2 weeks' , 927);</v>
      </c>
      <c r="AL928" t="str">
        <f t="shared" si="305"/>
        <v>INSERT INTO oscar_db.synonym (SYNONYM, LOV_ID) VALUES('every two weeks' , 927);</v>
      </c>
      <c r="AM928" t="str">
        <f t="shared" si="305"/>
        <v/>
      </c>
      <c r="AN928" t="str">
        <f t="shared" si="305"/>
        <v/>
      </c>
      <c r="AO928" t="str">
        <f t="shared" si="305"/>
        <v/>
      </c>
      <c r="AP928" t="str">
        <f t="shared" si="305"/>
        <v/>
      </c>
      <c r="AQ928" t="str">
        <f t="shared" si="305"/>
        <v/>
      </c>
      <c r="AR928" t="str">
        <f t="shared" si="305"/>
        <v/>
      </c>
    </row>
    <row r="929" spans="3:44" ht="32" hidden="1">
      <c r="C929" s="68">
        <v>26</v>
      </c>
      <c r="D929" s="68">
        <v>79</v>
      </c>
      <c r="E929" s="15" t="s">
        <v>660</v>
      </c>
      <c r="F929" s="145" t="s">
        <v>2785</v>
      </c>
      <c r="G929" s="148" t="s">
        <v>2786</v>
      </c>
      <c r="H929" s="148" t="str">
        <f t="shared" si="301"/>
        <v>Monthly</v>
      </c>
      <c r="I929" s="148">
        <v>5</v>
      </c>
      <c r="J929" s="148" t="s">
        <v>200</v>
      </c>
      <c r="K929" s="148"/>
      <c r="L929" s="30" t="s">
        <v>2787</v>
      </c>
      <c r="M929" s="143"/>
      <c r="N929" s="68">
        <v>928</v>
      </c>
      <c r="O929" s="68" t="str">
        <f t="shared" si="300"/>
        <v/>
      </c>
      <c r="P929" s="68" t="str">
        <f t="shared" si="295"/>
        <v>{ "id": 928, "cbl_value":"MONTHLY", "oscar_display_text" : "Monthly", "top_record": false, "synonyms": [] },</v>
      </c>
      <c r="Q929" s="68" t="str">
        <f t="shared" si="296"/>
        <v>{ "id": 928, "cbl_value":"MONTHLY", "oscar_display_text" : "Monthly", "top_record": false, "synonyms": [] },</v>
      </c>
      <c r="R929" s="68"/>
      <c r="S929" t="s">
        <v>200</v>
      </c>
      <c r="T929" t="str">
        <f t="shared" si="303"/>
        <v>UPDATE lov_value SET ACTIVE = 1 , ORDER_VALUE = 5, CBL_VALUE = 'MONTHLY' WHERE ID = 928;</v>
      </c>
      <c r="U929" t="str">
        <f t="shared" si="304"/>
        <v>per month</v>
      </c>
      <c r="V929" t="str">
        <f t="shared" si="304"/>
        <v>each month</v>
      </c>
      <c r="W929" t="str">
        <f t="shared" si="304"/>
        <v>every month</v>
      </c>
      <c r="X929" t="str">
        <f t="shared" si="304"/>
        <v/>
      </c>
      <c r="Y929" t="str">
        <f t="shared" si="304"/>
        <v/>
      </c>
      <c r="Z929" t="str">
        <f t="shared" si="304"/>
        <v/>
      </c>
      <c r="AA929" t="str">
        <f t="shared" si="304"/>
        <v/>
      </c>
      <c r="AB929" t="str">
        <f t="shared" si="304"/>
        <v/>
      </c>
      <c r="AC929" t="str">
        <f t="shared" si="304"/>
        <v/>
      </c>
      <c r="AD929" t="str">
        <f t="shared" si="304"/>
        <v/>
      </c>
      <c r="AE929" t="str">
        <f t="shared" si="304"/>
        <v/>
      </c>
      <c r="AF929" t="str">
        <f t="shared" si="304"/>
        <v/>
      </c>
      <c r="AG929" t="str">
        <f t="shared" si="305"/>
        <v>INSERT INTO oscar_db.synonym (SYNONYM, LOV_ID) VALUES('per month' , 928);</v>
      </c>
      <c r="AH929" t="str">
        <f t="shared" si="305"/>
        <v>INSERT INTO oscar_db.synonym (SYNONYM, LOV_ID) VALUES('each month' , 928);</v>
      </c>
      <c r="AI929" t="str">
        <f t="shared" si="305"/>
        <v>INSERT INTO oscar_db.synonym (SYNONYM, LOV_ID) VALUES('every month' , 928);</v>
      </c>
      <c r="AJ929" t="str">
        <f t="shared" si="305"/>
        <v/>
      </c>
      <c r="AK929" t="str">
        <f t="shared" si="305"/>
        <v/>
      </c>
      <c r="AL929" t="str">
        <f t="shared" si="305"/>
        <v/>
      </c>
      <c r="AM929" t="str">
        <f t="shared" si="305"/>
        <v/>
      </c>
      <c r="AN929" t="str">
        <f t="shared" si="305"/>
        <v/>
      </c>
      <c r="AO929" t="str">
        <f t="shared" si="305"/>
        <v/>
      </c>
      <c r="AP929" t="str">
        <f t="shared" si="305"/>
        <v/>
      </c>
      <c r="AQ929" t="str">
        <f t="shared" si="305"/>
        <v/>
      </c>
      <c r="AR929" t="str">
        <f t="shared" si="305"/>
        <v/>
      </c>
    </row>
    <row r="930" spans="3:44" ht="32" hidden="1">
      <c r="C930" s="68">
        <v>26</v>
      </c>
      <c r="D930" s="68">
        <v>79</v>
      </c>
      <c r="E930" s="15" t="s">
        <v>660</v>
      </c>
      <c r="F930" s="145" t="s">
        <v>2788</v>
      </c>
      <c r="G930" s="148" t="s">
        <v>2789</v>
      </c>
      <c r="H930" s="148" t="str">
        <f t="shared" si="301"/>
        <v>Quarterly</v>
      </c>
      <c r="I930" s="148">
        <v>6</v>
      </c>
      <c r="J930" s="148" t="s">
        <v>200</v>
      </c>
      <c r="K930" s="148"/>
      <c r="L930" s="30" t="s">
        <v>2790</v>
      </c>
      <c r="M930" s="143"/>
      <c r="N930" s="68">
        <v>929</v>
      </c>
      <c r="O930" s="68" t="str">
        <f t="shared" si="300"/>
        <v/>
      </c>
      <c r="P930" s="68" t="str">
        <f t="shared" si="295"/>
        <v>{ "id": 929, "cbl_value":"QUARTERLY", "oscar_display_text" : "Quarterly", "top_record": false, "synonyms": [] },</v>
      </c>
      <c r="Q930" s="68" t="str">
        <f t="shared" si="296"/>
        <v>{ "id": 929, "cbl_value":"QUARTERLY", "oscar_display_text" : "Quarterly", "top_record": false, "synonyms": [] },</v>
      </c>
      <c r="R930" s="68"/>
      <c r="S930" t="s">
        <v>200</v>
      </c>
      <c r="T930" t="str">
        <f t="shared" si="303"/>
        <v>UPDATE lov_value SET ACTIVE = 1 , ORDER_VALUE = 6, CBL_VALUE = 'QUARTERLY' WHERE ID = 929;</v>
      </c>
      <c r="U930" t="str">
        <f t="shared" si="304"/>
        <v>per quarter</v>
      </c>
      <c r="V930" t="str">
        <f t="shared" si="304"/>
        <v>each quarter</v>
      </c>
      <c r="W930" t="str">
        <f t="shared" si="304"/>
        <v>every quarter</v>
      </c>
      <c r="X930" t="str">
        <f t="shared" si="304"/>
        <v/>
      </c>
      <c r="Y930" t="str">
        <f t="shared" si="304"/>
        <v/>
      </c>
      <c r="Z930" t="str">
        <f t="shared" si="304"/>
        <v/>
      </c>
      <c r="AA930" t="str">
        <f t="shared" si="304"/>
        <v/>
      </c>
      <c r="AB930" t="str">
        <f t="shared" si="304"/>
        <v/>
      </c>
      <c r="AC930" t="str">
        <f t="shared" si="304"/>
        <v/>
      </c>
      <c r="AD930" t="str">
        <f t="shared" si="304"/>
        <v/>
      </c>
      <c r="AE930" t="str">
        <f t="shared" si="304"/>
        <v/>
      </c>
      <c r="AF930" t="str">
        <f t="shared" si="304"/>
        <v/>
      </c>
      <c r="AG930" t="str">
        <f t="shared" si="305"/>
        <v>INSERT INTO oscar_db.synonym (SYNONYM, LOV_ID) VALUES('per quarter' , 929);</v>
      </c>
      <c r="AH930" t="str">
        <f t="shared" si="305"/>
        <v>INSERT INTO oscar_db.synonym (SYNONYM, LOV_ID) VALUES('each quarter' , 929);</v>
      </c>
      <c r="AI930" t="str">
        <f t="shared" si="305"/>
        <v>INSERT INTO oscar_db.synonym (SYNONYM, LOV_ID) VALUES('every quarter' , 929);</v>
      </c>
      <c r="AJ930" t="str">
        <f t="shared" si="305"/>
        <v/>
      </c>
      <c r="AK930" t="str">
        <f t="shared" si="305"/>
        <v/>
      </c>
      <c r="AL930" t="str">
        <f t="shared" si="305"/>
        <v/>
      </c>
      <c r="AM930" t="str">
        <f t="shared" si="305"/>
        <v/>
      </c>
      <c r="AN930" t="str">
        <f t="shared" si="305"/>
        <v/>
      </c>
      <c r="AO930" t="str">
        <f t="shared" si="305"/>
        <v/>
      </c>
      <c r="AP930" t="str">
        <f t="shared" si="305"/>
        <v/>
      </c>
      <c r="AQ930" t="str">
        <f t="shared" si="305"/>
        <v/>
      </c>
      <c r="AR930" t="str">
        <f t="shared" si="305"/>
        <v/>
      </c>
    </row>
    <row r="931" spans="3:44" ht="32" hidden="1">
      <c r="C931" s="68">
        <v>26</v>
      </c>
      <c r="D931" s="68">
        <v>79</v>
      </c>
      <c r="E931" s="15" t="s">
        <v>660</v>
      </c>
      <c r="F931" s="145" t="s">
        <v>2791</v>
      </c>
      <c r="G931" s="148" t="s">
        <v>2792</v>
      </c>
      <c r="H931" s="148" t="str">
        <f t="shared" si="301"/>
        <v>Twice a year</v>
      </c>
      <c r="I931" s="148">
        <v>7</v>
      </c>
      <c r="J931" s="148" t="s">
        <v>200</v>
      </c>
      <c r="K931" s="148"/>
      <c r="L931" s="30" t="s">
        <v>2793</v>
      </c>
      <c r="M931" s="143"/>
      <c r="N931" s="68">
        <v>930</v>
      </c>
      <c r="O931" s="68" t="str">
        <f t="shared" si="300"/>
        <v/>
      </c>
      <c r="P931" s="68" t="str">
        <f t="shared" si="295"/>
        <v>{ "id": 930, "cbl_value":"TWICE_A_YEAR", "oscar_display_text" : "Twice a year", "top_record": false, "synonyms": [] },</v>
      </c>
      <c r="Q931" s="68" t="str">
        <f t="shared" si="296"/>
        <v>{ "id": 930, "cbl_value":"TWICE_A_YEAR", "oscar_display_text" : "Twice a year", "top_record": false, "synonyms": [] },</v>
      </c>
      <c r="R931" s="68"/>
      <c r="S931" t="s">
        <v>200</v>
      </c>
      <c r="T931" t="str">
        <f t="shared" si="303"/>
        <v>UPDATE lov_value SET ACTIVE = 1 , ORDER_VALUE = 7, CBL_VALUE = 'TWICE_A_YEAR' WHERE ID = 930;</v>
      </c>
      <c r="U931" t="str">
        <f t="shared" si="304"/>
        <v>bi-yearly</v>
      </c>
      <c r="V931" t="str">
        <f t="shared" si="304"/>
        <v>every semester</v>
      </c>
      <c r="W931" t="str">
        <f t="shared" si="304"/>
        <v>each semester</v>
      </c>
      <c r="X931" t="str">
        <f t="shared" si="304"/>
        <v/>
      </c>
      <c r="Y931" t="str">
        <f t="shared" si="304"/>
        <v/>
      </c>
      <c r="Z931" t="str">
        <f t="shared" si="304"/>
        <v/>
      </c>
      <c r="AA931" t="str">
        <f t="shared" si="304"/>
        <v/>
      </c>
      <c r="AB931" t="str">
        <f t="shared" si="304"/>
        <v/>
      </c>
      <c r="AC931" t="str">
        <f t="shared" si="304"/>
        <v/>
      </c>
      <c r="AD931" t="str">
        <f t="shared" si="304"/>
        <v/>
      </c>
      <c r="AE931" t="str">
        <f t="shared" si="304"/>
        <v/>
      </c>
      <c r="AF931" t="str">
        <f t="shared" si="304"/>
        <v/>
      </c>
      <c r="AG931" t="str">
        <f t="shared" si="305"/>
        <v>INSERT INTO oscar_db.synonym (SYNONYM, LOV_ID) VALUES('bi-yearly' , 930);</v>
      </c>
      <c r="AH931" t="str">
        <f t="shared" si="305"/>
        <v>INSERT INTO oscar_db.synonym (SYNONYM, LOV_ID) VALUES('every semester' , 930);</v>
      </c>
      <c r="AI931" t="str">
        <f t="shared" si="305"/>
        <v>INSERT INTO oscar_db.synonym (SYNONYM, LOV_ID) VALUES('each semester' , 930);</v>
      </c>
      <c r="AJ931" t="str">
        <f t="shared" si="305"/>
        <v/>
      </c>
      <c r="AK931" t="str">
        <f t="shared" si="305"/>
        <v/>
      </c>
      <c r="AL931" t="str">
        <f t="shared" si="305"/>
        <v/>
      </c>
      <c r="AM931" t="str">
        <f t="shared" si="305"/>
        <v/>
      </c>
      <c r="AN931" t="str">
        <f t="shared" si="305"/>
        <v/>
      </c>
      <c r="AO931" t="str">
        <f t="shared" si="305"/>
        <v/>
      </c>
      <c r="AP931" t="str">
        <f t="shared" si="305"/>
        <v/>
      </c>
      <c r="AQ931" t="str">
        <f t="shared" si="305"/>
        <v/>
      </c>
      <c r="AR931" t="str">
        <f t="shared" si="305"/>
        <v/>
      </c>
    </row>
    <row r="932" spans="3:44" ht="16" hidden="1">
      <c r="C932" s="68">
        <v>26</v>
      </c>
      <c r="D932" s="68">
        <v>79</v>
      </c>
      <c r="E932" s="15" t="s">
        <v>660</v>
      </c>
      <c r="F932" s="145" t="s">
        <v>2794</v>
      </c>
      <c r="G932" s="148" t="s">
        <v>2795</v>
      </c>
      <c r="H932" s="148" t="str">
        <f t="shared" si="301"/>
        <v>Annually</v>
      </c>
      <c r="I932" s="148">
        <v>8</v>
      </c>
      <c r="J932" s="148" t="s">
        <v>200</v>
      </c>
      <c r="K932" s="148"/>
      <c r="L932" s="30" t="s">
        <v>2796</v>
      </c>
      <c r="M932" s="143"/>
      <c r="N932" s="68">
        <v>931</v>
      </c>
      <c r="O932" s="68" t="str">
        <f t="shared" si="300"/>
        <v/>
      </c>
      <c r="P932" s="68" t="str">
        <f t="shared" si="295"/>
        <v>{ "id": 931, "cbl_value":"ANNUALLY", "oscar_display_text" : "Annually", "top_record": false, "synonyms": [] },</v>
      </c>
      <c r="Q932" s="68" t="str">
        <f t="shared" si="296"/>
        <v>{ "id": 931, "cbl_value":"ANNUALLY", "oscar_display_text" : "Annually", "top_record": false, "synonyms": [] },</v>
      </c>
      <c r="R932" s="68"/>
      <c r="S932" t="s">
        <v>200</v>
      </c>
      <c r="T932" t="str">
        <f t="shared" si="303"/>
        <v>UPDATE lov_value SET ACTIVE = 1 , ORDER_VALUE = 8, CBL_VALUE = 'ANNUALLY' WHERE ID = 931;</v>
      </c>
      <c r="U932" t="str">
        <f t="shared" si="304"/>
        <v>per year</v>
      </c>
      <c r="V932" t="str">
        <f t="shared" si="304"/>
        <v>each year</v>
      </c>
      <c r="W932" t="str">
        <f t="shared" si="304"/>
        <v>every year</v>
      </c>
      <c r="X932" t="str">
        <f t="shared" si="304"/>
        <v/>
      </c>
      <c r="Y932" t="str">
        <f t="shared" si="304"/>
        <v/>
      </c>
      <c r="Z932" t="str">
        <f t="shared" si="304"/>
        <v/>
      </c>
      <c r="AA932" t="str">
        <f t="shared" si="304"/>
        <v/>
      </c>
      <c r="AB932" t="str">
        <f t="shared" si="304"/>
        <v/>
      </c>
      <c r="AC932" t="str">
        <f t="shared" si="304"/>
        <v/>
      </c>
      <c r="AD932" t="str">
        <f t="shared" si="304"/>
        <v/>
      </c>
      <c r="AE932" t="str">
        <f t="shared" si="304"/>
        <v/>
      </c>
      <c r="AF932" t="str">
        <f t="shared" si="304"/>
        <v/>
      </c>
      <c r="AG932" t="str">
        <f t="shared" si="305"/>
        <v>INSERT INTO oscar_db.synonym (SYNONYM, LOV_ID) VALUES('per year' , 931);</v>
      </c>
      <c r="AH932" t="str">
        <f t="shared" si="305"/>
        <v>INSERT INTO oscar_db.synonym (SYNONYM, LOV_ID) VALUES('each year' , 931);</v>
      </c>
      <c r="AI932" t="str">
        <f t="shared" si="305"/>
        <v>INSERT INTO oscar_db.synonym (SYNONYM, LOV_ID) VALUES('every year' , 931);</v>
      </c>
      <c r="AJ932" t="str">
        <f t="shared" si="305"/>
        <v/>
      </c>
      <c r="AK932" t="str">
        <f t="shared" si="305"/>
        <v/>
      </c>
      <c r="AL932" t="str">
        <f t="shared" si="305"/>
        <v/>
      </c>
      <c r="AM932" t="str">
        <f t="shared" si="305"/>
        <v/>
      </c>
      <c r="AN932" t="str">
        <f t="shared" si="305"/>
        <v/>
      </c>
      <c r="AO932" t="str">
        <f t="shared" si="305"/>
        <v/>
      </c>
      <c r="AP932" t="str">
        <f t="shared" si="305"/>
        <v/>
      </c>
      <c r="AQ932" t="str">
        <f t="shared" si="305"/>
        <v/>
      </c>
      <c r="AR932" t="str">
        <f t="shared" si="305"/>
        <v/>
      </c>
    </row>
    <row r="933" spans="3:44" ht="16" hidden="1">
      <c r="C933" s="68">
        <v>26</v>
      </c>
      <c r="D933" s="68">
        <v>79</v>
      </c>
      <c r="E933" s="15" t="s">
        <v>660</v>
      </c>
      <c r="F933" s="145" t="s">
        <v>2797</v>
      </c>
      <c r="G933" s="148" t="s">
        <v>1416</v>
      </c>
      <c r="H933" s="148" t="str">
        <f t="shared" si="301"/>
        <v>Unknown</v>
      </c>
      <c r="I933" s="148">
        <v>9</v>
      </c>
      <c r="J933" s="148" t="s">
        <v>200</v>
      </c>
      <c r="K933" s="148"/>
      <c r="L933" s="30" t="s">
        <v>2798</v>
      </c>
      <c r="M933" s="143"/>
      <c r="N933" s="68">
        <v>932</v>
      </c>
      <c r="O933" s="68" t="str">
        <f t="shared" si="300"/>
        <v/>
      </c>
      <c r="P933" s="68" t="str">
        <f t="shared" si="295"/>
        <v>{ "id": 932, "cbl_value":"UNKNOWN", "oscar_display_text" : "Unknown", "top_record": false, "synonyms": [] },</v>
      </c>
      <c r="Q933" s="68" t="str">
        <f t="shared" si="296"/>
        <v>{ "id": 932, "cbl_value":"UNKNOWN", "oscar_display_text" : "Unknown", "top_record": false, "synonyms": [] },</v>
      </c>
      <c r="R933" s="68"/>
      <c r="S933" t="s">
        <v>200</v>
      </c>
      <c r="T933" t="str">
        <f t="shared" si="303"/>
        <v>UPDATE lov_value SET ACTIVE = 1 , ORDER_VALUE = 9, CBL_VALUE = 'UNKNOWN' WHERE ID = 932;</v>
      </c>
      <c r="U933" t="str">
        <f t="shared" si="304"/>
        <v>not known</v>
      </c>
      <c r="V933" t="str">
        <f t="shared" si="304"/>
        <v/>
      </c>
      <c r="W933" t="str">
        <f t="shared" si="304"/>
        <v/>
      </c>
      <c r="X933" t="str">
        <f t="shared" si="304"/>
        <v/>
      </c>
      <c r="Y933" t="str">
        <f t="shared" si="304"/>
        <v/>
      </c>
      <c r="Z933" t="str">
        <f t="shared" si="304"/>
        <v/>
      </c>
      <c r="AA933" t="str">
        <f t="shared" si="304"/>
        <v/>
      </c>
      <c r="AB933" t="str">
        <f t="shared" si="304"/>
        <v/>
      </c>
      <c r="AC933" t="str">
        <f t="shared" si="304"/>
        <v/>
      </c>
      <c r="AD933" t="str">
        <f t="shared" si="304"/>
        <v/>
      </c>
      <c r="AE933" t="str">
        <f t="shared" si="304"/>
        <v/>
      </c>
      <c r="AF933" t="str">
        <f t="shared" si="304"/>
        <v/>
      </c>
      <c r="AG933" t="str">
        <f t="shared" si="305"/>
        <v>INSERT INTO oscar_db.synonym (SYNONYM, LOV_ID) VALUES('not known' , 932);</v>
      </c>
      <c r="AH933" t="str">
        <f t="shared" si="305"/>
        <v/>
      </c>
      <c r="AI933" t="str">
        <f t="shared" si="305"/>
        <v/>
      </c>
      <c r="AJ933" t="str">
        <f t="shared" si="305"/>
        <v/>
      </c>
      <c r="AK933" t="str">
        <f t="shared" si="305"/>
        <v/>
      </c>
      <c r="AL933" t="str">
        <f t="shared" si="305"/>
        <v/>
      </c>
      <c r="AM933" t="str">
        <f t="shared" si="305"/>
        <v/>
      </c>
      <c r="AN933" t="str">
        <f t="shared" si="305"/>
        <v/>
      </c>
      <c r="AO933" t="str">
        <f t="shared" si="305"/>
        <v/>
      </c>
      <c r="AP933" t="str">
        <f t="shared" si="305"/>
        <v/>
      </c>
      <c r="AQ933" t="str">
        <f t="shared" si="305"/>
        <v/>
      </c>
      <c r="AR933" t="str">
        <f t="shared" si="305"/>
        <v/>
      </c>
    </row>
    <row r="934" spans="3:44" ht="16" hidden="1">
      <c r="C934" s="68">
        <v>26</v>
      </c>
      <c r="D934" s="68">
        <v>79</v>
      </c>
      <c r="E934" s="15" t="s">
        <v>660</v>
      </c>
      <c r="F934" s="145" t="s">
        <v>2552</v>
      </c>
      <c r="G934" s="148" t="s">
        <v>2799</v>
      </c>
      <c r="H934" s="148" t="str">
        <f t="shared" si="301"/>
        <v>Undefined</v>
      </c>
      <c r="I934" s="148">
        <v>10</v>
      </c>
      <c r="J934" s="148" t="s">
        <v>88</v>
      </c>
      <c r="K934" s="148"/>
      <c r="L934" s="30" t="s">
        <v>2800</v>
      </c>
      <c r="M934" s="143"/>
      <c r="N934" s="68">
        <v>933</v>
      </c>
      <c r="O934" s="68" t="str">
        <f t="shared" si="300"/>
        <v/>
      </c>
      <c r="P934" s="68" t="str">
        <f t="shared" si="295"/>
        <v>{ "id": 933, "cbl_value":"UNDEFINED ", "oscar_display_text" : "Undefined", "top_record": false, "synonyms": [] },</v>
      </c>
      <c r="Q934" s="68" t="str">
        <f t="shared" si="296"/>
        <v>{ "id": 933, "cbl_value":"UNDEFINED ", "oscar_display_text" : "Undefined", "top_record": false, "synonyms": [] },</v>
      </c>
      <c r="R934" s="68"/>
      <c r="S934" t="s">
        <v>200</v>
      </c>
      <c r="T934" t="str">
        <f t="shared" si="303"/>
        <v>UPDATE lov_value SET ACTIVE = 0 , ORDER_VALUE = 10, CBL_VALUE = 'UNDEFINED ' WHERE ID = 933;</v>
      </c>
      <c r="U934" t="str">
        <f t="shared" si="304"/>
        <v>not defined</v>
      </c>
      <c r="V934" t="str">
        <f t="shared" si="304"/>
        <v/>
      </c>
      <c r="W934" t="str">
        <f t="shared" si="304"/>
        <v/>
      </c>
      <c r="X934" t="str">
        <f t="shared" si="304"/>
        <v/>
      </c>
      <c r="Y934" t="str">
        <f t="shared" si="304"/>
        <v/>
      </c>
      <c r="Z934" t="str">
        <f t="shared" si="304"/>
        <v/>
      </c>
      <c r="AA934" t="str">
        <f t="shared" si="304"/>
        <v/>
      </c>
      <c r="AB934" t="str">
        <f t="shared" si="304"/>
        <v/>
      </c>
      <c r="AC934" t="str">
        <f t="shared" si="304"/>
        <v/>
      </c>
      <c r="AD934" t="str">
        <f t="shared" si="304"/>
        <v/>
      </c>
      <c r="AE934" t="str">
        <f t="shared" si="304"/>
        <v/>
      </c>
      <c r="AF934" t="str">
        <f t="shared" si="304"/>
        <v/>
      </c>
      <c r="AG934" t="str">
        <f t="shared" si="305"/>
        <v>INSERT INTO oscar_db.synonym (SYNONYM, LOV_ID) VALUES('not defined' , 933);</v>
      </c>
      <c r="AH934" t="str">
        <f t="shared" si="305"/>
        <v/>
      </c>
      <c r="AI934" t="str">
        <f t="shared" si="305"/>
        <v/>
      </c>
      <c r="AJ934" t="str">
        <f t="shared" si="305"/>
        <v/>
      </c>
      <c r="AK934" t="str">
        <f t="shared" si="305"/>
        <v/>
      </c>
      <c r="AL934" t="str">
        <f t="shared" si="305"/>
        <v/>
      </c>
      <c r="AM934" t="str">
        <f t="shared" si="305"/>
        <v/>
      </c>
      <c r="AN934" t="str">
        <f t="shared" si="305"/>
        <v/>
      </c>
      <c r="AO934" t="str">
        <f t="shared" si="305"/>
        <v/>
      </c>
      <c r="AP934" t="str">
        <f t="shared" si="305"/>
        <v/>
      </c>
      <c r="AQ934" t="str">
        <f t="shared" si="305"/>
        <v/>
      </c>
      <c r="AR934" t="str">
        <f t="shared" si="305"/>
        <v/>
      </c>
    </row>
    <row r="935" spans="3:44" ht="16" hidden="1">
      <c r="C935" s="68">
        <v>27</v>
      </c>
      <c r="D935" s="68">
        <v>155</v>
      </c>
      <c r="E935" s="15" t="s">
        <v>800</v>
      </c>
      <c r="F935" s="145" t="s">
        <v>2801</v>
      </c>
      <c r="G935" s="148" t="s">
        <v>1416</v>
      </c>
      <c r="H935" s="148" t="str">
        <f t="shared" si="301"/>
        <v>Unknown</v>
      </c>
      <c r="I935" s="148"/>
      <c r="J935" s="148" t="s">
        <v>200</v>
      </c>
      <c r="K935" s="148"/>
      <c r="L935" s="30" t="s">
        <v>2802</v>
      </c>
      <c r="M935" s="143"/>
      <c r="N935" s="68">
        <v>934</v>
      </c>
      <c r="O935" s="68" t="str">
        <f t="shared" si="300"/>
        <v>]},{ "id":27,"ext_id": 155, "name":"FUND_STRUCTURE_TYPE","values":[</v>
      </c>
      <c r="P935" s="68" t="str">
        <f t="shared" si="295"/>
        <v>{ "id": 934, "cbl_value":"UNKNOWN", "oscar_display_text" : "Unknown", "top_record": false, "synonyms": [] },</v>
      </c>
      <c r="Q935" s="68" t="str">
        <f t="shared" si="296"/>
        <v>]},{ "id":27,"ext_id": 155, "name":"FUND_STRUCTURE_TYPE","values":[{ "id": 934, "cbl_value":"UNKNOWN", "oscar_display_text" : "Unknown", "top_record": false, "synonyms": [] },</v>
      </c>
      <c r="R935" s="68"/>
      <c r="S935" t="s">
        <v>200</v>
      </c>
      <c r="T935" t="str">
        <f t="shared" si="303"/>
        <v>UPDATE lov_value SET ACTIVE = 1 , ORDER_VALUE = 0, CBL_VALUE = 'UNKNOWN' WHERE ID = 934;</v>
      </c>
      <c r="U935" t="str">
        <f t="shared" si="304"/>
        <v>unknown fund</v>
      </c>
      <c r="V935" t="str">
        <f t="shared" si="304"/>
        <v/>
      </c>
      <c r="W935" t="str">
        <f t="shared" si="304"/>
        <v/>
      </c>
      <c r="X935" t="str">
        <f t="shared" si="304"/>
        <v/>
      </c>
      <c r="Y935" t="str">
        <f t="shared" si="304"/>
        <v/>
      </c>
      <c r="Z935" t="str">
        <f t="shared" si="304"/>
        <v/>
      </c>
      <c r="AA935" t="str">
        <f t="shared" si="304"/>
        <v/>
      </c>
      <c r="AB935" t="str">
        <f t="shared" si="304"/>
        <v/>
      </c>
      <c r="AC935" t="str">
        <f t="shared" si="304"/>
        <v/>
      </c>
      <c r="AD935" t="str">
        <f t="shared" si="304"/>
        <v/>
      </c>
      <c r="AE935" t="str">
        <f t="shared" si="304"/>
        <v/>
      </c>
      <c r="AF935" t="str">
        <f t="shared" si="304"/>
        <v/>
      </c>
      <c r="AG935" t="str">
        <f t="shared" si="305"/>
        <v>INSERT INTO oscar_db.synonym (SYNONYM, LOV_ID) VALUES('unknown fund' , 934);</v>
      </c>
      <c r="AH935" t="str">
        <f t="shared" si="305"/>
        <v/>
      </c>
      <c r="AI935" t="str">
        <f t="shared" si="305"/>
        <v/>
      </c>
      <c r="AJ935" t="str">
        <f t="shared" si="305"/>
        <v/>
      </c>
      <c r="AK935" t="str">
        <f t="shared" si="305"/>
        <v/>
      </c>
      <c r="AL935" t="str">
        <f t="shared" si="305"/>
        <v/>
      </c>
      <c r="AM935" t="str">
        <f t="shared" si="305"/>
        <v/>
      </c>
      <c r="AN935" t="str">
        <f t="shared" si="305"/>
        <v/>
      </c>
      <c r="AO935" t="str">
        <f t="shared" si="305"/>
        <v/>
      </c>
      <c r="AP935" t="str">
        <f t="shared" si="305"/>
        <v/>
      </c>
      <c r="AQ935" t="str">
        <f t="shared" si="305"/>
        <v/>
      </c>
      <c r="AR935" t="str">
        <f t="shared" si="305"/>
        <v/>
      </c>
    </row>
    <row r="936" spans="3:44" ht="16" hidden="1">
      <c r="C936" s="68">
        <v>27</v>
      </c>
      <c r="D936" s="68">
        <v>155</v>
      </c>
      <c r="E936" s="15" t="s">
        <v>800</v>
      </c>
      <c r="F936" s="145" t="s">
        <v>2803</v>
      </c>
      <c r="G936" s="148" t="s">
        <v>2804</v>
      </c>
      <c r="H936" s="148" t="str">
        <f t="shared" si="301"/>
        <v>Exchange traded fund</v>
      </c>
      <c r="I936" s="148"/>
      <c r="J936" s="148" t="s">
        <v>200</v>
      </c>
      <c r="K936" s="148"/>
      <c r="L936" s="30" t="s">
        <v>2805</v>
      </c>
      <c r="M936" s="143"/>
      <c r="N936" s="68">
        <v>935</v>
      </c>
      <c r="O936" s="68" t="str">
        <f t="shared" si="300"/>
        <v/>
      </c>
      <c r="P936" s="68" t="str">
        <f t="shared" si="295"/>
        <v>{ "id": 935, "cbl_value":"ETF", "oscar_display_text" : "Exchange traded fund", "top_record": false, "synonyms": [] },</v>
      </c>
      <c r="Q936" s="68" t="str">
        <f t="shared" si="296"/>
        <v>{ "id": 935, "cbl_value":"ETF", "oscar_display_text" : "Exchange traded fund", "top_record": false, "synonyms": [] },</v>
      </c>
      <c r="R936" s="68"/>
      <c r="S936" t="s">
        <v>200</v>
      </c>
      <c r="T936" t="str">
        <f t="shared" si="303"/>
        <v>UPDATE lov_value SET ACTIVE = 1 , ORDER_VALUE = 0, CBL_VALUE = 'ETF' WHERE ID = 935;</v>
      </c>
      <c r="U936" t="str">
        <f t="shared" si="304"/>
        <v>etf</v>
      </c>
      <c r="V936" t="str">
        <f t="shared" si="304"/>
        <v/>
      </c>
      <c r="W936" t="str">
        <f t="shared" si="304"/>
        <v/>
      </c>
      <c r="X936" t="str">
        <f t="shared" si="304"/>
        <v/>
      </c>
      <c r="Y936" t="str">
        <f t="shared" si="304"/>
        <v/>
      </c>
      <c r="Z936" t="str">
        <f t="shared" si="304"/>
        <v/>
      </c>
      <c r="AA936" t="str">
        <f t="shared" si="304"/>
        <v/>
      </c>
      <c r="AB936" t="str">
        <f t="shared" si="304"/>
        <v/>
      </c>
      <c r="AC936" t="str">
        <f t="shared" si="304"/>
        <v/>
      </c>
      <c r="AD936" t="str">
        <f t="shared" si="304"/>
        <v/>
      </c>
      <c r="AE936" t="str">
        <f t="shared" si="304"/>
        <v/>
      </c>
      <c r="AF936" t="str">
        <f t="shared" si="304"/>
        <v/>
      </c>
      <c r="AG936" t="str">
        <f t="shared" si="305"/>
        <v>INSERT INTO oscar_db.synonym (SYNONYM, LOV_ID) VALUES('etf' , 935);</v>
      </c>
      <c r="AH936" t="str">
        <f t="shared" si="305"/>
        <v/>
      </c>
      <c r="AI936" t="str">
        <f t="shared" si="305"/>
        <v/>
      </c>
      <c r="AJ936" t="str">
        <f t="shared" si="305"/>
        <v/>
      </c>
      <c r="AK936" t="str">
        <f t="shared" si="305"/>
        <v/>
      </c>
      <c r="AL936" t="str">
        <f t="shared" si="305"/>
        <v/>
      </c>
      <c r="AM936" t="str">
        <f t="shared" si="305"/>
        <v/>
      </c>
      <c r="AN936" t="str">
        <f t="shared" si="305"/>
        <v/>
      </c>
      <c r="AO936" t="str">
        <f t="shared" si="305"/>
        <v/>
      </c>
      <c r="AP936" t="str">
        <f t="shared" si="305"/>
        <v/>
      </c>
      <c r="AQ936" t="str">
        <f t="shared" si="305"/>
        <v/>
      </c>
      <c r="AR936" t="str">
        <f t="shared" si="305"/>
        <v/>
      </c>
    </row>
    <row r="937" spans="3:44" ht="16" hidden="1">
      <c r="C937" s="68">
        <v>27</v>
      </c>
      <c r="D937" s="68">
        <v>155</v>
      </c>
      <c r="E937" s="15" t="s">
        <v>800</v>
      </c>
      <c r="F937" s="145" t="s">
        <v>2806</v>
      </c>
      <c r="G937" s="148" t="s">
        <v>2807</v>
      </c>
      <c r="H937" s="148" t="str">
        <f t="shared" si="301"/>
        <v>Other</v>
      </c>
      <c r="I937" s="148"/>
      <c r="J937" s="148" t="s">
        <v>200</v>
      </c>
      <c r="K937" s="148"/>
      <c r="L937" s="30" t="s">
        <v>2808</v>
      </c>
      <c r="M937" s="143"/>
      <c r="N937" s="68">
        <v>936</v>
      </c>
      <c r="O937" s="68" t="str">
        <f t="shared" si="300"/>
        <v/>
      </c>
      <c r="P937" s="68" t="str">
        <f t="shared" si="295"/>
        <v>{ "id": 936, "cbl_value":"OTHER", "oscar_display_text" : "Other", "top_record": false, "synonyms": [] },</v>
      </c>
      <c r="Q937" s="68" t="str">
        <f t="shared" si="296"/>
        <v>{ "id": 936, "cbl_value":"OTHER", "oscar_display_text" : "Other", "top_record": false, "synonyms": [] },</v>
      </c>
      <c r="R937" s="68"/>
      <c r="S937" t="s">
        <v>200</v>
      </c>
      <c r="T937" t="str">
        <f t="shared" si="303"/>
        <v>UPDATE lov_value SET ACTIVE = 1 , ORDER_VALUE = 0, CBL_VALUE = 'OTHER' WHERE ID = 936;</v>
      </c>
      <c r="U937" t="str">
        <f t="shared" si="304"/>
        <v>other fund</v>
      </c>
      <c r="V937" t="str">
        <f t="shared" si="304"/>
        <v/>
      </c>
      <c r="W937" t="str">
        <f t="shared" si="304"/>
        <v/>
      </c>
      <c r="X937" t="str">
        <f t="shared" si="304"/>
        <v/>
      </c>
      <c r="Y937" t="str">
        <f t="shared" si="304"/>
        <v/>
      </c>
      <c r="Z937" t="str">
        <f t="shared" si="304"/>
        <v/>
      </c>
      <c r="AA937" t="str">
        <f t="shared" si="304"/>
        <v/>
      </c>
      <c r="AB937" t="str">
        <f t="shared" si="304"/>
        <v/>
      </c>
      <c r="AC937" t="str">
        <f t="shared" si="304"/>
        <v/>
      </c>
      <c r="AD937" t="str">
        <f t="shared" si="304"/>
        <v/>
      </c>
      <c r="AE937" t="str">
        <f t="shared" si="304"/>
        <v/>
      </c>
      <c r="AF937" t="str">
        <f t="shared" si="304"/>
        <v/>
      </c>
      <c r="AG937" t="str">
        <f t="shared" si="305"/>
        <v>INSERT INTO oscar_db.synonym (SYNONYM, LOV_ID) VALUES('other fund' , 936);</v>
      </c>
      <c r="AH937" t="str">
        <f t="shared" si="305"/>
        <v/>
      </c>
      <c r="AI937" t="str">
        <f t="shared" si="305"/>
        <v/>
      </c>
      <c r="AJ937" t="str">
        <f t="shared" si="305"/>
        <v/>
      </c>
      <c r="AK937" t="str">
        <f t="shared" si="305"/>
        <v/>
      </c>
      <c r="AL937" t="str">
        <f t="shared" si="305"/>
        <v/>
      </c>
      <c r="AM937" t="str">
        <f t="shared" si="305"/>
        <v/>
      </c>
      <c r="AN937" t="str">
        <f t="shared" si="305"/>
        <v/>
      </c>
      <c r="AO937" t="str">
        <f t="shared" si="305"/>
        <v/>
      </c>
      <c r="AP937" t="str">
        <f t="shared" si="305"/>
        <v/>
      </c>
      <c r="AQ937" t="str">
        <f t="shared" si="305"/>
        <v/>
      </c>
      <c r="AR937" t="str">
        <f t="shared" si="305"/>
        <v/>
      </c>
    </row>
    <row r="938" spans="3:44" ht="16" hidden="1">
      <c r="C938" s="68">
        <v>27</v>
      </c>
      <c r="D938" s="68">
        <v>155</v>
      </c>
      <c r="E938" s="15" t="s">
        <v>800</v>
      </c>
      <c r="F938" s="145" t="s">
        <v>2809</v>
      </c>
      <c r="G938" s="148" t="s">
        <v>2810</v>
      </c>
      <c r="H938" s="148" t="str">
        <f t="shared" si="301"/>
        <v>STD investment funds</v>
      </c>
      <c r="I938" s="148"/>
      <c r="J938" s="148" t="s">
        <v>200</v>
      </c>
      <c r="K938" s="148"/>
      <c r="L938" s="30" t="s">
        <v>2811</v>
      </c>
      <c r="M938" s="143"/>
      <c r="N938" s="68">
        <v>937</v>
      </c>
      <c r="O938" s="68" t="str">
        <f t="shared" si="300"/>
        <v/>
      </c>
      <c r="P938" s="68" t="str">
        <f t="shared" si="295"/>
        <v>{ "id": 937, "cbl_value":"STD_INVESTMENT_FUNDS", "oscar_display_text" : "STD investment funds", "top_record": false, "synonyms": [] },</v>
      </c>
      <c r="Q938" s="68" t="str">
        <f t="shared" si="296"/>
        <v>{ "id": 937, "cbl_value":"STD_INVESTMENT_FUNDS", "oscar_display_text" : "STD investment funds", "top_record": false, "synonyms": [] },</v>
      </c>
      <c r="R938" s="68"/>
      <c r="S938" t="s">
        <v>200</v>
      </c>
      <c r="T938" t="str">
        <f t="shared" si="303"/>
        <v>UPDATE lov_value SET ACTIVE = 1 , ORDER_VALUE = 0, CBL_VALUE = 'STD_INVESTMENT_FUNDS' WHERE ID = 937;</v>
      </c>
      <c r="U938" t="str">
        <f t="shared" si="304"/>
        <v>std fund</v>
      </c>
      <c r="V938" t="str">
        <f t="shared" si="304"/>
        <v/>
      </c>
      <c r="W938" t="str">
        <f t="shared" si="304"/>
        <v/>
      </c>
      <c r="X938" t="str">
        <f t="shared" si="304"/>
        <v/>
      </c>
      <c r="Y938" t="str">
        <f t="shared" si="304"/>
        <v/>
      </c>
      <c r="Z938" t="str">
        <f t="shared" si="304"/>
        <v/>
      </c>
      <c r="AA938" t="str">
        <f t="shared" si="304"/>
        <v/>
      </c>
      <c r="AB938" t="str">
        <f t="shared" si="304"/>
        <v/>
      </c>
      <c r="AC938" t="str">
        <f t="shared" si="304"/>
        <v/>
      </c>
      <c r="AD938" t="str">
        <f t="shared" si="304"/>
        <v/>
      </c>
      <c r="AE938" t="str">
        <f t="shared" si="304"/>
        <v/>
      </c>
      <c r="AF938" t="str">
        <f t="shared" si="304"/>
        <v/>
      </c>
      <c r="AG938" t="str">
        <f t="shared" si="305"/>
        <v>INSERT INTO oscar_db.synonym (SYNONYM, LOV_ID) VALUES('std fund' , 937);</v>
      </c>
      <c r="AH938" t="str">
        <f t="shared" si="305"/>
        <v/>
      </c>
      <c r="AI938" t="str">
        <f t="shared" si="305"/>
        <v/>
      </c>
      <c r="AJ938" t="str">
        <f t="shared" si="305"/>
        <v/>
      </c>
      <c r="AK938" t="str">
        <f t="shared" si="305"/>
        <v/>
      </c>
      <c r="AL938" t="str">
        <f t="shared" si="305"/>
        <v/>
      </c>
      <c r="AM938" t="str">
        <f t="shared" si="305"/>
        <v/>
      </c>
      <c r="AN938" t="str">
        <f t="shared" si="305"/>
        <v/>
      </c>
      <c r="AO938" t="str">
        <f t="shared" si="305"/>
        <v/>
      </c>
      <c r="AP938" t="str">
        <f t="shared" si="305"/>
        <v/>
      </c>
      <c r="AQ938" t="str">
        <f t="shared" si="305"/>
        <v/>
      </c>
      <c r="AR938" t="str">
        <f t="shared" si="305"/>
        <v/>
      </c>
    </row>
    <row r="939" spans="3:44" ht="16" hidden="1">
      <c r="C939" s="68">
        <v>27</v>
      </c>
      <c r="D939" s="68">
        <v>155</v>
      </c>
      <c r="E939" s="15" t="s">
        <v>800</v>
      </c>
      <c r="F939" s="145" t="s">
        <v>2812</v>
      </c>
      <c r="G939" s="148" t="s">
        <v>2813</v>
      </c>
      <c r="H939" s="148" t="str">
        <f t="shared" si="301"/>
        <v>Hedge funds</v>
      </c>
      <c r="I939" s="148"/>
      <c r="J939" s="148" t="s">
        <v>200</v>
      </c>
      <c r="K939" s="148"/>
      <c r="L939" s="30" t="s">
        <v>2814</v>
      </c>
      <c r="M939" s="143"/>
      <c r="N939" s="68">
        <v>938</v>
      </c>
      <c r="O939" s="68" t="str">
        <f t="shared" si="300"/>
        <v/>
      </c>
      <c r="P939" s="68" t="str">
        <f t="shared" si="295"/>
        <v>{ "id": 938, "cbl_value":"HEDGE_FUNDS", "oscar_display_text" : "Hedge funds", "top_record": false, "synonyms": [] },</v>
      </c>
      <c r="Q939" s="68" t="str">
        <f t="shared" si="296"/>
        <v>{ "id": 938, "cbl_value":"HEDGE_FUNDS", "oscar_display_text" : "Hedge funds", "top_record": false, "synonyms": [] },</v>
      </c>
      <c r="R939" s="68"/>
      <c r="S939" t="s">
        <v>200</v>
      </c>
      <c r="T939" t="str">
        <f t="shared" si="303"/>
        <v>UPDATE lov_value SET ACTIVE = 1 , ORDER_VALUE = 0, CBL_VALUE = 'HEDGE_FUNDS' WHERE ID = 938;</v>
      </c>
      <c r="U939" t="str">
        <f t="shared" si="304"/>
        <v>close ended funds</v>
      </c>
      <c r="V939" t="str">
        <f t="shared" si="304"/>
        <v/>
      </c>
      <c r="W939" t="str">
        <f t="shared" si="304"/>
        <v/>
      </c>
      <c r="X939" t="str">
        <f t="shared" si="304"/>
        <v/>
      </c>
      <c r="Y939" t="str">
        <f t="shared" si="304"/>
        <v/>
      </c>
      <c r="Z939" t="str">
        <f t="shared" si="304"/>
        <v/>
      </c>
      <c r="AA939" t="str">
        <f t="shared" si="304"/>
        <v/>
      </c>
      <c r="AB939" t="str">
        <f t="shared" si="304"/>
        <v/>
      </c>
      <c r="AC939" t="str">
        <f t="shared" si="304"/>
        <v/>
      </c>
      <c r="AD939" t="str">
        <f t="shared" si="304"/>
        <v/>
      </c>
      <c r="AE939" t="str">
        <f t="shared" si="304"/>
        <v/>
      </c>
      <c r="AF939" t="str">
        <f t="shared" si="304"/>
        <v/>
      </c>
      <c r="AG939" t="str">
        <f t="shared" si="305"/>
        <v>INSERT INTO oscar_db.synonym (SYNONYM, LOV_ID) VALUES('close ended funds' , 938);</v>
      </c>
      <c r="AH939" t="str">
        <f t="shared" si="305"/>
        <v/>
      </c>
      <c r="AI939" t="str">
        <f t="shared" si="305"/>
        <v/>
      </c>
      <c r="AJ939" t="str">
        <f t="shared" si="305"/>
        <v/>
      </c>
      <c r="AK939" t="str">
        <f t="shared" si="305"/>
        <v/>
      </c>
      <c r="AL939" t="str">
        <f t="shared" si="305"/>
        <v/>
      </c>
      <c r="AM939" t="str">
        <f t="shared" si="305"/>
        <v/>
      </c>
      <c r="AN939" t="str">
        <f t="shared" si="305"/>
        <v/>
      </c>
      <c r="AO939" t="str">
        <f t="shared" si="305"/>
        <v/>
      </c>
      <c r="AP939" t="str">
        <f t="shared" si="305"/>
        <v/>
      </c>
      <c r="AQ939" t="str">
        <f t="shared" si="305"/>
        <v/>
      </c>
      <c r="AR939" t="str">
        <f t="shared" si="305"/>
        <v/>
      </c>
    </row>
    <row r="940" spans="3:44" ht="48" hidden="1">
      <c r="C940" s="68">
        <v>27</v>
      </c>
      <c r="D940" s="68">
        <v>155</v>
      </c>
      <c r="E940" s="15" t="s">
        <v>800</v>
      </c>
      <c r="F940" s="145" t="s">
        <v>2815</v>
      </c>
      <c r="G940" s="148" t="s">
        <v>2816</v>
      </c>
      <c r="H940" s="148" t="str">
        <f t="shared" si="301"/>
        <v>Real estate investment funds</v>
      </c>
      <c r="I940" s="148"/>
      <c r="J940" s="148" t="s">
        <v>200</v>
      </c>
      <c r="K940" s="148"/>
      <c r="L940" s="30" t="s">
        <v>2817</v>
      </c>
      <c r="M940" s="143"/>
      <c r="N940" s="68">
        <v>939</v>
      </c>
      <c r="O940" s="68" t="str">
        <f t="shared" si="300"/>
        <v/>
      </c>
      <c r="P940" s="68" t="str">
        <f t="shared" si="295"/>
        <v>{ "id": 939, "cbl_value":"REAL_ESTATE_INV_FUNDS", "oscar_display_text" : "Real estate investment funds", "top_record": false, "synonyms": [] },</v>
      </c>
      <c r="Q940" s="68" t="str">
        <f t="shared" si="296"/>
        <v>{ "id": 939, "cbl_value":"REAL_ESTATE_INV_FUNDS", "oscar_display_text" : "Real estate investment funds", "top_record": false, "synonyms": [] },</v>
      </c>
      <c r="R940" s="68"/>
      <c r="S940" t="s">
        <v>200</v>
      </c>
      <c r="T940" t="str">
        <f t="shared" si="303"/>
        <v>UPDATE lov_value SET ACTIVE = 1 , ORDER_VALUE = 0, CBL_VALUE = 'REAL_ESTATE_INV_FUNDS' WHERE ID = 939;</v>
      </c>
      <c r="U940" t="str">
        <f t="shared" si="304"/>
        <v>real estate fund</v>
      </c>
      <c r="V940" t="str">
        <f t="shared" si="304"/>
        <v>fund in real estate</v>
      </c>
      <c r="W940" t="str">
        <f t="shared" si="304"/>
        <v>reit fund</v>
      </c>
      <c r="X940" t="str">
        <f t="shared" si="304"/>
        <v>reit</v>
      </c>
      <c r="Y940" t="str">
        <f t="shared" si="304"/>
        <v>real estate mutual funds</v>
      </c>
      <c r="Z940" t="str">
        <f t="shared" si="304"/>
        <v/>
      </c>
      <c r="AA940" t="str">
        <f t="shared" si="304"/>
        <v/>
      </c>
      <c r="AB940" t="str">
        <f t="shared" si="304"/>
        <v/>
      </c>
      <c r="AC940" t="str">
        <f t="shared" si="304"/>
        <v/>
      </c>
      <c r="AD940" t="str">
        <f t="shared" si="304"/>
        <v/>
      </c>
      <c r="AE940" t="str">
        <f t="shared" si="304"/>
        <v/>
      </c>
      <c r="AF940" t="str">
        <f t="shared" si="304"/>
        <v/>
      </c>
      <c r="AG940" t="str">
        <f t="shared" si="305"/>
        <v>INSERT INTO oscar_db.synonym (SYNONYM, LOV_ID) VALUES('real estate fund' , 939);</v>
      </c>
      <c r="AH940" t="str">
        <f t="shared" si="305"/>
        <v>INSERT INTO oscar_db.synonym (SYNONYM, LOV_ID) VALUES('fund in real estate' , 939);</v>
      </c>
      <c r="AI940" t="str">
        <f t="shared" si="305"/>
        <v>INSERT INTO oscar_db.synonym (SYNONYM, LOV_ID) VALUES('reit fund' , 939);</v>
      </c>
      <c r="AJ940" t="str">
        <f t="shared" si="305"/>
        <v>INSERT INTO oscar_db.synonym (SYNONYM, LOV_ID) VALUES('reit' , 939);</v>
      </c>
      <c r="AK940" t="str">
        <f t="shared" si="305"/>
        <v>INSERT INTO oscar_db.synonym (SYNONYM, LOV_ID) VALUES('real estate mutual funds' , 939);</v>
      </c>
      <c r="AL940" t="str">
        <f t="shared" si="305"/>
        <v/>
      </c>
      <c r="AM940" t="str">
        <f t="shared" si="305"/>
        <v/>
      </c>
      <c r="AN940" t="str">
        <f t="shared" si="305"/>
        <v/>
      </c>
      <c r="AO940" t="str">
        <f t="shared" si="305"/>
        <v/>
      </c>
      <c r="AP940" t="str">
        <f t="shared" si="305"/>
        <v/>
      </c>
      <c r="AQ940" t="str">
        <f t="shared" si="305"/>
        <v/>
      </c>
      <c r="AR940" t="str">
        <f t="shared" si="305"/>
        <v/>
      </c>
    </row>
    <row r="941" spans="3:44" ht="32" hidden="1">
      <c r="C941" s="68">
        <v>27</v>
      </c>
      <c r="D941" s="68">
        <v>155</v>
      </c>
      <c r="E941" s="15" t="s">
        <v>800</v>
      </c>
      <c r="F941" s="145" t="s">
        <v>2818</v>
      </c>
      <c r="G941" s="148" t="s">
        <v>2819</v>
      </c>
      <c r="H941" s="148" t="str">
        <f t="shared" si="301"/>
        <v>Pensions funds</v>
      </c>
      <c r="I941" s="148"/>
      <c r="J941" s="148" t="s">
        <v>200</v>
      </c>
      <c r="K941" s="148"/>
      <c r="L941" s="30" t="s">
        <v>2820</v>
      </c>
      <c r="M941" s="143"/>
      <c r="N941" s="68">
        <v>940</v>
      </c>
      <c r="O941" s="68" t="str">
        <f t="shared" si="300"/>
        <v/>
      </c>
      <c r="P941" s="68" t="str">
        <f t="shared" si="295"/>
        <v>{ "id": 940, "cbl_value":"PENSION_FUNDS", "oscar_display_text" : "Pensions funds", "top_record": false, "synonyms": [] },</v>
      </c>
      <c r="Q941" s="68" t="str">
        <f t="shared" si="296"/>
        <v>{ "id": 940, "cbl_value":"PENSION_FUNDS", "oscar_display_text" : "Pensions funds", "top_record": false, "synonyms": [] },</v>
      </c>
      <c r="R941" s="68"/>
      <c r="S941" t="s">
        <v>200</v>
      </c>
      <c r="T941" t="str">
        <f t="shared" si="303"/>
        <v>UPDATE lov_value SET ACTIVE = 1 , ORDER_VALUE = 0, CBL_VALUE = 'PENSION_FUNDS' WHERE ID = 940;</v>
      </c>
      <c r="U941" t="str">
        <f t="shared" ref="U941:AF941" si="306">IF($L941&lt;&gt;"",
    IF(LEN($L941)-LEN(SUBSTITUTE($L941,";",""))&gt;=U$1,
        IF(U$1=1,
            MID($L941,1,FIND(";",$L941,1)-1),
            MID($L941,
                FIND("~",SUBSTITUTE($L941,";","~",U$1-1))+1,
                FIND("~",SUBSTITUTE($L941,";","~",U$1))-FIND("~",SUBSTITUTE($L941,";","~",U$1-1))-1
            )
        ),
        IF(AND(LEN($L941)-LEN(SUBSTITUTE($L941,";",""))=0,U$1=1),
            $L941,
            IF(LEN($L941)-LEN(SUBSTITUTE($L941,";",""))=U$1-1,
                RIGHT($L941,LEN($L941)-FIND("~",(SUBSTITUTE($L941,";","~",U$1-1)))),""))),"")</f>
        <v>pension funds</v>
      </c>
      <c r="V941" t="str">
        <f t="shared" si="306"/>
        <v>retirement funds</v>
      </c>
      <c r="W941" t="str">
        <f t="shared" si="306"/>
        <v>funds for pension</v>
      </c>
      <c r="X941" t="str">
        <f t="shared" si="306"/>
        <v/>
      </c>
      <c r="Y941" t="str">
        <f t="shared" si="306"/>
        <v/>
      </c>
      <c r="Z941" t="str">
        <f t="shared" si="306"/>
        <v/>
      </c>
      <c r="AA941" t="str">
        <f t="shared" si="306"/>
        <v/>
      </c>
      <c r="AB941" t="str">
        <f t="shared" si="306"/>
        <v/>
      </c>
      <c r="AC941" t="str">
        <f t="shared" si="306"/>
        <v/>
      </c>
      <c r="AD941" t="str">
        <f t="shared" si="306"/>
        <v/>
      </c>
      <c r="AE941" t="str">
        <f t="shared" si="306"/>
        <v/>
      </c>
      <c r="AF941" t="str">
        <f t="shared" si="306"/>
        <v/>
      </c>
      <c r="AG941" t="str">
        <f t="shared" si="305"/>
        <v>INSERT INTO oscar_db.synonym (SYNONYM, LOV_ID) VALUES('pension funds' , 940);</v>
      </c>
      <c r="AH941" t="str">
        <f t="shared" si="305"/>
        <v>INSERT INTO oscar_db.synonym (SYNONYM, LOV_ID) VALUES('retirement funds' , 940);</v>
      </c>
      <c r="AI941" t="str">
        <f t="shared" si="305"/>
        <v>INSERT INTO oscar_db.synonym (SYNONYM, LOV_ID) VALUES('funds for pension' , 940);</v>
      </c>
      <c r="AJ941" t="str">
        <f t="shared" si="305"/>
        <v/>
      </c>
      <c r="AK941" t="str">
        <f t="shared" si="305"/>
        <v/>
      </c>
      <c r="AL941" t="str">
        <f t="shared" si="305"/>
        <v/>
      </c>
      <c r="AM941" t="str">
        <f t="shared" si="305"/>
        <v/>
      </c>
      <c r="AN941" t="str">
        <f t="shared" si="305"/>
        <v/>
      </c>
      <c r="AO941" t="str">
        <f t="shared" si="305"/>
        <v/>
      </c>
      <c r="AP941" t="str">
        <f t="shared" si="305"/>
        <v/>
      </c>
      <c r="AQ941" t="str">
        <f t="shared" si="305"/>
        <v/>
      </c>
      <c r="AR941" t="str">
        <f t="shared" si="305"/>
        <v/>
      </c>
    </row>
    <row r="942" spans="3:44" ht="16" hidden="1">
      <c r="C942" s="68">
        <v>27</v>
      </c>
      <c r="D942" s="68">
        <v>155</v>
      </c>
      <c r="E942" s="15" t="s">
        <v>800</v>
      </c>
      <c r="F942" s="145" t="s">
        <v>2821</v>
      </c>
      <c r="G942" s="148" t="s">
        <v>2822</v>
      </c>
      <c r="H942" s="148" t="str">
        <f t="shared" si="301"/>
        <v>Fund of funds</v>
      </c>
      <c r="I942" s="148"/>
      <c r="J942" s="148" t="s">
        <v>200</v>
      </c>
      <c r="K942" s="148"/>
      <c r="L942" s="30"/>
      <c r="M942" s="143"/>
      <c r="N942" s="68">
        <v>941</v>
      </c>
      <c r="O942" s="68" t="str">
        <f t="shared" si="300"/>
        <v/>
      </c>
      <c r="P942" s="68" t="str">
        <f t="shared" si="295"/>
        <v>{ "id": 941, "cbl_value":"FUND_OF_FUNDS", "oscar_display_text" : "Fund of funds", "top_record": false, "synonyms": [] },</v>
      </c>
      <c r="Q942" s="68" t="str">
        <f t="shared" si="296"/>
        <v>{ "id": 941, "cbl_value":"FUND_OF_FUNDS", "oscar_display_text" : "Fund of funds", "top_record": false, "synonyms": [] },</v>
      </c>
      <c r="R942" s="68"/>
      <c r="S942" t="s">
        <v>200</v>
      </c>
      <c r="T942" t="str">
        <f t="shared" si="303"/>
        <v>UPDATE lov_value SET ACTIVE = 1 , ORDER_VALUE = 0, CBL_VALUE = 'FUND_OF_FUNDS' WHERE ID = 941;</v>
      </c>
    </row>
    <row r="943" spans="3:44" ht="16" hidden="1">
      <c r="C943" s="68">
        <v>27</v>
      </c>
      <c r="D943" s="68">
        <v>155</v>
      </c>
      <c r="E943" s="15" t="s">
        <v>800</v>
      </c>
      <c r="F943" s="145" t="s">
        <v>2823</v>
      </c>
      <c r="G943" s="148" t="s">
        <v>2824</v>
      </c>
      <c r="H943" s="148" t="str">
        <f t="shared" si="301"/>
        <v>Private equity funds</v>
      </c>
      <c r="I943" s="148"/>
      <c r="J943" s="148" t="s">
        <v>200</v>
      </c>
      <c r="K943" s="148"/>
      <c r="L943" s="30"/>
      <c r="M943" s="143"/>
      <c r="N943" s="68">
        <v>942</v>
      </c>
      <c r="O943" s="68" t="str">
        <f t="shared" si="300"/>
        <v/>
      </c>
      <c r="P943" s="68" t="str">
        <f t="shared" si="295"/>
        <v>{ "id": 942, "cbl_value":"PRIVATE_EQUITY_FUNDS", "oscar_display_text" : "Private equity funds", "top_record": false, "synonyms": [] },</v>
      </c>
      <c r="Q943" s="68" t="str">
        <f t="shared" si="296"/>
        <v>{ "id": 942, "cbl_value":"PRIVATE_EQUITY_FUNDS", "oscar_display_text" : "Private equity funds", "top_record": false, "synonyms": [] },</v>
      </c>
      <c r="R943" s="68"/>
      <c r="S943" t="s">
        <v>200</v>
      </c>
      <c r="T943" t="str">
        <f t="shared" si="303"/>
        <v>UPDATE lov_value SET ACTIVE = 1 , ORDER_VALUE = 0, CBL_VALUE = 'PRIVATE_EQUITY_FUNDS' WHERE ID = 942;</v>
      </c>
    </row>
    <row r="944" spans="3:44" ht="16" hidden="1">
      <c r="C944" s="68">
        <v>27</v>
      </c>
      <c r="D944" s="68">
        <v>155</v>
      </c>
      <c r="E944" s="15" t="s">
        <v>800</v>
      </c>
      <c r="F944" s="145" t="s">
        <v>2825</v>
      </c>
      <c r="G944" s="148" t="s">
        <v>2826</v>
      </c>
      <c r="H944" s="148" t="str">
        <f t="shared" si="301"/>
        <v>ETF ICSD CBF</v>
      </c>
      <c r="I944" s="148"/>
      <c r="J944" s="148" t="s">
        <v>200</v>
      </c>
      <c r="K944" s="148"/>
      <c r="L944" s="30"/>
      <c r="M944" s="143"/>
      <c r="N944" s="68">
        <v>943</v>
      </c>
      <c r="O944" s="68" t="str">
        <f t="shared" si="300"/>
        <v/>
      </c>
      <c r="P944" s="68" t="str">
        <f t="shared" si="295"/>
        <v>{ "id": 943, "cbl_value":"ETF_ICSD_CBF", "oscar_display_text" : "ETF ICSD CBF", "top_record": false, "synonyms": [] },</v>
      </c>
      <c r="Q944" s="68" t="str">
        <f t="shared" si="296"/>
        <v>{ "id": 943, "cbl_value":"ETF_ICSD_CBF", "oscar_display_text" : "ETF ICSD CBF", "top_record": false, "synonyms": [] },</v>
      </c>
      <c r="R944" s="68"/>
      <c r="S944" t="s">
        <v>200</v>
      </c>
      <c r="T944" t="str">
        <f t="shared" si="303"/>
        <v>UPDATE lov_value SET ACTIVE = 1 , ORDER_VALUE = 0, CBL_VALUE = 'ETF_ICSD_CBF' WHERE ID = 943;</v>
      </c>
    </row>
    <row r="945" spans="3:44" ht="16" hidden="1">
      <c r="C945" s="68">
        <v>27</v>
      </c>
      <c r="D945" s="68">
        <v>155</v>
      </c>
      <c r="E945" s="15" t="s">
        <v>800</v>
      </c>
      <c r="F945" s="145" t="s">
        <v>2827</v>
      </c>
      <c r="G945" s="148" t="s">
        <v>2828</v>
      </c>
      <c r="H945" s="148" t="str">
        <f t="shared" si="301"/>
        <v>ETF ICSD CBL</v>
      </c>
      <c r="I945" s="148"/>
      <c r="J945" s="148" t="s">
        <v>200</v>
      </c>
      <c r="K945" s="148"/>
      <c r="L945" s="30"/>
      <c r="M945" s="143"/>
      <c r="N945" s="68">
        <v>944</v>
      </c>
      <c r="O945" s="68" t="str">
        <f t="shared" si="300"/>
        <v/>
      </c>
      <c r="P945" s="68" t="str">
        <f t="shared" si="295"/>
        <v>{ "id": 944, "cbl_value":"ETF_ICSD_CBL", "oscar_display_text" : "ETF ICSD CBL", "top_record": false, "synonyms": [] },</v>
      </c>
      <c r="Q945" s="68" t="str">
        <f t="shared" si="296"/>
        <v>{ "id": 944, "cbl_value":"ETF_ICSD_CBL", "oscar_display_text" : "ETF ICSD CBL", "top_record": false, "synonyms": [] },</v>
      </c>
      <c r="R945" s="68"/>
      <c r="S945" t="s">
        <v>200</v>
      </c>
      <c r="T945" t="str">
        <f t="shared" si="303"/>
        <v>UPDATE lov_value SET ACTIVE = 1 , ORDER_VALUE = 0, CBL_VALUE = 'ETF_ICSD_CBL' WHERE ID = 944;</v>
      </c>
    </row>
    <row r="946" spans="3:44" ht="32" hidden="1">
      <c r="C946" s="68">
        <v>28</v>
      </c>
      <c r="D946" s="68" t="s">
        <v>2829</v>
      </c>
      <c r="E946" s="15" t="s">
        <v>883</v>
      </c>
      <c r="F946" s="145" t="s">
        <v>2830</v>
      </c>
      <c r="G946" s="148" t="str">
        <f t="shared" ref="G946:G977" si="307">SUBSTITUTE(SUBSTITUTE(SUBSTITUTE(SUBSTITUTE(F946, "\""","#ESCAPED_QUOTE"), """",""),",",""),"#ESCAPED_QUOTE", "\""")</f>
        <v>FICO STRIPS CPN</v>
      </c>
      <c r="H946" s="148" t="str">
        <f t="shared" ref="H946:H977" si="308">PROPER(G946)</f>
        <v>Fico Strips Cpn</v>
      </c>
      <c r="I946">
        <v>29</v>
      </c>
      <c r="J946" s="148" t="s">
        <v>200</v>
      </c>
      <c r="K946" s="148"/>
      <c r="L946" s="30"/>
      <c r="M946" s="143" t="s">
        <v>2831</v>
      </c>
      <c r="N946" s="68">
        <v>945</v>
      </c>
      <c r="O946" s="68" t="str">
        <f t="shared" si="300"/>
        <v>]},{ "id":28,"ext_id": null, "name":"OSCAR_LIST_ISSUER_NAME","values":[</v>
      </c>
      <c r="P946" s="68" t="str">
        <f t="shared" si="295"/>
        <v>{ "id": 945, "cbl_value":"FICO STRIPS CPN", "oscar_display_text" : "Fico Strips Cpn", "top_record": false, "synonyms": [] },</v>
      </c>
      <c r="Q946" s="68" t="str">
        <f t="shared" si="296"/>
        <v>]},{ "id":28,"ext_id": null, "name":"OSCAR_LIST_ISSUER_NAME","values":[{ "id": 945, "cbl_value":"FICO STRIPS CPN", "oscar_display_text" : "Fico Strips Cpn", "top_record": false, "synonyms": [] },</v>
      </c>
      <c r="R946" s="68"/>
      <c r="T946" t="str">
        <f t="shared" ref="T946:T1009" si="309">CONCATENATE("UPDATE lov_value SET ACTIVE = ", IF(J946="Y",1,0), " , ORDER_VALUE = ",IF(I946&gt;0,I946,0), " WHERE ID = ", N946,";")</f>
        <v>UPDATE lov_value SET ACTIVE = 1 , ORDER_VALUE = 29 WHERE ID = 945;</v>
      </c>
    </row>
    <row r="947" spans="3:44" ht="32" hidden="1">
      <c r="C947" s="68">
        <v>28</v>
      </c>
      <c r="D947" s="68" t="s">
        <v>2829</v>
      </c>
      <c r="E947" s="15" t="s">
        <v>883</v>
      </c>
      <c r="F947" s="145" t="s">
        <v>2832</v>
      </c>
      <c r="G947" s="148" t="str">
        <f t="shared" si="307"/>
        <v>OVERSEAS PRIVATE I</v>
      </c>
      <c r="H947" s="148" t="str">
        <f t="shared" si="308"/>
        <v>Overseas Private I</v>
      </c>
      <c r="I947">
        <v>59</v>
      </c>
      <c r="J947" s="148" t="s">
        <v>200</v>
      </c>
      <c r="K947" s="148"/>
      <c r="L947" s="30" t="s">
        <v>2833</v>
      </c>
      <c r="M947" s="143" t="s">
        <v>2834</v>
      </c>
      <c r="N947" s="68">
        <v>946</v>
      </c>
      <c r="O947" s="68" t="str">
        <f t="shared" si="300"/>
        <v/>
      </c>
      <c r="P947" s="68" t="str">
        <f t="shared" si="295"/>
        <v>{ "id": 946, "cbl_value":"OVERSEAS PRIVATE I", "oscar_display_text" : "Overseas Private I", "top_record": false, "synonyms": [] },</v>
      </c>
      <c r="Q947" s="68" t="str">
        <f t="shared" si="296"/>
        <v>{ "id": 946, "cbl_value":"OVERSEAS PRIVATE I", "oscar_display_text" : "Overseas Private I", "top_record": false, "synonyms": [] },</v>
      </c>
      <c r="R947" s="68"/>
      <c r="T947" t="str">
        <f t="shared" si="309"/>
        <v>UPDATE lov_value SET ACTIVE = 1 , ORDER_VALUE = 59 WHERE ID = 946;</v>
      </c>
      <c r="U947" t="str">
        <f t="shared" ref="U947:AF947" si="310">IF($L947&lt;&gt;"",
    IF(LEN($L947)-LEN(SUBSTITUTE($L947,";",""))&gt;=U$1,
        IF(U$1=1,
            MID($L947,1,FIND(";",$L947,1)-1),
            MID($L947,
                FIND("~",SUBSTITUTE($L947,";","~",U$1-1))+1,
                FIND("~",SUBSTITUTE($L947,";","~",U$1))-FIND("~",SUBSTITUTE($L947,";","~",U$1-1))-1
            )
        ),
        IF(AND(LEN($L947)-LEN(SUBSTITUTE($L947,";",""))=0,U$1=1),
            $L947,
            IF(LEN($L947)-LEN(SUBSTITUTE($L947,";",""))=U$1-1,
                RIGHT($L947,LEN($L947)-FIND("~",(SUBSTITUTE($L947,";","~",U$1-1)))),""))),"")</f>
        <v>overseas private issuers</v>
      </c>
      <c r="V947" t="str">
        <f t="shared" si="310"/>
        <v/>
      </c>
      <c r="W947" t="str">
        <f t="shared" si="310"/>
        <v/>
      </c>
      <c r="X947" t="str">
        <f t="shared" si="310"/>
        <v/>
      </c>
      <c r="Y947" t="str">
        <f t="shared" si="310"/>
        <v/>
      </c>
      <c r="Z947" t="str">
        <f t="shared" si="310"/>
        <v/>
      </c>
      <c r="AA947" t="str">
        <f t="shared" si="310"/>
        <v/>
      </c>
      <c r="AB947" t="str">
        <f t="shared" si="310"/>
        <v/>
      </c>
      <c r="AC947" t="str">
        <f t="shared" si="310"/>
        <v/>
      </c>
      <c r="AD947" t="str">
        <f t="shared" si="310"/>
        <v/>
      </c>
      <c r="AE947" t="str">
        <f t="shared" si="310"/>
        <v/>
      </c>
      <c r="AF947" t="str">
        <f t="shared" si="310"/>
        <v/>
      </c>
      <c r="AG947" t="str">
        <f t="shared" ref="AG947:AR947" si="311">IF(U947&lt;&gt;"",CONCATENATE("INSERT INTO oscar_db.synonym (SYNONYM, LOV_ID) VALUES('",U947,"' , ",$N947,");"),"")</f>
        <v>INSERT INTO oscar_db.synonym (SYNONYM, LOV_ID) VALUES('overseas private issuers' , 946);</v>
      </c>
      <c r="AH947" t="str">
        <f t="shared" si="311"/>
        <v/>
      </c>
      <c r="AI947" t="str">
        <f t="shared" si="311"/>
        <v/>
      </c>
      <c r="AJ947" t="str">
        <f t="shared" si="311"/>
        <v/>
      </c>
      <c r="AK947" t="str">
        <f t="shared" si="311"/>
        <v/>
      </c>
      <c r="AL947" t="str">
        <f t="shared" si="311"/>
        <v/>
      </c>
      <c r="AM947" t="str">
        <f t="shared" si="311"/>
        <v/>
      </c>
      <c r="AN947" t="str">
        <f t="shared" si="311"/>
        <v/>
      </c>
      <c r="AO947" t="str">
        <f t="shared" si="311"/>
        <v/>
      </c>
      <c r="AP947" t="str">
        <f t="shared" si="311"/>
        <v/>
      </c>
      <c r="AQ947" t="str">
        <f t="shared" si="311"/>
        <v/>
      </c>
      <c r="AR947" t="str">
        <f t="shared" si="311"/>
        <v/>
      </c>
    </row>
    <row r="948" spans="3:44" ht="32" hidden="1">
      <c r="C948" s="68">
        <v>28</v>
      </c>
      <c r="D948" s="68" t="s">
        <v>2829</v>
      </c>
      <c r="E948" s="15" t="s">
        <v>883</v>
      </c>
      <c r="F948" s="145" t="s">
        <v>2835</v>
      </c>
      <c r="G948" s="148" t="str">
        <f t="shared" si="307"/>
        <v>PUBLIC BUILDING</v>
      </c>
      <c r="H948" s="148" t="str">
        <f t="shared" si="308"/>
        <v>Public Building</v>
      </c>
      <c r="I948">
        <v>60</v>
      </c>
      <c r="J948" s="148" t="s">
        <v>200</v>
      </c>
      <c r="K948" s="148"/>
      <c r="L948" s="30"/>
      <c r="M948" s="143" t="s">
        <v>2836</v>
      </c>
      <c r="N948" s="68">
        <v>947</v>
      </c>
      <c r="O948" s="68" t="str">
        <f t="shared" si="300"/>
        <v/>
      </c>
      <c r="P948" s="68" t="str">
        <f t="shared" si="295"/>
        <v>{ "id": 947, "cbl_value":"PUBLIC BUILDING", "oscar_display_text" : "Public Building", "top_record": false, "synonyms": [] },</v>
      </c>
      <c r="Q948" s="68" t="str">
        <f t="shared" si="296"/>
        <v>{ "id": 947, "cbl_value":"PUBLIC BUILDING", "oscar_display_text" : "Public Building", "top_record": false, "synonyms": [] },</v>
      </c>
      <c r="R948" s="68"/>
      <c r="T948" t="str">
        <f t="shared" si="309"/>
        <v>UPDATE lov_value SET ACTIVE = 1 , ORDER_VALUE = 60 WHERE ID = 947;</v>
      </c>
    </row>
    <row r="949" spans="3:44" ht="32" hidden="1">
      <c r="C949" s="68">
        <v>28</v>
      </c>
      <c r="D949" s="68" t="s">
        <v>2829</v>
      </c>
      <c r="E949" s="15" t="s">
        <v>883</v>
      </c>
      <c r="F949" s="145" t="s">
        <v>2837</v>
      </c>
      <c r="G949" s="148" t="str">
        <f t="shared" si="307"/>
        <v>RESOLUTION FUNDING</v>
      </c>
      <c r="H949" s="148" t="str">
        <f t="shared" si="308"/>
        <v>Resolution Funding</v>
      </c>
      <c r="I949">
        <v>69</v>
      </c>
      <c r="J949" s="148" t="s">
        <v>200</v>
      </c>
      <c r="K949" s="148"/>
      <c r="L949" s="30"/>
      <c r="M949" s="143" t="s">
        <v>2838</v>
      </c>
      <c r="N949" s="68">
        <v>948</v>
      </c>
      <c r="O949" s="68" t="str">
        <f t="shared" si="300"/>
        <v/>
      </c>
      <c r="P949" s="68" t="str">
        <f t="shared" si="295"/>
        <v>{ "id": 948, "cbl_value":"RESOLUTION FUNDING", "oscar_display_text" : "Resolution Funding", "top_record": false, "synonyms": [] },</v>
      </c>
      <c r="Q949" s="68" t="str">
        <f t="shared" si="296"/>
        <v>{ "id": 948, "cbl_value":"RESOLUTION FUNDING", "oscar_display_text" : "Resolution Funding", "top_record": false, "synonyms": [] },</v>
      </c>
      <c r="R949" s="68"/>
      <c r="T949" t="str">
        <f t="shared" si="309"/>
        <v>UPDATE lov_value SET ACTIVE = 1 , ORDER_VALUE = 69 WHERE ID = 948;</v>
      </c>
    </row>
    <row r="950" spans="3:44" ht="32" hidden="1">
      <c r="C950" s="68">
        <v>28</v>
      </c>
      <c r="D950" s="68" t="s">
        <v>2829</v>
      </c>
      <c r="E950" s="15" t="s">
        <v>883</v>
      </c>
      <c r="F950" s="145" t="s">
        <v>2839</v>
      </c>
      <c r="G950" s="148" t="str">
        <f t="shared" si="307"/>
        <v>SMALL BUSINESS</v>
      </c>
      <c r="H950" s="148" t="str">
        <f t="shared" si="308"/>
        <v>Small Business</v>
      </c>
      <c r="I950">
        <v>73</v>
      </c>
      <c r="J950" s="148" t="s">
        <v>200</v>
      </c>
      <c r="K950" s="148"/>
      <c r="L950" s="30" t="s">
        <v>2840</v>
      </c>
      <c r="M950" s="143" t="s">
        <v>2841</v>
      </c>
      <c r="N950" s="68">
        <v>949</v>
      </c>
      <c r="O950" s="68" t="str">
        <f t="shared" si="300"/>
        <v/>
      </c>
      <c r="P950" s="68" t="str">
        <f t="shared" si="295"/>
        <v>{ "id": 949, "cbl_value":"SMALL BUSINESS", "oscar_display_text" : "Small Business", "top_record": false, "synonyms": [] },</v>
      </c>
      <c r="Q950" s="68" t="str">
        <f t="shared" si="296"/>
        <v>{ "id": 949, "cbl_value":"SMALL BUSINESS", "oscar_display_text" : "Small Business", "top_record": false, "synonyms": [] },</v>
      </c>
      <c r="R950" s="68"/>
      <c r="T950" t="str">
        <f t="shared" si="309"/>
        <v>UPDATE lov_value SET ACTIVE = 1 , ORDER_VALUE = 73 WHERE ID = 949;</v>
      </c>
      <c r="U950" t="str">
        <f t="shared" ref="U950:AF950" si="312">IF($L950&lt;&gt;"",
    IF(LEN($L950)-LEN(SUBSTITUTE($L950,";",""))&gt;=U$1,
        IF(U$1=1,
            MID($L950,1,FIND(";",$L950,1)-1),
            MID($L950,
                FIND("~",SUBSTITUTE($L950,";","~",U$1-1))+1,
                FIND("~",SUBSTITUTE($L950,";","~",U$1))-FIND("~",SUBSTITUTE($L950,";","~",U$1-1))-1
            )
        ),
        IF(AND(LEN($L950)-LEN(SUBSTITUTE($L950,";",""))=0,U$1=1),
            $L950,
            IF(LEN($L950)-LEN(SUBSTITUTE($L950,";",""))=U$1-1,
                RIGHT($L950,LEN($L950)-FIND("~",(SUBSTITUTE($L950,";","~",U$1-1)))),""))),"")</f>
        <v>smb</v>
      </c>
      <c r="V950" t="str">
        <f t="shared" si="312"/>
        <v/>
      </c>
      <c r="W950" t="str">
        <f t="shared" si="312"/>
        <v/>
      </c>
      <c r="X950" t="str">
        <f t="shared" si="312"/>
        <v/>
      </c>
      <c r="Y950" t="str">
        <f t="shared" si="312"/>
        <v/>
      </c>
      <c r="Z950" t="str">
        <f t="shared" si="312"/>
        <v/>
      </c>
      <c r="AA950" t="str">
        <f t="shared" si="312"/>
        <v/>
      </c>
      <c r="AB950" t="str">
        <f t="shared" si="312"/>
        <v/>
      </c>
      <c r="AC950" t="str">
        <f t="shared" si="312"/>
        <v/>
      </c>
      <c r="AD950" t="str">
        <f t="shared" si="312"/>
        <v/>
      </c>
      <c r="AE950" t="str">
        <f t="shared" si="312"/>
        <v/>
      </c>
      <c r="AF950" t="str">
        <f t="shared" si="312"/>
        <v/>
      </c>
      <c r="AG950" t="str">
        <f t="shared" ref="AG950:AR950" si="313">IF(U950&lt;&gt;"",CONCATENATE("INSERT INTO oscar_db.synonym (SYNONYM, LOV_ID) VALUES('",U950,"' , ",$N950,");"),"")</f>
        <v>INSERT INTO oscar_db.synonym (SYNONYM, LOV_ID) VALUES('smb' , 949);</v>
      </c>
      <c r="AH950" t="str">
        <f t="shared" si="313"/>
        <v/>
      </c>
      <c r="AI950" t="str">
        <f t="shared" si="313"/>
        <v/>
      </c>
      <c r="AJ950" t="str">
        <f t="shared" si="313"/>
        <v/>
      </c>
      <c r="AK950" t="str">
        <f t="shared" si="313"/>
        <v/>
      </c>
      <c r="AL950" t="str">
        <f t="shared" si="313"/>
        <v/>
      </c>
      <c r="AM950" t="str">
        <f t="shared" si="313"/>
        <v/>
      </c>
      <c r="AN950" t="str">
        <f t="shared" si="313"/>
        <v/>
      </c>
      <c r="AO950" t="str">
        <f t="shared" si="313"/>
        <v/>
      </c>
      <c r="AP950" t="str">
        <f t="shared" si="313"/>
        <v/>
      </c>
      <c r="AQ950" t="str">
        <f t="shared" si="313"/>
        <v/>
      </c>
      <c r="AR950" t="str">
        <f t="shared" si="313"/>
        <v/>
      </c>
    </row>
    <row r="951" spans="3:44" ht="32" hidden="1">
      <c r="C951" s="68">
        <v>28</v>
      </c>
      <c r="D951" s="68" t="s">
        <v>2829</v>
      </c>
      <c r="E951" s="15" t="s">
        <v>883</v>
      </c>
      <c r="F951" s="145" t="s">
        <v>2842</v>
      </c>
      <c r="G951" s="148" t="str">
        <f t="shared" si="307"/>
        <v>CANADA HOUSING TRU</v>
      </c>
      <c r="H951" s="148" t="str">
        <f t="shared" si="308"/>
        <v>Canada Housing Tru</v>
      </c>
      <c r="I951">
        <v>9</v>
      </c>
      <c r="J951" s="148" t="s">
        <v>200</v>
      </c>
      <c r="K951" s="148"/>
      <c r="L951" s="30"/>
      <c r="M951" s="143" t="s">
        <v>2843</v>
      </c>
      <c r="N951" s="68">
        <v>950</v>
      </c>
      <c r="O951" s="68" t="str">
        <f t="shared" si="300"/>
        <v/>
      </c>
      <c r="P951" s="68" t="str">
        <f t="shared" si="295"/>
        <v>{ "id": 950, "cbl_value":"CANADA HOUSING TRU", "oscar_display_text" : "Canada Housing Tru", "top_record": false, "synonyms": [] },</v>
      </c>
      <c r="Q951" s="68" t="str">
        <f t="shared" si="296"/>
        <v>{ "id": 950, "cbl_value":"CANADA HOUSING TRU", "oscar_display_text" : "Canada Housing Tru", "top_record": false, "synonyms": [] },</v>
      </c>
      <c r="R951" s="68"/>
      <c r="T951" t="str">
        <f t="shared" si="309"/>
        <v>UPDATE lov_value SET ACTIVE = 1 , ORDER_VALUE = 9 WHERE ID = 950;</v>
      </c>
    </row>
    <row r="952" spans="3:44" ht="32" hidden="1">
      <c r="C952" s="68">
        <v>28</v>
      </c>
      <c r="D952" s="68" t="s">
        <v>2829</v>
      </c>
      <c r="E952" s="15" t="s">
        <v>883</v>
      </c>
      <c r="F952" s="145" t="s">
        <v>2844</v>
      </c>
      <c r="G952" s="148" t="str">
        <f t="shared" si="307"/>
        <v>FICO STRIPS CNP</v>
      </c>
      <c r="H952" s="148" t="str">
        <f t="shared" si="308"/>
        <v>Fico Strips Cnp</v>
      </c>
      <c r="I952">
        <v>30</v>
      </c>
      <c r="J952" s="148" t="s">
        <v>200</v>
      </c>
      <c r="K952" s="148"/>
      <c r="L952" s="30"/>
      <c r="M952" s="143" t="s">
        <v>2845</v>
      </c>
      <c r="N952" s="68">
        <v>951</v>
      </c>
      <c r="O952" s="68" t="str">
        <f t="shared" si="300"/>
        <v/>
      </c>
      <c r="P952" s="68" t="str">
        <f t="shared" si="295"/>
        <v>{ "id": 951, "cbl_value":"FICO STRIPS CNP", "oscar_display_text" : "Fico Strips Cnp", "top_record": false, "synonyms": [] },</v>
      </c>
      <c r="Q952" s="68" t="str">
        <f t="shared" si="296"/>
        <v>{ "id": 951, "cbl_value":"FICO STRIPS CNP", "oscar_display_text" : "Fico Strips Cnp", "top_record": false, "synonyms": [] },</v>
      </c>
      <c r="R952" s="68"/>
      <c r="T952" t="str">
        <f t="shared" si="309"/>
        <v>UPDATE lov_value SET ACTIVE = 1 , ORDER_VALUE = 30 WHERE ID = 951;</v>
      </c>
    </row>
    <row r="953" spans="3:44" ht="32" hidden="1">
      <c r="C953" s="68">
        <v>28</v>
      </c>
      <c r="D953" s="68" t="s">
        <v>2829</v>
      </c>
      <c r="E953" s="15" t="s">
        <v>883</v>
      </c>
      <c r="F953" s="145" t="s">
        <v>2846</v>
      </c>
      <c r="G953" s="148" t="str">
        <f t="shared" si="307"/>
        <v>FICO STRIPS CPN12</v>
      </c>
      <c r="H953" s="148" t="str">
        <f t="shared" si="308"/>
        <v>Fico Strips Cpn12</v>
      </c>
      <c r="I953">
        <v>31</v>
      </c>
      <c r="J953" s="148" t="s">
        <v>200</v>
      </c>
      <c r="K953" s="148"/>
      <c r="L953" s="30"/>
      <c r="M953" s="143" t="s">
        <v>2847</v>
      </c>
      <c r="N953" s="68">
        <v>952</v>
      </c>
      <c r="O953" s="68" t="str">
        <f t="shared" si="300"/>
        <v/>
      </c>
      <c r="P953" s="68" t="str">
        <f t="shared" si="295"/>
        <v>{ "id": 952, "cbl_value":"FICO STRIPS CPN12", "oscar_display_text" : "Fico Strips Cpn12", "top_record": false, "synonyms": [] },</v>
      </c>
      <c r="Q953" s="68" t="str">
        <f t="shared" si="296"/>
        <v>{ "id": 952, "cbl_value":"FICO STRIPS CPN12", "oscar_display_text" : "Fico Strips Cpn12", "top_record": false, "synonyms": [] },</v>
      </c>
      <c r="R953" s="68"/>
      <c r="T953" t="str">
        <f t="shared" si="309"/>
        <v>UPDATE lov_value SET ACTIVE = 1 , ORDER_VALUE = 31 WHERE ID = 952;</v>
      </c>
    </row>
    <row r="954" spans="3:44" ht="32" hidden="1">
      <c r="C954" s="68">
        <v>28</v>
      </c>
      <c r="D954" s="68" t="s">
        <v>2829</v>
      </c>
      <c r="E954" s="15" t="s">
        <v>883</v>
      </c>
      <c r="F954" s="145" t="s">
        <v>2848</v>
      </c>
      <c r="G954" s="148" t="str">
        <f t="shared" si="307"/>
        <v>FICO STRIPS CPN4</v>
      </c>
      <c r="H954" s="148" t="str">
        <f t="shared" si="308"/>
        <v>Fico Strips Cpn4</v>
      </c>
      <c r="I954">
        <v>32</v>
      </c>
      <c r="J954" s="148" t="s">
        <v>200</v>
      </c>
      <c r="K954" s="148"/>
      <c r="L954" s="30"/>
      <c r="M954" s="143" t="s">
        <v>2849</v>
      </c>
      <c r="N954" s="68">
        <v>953</v>
      </c>
      <c r="O954" s="68" t="str">
        <f t="shared" si="300"/>
        <v/>
      </c>
      <c r="P954" s="68" t="str">
        <f t="shared" si="295"/>
        <v>{ "id": 953, "cbl_value":"FICO STRIPS CPN4", "oscar_display_text" : "Fico Strips Cpn4", "top_record": false, "synonyms": [] },</v>
      </c>
      <c r="Q954" s="68" t="str">
        <f t="shared" si="296"/>
        <v>{ "id": 953, "cbl_value":"FICO STRIPS CPN4", "oscar_display_text" : "Fico Strips Cpn4", "top_record": false, "synonyms": [] },</v>
      </c>
      <c r="R954" s="68"/>
      <c r="T954" t="str">
        <f t="shared" si="309"/>
        <v>UPDATE lov_value SET ACTIVE = 1 , ORDER_VALUE = 32 WHERE ID = 953;</v>
      </c>
    </row>
    <row r="955" spans="3:44" ht="32" hidden="1">
      <c r="C955" s="68">
        <v>28</v>
      </c>
      <c r="D955" s="68" t="s">
        <v>2829</v>
      </c>
      <c r="E955" s="15" t="s">
        <v>883</v>
      </c>
      <c r="F955" s="145" t="s">
        <v>2850</v>
      </c>
      <c r="G955" s="148" t="str">
        <f t="shared" si="307"/>
        <v>FICO STRIPS CPN6</v>
      </c>
      <c r="H955" s="148" t="str">
        <f t="shared" si="308"/>
        <v>Fico Strips Cpn6</v>
      </c>
      <c r="I955">
        <v>33</v>
      </c>
      <c r="J955" s="148" t="s">
        <v>200</v>
      </c>
      <c r="K955" s="148"/>
      <c r="L955" s="30"/>
      <c r="M955" s="143" t="s">
        <v>2851</v>
      </c>
      <c r="N955" s="68">
        <v>954</v>
      </c>
      <c r="O955" s="68" t="str">
        <f t="shared" si="300"/>
        <v/>
      </c>
      <c r="P955" s="68" t="str">
        <f t="shared" si="295"/>
        <v>{ "id": 954, "cbl_value":"FICO STRIPS CPN6", "oscar_display_text" : "Fico Strips Cpn6", "top_record": false, "synonyms": [] },</v>
      </c>
      <c r="Q955" s="68" t="str">
        <f t="shared" si="296"/>
        <v>{ "id": 954, "cbl_value":"FICO STRIPS CPN6", "oscar_display_text" : "Fico Strips Cpn6", "top_record": false, "synonyms": [] },</v>
      </c>
      <c r="R955" s="68"/>
      <c r="T955" t="str">
        <f t="shared" si="309"/>
        <v>UPDATE lov_value SET ACTIVE = 1 , ORDER_VALUE = 33 WHERE ID = 954;</v>
      </c>
    </row>
    <row r="956" spans="3:44" ht="48" hidden="1">
      <c r="C956" s="68">
        <v>28</v>
      </c>
      <c r="D956" s="68" t="s">
        <v>2829</v>
      </c>
      <c r="E956" s="15" t="s">
        <v>883</v>
      </c>
      <c r="F956" s="145" t="s">
        <v>2852</v>
      </c>
      <c r="G956" s="148" t="str">
        <f t="shared" si="307"/>
        <v>ABRUZZO REGION OF</v>
      </c>
      <c r="H956" s="148" t="str">
        <f t="shared" si="308"/>
        <v>Abruzzo Region Of</v>
      </c>
      <c r="I956">
        <v>63</v>
      </c>
      <c r="J956" s="148" t="s">
        <v>200</v>
      </c>
      <c r="K956" s="148"/>
      <c r="L956" s="30" t="s">
        <v>2853</v>
      </c>
      <c r="M956" s="143" t="s">
        <v>2854</v>
      </c>
      <c r="N956" s="68">
        <v>955</v>
      </c>
      <c r="O956" s="68" t="str">
        <f t="shared" si="300"/>
        <v/>
      </c>
      <c r="P956" s="68" t="str">
        <f t="shared" si="295"/>
        <v>{ "id": 955, "cbl_value":"ABRUZZO REGION OF", "oscar_display_text" : "Abruzzo Region Of", "top_record": false, "synonyms": [] },</v>
      </c>
      <c r="Q956" s="68" t="str">
        <f t="shared" si="296"/>
        <v>{ "id": 955, "cbl_value":"ABRUZZO REGION OF", "oscar_display_text" : "Abruzzo Region Of", "top_record": false, "synonyms": [] },</v>
      </c>
      <c r="R956" s="68"/>
      <c r="T956" t="str">
        <f t="shared" si="309"/>
        <v>UPDATE lov_value SET ACTIVE = 1 , ORDER_VALUE = 63 WHERE ID = 955;</v>
      </c>
      <c r="U956" t="str">
        <f t="shared" ref="U956:AF958" si="314">IF($L956&lt;&gt;"",
    IF(LEN($L956)-LEN(SUBSTITUTE($L956,";",""))&gt;=U$1,
        IF(U$1=1,
            MID($L956,1,FIND(";",$L956,1)-1),
            MID($L956,
                FIND("~",SUBSTITUTE($L956,";","~",U$1-1))+1,
                FIND("~",SUBSTITUTE($L956,";","~",U$1))-FIND("~",SUBSTITUTE($L956,";","~",U$1-1))-1
            )
        ),
        IF(AND(LEN($L956)-LEN(SUBSTITUTE($L956,";",""))=0,U$1=1),
            $L956,
            IF(LEN($L956)-LEN(SUBSTITUTE($L956,";",""))=U$1-1,
                RIGHT($L956,LEN($L956)-FIND("~",(SUBSTITUTE($L956,";","~",U$1-1)))),""))),"")</f>
        <v>abruzzo</v>
      </c>
      <c r="V956" t="str">
        <f t="shared" si="314"/>
        <v/>
      </c>
      <c r="W956" t="str">
        <f t="shared" si="314"/>
        <v/>
      </c>
      <c r="X956" t="str">
        <f t="shared" si="314"/>
        <v/>
      </c>
      <c r="Y956" t="str">
        <f t="shared" si="314"/>
        <v/>
      </c>
      <c r="Z956" t="str">
        <f t="shared" si="314"/>
        <v/>
      </c>
      <c r="AA956" t="str">
        <f t="shared" si="314"/>
        <v/>
      </c>
      <c r="AB956" t="str">
        <f t="shared" si="314"/>
        <v/>
      </c>
      <c r="AC956" t="str">
        <f t="shared" si="314"/>
        <v/>
      </c>
      <c r="AD956" t="str">
        <f t="shared" si="314"/>
        <v/>
      </c>
      <c r="AE956" t="str">
        <f t="shared" si="314"/>
        <v/>
      </c>
      <c r="AF956" t="str">
        <f t="shared" si="314"/>
        <v/>
      </c>
      <c r="AG956" t="str">
        <f t="shared" ref="AG956:AR958" si="315">IF(U956&lt;&gt;"",CONCATENATE("INSERT INTO oscar_db.synonym (SYNONYM, LOV_ID) VALUES('",U956,"' , ",$N956,");"),"")</f>
        <v>INSERT INTO oscar_db.synonym (SYNONYM, LOV_ID) VALUES('abruzzo' , 955);</v>
      </c>
      <c r="AH956" t="str">
        <f t="shared" si="315"/>
        <v/>
      </c>
      <c r="AI956" t="str">
        <f t="shared" si="315"/>
        <v/>
      </c>
      <c r="AJ956" t="str">
        <f t="shared" si="315"/>
        <v/>
      </c>
      <c r="AK956" t="str">
        <f t="shared" si="315"/>
        <v/>
      </c>
      <c r="AL956" t="str">
        <f t="shared" si="315"/>
        <v/>
      </c>
      <c r="AM956" t="str">
        <f t="shared" si="315"/>
        <v/>
      </c>
      <c r="AN956" t="str">
        <f t="shared" si="315"/>
        <v/>
      </c>
      <c r="AO956" t="str">
        <f t="shared" si="315"/>
        <v/>
      </c>
      <c r="AP956" t="str">
        <f t="shared" si="315"/>
        <v/>
      </c>
      <c r="AQ956" t="str">
        <f t="shared" si="315"/>
        <v/>
      </c>
      <c r="AR956" t="str">
        <f t="shared" si="315"/>
        <v/>
      </c>
    </row>
    <row r="957" spans="3:44" ht="48" hidden="1">
      <c r="C957" s="68">
        <v>28</v>
      </c>
      <c r="D957" s="68" t="s">
        <v>2829</v>
      </c>
      <c r="E957" s="15" t="s">
        <v>883</v>
      </c>
      <c r="F957" s="145" t="s">
        <v>2855</v>
      </c>
      <c r="G957" s="148" t="str">
        <f t="shared" si="307"/>
        <v>AFRICAN DEV.BK</v>
      </c>
      <c r="H957" s="148" t="str">
        <f t="shared" si="308"/>
        <v>African Dev.Bk</v>
      </c>
      <c r="I957">
        <v>1</v>
      </c>
      <c r="J957" s="148" t="s">
        <v>200</v>
      </c>
      <c r="K957" s="148"/>
      <c r="L957" s="30" t="s">
        <v>2856</v>
      </c>
      <c r="M957" s="143" t="s">
        <v>2857</v>
      </c>
      <c r="N957" s="68">
        <v>956</v>
      </c>
      <c r="O957" s="68" t="str">
        <f t="shared" si="300"/>
        <v/>
      </c>
      <c r="P957" s="68" t="str">
        <f t="shared" si="295"/>
        <v>{ "id": 956, "cbl_value":"AFRICAN DEV.BK", "oscar_display_text" : "African Dev.Bk", "top_record": false, "synonyms": [] },</v>
      </c>
      <c r="Q957" s="68" t="str">
        <f t="shared" si="296"/>
        <v>{ "id": 956, "cbl_value":"AFRICAN DEV.BK", "oscar_display_text" : "African Dev.Bk", "top_record": false, "synonyms": [] },</v>
      </c>
      <c r="R957" s="68"/>
      <c r="T957" t="str">
        <f t="shared" si="309"/>
        <v>UPDATE lov_value SET ACTIVE = 1 , ORDER_VALUE = 1 WHERE ID = 956;</v>
      </c>
      <c r="U957" t="str">
        <f t="shared" si="314"/>
        <v>african development bank</v>
      </c>
      <c r="V957" t="str">
        <f t="shared" si="314"/>
        <v/>
      </c>
      <c r="W957" t="str">
        <f t="shared" si="314"/>
        <v/>
      </c>
      <c r="X957" t="str">
        <f t="shared" si="314"/>
        <v/>
      </c>
      <c r="Y957" t="str">
        <f t="shared" si="314"/>
        <v/>
      </c>
      <c r="Z957" t="str">
        <f t="shared" si="314"/>
        <v/>
      </c>
      <c r="AA957" t="str">
        <f t="shared" si="314"/>
        <v/>
      </c>
      <c r="AB957" t="str">
        <f t="shared" si="314"/>
        <v/>
      </c>
      <c r="AC957" t="str">
        <f t="shared" si="314"/>
        <v/>
      </c>
      <c r="AD957" t="str">
        <f t="shared" si="314"/>
        <v/>
      </c>
      <c r="AE957" t="str">
        <f t="shared" si="314"/>
        <v/>
      </c>
      <c r="AF957" t="str">
        <f t="shared" si="314"/>
        <v/>
      </c>
      <c r="AG957" t="str">
        <f t="shared" si="315"/>
        <v>INSERT INTO oscar_db.synonym (SYNONYM, LOV_ID) VALUES('african development bank' , 956);</v>
      </c>
      <c r="AH957" t="str">
        <f t="shared" si="315"/>
        <v/>
      </c>
      <c r="AI957" t="str">
        <f t="shared" si="315"/>
        <v/>
      </c>
      <c r="AJ957" t="str">
        <f t="shared" si="315"/>
        <v/>
      </c>
      <c r="AK957" t="str">
        <f t="shared" si="315"/>
        <v/>
      </c>
      <c r="AL957" t="str">
        <f t="shared" si="315"/>
        <v/>
      </c>
      <c r="AM957" t="str">
        <f t="shared" si="315"/>
        <v/>
      </c>
      <c r="AN957" t="str">
        <f t="shared" si="315"/>
        <v/>
      </c>
      <c r="AO957" t="str">
        <f t="shared" si="315"/>
        <v/>
      </c>
      <c r="AP957" t="str">
        <f t="shared" si="315"/>
        <v/>
      </c>
      <c r="AQ957" t="str">
        <f t="shared" si="315"/>
        <v/>
      </c>
      <c r="AR957" t="str">
        <f t="shared" si="315"/>
        <v/>
      </c>
    </row>
    <row r="958" spans="3:44" ht="48" hidden="1">
      <c r="C958" s="68">
        <v>28</v>
      </c>
      <c r="D958" s="68" t="s">
        <v>2829</v>
      </c>
      <c r="E958" s="15" t="s">
        <v>883</v>
      </c>
      <c r="F958" s="145" t="s">
        <v>2858</v>
      </c>
      <c r="G958" s="148" t="str">
        <f t="shared" si="307"/>
        <v>AGENCE FRANCE LOCA</v>
      </c>
      <c r="H958" s="148" t="str">
        <f t="shared" si="308"/>
        <v>Agence France Loca</v>
      </c>
      <c r="I958">
        <v>2</v>
      </c>
      <c r="J958" s="148" t="s">
        <v>200</v>
      </c>
      <c r="K958" s="148"/>
      <c r="L958" s="30" t="s">
        <v>2859</v>
      </c>
      <c r="M958" s="143" t="s">
        <v>2860</v>
      </c>
      <c r="N958" s="68">
        <v>957</v>
      </c>
      <c r="O958" s="68" t="str">
        <f t="shared" si="300"/>
        <v/>
      </c>
      <c r="P958" s="68" t="str">
        <f t="shared" si="295"/>
        <v>{ "id": 957, "cbl_value":"AGENCE FRANCE LOCA", "oscar_display_text" : "Agence France Loca", "top_record": false, "synonyms": [] },</v>
      </c>
      <c r="Q958" s="68" t="str">
        <f t="shared" si="296"/>
        <v>{ "id": 957, "cbl_value":"AGENCE FRANCE LOCA", "oscar_display_text" : "Agence France Loca", "top_record": false, "synonyms": [] },</v>
      </c>
      <c r="R958" s="68"/>
      <c r="T958" t="str">
        <f t="shared" si="309"/>
        <v>UPDATE lov_value SET ACTIVE = 1 , ORDER_VALUE = 2 WHERE ID = 957;</v>
      </c>
      <c r="U958" t="str">
        <f t="shared" si="314"/>
        <v>agence france</v>
      </c>
      <c r="V958" t="str">
        <f t="shared" si="314"/>
        <v/>
      </c>
      <c r="W958" t="str">
        <f t="shared" si="314"/>
        <v/>
      </c>
      <c r="X958" t="str">
        <f t="shared" si="314"/>
        <v/>
      </c>
      <c r="Y958" t="str">
        <f t="shared" si="314"/>
        <v/>
      </c>
      <c r="Z958" t="str">
        <f t="shared" si="314"/>
        <v/>
      </c>
      <c r="AA958" t="str">
        <f t="shared" si="314"/>
        <v/>
      </c>
      <c r="AB958" t="str">
        <f t="shared" si="314"/>
        <v/>
      </c>
      <c r="AC958" t="str">
        <f t="shared" si="314"/>
        <v/>
      </c>
      <c r="AD958" t="str">
        <f t="shared" si="314"/>
        <v/>
      </c>
      <c r="AE958" t="str">
        <f t="shared" si="314"/>
        <v/>
      </c>
      <c r="AF958" t="str">
        <f t="shared" si="314"/>
        <v/>
      </c>
      <c r="AG958" t="str">
        <f t="shared" si="315"/>
        <v>INSERT INTO oscar_db.synonym (SYNONYM, LOV_ID) VALUES('agence france' , 957);</v>
      </c>
      <c r="AH958" t="str">
        <f t="shared" si="315"/>
        <v/>
      </c>
      <c r="AI958" t="str">
        <f t="shared" si="315"/>
        <v/>
      </c>
      <c r="AJ958" t="str">
        <f t="shared" si="315"/>
        <v/>
      </c>
      <c r="AK958" t="str">
        <f t="shared" si="315"/>
        <v/>
      </c>
      <c r="AL958" t="str">
        <f t="shared" si="315"/>
        <v/>
      </c>
      <c r="AM958" t="str">
        <f t="shared" si="315"/>
        <v/>
      </c>
      <c r="AN958" t="str">
        <f t="shared" si="315"/>
        <v/>
      </c>
      <c r="AO958" t="str">
        <f t="shared" si="315"/>
        <v/>
      </c>
      <c r="AP958" t="str">
        <f t="shared" si="315"/>
        <v/>
      </c>
      <c r="AQ958" t="str">
        <f t="shared" si="315"/>
        <v/>
      </c>
      <c r="AR958" t="str">
        <f t="shared" si="315"/>
        <v/>
      </c>
    </row>
    <row r="959" spans="3:44" ht="48" hidden="1">
      <c r="C959" s="68">
        <v>28</v>
      </c>
      <c r="D959" s="68" t="s">
        <v>2829</v>
      </c>
      <c r="E959" s="15" t="s">
        <v>883</v>
      </c>
      <c r="F959" s="145" t="s">
        <v>2861</v>
      </c>
      <c r="G959" s="148" t="str">
        <f t="shared" si="307"/>
        <v>ALPES COTE D AZUR</v>
      </c>
      <c r="H959" s="148" t="str">
        <f t="shared" si="308"/>
        <v>Alpes Cote D Azur</v>
      </c>
      <c r="I959">
        <v>3</v>
      </c>
      <c r="J959" s="148" t="s">
        <v>200</v>
      </c>
      <c r="K959" s="148"/>
      <c r="L959" s="30"/>
      <c r="M959" s="143" t="s">
        <v>2862</v>
      </c>
      <c r="N959" s="68">
        <v>958</v>
      </c>
      <c r="O959" s="68" t="str">
        <f t="shared" si="300"/>
        <v/>
      </c>
      <c r="P959" s="68" t="str">
        <f t="shared" si="295"/>
        <v>{ "id": 958, "cbl_value":"ALPES COTE D AZUR", "oscar_display_text" : "Alpes Cote D Azur", "top_record": false, "synonyms": [] },</v>
      </c>
      <c r="Q959" s="68" t="str">
        <f t="shared" si="296"/>
        <v>{ "id": 958, "cbl_value":"ALPES COTE D AZUR", "oscar_display_text" : "Alpes Cote D Azur", "top_record": false, "synonyms": [] },</v>
      </c>
      <c r="R959" s="68"/>
      <c r="T959" t="str">
        <f t="shared" si="309"/>
        <v>UPDATE lov_value SET ACTIVE = 1 , ORDER_VALUE = 3 WHERE ID = 958;</v>
      </c>
    </row>
    <row r="960" spans="3:44" ht="48" hidden="1">
      <c r="C960" s="68">
        <v>28</v>
      </c>
      <c r="D960" s="68" t="s">
        <v>2829</v>
      </c>
      <c r="E960" s="15" t="s">
        <v>883</v>
      </c>
      <c r="F960" s="145" t="s">
        <v>2863</v>
      </c>
      <c r="G960" s="148" t="str">
        <f t="shared" si="307"/>
        <v>ASIAN DEV.BK</v>
      </c>
      <c r="H960" s="148" t="str">
        <f t="shared" si="308"/>
        <v>Asian Dev.Bk</v>
      </c>
      <c r="I960">
        <v>4</v>
      </c>
      <c r="J960" s="148" t="s">
        <v>200</v>
      </c>
      <c r="K960" s="148"/>
      <c r="L960" s="30" t="s">
        <v>2864</v>
      </c>
      <c r="M960" s="143" t="s">
        <v>2865</v>
      </c>
      <c r="N960" s="68">
        <v>959</v>
      </c>
      <c r="O960" s="68" t="str">
        <f t="shared" si="300"/>
        <v/>
      </c>
      <c r="P960" s="68" t="str">
        <f t="shared" si="295"/>
        <v>{ "id": 959, "cbl_value":"ASIAN DEV.BK", "oscar_display_text" : "Asian Dev.Bk", "top_record": false, "synonyms": [] },</v>
      </c>
      <c r="Q960" s="68" t="str">
        <f t="shared" si="296"/>
        <v>{ "id": 959, "cbl_value":"ASIAN DEV.BK", "oscar_display_text" : "Asian Dev.Bk", "top_record": false, "synonyms": [] },</v>
      </c>
      <c r="R960" s="68"/>
      <c r="T960" t="str">
        <f t="shared" si="309"/>
        <v>UPDATE lov_value SET ACTIVE = 1 , ORDER_VALUE = 4 WHERE ID = 959;</v>
      </c>
      <c r="U960" t="str">
        <f t="shared" ref="U960:AF963" si="316">IF($L960&lt;&gt;"",
    IF(LEN($L960)-LEN(SUBSTITUTE($L960,";",""))&gt;=U$1,
        IF(U$1=1,
            MID($L960,1,FIND(";",$L960,1)-1),
            MID($L960,
                FIND("~",SUBSTITUTE($L960,";","~",U$1-1))+1,
                FIND("~",SUBSTITUTE($L960,";","~",U$1))-FIND("~",SUBSTITUTE($L960,";","~",U$1-1))-1
            )
        ),
        IF(AND(LEN($L960)-LEN(SUBSTITUTE($L960,";",""))=0,U$1=1),
            $L960,
            IF(LEN($L960)-LEN(SUBSTITUTE($L960,";",""))=U$1-1,
                RIGHT($L960,LEN($L960)-FIND("~",(SUBSTITUTE($L960,";","~",U$1-1)))),""))),"")</f>
        <v>asian development bank</v>
      </c>
      <c r="V960" t="str">
        <f t="shared" si="316"/>
        <v/>
      </c>
      <c r="W960" t="str">
        <f t="shared" si="316"/>
        <v/>
      </c>
      <c r="X960" t="str">
        <f t="shared" si="316"/>
        <v/>
      </c>
      <c r="Y960" t="str">
        <f t="shared" si="316"/>
        <v/>
      </c>
      <c r="Z960" t="str">
        <f t="shared" si="316"/>
        <v/>
      </c>
      <c r="AA960" t="str">
        <f t="shared" si="316"/>
        <v/>
      </c>
      <c r="AB960" t="str">
        <f t="shared" si="316"/>
        <v/>
      </c>
      <c r="AC960" t="str">
        <f t="shared" si="316"/>
        <v/>
      </c>
      <c r="AD960" t="str">
        <f t="shared" si="316"/>
        <v/>
      </c>
      <c r="AE960" t="str">
        <f t="shared" si="316"/>
        <v/>
      </c>
      <c r="AF960" t="str">
        <f t="shared" si="316"/>
        <v/>
      </c>
      <c r="AG960" t="str">
        <f t="shared" ref="AG960:AR963" si="317">IF(U960&lt;&gt;"",CONCATENATE("INSERT INTO oscar_db.synonym (SYNONYM, LOV_ID) VALUES('",U960,"' , ",$N960,");"),"")</f>
        <v>INSERT INTO oscar_db.synonym (SYNONYM, LOV_ID) VALUES('asian development bank' , 959);</v>
      </c>
      <c r="AH960" t="str">
        <f t="shared" si="317"/>
        <v/>
      </c>
      <c r="AI960" t="str">
        <f t="shared" si="317"/>
        <v/>
      </c>
      <c r="AJ960" t="str">
        <f t="shared" si="317"/>
        <v/>
      </c>
      <c r="AK960" t="str">
        <f t="shared" si="317"/>
        <v/>
      </c>
      <c r="AL960" t="str">
        <f t="shared" si="317"/>
        <v/>
      </c>
      <c r="AM960" t="str">
        <f t="shared" si="317"/>
        <v/>
      </c>
      <c r="AN960" t="str">
        <f t="shared" si="317"/>
        <v/>
      </c>
      <c r="AO960" t="str">
        <f t="shared" si="317"/>
        <v/>
      </c>
      <c r="AP960" t="str">
        <f t="shared" si="317"/>
        <v/>
      </c>
      <c r="AQ960" t="str">
        <f t="shared" si="317"/>
        <v/>
      </c>
      <c r="AR960" t="str">
        <f t="shared" si="317"/>
        <v/>
      </c>
    </row>
    <row r="961" spans="3:44" ht="48" hidden="1">
      <c r="C961" s="68">
        <v>28</v>
      </c>
      <c r="D961" s="68" t="s">
        <v>2829</v>
      </c>
      <c r="E961" s="15" t="s">
        <v>883</v>
      </c>
      <c r="F961" s="145" t="s">
        <v>2866</v>
      </c>
      <c r="G961" s="148" t="str">
        <f t="shared" si="307"/>
        <v>BADEN-WUERTTEMBERG</v>
      </c>
      <c r="H961" s="148" t="str">
        <f t="shared" si="308"/>
        <v>Baden-Wuerttemberg</v>
      </c>
      <c r="I961">
        <v>5</v>
      </c>
      <c r="J961" s="148" t="s">
        <v>200</v>
      </c>
      <c r="K961" s="148"/>
      <c r="L961" s="30" t="s">
        <v>2867</v>
      </c>
      <c r="M961" s="143" t="s">
        <v>2868</v>
      </c>
      <c r="N961" s="68">
        <v>960</v>
      </c>
      <c r="O961" s="68" t="str">
        <f t="shared" si="300"/>
        <v/>
      </c>
      <c r="P961" s="68" t="str">
        <f t="shared" si="295"/>
        <v>{ "id": 960, "cbl_value":"BADEN-WUERTTEMBERG", "oscar_display_text" : "Baden-Wuerttemberg", "top_record": false, "synonyms": [] },</v>
      </c>
      <c r="Q961" s="68" t="str">
        <f t="shared" si="296"/>
        <v>{ "id": 960, "cbl_value":"BADEN-WUERTTEMBERG", "oscar_display_text" : "Baden-Wuerttemberg", "top_record": false, "synonyms": [] },</v>
      </c>
      <c r="R961" s="68"/>
      <c r="T961" t="str">
        <f t="shared" si="309"/>
        <v>UPDATE lov_value SET ACTIVE = 1 , ORDER_VALUE = 5 WHERE ID = 960;</v>
      </c>
      <c r="U961" t="str">
        <f t="shared" si="316"/>
        <v>baden</v>
      </c>
      <c r="V961" t="str">
        <f t="shared" si="316"/>
        <v>wuerttemberg</v>
      </c>
      <c r="W961" t="str">
        <f t="shared" si="316"/>
        <v/>
      </c>
      <c r="X961" t="str">
        <f t="shared" si="316"/>
        <v/>
      </c>
      <c r="Y961" t="str">
        <f t="shared" si="316"/>
        <v/>
      </c>
      <c r="Z961" t="str">
        <f t="shared" si="316"/>
        <v/>
      </c>
      <c r="AA961" t="str">
        <f t="shared" si="316"/>
        <v/>
      </c>
      <c r="AB961" t="str">
        <f t="shared" si="316"/>
        <v/>
      </c>
      <c r="AC961" t="str">
        <f t="shared" si="316"/>
        <v/>
      </c>
      <c r="AD961" t="str">
        <f t="shared" si="316"/>
        <v/>
      </c>
      <c r="AE961" t="str">
        <f t="shared" si="316"/>
        <v/>
      </c>
      <c r="AF961" t="str">
        <f t="shared" si="316"/>
        <v/>
      </c>
      <c r="AG961" t="str">
        <f t="shared" si="317"/>
        <v>INSERT INTO oscar_db.synonym (SYNONYM, LOV_ID) VALUES('baden' , 960);</v>
      </c>
      <c r="AH961" t="str">
        <f t="shared" si="317"/>
        <v>INSERT INTO oscar_db.synonym (SYNONYM, LOV_ID) VALUES('wuerttemberg' , 960);</v>
      </c>
      <c r="AI961" t="str">
        <f t="shared" si="317"/>
        <v/>
      </c>
      <c r="AJ961" t="str">
        <f t="shared" si="317"/>
        <v/>
      </c>
      <c r="AK961" t="str">
        <f t="shared" si="317"/>
        <v/>
      </c>
      <c r="AL961" t="str">
        <f t="shared" si="317"/>
        <v/>
      </c>
      <c r="AM961" t="str">
        <f t="shared" si="317"/>
        <v/>
      </c>
      <c r="AN961" t="str">
        <f t="shared" si="317"/>
        <v/>
      </c>
      <c r="AO961" t="str">
        <f t="shared" si="317"/>
        <v/>
      </c>
      <c r="AP961" t="str">
        <f t="shared" si="317"/>
        <v/>
      </c>
      <c r="AQ961" t="str">
        <f t="shared" si="317"/>
        <v/>
      </c>
      <c r="AR961" t="str">
        <f t="shared" si="317"/>
        <v/>
      </c>
    </row>
    <row r="962" spans="3:44" ht="48" hidden="1">
      <c r="C962" s="68">
        <v>28</v>
      </c>
      <c r="D962" s="68" t="s">
        <v>2829</v>
      </c>
      <c r="E962" s="15" t="s">
        <v>883</v>
      </c>
      <c r="F962" s="145" t="s">
        <v>2869</v>
      </c>
      <c r="G962" s="148" t="str">
        <f t="shared" si="307"/>
        <v>BASQUE COUNTRY</v>
      </c>
      <c r="H962" s="148" t="str">
        <f t="shared" si="308"/>
        <v>Basque Country</v>
      </c>
      <c r="I962">
        <v>7</v>
      </c>
      <c r="J962" s="148" t="s">
        <v>200</v>
      </c>
      <c r="K962" s="148"/>
      <c r="L962" s="30" t="s">
        <v>2870</v>
      </c>
      <c r="M962" s="143" t="s">
        <v>2871</v>
      </c>
      <c r="N962" s="68">
        <v>961</v>
      </c>
      <c r="O962" s="68" t="str">
        <f t="shared" si="300"/>
        <v/>
      </c>
      <c r="P962" s="68" t="str">
        <f t="shared" ref="P962:P1025" si="318">CONCATENATE("{ ""id"": ",N962,", ""cbl_value"":""",G962,""", ""oscar_display_text"" : """,H962,""", ""top_record"": ", IF(K962=TRUE,"true","false"), ", ""synonyms"": []"," },")</f>
        <v>{ "id": 961, "cbl_value":"BASQUE COUNTRY", "oscar_display_text" : "Basque Country", "top_record": false, "synonyms": [] },</v>
      </c>
      <c r="Q962" s="68" t="str">
        <f t="shared" ref="Q962:Q1025" si="319">CONCATENATE(O962,P962)</f>
        <v>{ "id": 961, "cbl_value":"BASQUE COUNTRY", "oscar_display_text" : "Basque Country", "top_record": false, "synonyms": [] },</v>
      </c>
      <c r="R962" s="68"/>
      <c r="T962" t="str">
        <f t="shared" si="309"/>
        <v>UPDATE lov_value SET ACTIVE = 1 , ORDER_VALUE = 7 WHERE ID = 961;</v>
      </c>
      <c r="U962" t="str">
        <f t="shared" si="316"/>
        <v>basque</v>
      </c>
      <c r="V962" t="str">
        <f t="shared" si="316"/>
        <v/>
      </c>
      <c r="W962" t="str">
        <f t="shared" si="316"/>
        <v/>
      </c>
      <c r="X962" t="str">
        <f t="shared" si="316"/>
        <v/>
      </c>
      <c r="Y962" t="str">
        <f t="shared" si="316"/>
        <v/>
      </c>
      <c r="Z962" t="str">
        <f t="shared" si="316"/>
        <v/>
      </c>
      <c r="AA962" t="str">
        <f t="shared" si="316"/>
        <v/>
      </c>
      <c r="AB962" t="str">
        <f t="shared" si="316"/>
        <v/>
      </c>
      <c r="AC962" t="str">
        <f t="shared" si="316"/>
        <v/>
      </c>
      <c r="AD962" t="str">
        <f t="shared" si="316"/>
        <v/>
      </c>
      <c r="AE962" t="str">
        <f t="shared" si="316"/>
        <v/>
      </c>
      <c r="AF962" t="str">
        <f t="shared" si="316"/>
        <v/>
      </c>
      <c r="AG962" t="str">
        <f t="shared" si="317"/>
        <v>INSERT INTO oscar_db.synonym (SYNONYM, LOV_ID) VALUES('basque' , 961);</v>
      </c>
      <c r="AH962" t="str">
        <f t="shared" si="317"/>
        <v/>
      </c>
      <c r="AI962" t="str">
        <f t="shared" si="317"/>
        <v/>
      </c>
      <c r="AJ962" t="str">
        <f t="shared" si="317"/>
        <v/>
      </c>
      <c r="AK962" t="str">
        <f t="shared" si="317"/>
        <v/>
      </c>
      <c r="AL962" t="str">
        <f t="shared" si="317"/>
        <v/>
      </c>
      <c r="AM962" t="str">
        <f t="shared" si="317"/>
        <v/>
      </c>
      <c r="AN962" t="str">
        <f t="shared" si="317"/>
        <v/>
      </c>
      <c r="AO962" t="str">
        <f t="shared" si="317"/>
        <v/>
      </c>
      <c r="AP962" t="str">
        <f t="shared" si="317"/>
        <v/>
      </c>
      <c r="AQ962" t="str">
        <f t="shared" si="317"/>
        <v/>
      </c>
      <c r="AR962" t="str">
        <f t="shared" si="317"/>
        <v/>
      </c>
    </row>
    <row r="963" spans="3:44" ht="48" hidden="1">
      <c r="C963" s="68">
        <v>28</v>
      </c>
      <c r="D963" s="68" t="s">
        <v>2829</v>
      </c>
      <c r="E963" s="15" t="s">
        <v>883</v>
      </c>
      <c r="F963" s="145" t="s">
        <v>2872</v>
      </c>
      <c r="G963" s="148" t="str">
        <f t="shared" si="307"/>
        <v>BAYERN FREISTAAT</v>
      </c>
      <c r="H963" s="148" t="str">
        <f t="shared" si="308"/>
        <v>Bayern Freistaat</v>
      </c>
      <c r="I963">
        <v>8</v>
      </c>
      <c r="J963" s="148" t="s">
        <v>200</v>
      </c>
      <c r="K963" s="148"/>
      <c r="L963" s="30" t="s">
        <v>2873</v>
      </c>
      <c r="M963" s="143" t="s">
        <v>2874</v>
      </c>
      <c r="N963" s="68">
        <v>962</v>
      </c>
      <c r="O963" s="68" t="str">
        <f t="shared" ref="O963:O1026" si="320">IF(E963 &lt;&gt; E962, CONCATENATE("]},{ ""id"":",C963,",""ext_id"": ",D963,", ""name"":""",E963,""",""values"":["),"")</f>
        <v/>
      </c>
      <c r="P963" s="68" t="str">
        <f t="shared" si="318"/>
        <v>{ "id": 962, "cbl_value":"BAYERN FREISTAAT", "oscar_display_text" : "Bayern Freistaat", "top_record": false, "synonyms": [] },</v>
      </c>
      <c r="Q963" s="68" t="str">
        <f t="shared" si="319"/>
        <v>{ "id": 962, "cbl_value":"BAYERN FREISTAAT", "oscar_display_text" : "Bayern Freistaat", "top_record": false, "synonyms": [] },</v>
      </c>
      <c r="R963" s="68"/>
      <c r="T963" t="str">
        <f t="shared" si="309"/>
        <v>UPDATE lov_value SET ACTIVE = 1 , ORDER_VALUE = 8 WHERE ID = 962;</v>
      </c>
      <c r="U963" t="str">
        <f t="shared" si="316"/>
        <v>bayern</v>
      </c>
      <c r="V963" t="str">
        <f t="shared" si="316"/>
        <v/>
      </c>
      <c r="W963" t="str">
        <f t="shared" si="316"/>
        <v/>
      </c>
      <c r="X963" t="str">
        <f t="shared" si="316"/>
        <v/>
      </c>
      <c r="Y963" t="str">
        <f t="shared" si="316"/>
        <v/>
      </c>
      <c r="Z963" t="str">
        <f t="shared" si="316"/>
        <v/>
      </c>
      <c r="AA963" t="str">
        <f t="shared" si="316"/>
        <v/>
      </c>
      <c r="AB963" t="str">
        <f t="shared" si="316"/>
        <v/>
      </c>
      <c r="AC963" t="str">
        <f t="shared" si="316"/>
        <v/>
      </c>
      <c r="AD963" t="str">
        <f t="shared" si="316"/>
        <v/>
      </c>
      <c r="AE963" t="str">
        <f t="shared" si="316"/>
        <v/>
      </c>
      <c r="AF963" t="str">
        <f t="shared" si="316"/>
        <v/>
      </c>
      <c r="AG963" t="str">
        <f t="shared" si="317"/>
        <v>INSERT INTO oscar_db.synonym (SYNONYM, LOV_ID) VALUES('bayern' , 962);</v>
      </c>
      <c r="AH963" t="str">
        <f t="shared" si="317"/>
        <v/>
      </c>
      <c r="AI963" t="str">
        <f t="shared" si="317"/>
        <v/>
      </c>
      <c r="AJ963" t="str">
        <f t="shared" si="317"/>
        <v/>
      </c>
      <c r="AK963" t="str">
        <f t="shared" si="317"/>
        <v/>
      </c>
      <c r="AL963" t="str">
        <f t="shared" si="317"/>
        <v/>
      </c>
      <c r="AM963" t="str">
        <f t="shared" si="317"/>
        <v/>
      </c>
      <c r="AN963" t="str">
        <f t="shared" si="317"/>
        <v/>
      </c>
      <c r="AO963" t="str">
        <f t="shared" si="317"/>
        <v/>
      </c>
      <c r="AP963" t="str">
        <f t="shared" si="317"/>
        <v/>
      </c>
      <c r="AQ963" t="str">
        <f t="shared" si="317"/>
        <v/>
      </c>
      <c r="AR963" t="str">
        <f t="shared" si="317"/>
        <v/>
      </c>
    </row>
    <row r="964" spans="3:44" ht="48" hidden="1">
      <c r="C964" s="68">
        <v>28</v>
      </c>
      <c r="D964" s="68" t="s">
        <v>2829</v>
      </c>
      <c r="E964" s="15" t="s">
        <v>883</v>
      </c>
      <c r="F964" s="145" t="s">
        <v>2875</v>
      </c>
      <c r="G964" s="148" t="str">
        <f t="shared" si="307"/>
        <v>BK OF INTL SETT</v>
      </c>
      <c r="H964" s="148" t="str">
        <f t="shared" si="308"/>
        <v>Bk Of Intl Sett</v>
      </c>
      <c r="I964">
        <v>6</v>
      </c>
      <c r="J964" s="148" t="s">
        <v>200</v>
      </c>
      <c r="K964" s="148"/>
      <c r="L964" s="30"/>
      <c r="M964" s="143" t="s">
        <v>2876</v>
      </c>
      <c r="N964" s="68">
        <v>963</v>
      </c>
      <c r="O964" s="68" t="str">
        <f t="shared" si="320"/>
        <v/>
      </c>
      <c r="P964" s="68" t="str">
        <f t="shared" si="318"/>
        <v>{ "id": 963, "cbl_value":"BK OF INTL SETT", "oscar_display_text" : "Bk Of Intl Sett", "top_record": false, "synonyms": [] },</v>
      </c>
      <c r="Q964" s="68" t="str">
        <f t="shared" si="319"/>
        <v>{ "id": 963, "cbl_value":"BK OF INTL SETT", "oscar_display_text" : "Bk Of Intl Sett", "top_record": false, "synonyms": [] },</v>
      </c>
      <c r="R964" s="68"/>
      <c r="T964" t="str">
        <f t="shared" si="309"/>
        <v>UPDATE lov_value SET ACTIVE = 1 , ORDER_VALUE = 6 WHERE ID = 963;</v>
      </c>
    </row>
    <row r="965" spans="3:44" ht="48" hidden="1">
      <c r="C965" s="68">
        <v>28</v>
      </c>
      <c r="D965" s="68" t="s">
        <v>2829</v>
      </c>
      <c r="E965" s="15" t="s">
        <v>883</v>
      </c>
      <c r="F965" s="145" t="s">
        <v>2877</v>
      </c>
      <c r="G965" s="148" t="str">
        <f t="shared" si="307"/>
        <v>CARIBBEAN DEV.BK</v>
      </c>
      <c r="H965" s="148" t="str">
        <f t="shared" si="308"/>
        <v>Caribbean Dev.Bk</v>
      </c>
      <c r="I965">
        <v>10</v>
      </c>
      <c r="J965" s="148" t="s">
        <v>200</v>
      </c>
      <c r="K965" s="148"/>
      <c r="L965" s="30" t="s">
        <v>2878</v>
      </c>
      <c r="M965" s="143" t="s">
        <v>2879</v>
      </c>
      <c r="N965" s="68">
        <v>964</v>
      </c>
      <c r="O965" s="68" t="str">
        <f t="shared" si="320"/>
        <v/>
      </c>
      <c r="P965" s="68" t="str">
        <f t="shared" si="318"/>
        <v>{ "id": 964, "cbl_value":"CARIBBEAN DEV.BK", "oscar_display_text" : "Caribbean Dev.Bk", "top_record": false, "synonyms": [] },</v>
      </c>
      <c r="Q965" s="68" t="str">
        <f t="shared" si="319"/>
        <v>{ "id": 964, "cbl_value":"CARIBBEAN DEV.BK", "oscar_display_text" : "Caribbean Dev.Bk", "top_record": false, "synonyms": [] },</v>
      </c>
      <c r="R965" s="68"/>
      <c r="T965" t="str">
        <f t="shared" si="309"/>
        <v>UPDATE lov_value SET ACTIVE = 1 , ORDER_VALUE = 10 WHERE ID = 964;</v>
      </c>
      <c r="U965" t="str">
        <f t="shared" ref="U965:AF972" si="321">IF($L965&lt;&gt;"",
    IF(LEN($L965)-LEN(SUBSTITUTE($L965,";",""))&gt;=U$1,
        IF(U$1=1,
            MID($L965,1,FIND(";",$L965,1)-1),
            MID($L965,
                FIND("~",SUBSTITUTE($L965,";","~",U$1-1))+1,
                FIND("~",SUBSTITUTE($L965,";","~",U$1))-FIND("~",SUBSTITUTE($L965,";","~",U$1-1))-1
            )
        ),
        IF(AND(LEN($L965)-LEN(SUBSTITUTE($L965,";",""))=0,U$1=1),
            $L965,
            IF(LEN($L965)-LEN(SUBSTITUTE($L965,";",""))=U$1-1,
                RIGHT($L965,LEN($L965)-FIND("~",(SUBSTITUTE($L965,";","~",U$1-1)))),""))),"")</f>
        <v>caribbean</v>
      </c>
      <c r="V965" t="str">
        <f t="shared" si="321"/>
        <v/>
      </c>
      <c r="W965" t="str">
        <f t="shared" si="321"/>
        <v/>
      </c>
      <c r="X965" t="str">
        <f t="shared" si="321"/>
        <v/>
      </c>
      <c r="Y965" t="str">
        <f t="shared" si="321"/>
        <v/>
      </c>
      <c r="Z965" t="str">
        <f t="shared" si="321"/>
        <v/>
      </c>
      <c r="AA965" t="str">
        <f t="shared" si="321"/>
        <v/>
      </c>
      <c r="AB965" t="str">
        <f t="shared" si="321"/>
        <v/>
      </c>
      <c r="AC965" t="str">
        <f t="shared" si="321"/>
        <v/>
      </c>
      <c r="AD965" t="str">
        <f t="shared" si="321"/>
        <v/>
      </c>
      <c r="AE965" t="str">
        <f t="shared" si="321"/>
        <v/>
      </c>
      <c r="AF965" t="str">
        <f t="shared" si="321"/>
        <v/>
      </c>
      <c r="AG965" t="str">
        <f t="shared" ref="AG965:AR971" si="322">IF(U965&lt;&gt;"",CONCATENATE("INSERT INTO oscar_db.synonym (SYNONYM, LOV_ID) VALUES('",U965,"' , ",$N965,");"),"")</f>
        <v>INSERT INTO oscar_db.synonym (SYNONYM, LOV_ID) VALUES('caribbean' , 964);</v>
      </c>
      <c r="AH965" t="str">
        <f t="shared" si="322"/>
        <v/>
      </c>
      <c r="AI965" t="str">
        <f t="shared" si="322"/>
        <v/>
      </c>
      <c r="AJ965" t="str">
        <f t="shared" si="322"/>
        <v/>
      </c>
      <c r="AK965" t="str">
        <f t="shared" si="322"/>
        <v/>
      </c>
      <c r="AL965" t="str">
        <f t="shared" si="322"/>
        <v/>
      </c>
      <c r="AM965" t="str">
        <f t="shared" si="322"/>
        <v/>
      </c>
      <c r="AN965" t="str">
        <f t="shared" si="322"/>
        <v/>
      </c>
      <c r="AO965" t="str">
        <f t="shared" si="322"/>
        <v/>
      </c>
      <c r="AP965" t="str">
        <f t="shared" si="322"/>
        <v/>
      </c>
      <c r="AQ965" t="str">
        <f t="shared" si="322"/>
        <v/>
      </c>
      <c r="AR965" t="str">
        <f t="shared" si="322"/>
        <v/>
      </c>
    </row>
    <row r="966" spans="3:44" ht="48" hidden="1">
      <c r="C966" s="68">
        <v>28</v>
      </c>
      <c r="D966" s="68" t="s">
        <v>2829</v>
      </c>
      <c r="E966" s="15" t="s">
        <v>883</v>
      </c>
      <c r="F966" s="145" t="s">
        <v>2880</v>
      </c>
      <c r="G966" s="148" t="str">
        <f t="shared" si="307"/>
        <v>CASSA DEL TRENTINO</v>
      </c>
      <c r="H966" s="148" t="str">
        <f t="shared" si="308"/>
        <v>Cassa Del Trentino</v>
      </c>
      <c r="I966">
        <v>11</v>
      </c>
      <c r="J966" s="148" t="s">
        <v>200</v>
      </c>
      <c r="K966" s="148"/>
      <c r="L966" s="30" t="s">
        <v>2881</v>
      </c>
      <c r="M966" s="143" t="s">
        <v>2882</v>
      </c>
      <c r="N966" s="68">
        <v>965</v>
      </c>
      <c r="O966" s="68" t="str">
        <f t="shared" si="320"/>
        <v/>
      </c>
      <c r="P966" s="68" t="str">
        <f t="shared" si="318"/>
        <v>{ "id": 965, "cbl_value":"CASSA DEL TRENTINO", "oscar_display_text" : "Cassa Del Trentino", "top_record": false, "synonyms": [] },</v>
      </c>
      <c r="Q966" s="68" t="str">
        <f t="shared" si="319"/>
        <v>{ "id": 965, "cbl_value":"CASSA DEL TRENTINO", "oscar_display_text" : "Cassa Del Trentino", "top_record": false, "synonyms": [] },</v>
      </c>
      <c r="R966" s="68"/>
      <c r="T966" t="str">
        <f t="shared" si="309"/>
        <v>UPDATE lov_value SET ACTIVE = 1 , ORDER_VALUE = 11 WHERE ID = 965;</v>
      </c>
      <c r="U966" t="str">
        <f t="shared" si="321"/>
        <v>cassa</v>
      </c>
      <c r="V966" t="str">
        <f t="shared" si="321"/>
        <v>trentino</v>
      </c>
      <c r="W966" t="str">
        <f t="shared" si="321"/>
        <v/>
      </c>
      <c r="X966" t="str">
        <f t="shared" si="321"/>
        <v/>
      </c>
      <c r="Y966" t="str">
        <f t="shared" si="321"/>
        <v/>
      </c>
      <c r="Z966" t="str">
        <f t="shared" si="321"/>
        <v/>
      </c>
      <c r="AA966" t="str">
        <f t="shared" si="321"/>
        <v/>
      </c>
      <c r="AB966" t="str">
        <f t="shared" si="321"/>
        <v/>
      </c>
      <c r="AC966" t="str">
        <f t="shared" si="321"/>
        <v/>
      </c>
      <c r="AD966" t="str">
        <f t="shared" si="321"/>
        <v/>
      </c>
      <c r="AE966" t="str">
        <f t="shared" si="321"/>
        <v/>
      </c>
      <c r="AF966" t="str">
        <f t="shared" si="321"/>
        <v/>
      </c>
      <c r="AG966" t="str">
        <f t="shared" si="322"/>
        <v>INSERT INTO oscar_db.synonym (SYNONYM, LOV_ID) VALUES('cassa' , 965);</v>
      </c>
      <c r="AH966" t="str">
        <f t="shared" si="322"/>
        <v>INSERT INTO oscar_db.synonym (SYNONYM, LOV_ID) VALUES('trentino' , 965);</v>
      </c>
      <c r="AI966" t="str">
        <f t="shared" si="322"/>
        <v/>
      </c>
      <c r="AJ966" t="str">
        <f t="shared" si="322"/>
        <v/>
      </c>
      <c r="AK966" t="str">
        <f t="shared" si="322"/>
        <v/>
      </c>
      <c r="AL966" t="str">
        <f t="shared" si="322"/>
        <v/>
      </c>
      <c r="AM966" t="str">
        <f t="shared" si="322"/>
        <v/>
      </c>
      <c r="AN966" t="str">
        <f t="shared" si="322"/>
        <v/>
      </c>
      <c r="AO966" t="str">
        <f t="shared" si="322"/>
        <v/>
      </c>
      <c r="AP966" t="str">
        <f t="shared" si="322"/>
        <v/>
      </c>
      <c r="AQ966" t="str">
        <f t="shared" si="322"/>
        <v/>
      </c>
      <c r="AR966" t="str">
        <f t="shared" si="322"/>
        <v/>
      </c>
    </row>
    <row r="967" spans="3:44" ht="48" hidden="1">
      <c r="C967" s="68">
        <v>28</v>
      </c>
      <c r="D967" s="68" t="s">
        <v>2829</v>
      </c>
      <c r="E967" s="15" t="s">
        <v>883</v>
      </c>
      <c r="F967" s="145" t="s">
        <v>2883</v>
      </c>
      <c r="G967" s="148" t="str">
        <f t="shared" si="307"/>
        <v>CASTILLA Y LEON</v>
      </c>
      <c r="H967" s="148" t="str">
        <f t="shared" si="308"/>
        <v>Castilla Y Leon</v>
      </c>
      <c r="I967">
        <v>12</v>
      </c>
      <c r="J967" s="148" t="s">
        <v>200</v>
      </c>
      <c r="K967" s="148"/>
      <c r="L967" s="30" t="s">
        <v>2884</v>
      </c>
      <c r="M967" s="143" t="s">
        <v>2885</v>
      </c>
      <c r="N967" s="68">
        <v>966</v>
      </c>
      <c r="O967" s="68" t="str">
        <f t="shared" si="320"/>
        <v/>
      </c>
      <c r="P967" s="68" t="str">
        <f t="shared" si="318"/>
        <v>{ "id": 966, "cbl_value":"CASTILLA Y LEON", "oscar_display_text" : "Castilla Y Leon", "top_record": false, "synonyms": [] },</v>
      </c>
      <c r="Q967" s="68" t="str">
        <f t="shared" si="319"/>
        <v>{ "id": 966, "cbl_value":"CASTILLA Y LEON", "oscar_display_text" : "Castilla Y Leon", "top_record": false, "synonyms": [] },</v>
      </c>
      <c r="R967" s="68"/>
      <c r="T967" t="str">
        <f t="shared" si="309"/>
        <v>UPDATE lov_value SET ACTIVE = 1 , ORDER_VALUE = 12 WHERE ID = 966;</v>
      </c>
      <c r="U967" t="str">
        <f t="shared" si="321"/>
        <v>castilla</v>
      </c>
      <c r="V967" t="str">
        <f t="shared" si="321"/>
        <v>leon</v>
      </c>
      <c r="W967" t="str">
        <f t="shared" si="321"/>
        <v/>
      </c>
      <c r="X967" t="str">
        <f t="shared" si="321"/>
        <v/>
      </c>
      <c r="Y967" t="str">
        <f t="shared" si="321"/>
        <v/>
      </c>
      <c r="Z967" t="str">
        <f t="shared" si="321"/>
        <v/>
      </c>
      <c r="AA967" t="str">
        <f t="shared" si="321"/>
        <v/>
      </c>
      <c r="AB967" t="str">
        <f t="shared" si="321"/>
        <v/>
      </c>
      <c r="AC967" t="str">
        <f t="shared" si="321"/>
        <v/>
      </c>
      <c r="AD967" t="str">
        <f t="shared" si="321"/>
        <v/>
      </c>
      <c r="AE967" t="str">
        <f t="shared" si="321"/>
        <v/>
      </c>
      <c r="AF967" t="str">
        <f t="shared" si="321"/>
        <v/>
      </c>
      <c r="AG967" t="str">
        <f t="shared" si="322"/>
        <v>INSERT INTO oscar_db.synonym (SYNONYM, LOV_ID) VALUES('castilla' , 966);</v>
      </c>
      <c r="AH967" t="str">
        <f t="shared" si="322"/>
        <v>INSERT INTO oscar_db.synonym (SYNONYM, LOV_ID) VALUES('leon' , 966);</v>
      </c>
      <c r="AI967" t="str">
        <f t="shared" si="322"/>
        <v/>
      </c>
      <c r="AJ967" t="str">
        <f t="shared" si="322"/>
        <v/>
      </c>
      <c r="AK967" t="str">
        <f t="shared" si="322"/>
        <v/>
      </c>
      <c r="AL967" t="str">
        <f t="shared" si="322"/>
        <v/>
      </c>
      <c r="AM967" t="str">
        <f t="shared" si="322"/>
        <v/>
      </c>
      <c r="AN967" t="str">
        <f t="shared" si="322"/>
        <v/>
      </c>
      <c r="AO967" t="str">
        <f t="shared" si="322"/>
        <v/>
      </c>
      <c r="AP967" t="str">
        <f t="shared" si="322"/>
        <v/>
      </c>
      <c r="AQ967" t="str">
        <f t="shared" si="322"/>
        <v/>
      </c>
      <c r="AR967" t="str">
        <f t="shared" si="322"/>
        <v/>
      </c>
    </row>
    <row r="968" spans="3:44" ht="48" hidden="1">
      <c r="C968" s="68">
        <v>28</v>
      </c>
      <c r="D968" s="68" t="s">
        <v>2829</v>
      </c>
      <c r="E968" s="15" t="s">
        <v>883</v>
      </c>
      <c r="F968" s="145" t="s">
        <v>2886</v>
      </c>
      <c r="G968" s="148" t="str">
        <f t="shared" si="307"/>
        <v>CNCL.EU DEV.BK</v>
      </c>
      <c r="H968" s="148" t="str">
        <f t="shared" si="308"/>
        <v>Cncl.Eu Dev.Bk</v>
      </c>
      <c r="I968">
        <v>16</v>
      </c>
      <c r="J968" s="148" t="s">
        <v>200</v>
      </c>
      <c r="K968" s="148"/>
      <c r="L968" s="30" t="s">
        <v>2887</v>
      </c>
      <c r="M968" s="143" t="s">
        <v>2888</v>
      </c>
      <c r="N968" s="68">
        <v>967</v>
      </c>
      <c r="O968" s="68" t="str">
        <f t="shared" si="320"/>
        <v/>
      </c>
      <c r="P968" s="68" t="str">
        <f t="shared" si="318"/>
        <v>{ "id": 967, "cbl_value":"CNCL.EU DEV.BK", "oscar_display_text" : "Cncl.Eu Dev.Bk", "top_record": false, "synonyms": [] },</v>
      </c>
      <c r="Q968" s="68" t="str">
        <f t="shared" si="319"/>
        <v>{ "id": 967, "cbl_value":"CNCL.EU DEV.BK", "oscar_display_text" : "Cncl.Eu Dev.Bk", "top_record": false, "synonyms": [] },</v>
      </c>
      <c r="R968" s="68"/>
      <c r="T968" t="str">
        <f t="shared" si="309"/>
        <v>UPDATE lov_value SET ACTIVE = 1 , ORDER_VALUE = 16 WHERE ID = 967;</v>
      </c>
      <c r="U968" t="str">
        <f t="shared" si="321"/>
        <v>cncl</v>
      </c>
      <c r="V968" t="str">
        <f t="shared" si="321"/>
        <v>CEB</v>
      </c>
      <c r="W968" t="str">
        <f t="shared" si="321"/>
        <v xml:space="preserve"> Council of Europe Development Bank</v>
      </c>
      <c r="X968" t="str">
        <f t="shared" si="321"/>
        <v/>
      </c>
      <c r="Y968" t="str">
        <f t="shared" si="321"/>
        <v/>
      </c>
      <c r="Z968" t="str">
        <f t="shared" si="321"/>
        <v/>
      </c>
      <c r="AA968" t="str">
        <f t="shared" si="321"/>
        <v/>
      </c>
      <c r="AB968" t="str">
        <f t="shared" si="321"/>
        <v/>
      </c>
      <c r="AC968" t="str">
        <f t="shared" si="321"/>
        <v/>
      </c>
      <c r="AD968" t="str">
        <f t="shared" si="321"/>
        <v/>
      </c>
      <c r="AE968" t="str">
        <f t="shared" si="321"/>
        <v/>
      </c>
      <c r="AF968" t="str">
        <f t="shared" si="321"/>
        <v/>
      </c>
      <c r="AG968" t="str">
        <f t="shared" si="322"/>
        <v>INSERT INTO oscar_db.synonym (SYNONYM, LOV_ID) VALUES('cncl' , 967);</v>
      </c>
      <c r="AH968" t="str">
        <f t="shared" si="322"/>
        <v>INSERT INTO oscar_db.synonym (SYNONYM, LOV_ID) VALUES('CEB' , 967);</v>
      </c>
      <c r="AI968" t="str">
        <f t="shared" si="322"/>
        <v>INSERT INTO oscar_db.synonym (SYNONYM, LOV_ID) VALUES(' Council of Europe Development Bank' , 967);</v>
      </c>
      <c r="AJ968" t="str">
        <f t="shared" si="322"/>
        <v/>
      </c>
      <c r="AK968" t="str">
        <f t="shared" si="322"/>
        <v/>
      </c>
      <c r="AL968" t="str">
        <f t="shared" si="322"/>
        <v/>
      </c>
      <c r="AM968" t="str">
        <f t="shared" si="322"/>
        <v/>
      </c>
      <c r="AN968" t="str">
        <f t="shared" si="322"/>
        <v/>
      </c>
      <c r="AO968" t="str">
        <f t="shared" si="322"/>
        <v/>
      </c>
      <c r="AP968" t="str">
        <f t="shared" si="322"/>
        <v/>
      </c>
      <c r="AQ968" t="str">
        <f t="shared" si="322"/>
        <v/>
      </c>
      <c r="AR968" t="str">
        <f t="shared" si="322"/>
        <v/>
      </c>
    </row>
    <row r="969" spans="3:44" ht="48" hidden="1">
      <c r="C969" s="68">
        <v>28</v>
      </c>
      <c r="D969" s="68" t="s">
        <v>2829</v>
      </c>
      <c r="E969" s="15" t="s">
        <v>883</v>
      </c>
      <c r="F969" s="145" t="s">
        <v>2889</v>
      </c>
      <c r="G969" s="148" t="str">
        <f t="shared" si="307"/>
        <v>COLLECTIVITES TERR</v>
      </c>
      <c r="H969" s="148" t="str">
        <f t="shared" si="308"/>
        <v>Collectivites Terr</v>
      </c>
      <c r="I969">
        <v>13</v>
      </c>
      <c r="J969" s="148" t="s">
        <v>200</v>
      </c>
      <c r="K969" s="148"/>
      <c r="L969" s="30" t="s">
        <v>2890</v>
      </c>
      <c r="M969" s="143" t="s">
        <v>2891</v>
      </c>
      <c r="N969" s="68">
        <v>968</v>
      </c>
      <c r="O969" s="68" t="str">
        <f t="shared" si="320"/>
        <v/>
      </c>
      <c r="P969" s="68" t="str">
        <f t="shared" si="318"/>
        <v>{ "id": 968, "cbl_value":"COLLECTIVITES TERR", "oscar_display_text" : "Collectivites Terr", "top_record": false, "synonyms": [] },</v>
      </c>
      <c r="Q969" s="68" t="str">
        <f t="shared" si="319"/>
        <v>{ "id": 968, "cbl_value":"COLLECTIVITES TERR", "oscar_display_text" : "Collectivites Terr", "top_record": false, "synonyms": [] },</v>
      </c>
      <c r="R969" s="68"/>
      <c r="T969" t="str">
        <f t="shared" si="309"/>
        <v>UPDATE lov_value SET ACTIVE = 1 , ORDER_VALUE = 13 WHERE ID = 968;</v>
      </c>
      <c r="U969" t="str">
        <f t="shared" si="321"/>
        <v>collectivites</v>
      </c>
      <c r="V969" t="str">
        <f t="shared" si="321"/>
        <v/>
      </c>
      <c r="W969" t="str">
        <f t="shared" si="321"/>
        <v/>
      </c>
      <c r="X969" t="str">
        <f t="shared" si="321"/>
        <v/>
      </c>
      <c r="Y969" t="str">
        <f t="shared" si="321"/>
        <v/>
      </c>
      <c r="Z969" t="str">
        <f t="shared" si="321"/>
        <v/>
      </c>
      <c r="AA969" t="str">
        <f t="shared" si="321"/>
        <v/>
      </c>
      <c r="AB969" t="str">
        <f t="shared" si="321"/>
        <v/>
      </c>
      <c r="AC969" t="str">
        <f t="shared" si="321"/>
        <v/>
      </c>
      <c r="AD969" t="str">
        <f t="shared" si="321"/>
        <v/>
      </c>
      <c r="AE969" t="str">
        <f t="shared" si="321"/>
        <v/>
      </c>
      <c r="AF969" t="str">
        <f t="shared" si="321"/>
        <v/>
      </c>
      <c r="AG969" t="str">
        <f t="shared" si="322"/>
        <v>INSERT INTO oscar_db.synonym (SYNONYM, LOV_ID) VALUES('collectivites' , 968);</v>
      </c>
      <c r="AH969" t="str">
        <f t="shared" si="322"/>
        <v/>
      </c>
      <c r="AI969" t="str">
        <f t="shared" si="322"/>
        <v/>
      </c>
      <c r="AJ969" t="str">
        <f t="shared" si="322"/>
        <v/>
      </c>
      <c r="AK969" t="str">
        <f t="shared" si="322"/>
        <v/>
      </c>
      <c r="AL969" t="str">
        <f t="shared" si="322"/>
        <v/>
      </c>
      <c r="AM969" t="str">
        <f t="shared" si="322"/>
        <v/>
      </c>
      <c r="AN969" t="str">
        <f t="shared" si="322"/>
        <v/>
      </c>
      <c r="AO969" t="str">
        <f t="shared" si="322"/>
        <v/>
      </c>
      <c r="AP969" t="str">
        <f t="shared" si="322"/>
        <v/>
      </c>
      <c r="AQ969" t="str">
        <f t="shared" si="322"/>
        <v/>
      </c>
      <c r="AR969" t="str">
        <f t="shared" si="322"/>
        <v/>
      </c>
    </row>
    <row r="970" spans="3:44" ht="48" hidden="1">
      <c r="C970" s="68">
        <v>28</v>
      </c>
      <c r="D970" s="68" t="s">
        <v>2829</v>
      </c>
      <c r="E970" s="15" t="s">
        <v>883</v>
      </c>
      <c r="F970" s="145" t="s">
        <v>2892</v>
      </c>
      <c r="G970" s="148" t="str">
        <f t="shared" si="307"/>
        <v>COMMUNAUT FRANCAIS</v>
      </c>
      <c r="H970" s="148" t="str">
        <f t="shared" si="308"/>
        <v>Communaut Francais</v>
      </c>
      <c r="I970">
        <v>14</v>
      </c>
      <c r="J970" s="148" t="s">
        <v>200</v>
      </c>
      <c r="K970" s="148"/>
      <c r="L970" s="30" t="s">
        <v>2893</v>
      </c>
      <c r="M970" s="143" t="s">
        <v>2894</v>
      </c>
      <c r="N970" s="68">
        <v>969</v>
      </c>
      <c r="O970" s="68" t="str">
        <f t="shared" si="320"/>
        <v/>
      </c>
      <c r="P970" s="68" t="str">
        <f t="shared" si="318"/>
        <v>{ "id": 969, "cbl_value":"COMMUNAUT FRANCAIS", "oscar_display_text" : "Communaut Francais", "top_record": false, "synonyms": [] },</v>
      </c>
      <c r="Q970" s="68" t="str">
        <f t="shared" si="319"/>
        <v>{ "id": 969, "cbl_value":"COMMUNAUT FRANCAIS", "oscar_display_text" : "Communaut Francais", "top_record": false, "synonyms": [] },</v>
      </c>
      <c r="R970" s="68"/>
      <c r="T970" t="str">
        <f t="shared" si="309"/>
        <v>UPDATE lov_value SET ACTIVE = 1 , ORDER_VALUE = 14 WHERE ID = 969;</v>
      </c>
      <c r="U970" t="str">
        <f t="shared" si="321"/>
        <v>communaut</v>
      </c>
      <c r="V970" t="str">
        <f t="shared" si="321"/>
        <v/>
      </c>
      <c r="W970" t="str">
        <f t="shared" si="321"/>
        <v/>
      </c>
      <c r="X970" t="str">
        <f t="shared" si="321"/>
        <v/>
      </c>
      <c r="Y970" t="str">
        <f t="shared" si="321"/>
        <v/>
      </c>
      <c r="Z970" t="str">
        <f t="shared" si="321"/>
        <v/>
      </c>
      <c r="AA970" t="str">
        <f t="shared" si="321"/>
        <v/>
      </c>
      <c r="AB970" t="str">
        <f t="shared" si="321"/>
        <v/>
      </c>
      <c r="AC970" t="str">
        <f t="shared" si="321"/>
        <v/>
      </c>
      <c r="AD970" t="str">
        <f t="shared" si="321"/>
        <v/>
      </c>
      <c r="AE970" t="str">
        <f t="shared" si="321"/>
        <v/>
      </c>
      <c r="AF970" t="str">
        <f t="shared" si="321"/>
        <v/>
      </c>
      <c r="AG970" t="str">
        <f t="shared" si="322"/>
        <v>INSERT INTO oscar_db.synonym (SYNONYM, LOV_ID) VALUES('communaut' , 969);</v>
      </c>
      <c r="AH970" t="str">
        <f t="shared" si="322"/>
        <v/>
      </c>
      <c r="AI970" t="str">
        <f t="shared" si="322"/>
        <v/>
      </c>
      <c r="AJ970" t="str">
        <f t="shared" si="322"/>
        <v/>
      </c>
      <c r="AK970" t="str">
        <f t="shared" si="322"/>
        <v/>
      </c>
      <c r="AL970" t="str">
        <f t="shared" si="322"/>
        <v/>
      </c>
      <c r="AM970" t="str">
        <f t="shared" si="322"/>
        <v/>
      </c>
      <c r="AN970" t="str">
        <f t="shared" si="322"/>
        <v/>
      </c>
      <c r="AO970" t="str">
        <f t="shared" si="322"/>
        <v/>
      </c>
      <c r="AP970" t="str">
        <f t="shared" si="322"/>
        <v/>
      </c>
      <c r="AQ970" t="str">
        <f t="shared" si="322"/>
        <v/>
      </c>
      <c r="AR970" t="str">
        <f t="shared" si="322"/>
        <v/>
      </c>
    </row>
    <row r="971" spans="3:44" ht="48" hidden="1">
      <c r="C971" s="68">
        <v>28</v>
      </c>
      <c r="D971" s="68" t="s">
        <v>2829</v>
      </c>
      <c r="E971" s="15" t="s">
        <v>883</v>
      </c>
      <c r="F971" s="145" t="s">
        <v>2895</v>
      </c>
      <c r="G971" s="148" t="str">
        <f t="shared" si="307"/>
        <v>COMUNIDAD ARAGON</v>
      </c>
      <c r="H971" s="148" t="str">
        <f t="shared" si="308"/>
        <v>Comunidad Aragon</v>
      </c>
      <c r="I971">
        <v>15</v>
      </c>
      <c r="J971" s="148" t="s">
        <v>200</v>
      </c>
      <c r="K971" s="148"/>
      <c r="L971" s="30" t="s">
        <v>2896</v>
      </c>
      <c r="M971" s="143" t="s">
        <v>2897</v>
      </c>
      <c r="N971" s="68">
        <v>970</v>
      </c>
      <c r="O971" s="68" t="str">
        <f t="shared" si="320"/>
        <v/>
      </c>
      <c r="P971" s="68" t="str">
        <f t="shared" si="318"/>
        <v>{ "id": 970, "cbl_value":"COMUNIDAD ARAGON", "oscar_display_text" : "Comunidad Aragon", "top_record": false, "synonyms": [] },</v>
      </c>
      <c r="Q971" s="68" t="str">
        <f t="shared" si="319"/>
        <v>{ "id": 970, "cbl_value":"COMUNIDAD ARAGON", "oscar_display_text" : "Comunidad Aragon", "top_record": false, "synonyms": [] },</v>
      </c>
      <c r="R971" s="68"/>
      <c r="T971" t="str">
        <f t="shared" si="309"/>
        <v>UPDATE lov_value SET ACTIVE = 1 , ORDER_VALUE = 15 WHERE ID = 970;</v>
      </c>
      <c r="U971" t="str">
        <f t="shared" si="321"/>
        <v>comunidad</v>
      </c>
      <c r="V971" t="str">
        <f t="shared" si="321"/>
        <v/>
      </c>
      <c r="W971" t="str">
        <f t="shared" si="321"/>
        <v/>
      </c>
      <c r="X971" t="str">
        <f t="shared" si="321"/>
        <v/>
      </c>
      <c r="Y971" t="str">
        <f t="shared" si="321"/>
        <v/>
      </c>
      <c r="Z971" t="str">
        <f t="shared" si="321"/>
        <v/>
      </c>
      <c r="AA971" t="str">
        <f t="shared" si="321"/>
        <v/>
      </c>
      <c r="AB971" t="str">
        <f t="shared" si="321"/>
        <v/>
      </c>
      <c r="AC971" t="str">
        <f t="shared" si="321"/>
        <v/>
      </c>
      <c r="AD971" t="str">
        <f t="shared" si="321"/>
        <v/>
      </c>
      <c r="AE971" t="str">
        <f t="shared" si="321"/>
        <v/>
      </c>
      <c r="AF971" t="str">
        <f t="shared" si="321"/>
        <v/>
      </c>
      <c r="AG971" t="str">
        <f t="shared" si="322"/>
        <v>INSERT INTO oscar_db.synonym (SYNONYM, LOV_ID) VALUES('comunidad' , 970);</v>
      </c>
      <c r="AH971" t="str">
        <f t="shared" si="322"/>
        <v/>
      </c>
      <c r="AI971" t="str">
        <f t="shared" si="322"/>
        <v/>
      </c>
      <c r="AJ971" t="str">
        <f t="shared" si="322"/>
        <v/>
      </c>
      <c r="AK971" t="str">
        <f t="shared" si="322"/>
        <v/>
      </c>
      <c r="AL971" t="str">
        <f t="shared" si="322"/>
        <v/>
      </c>
      <c r="AM971" t="str">
        <f t="shared" si="322"/>
        <v/>
      </c>
      <c r="AN971" t="str">
        <f t="shared" si="322"/>
        <v/>
      </c>
      <c r="AO971" t="str">
        <f t="shared" si="322"/>
        <v/>
      </c>
      <c r="AP971" t="str">
        <f t="shared" si="322"/>
        <v/>
      </c>
      <c r="AQ971" t="str">
        <f t="shared" si="322"/>
        <v/>
      </c>
      <c r="AR971" t="str">
        <f t="shared" si="322"/>
        <v/>
      </c>
    </row>
    <row r="972" spans="3:44" ht="48" hidden="1">
      <c r="C972" s="68">
        <v>28</v>
      </c>
      <c r="D972" s="68" t="s">
        <v>2829</v>
      </c>
      <c r="E972" s="15" t="s">
        <v>883</v>
      </c>
      <c r="F972" s="145" t="s">
        <v>2898</v>
      </c>
      <c r="G972" s="148" t="str">
        <f t="shared" si="307"/>
        <v>EBRD</v>
      </c>
      <c r="H972" s="148" t="str">
        <f t="shared" si="308"/>
        <v>Ebrd</v>
      </c>
      <c r="I972">
        <v>17</v>
      </c>
      <c r="J972" s="148" t="s">
        <v>200</v>
      </c>
      <c r="K972" s="148"/>
      <c r="L972" s="30"/>
      <c r="M972" s="143" t="s">
        <v>2899</v>
      </c>
      <c r="N972" s="68">
        <v>971</v>
      </c>
      <c r="O972" s="68" t="str">
        <f t="shared" si="320"/>
        <v/>
      </c>
      <c r="P972" s="68" t="str">
        <f t="shared" si="318"/>
        <v>{ "id": 971, "cbl_value":"EBRD", "oscar_display_text" : "Ebrd", "top_record": false, "synonyms": [] },</v>
      </c>
      <c r="Q972" s="68" t="str">
        <f t="shared" si="319"/>
        <v>{ "id": 971, "cbl_value":"EBRD", "oscar_display_text" : "Ebrd", "top_record": false, "synonyms": [] },</v>
      </c>
      <c r="R972" s="68"/>
      <c r="T972" t="str">
        <f t="shared" si="309"/>
        <v>UPDATE lov_value SET ACTIVE = 1 , ORDER_VALUE = 17 WHERE ID = 971;</v>
      </c>
      <c r="U972" t="str">
        <f t="shared" si="321"/>
        <v/>
      </c>
      <c r="V972" t="str">
        <f t="shared" si="321"/>
        <v/>
      </c>
      <c r="W972" t="str">
        <f t="shared" si="321"/>
        <v/>
      </c>
      <c r="X972" t="str">
        <f t="shared" si="321"/>
        <v/>
      </c>
      <c r="Y972" t="str">
        <f t="shared" si="321"/>
        <v/>
      </c>
      <c r="Z972" t="str">
        <f t="shared" si="321"/>
        <v/>
      </c>
      <c r="AA972" t="str">
        <f t="shared" si="321"/>
        <v/>
      </c>
      <c r="AB972" t="str">
        <f t="shared" si="321"/>
        <v/>
      </c>
      <c r="AC972" t="str">
        <f t="shared" si="321"/>
        <v/>
      </c>
      <c r="AD972" t="str">
        <f t="shared" si="321"/>
        <v/>
      </c>
      <c r="AE972" t="str">
        <f t="shared" si="321"/>
        <v/>
      </c>
      <c r="AF972" t="str">
        <f t="shared" si="321"/>
        <v/>
      </c>
    </row>
    <row r="973" spans="3:44" ht="48" hidden="1">
      <c r="C973" s="68">
        <v>28</v>
      </c>
      <c r="D973" s="68" t="s">
        <v>2829</v>
      </c>
      <c r="E973" s="15" t="s">
        <v>883</v>
      </c>
      <c r="F973" s="145" t="s">
        <v>2900</v>
      </c>
      <c r="G973" s="148" t="str">
        <f t="shared" si="307"/>
        <v>EFSF</v>
      </c>
      <c r="H973" s="148" t="str">
        <f t="shared" si="308"/>
        <v>Efsf</v>
      </c>
      <c r="I973">
        <v>19</v>
      </c>
      <c r="J973" s="148" t="s">
        <v>200</v>
      </c>
      <c r="K973" s="148"/>
      <c r="L973" s="30"/>
      <c r="M973" s="143" t="s">
        <v>2901</v>
      </c>
      <c r="N973" s="68">
        <v>972</v>
      </c>
      <c r="O973" s="68" t="str">
        <f t="shared" si="320"/>
        <v/>
      </c>
      <c r="P973" s="68" t="str">
        <f t="shared" si="318"/>
        <v>{ "id": 972, "cbl_value":"EFSF", "oscar_display_text" : "Efsf", "top_record": false, "synonyms": [] },</v>
      </c>
      <c r="Q973" s="68" t="str">
        <f t="shared" si="319"/>
        <v>{ "id": 972, "cbl_value":"EFSF", "oscar_display_text" : "Efsf", "top_record": false, "synonyms": [] },</v>
      </c>
      <c r="R973" s="68"/>
      <c r="T973" t="str">
        <f t="shared" si="309"/>
        <v>UPDATE lov_value SET ACTIVE = 1 , ORDER_VALUE = 19 WHERE ID = 972;</v>
      </c>
      <c r="U973" t="str">
        <f t="shared" ref="U973:AF974" si="323">IF($L973&lt;&gt;"",
IF(LEN($L973)-LEN(SUBSTITUTE($L973,";",""))&gt;=U$1,
IF(U$1=1,
MID($L973,1,FIND(";",$L973,1)-1),
MID($L973,
FIND("~",SUBSTITUTE($L973,";","~",U$1-1))+1,
FIND("~",SUBSTITUTE($L973,";","~",U$1))-FIND("~",SUBSTITUTE($L973,";","~",U$1-1))-1
)
),IF(LEN($L973)-LEN(SUBSTITUTE($L973,";",""))=U$1-1,RIGHT($L973,LEN($L973)-FIND("~",(SUBSTITUTE($L973,";","~",U$1-1)))),"")),"")</f>
        <v/>
      </c>
      <c r="V973" t="str">
        <f t="shared" si="323"/>
        <v/>
      </c>
      <c r="W973" t="str">
        <f t="shared" si="323"/>
        <v/>
      </c>
      <c r="X973" t="str">
        <f t="shared" si="323"/>
        <v/>
      </c>
      <c r="Y973" t="str">
        <f t="shared" si="323"/>
        <v/>
      </c>
      <c r="Z973" t="str">
        <f t="shared" si="323"/>
        <v/>
      </c>
      <c r="AA973" t="str">
        <f t="shared" si="323"/>
        <v/>
      </c>
      <c r="AB973" t="str">
        <f t="shared" si="323"/>
        <v/>
      </c>
      <c r="AC973" t="str">
        <f t="shared" si="323"/>
        <v/>
      </c>
      <c r="AD973" t="str">
        <f t="shared" si="323"/>
        <v/>
      </c>
      <c r="AE973" t="str">
        <f t="shared" si="323"/>
        <v/>
      </c>
      <c r="AF973" t="str">
        <f t="shared" si="323"/>
        <v/>
      </c>
    </row>
    <row r="974" spans="3:44" ht="48" hidden="1">
      <c r="C974" s="68">
        <v>28</v>
      </c>
      <c r="D974" s="68" t="s">
        <v>2829</v>
      </c>
      <c r="E974" s="15" t="s">
        <v>883</v>
      </c>
      <c r="F974" s="145" t="s">
        <v>2902</v>
      </c>
      <c r="G974" s="148" t="str">
        <f t="shared" si="307"/>
        <v>ESM</v>
      </c>
      <c r="H974" s="148" t="str">
        <f t="shared" si="308"/>
        <v>Esm</v>
      </c>
      <c r="I974">
        <v>22</v>
      </c>
      <c r="J974" s="148" t="s">
        <v>200</v>
      </c>
      <c r="K974" s="148"/>
      <c r="L974" s="30"/>
      <c r="M974" s="143" t="s">
        <v>2903</v>
      </c>
      <c r="N974" s="68">
        <v>973</v>
      </c>
      <c r="O974" s="68" t="str">
        <f t="shared" si="320"/>
        <v/>
      </c>
      <c r="P974" s="68" t="str">
        <f t="shared" si="318"/>
        <v>{ "id": 973, "cbl_value":"ESM", "oscar_display_text" : "Esm", "top_record": false, "synonyms": [] },</v>
      </c>
      <c r="Q974" s="68" t="str">
        <f t="shared" si="319"/>
        <v>{ "id": 973, "cbl_value":"ESM", "oscar_display_text" : "Esm", "top_record": false, "synonyms": [] },</v>
      </c>
      <c r="R974" s="68"/>
      <c r="T974" t="str">
        <f t="shared" si="309"/>
        <v>UPDATE lov_value SET ACTIVE = 1 , ORDER_VALUE = 22 WHERE ID = 973;</v>
      </c>
      <c r="U974" t="str">
        <f t="shared" si="323"/>
        <v/>
      </c>
      <c r="V974" t="str">
        <f t="shared" si="323"/>
        <v/>
      </c>
      <c r="W974" t="str">
        <f t="shared" si="323"/>
        <v/>
      </c>
      <c r="X974" t="str">
        <f t="shared" si="323"/>
        <v/>
      </c>
      <c r="Y974" t="str">
        <f t="shared" si="323"/>
        <v/>
      </c>
      <c r="Z974" t="str">
        <f t="shared" si="323"/>
        <v/>
      </c>
      <c r="AA974" t="str">
        <f t="shared" si="323"/>
        <v/>
      </c>
      <c r="AB974" t="str">
        <f t="shared" si="323"/>
        <v/>
      </c>
      <c r="AC974" t="str">
        <f t="shared" si="323"/>
        <v/>
      </c>
      <c r="AD974" t="str">
        <f t="shared" si="323"/>
        <v/>
      </c>
      <c r="AE974" t="str">
        <f t="shared" si="323"/>
        <v/>
      </c>
      <c r="AF974" t="str">
        <f t="shared" si="323"/>
        <v/>
      </c>
    </row>
    <row r="975" spans="3:44" ht="48" hidden="1">
      <c r="C975" s="68">
        <v>28</v>
      </c>
      <c r="D975" s="68" t="s">
        <v>2829</v>
      </c>
      <c r="E975" s="15" t="s">
        <v>883</v>
      </c>
      <c r="F975" s="145" t="s">
        <v>2904</v>
      </c>
      <c r="G975" s="148" t="str">
        <f t="shared" si="307"/>
        <v>EUROP.CENTRAL BANK</v>
      </c>
      <c r="H975" s="148" t="str">
        <f t="shared" si="308"/>
        <v>Europ.Central Bank</v>
      </c>
      <c r="I975">
        <v>18</v>
      </c>
      <c r="J975" s="148" t="s">
        <v>200</v>
      </c>
      <c r="K975" s="148" t="b">
        <v>1</v>
      </c>
      <c r="L975" s="30" t="s">
        <v>2905</v>
      </c>
      <c r="M975" s="143" t="s">
        <v>2906</v>
      </c>
      <c r="N975" s="68">
        <v>974</v>
      </c>
      <c r="O975" s="68" t="str">
        <f t="shared" si="320"/>
        <v/>
      </c>
      <c r="P975" s="68" t="str">
        <f t="shared" si="318"/>
        <v>{ "id": 974, "cbl_value":"EUROP.CENTRAL BANK", "oscar_display_text" : "Europ.Central Bank", "top_record": true, "synonyms": [] },</v>
      </c>
      <c r="Q975" s="68" t="str">
        <f t="shared" si="319"/>
        <v>{ "id": 974, "cbl_value":"EUROP.CENTRAL BANK", "oscar_display_text" : "Europ.Central Bank", "top_record": true, "synonyms": [] },</v>
      </c>
      <c r="R975" s="68"/>
      <c r="T975" t="str">
        <f t="shared" si="309"/>
        <v>UPDATE lov_value SET ACTIVE = 1 , ORDER_VALUE = 18 WHERE ID = 974;</v>
      </c>
      <c r="U975" t="str">
        <f t="shared" ref="U975:AF990" si="324">IF($L975&lt;&gt;"",
    IF(LEN($L975)-LEN(SUBSTITUTE($L975,";",""))&gt;=U$1,
        IF(U$1=1,
            MID($L975,1,FIND(";",$L975,1)-1),
            MID($L975,
                FIND("~",SUBSTITUTE($L975,";","~",U$1-1))+1,
                FIND("~",SUBSTITUTE($L975,";","~",U$1))-FIND("~",SUBSTITUTE($L975,";","~",U$1-1))-1
            )
        ),
        IF(AND(LEN($L975)-LEN(SUBSTITUTE($L975,";",""))=0,U$1=1),
            $L975,
            IF(LEN($L975)-LEN(SUBSTITUTE($L975,";",""))=U$1-1,
                RIGHT($L975,LEN($L975)-FIND("~",(SUBSTITUTE($L975,";","~",U$1-1)))),""))),"")</f>
        <v>ecb</v>
      </c>
      <c r="V975" t="str">
        <f t="shared" si="324"/>
        <v>europe central bank</v>
      </c>
      <c r="W975" t="str">
        <f t="shared" si="324"/>
        <v>european central bank</v>
      </c>
      <c r="X975" t="str">
        <f t="shared" si="324"/>
        <v/>
      </c>
      <c r="Y975" t="str">
        <f t="shared" si="324"/>
        <v/>
      </c>
      <c r="Z975" t="str">
        <f t="shared" si="324"/>
        <v/>
      </c>
      <c r="AA975" t="str">
        <f t="shared" si="324"/>
        <v/>
      </c>
      <c r="AB975" t="str">
        <f t="shared" si="324"/>
        <v/>
      </c>
      <c r="AC975" t="str">
        <f t="shared" si="324"/>
        <v/>
      </c>
      <c r="AD975" t="str">
        <f t="shared" si="324"/>
        <v/>
      </c>
      <c r="AE975" t="str">
        <f t="shared" si="324"/>
        <v/>
      </c>
      <c r="AF975" t="str">
        <f t="shared" si="324"/>
        <v/>
      </c>
      <c r="AG975" t="str">
        <f t="shared" ref="AG975:AR996" si="325">IF(U975&lt;&gt;"",CONCATENATE("INSERT INTO oscar_db.synonym (SYNONYM, LOV_ID) VALUES('",U975,"' , ",$N975,");"),"")</f>
        <v>INSERT INTO oscar_db.synonym (SYNONYM, LOV_ID) VALUES('ecb' , 974);</v>
      </c>
      <c r="AH975" t="str">
        <f t="shared" si="325"/>
        <v>INSERT INTO oscar_db.synonym (SYNONYM, LOV_ID) VALUES('europe central bank' , 974);</v>
      </c>
      <c r="AI975" t="str">
        <f t="shared" si="325"/>
        <v>INSERT INTO oscar_db.synonym (SYNONYM, LOV_ID) VALUES('european central bank' , 974);</v>
      </c>
      <c r="AJ975" t="str">
        <f t="shared" si="325"/>
        <v/>
      </c>
      <c r="AK975" t="str">
        <f t="shared" si="325"/>
        <v/>
      </c>
      <c r="AL975" t="str">
        <f t="shared" si="325"/>
        <v/>
      </c>
      <c r="AM975" t="str">
        <f t="shared" si="325"/>
        <v/>
      </c>
      <c r="AN975" t="str">
        <f t="shared" si="325"/>
        <v/>
      </c>
      <c r="AO975" t="str">
        <f t="shared" si="325"/>
        <v/>
      </c>
      <c r="AP975" t="str">
        <f t="shared" si="325"/>
        <v/>
      </c>
      <c r="AQ975" t="str">
        <f t="shared" si="325"/>
        <v/>
      </c>
      <c r="AR975" t="str">
        <f t="shared" si="325"/>
        <v/>
      </c>
    </row>
    <row r="976" spans="3:44" ht="48" hidden="1">
      <c r="C976" s="68">
        <v>28</v>
      </c>
      <c r="D976" s="68" t="s">
        <v>2829</v>
      </c>
      <c r="E976" s="15" t="s">
        <v>883</v>
      </c>
      <c r="F976" s="145" t="s">
        <v>2907</v>
      </c>
      <c r="G976" s="148" t="str">
        <f t="shared" si="307"/>
        <v>EUROP.INVEST.BK</v>
      </c>
      <c r="H976" s="148" t="str">
        <f t="shared" si="308"/>
        <v>Europ.Invest.Bk</v>
      </c>
      <c r="I976">
        <v>20</v>
      </c>
      <c r="J976" s="148" t="s">
        <v>200</v>
      </c>
      <c r="K976" s="148"/>
      <c r="L976" s="30" t="s">
        <v>2908</v>
      </c>
      <c r="M976" s="143" t="s">
        <v>2909</v>
      </c>
      <c r="N976" s="68">
        <v>975</v>
      </c>
      <c r="O976" s="68" t="str">
        <f t="shared" si="320"/>
        <v/>
      </c>
      <c r="P976" s="68" t="str">
        <f t="shared" si="318"/>
        <v>{ "id": 975, "cbl_value":"EUROP.INVEST.BK", "oscar_display_text" : "Europ.Invest.Bk", "top_record": false, "synonyms": [] },</v>
      </c>
      <c r="Q976" s="68" t="str">
        <f t="shared" si="319"/>
        <v>{ "id": 975, "cbl_value":"EUROP.INVEST.BK", "oscar_display_text" : "Europ.Invest.Bk", "top_record": false, "synonyms": [] },</v>
      </c>
      <c r="R976" s="68"/>
      <c r="T976" t="str">
        <f t="shared" si="309"/>
        <v>UPDATE lov_value SET ACTIVE = 1 , ORDER_VALUE = 20 WHERE ID = 975;</v>
      </c>
      <c r="U976" t="str">
        <f t="shared" si="324"/>
        <v>european investment bank</v>
      </c>
      <c r="V976" t="str">
        <f t="shared" si="324"/>
        <v>europ inv bk</v>
      </c>
      <c r="W976" t="str">
        <f t="shared" si="324"/>
        <v>EIB</v>
      </c>
      <c r="X976" t="str">
        <f t="shared" si="324"/>
        <v/>
      </c>
      <c r="Y976" t="str">
        <f t="shared" si="324"/>
        <v/>
      </c>
      <c r="Z976" t="str">
        <f t="shared" si="324"/>
        <v/>
      </c>
      <c r="AA976" t="str">
        <f t="shared" si="324"/>
        <v/>
      </c>
      <c r="AB976" t="str">
        <f t="shared" si="324"/>
        <v/>
      </c>
      <c r="AC976" t="str">
        <f t="shared" si="324"/>
        <v/>
      </c>
      <c r="AD976" t="str">
        <f t="shared" si="324"/>
        <v/>
      </c>
      <c r="AE976" t="str">
        <f t="shared" si="324"/>
        <v/>
      </c>
      <c r="AF976" t="str">
        <f t="shared" si="324"/>
        <v/>
      </c>
      <c r="AG976" t="str">
        <f t="shared" si="325"/>
        <v>INSERT INTO oscar_db.synonym (SYNONYM, LOV_ID) VALUES('european investment bank' , 975);</v>
      </c>
      <c r="AH976" t="str">
        <f t="shared" si="325"/>
        <v>INSERT INTO oscar_db.synonym (SYNONYM, LOV_ID) VALUES('europ inv bk' , 975);</v>
      </c>
      <c r="AI976" t="str">
        <f t="shared" si="325"/>
        <v>INSERT INTO oscar_db.synonym (SYNONYM, LOV_ID) VALUES('EIB' , 975);</v>
      </c>
      <c r="AJ976" t="str">
        <f t="shared" si="325"/>
        <v/>
      </c>
      <c r="AK976" t="str">
        <f t="shared" si="325"/>
        <v/>
      </c>
      <c r="AL976" t="str">
        <f t="shared" si="325"/>
        <v/>
      </c>
      <c r="AM976" t="str">
        <f t="shared" si="325"/>
        <v/>
      </c>
      <c r="AN976" t="str">
        <f t="shared" si="325"/>
        <v/>
      </c>
      <c r="AO976" t="str">
        <f t="shared" si="325"/>
        <v/>
      </c>
      <c r="AP976" t="str">
        <f t="shared" si="325"/>
        <v/>
      </c>
      <c r="AQ976" t="str">
        <f t="shared" si="325"/>
        <v/>
      </c>
      <c r="AR976" t="str">
        <f t="shared" si="325"/>
        <v/>
      </c>
    </row>
    <row r="977" spans="3:44" ht="48" hidden="1">
      <c r="C977" s="68">
        <v>28</v>
      </c>
      <c r="D977" s="68" t="s">
        <v>2829</v>
      </c>
      <c r="E977" s="15" t="s">
        <v>883</v>
      </c>
      <c r="F977" s="145" t="s">
        <v>2910</v>
      </c>
      <c r="G977" s="148" t="str">
        <f t="shared" si="307"/>
        <v>EUROPEAN INV.FUND</v>
      </c>
      <c r="H977" s="148" t="str">
        <f t="shared" si="308"/>
        <v>European Inv.Fund</v>
      </c>
      <c r="I977">
        <v>21</v>
      </c>
      <c r="J977" s="148" t="s">
        <v>200</v>
      </c>
      <c r="K977" s="148" t="b">
        <v>1</v>
      </c>
      <c r="L977" s="30" t="s">
        <v>2911</v>
      </c>
      <c r="M977" s="143" t="s">
        <v>2912</v>
      </c>
      <c r="N977" s="68">
        <v>976</v>
      </c>
      <c r="O977" s="68" t="str">
        <f t="shared" si="320"/>
        <v/>
      </c>
      <c r="P977" s="68" t="str">
        <f t="shared" si="318"/>
        <v>{ "id": 976, "cbl_value":"EUROPEAN INV.FUND", "oscar_display_text" : "European Inv.Fund", "top_record": true, "synonyms": [] },</v>
      </c>
      <c r="Q977" s="68" t="str">
        <f t="shared" si="319"/>
        <v>{ "id": 976, "cbl_value":"EUROPEAN INV.FUND", "oscar_display_text" : "European Inv.Fund", "top_record": true, "synonyms": [] },</v>
      </c>
      <c r="R977" s="68"/>
      <c r="T977" t="str">
        <f t="shared" si="309"/>
        <v>UPDATE lov_value SET ACTIVE = 1 , ORDER_VALUE = 21 WHERE ID = 976;</v>
      </c>
      <c r="U977" t="str">
        <f t="shared" si="324"/>
        <v>european investment fund</v>
      </c>
      <c r="V977" t="str">
        <f t="shared" si="324"/>
        <v>EIF</v>
      </c>
      <c r="W977" t="str">
        <f t="shared" si="324"/>
        <v>European Fund</v>
      </c>
      <c r="X977" t="str">
        <f t="shared" si="324"/>
        <v/>
      </c>
      <c r="Y977" t="str">
        <f t="shared" si="324"/>
        <v/>
      </c>
      <c r="Z977" t="str">
        <f t="shared" si="324"/>
        <v/>
      </c>
      <c r="AA977" t="str">
        <f t="shared" si="324"/>
        <v/>
      </c>
      <c r="AB977" t="str">
        <f t="shared" si="324"/>
        <v/>
      </c>
      <c r="AC977" t="str">
        <f t="shared" si="324"/>
        <v/>
      </c>
      <c r="AD977" t="str">
        <f t="shared" si="324"/>
        <v/>
      </c>
      <c r="AE977" t="str">
        <f t="shared" si="324"/>
        <v/>
      </c>
      <c r="AF977" t="str">
        <f t="shared" si="324"/>
        <v/>
      </c>
      <c r="AG977" t="str">
        <f t="shared" si="325"/>
        <v>INSERT INTO oscar_db.synonym (SYNONYM, LOV_ID) VALUES('european investment fund' , 976);</v>
      </c>
      <c r="AH977" t="str">
        <f t="shared" si="325"/>
        <v>INSERT INTO oscar_db.synonym (SYNONYM, LOV_ID) VALUES('EIF' , 976);</v>
      </c>
      <c r="AI977" t="str">
        <f t="shared" si="325"/>
        <v>INSERT INTO oscar_db.synonym (SYNONYM, LOV_ID) VALUES('European Fund' , 976);</v>
      </c>
      <c r="AJ977" t="str">
        <f t="shared" si="325"/>
        <v/>
      </c>
      <c r="AK977" t="str">
        <f t="shared" si="325"/>
        <v/>
      </c>
      <c r="AL977" t="str">
        <f t="shared" si="325"/>
        <v/>
      </c>
      <c r="AM977" t="str">
        <f t="shared" si="325"/>
        <v/>
      </c>
      <c r="AN977" t="str">
        <f t="shared" si="325"/>
        <v/>
      </c>
      <c r="AO977" t="str">
        <f t="shared" si="325"/>
        <v/>
      </c>
      <c r="AP977" t="str">
        <f t="shared" si="325"/>
        <v/>
      </c>
      <c r="AQ977" t="str">
        <f t="shared" si="325"/>
        <v/>
      </c>
      <c r="AR977" t="str">
        <f t="shared" si="325"/>
        <v/>
      </c>
    </row>
    <row r="978" spans="3:44" ht="48" hidden="1">
      <c r="C978" s="68">
        <v>28</v>
      </c>
      <c r="D978" s="68" t="s">
        <v>2829</v>
      </c>
      <c r="E978" s="15" t="s">
        <v>883</v>
      </c>
      <c r="F978" s="145" t="s">
        <v>2913</v>
      </c>
      <c r="G978" s="148" t="str">
        <f t="shared" ref="G978:G1009" si="326">SUBSTITUTE(SUBSTITUTE(SUBSTITUTE(SUBSTITUTE(F978, "\""","#ESCAPED_QUOTE"), """",""),",",""),"#ESCAPED_QUOTE", "\""")</f>
        <v>EUROPEAN UNION</v>
      </c>
      <c r="H978" s="148" t="str">
        <f t="shared" ref="H978:H1009" si="327">PROPER(G978)</f>
        <v>European Union</v>
      </c>
      <c r="I978">
        <v>23</v>
      </c>
      <c r="J978" s="148" t="s">
        <v>200</v>
      </c>
      <c r="K978" s="148"/>
      <c r="L978" s="30" t="s">
        <v>2914</v>
      </c>
      <c r="M978" s="143" t="s">
        <v>2915</v>
      </c>
      <c r="N978" s="68">
        <v>977</v>
      </c>
      <c r="O978" s="68" t="str">
        <f t="shared" si="320"/>
        <v/>
      </c>
      <c r="P978" s="68" t="str">
        <f t="shared" si="318"/>
        <v>{ "id": 977, "cbl_value":"EUROPEAN UNION", "oscar_display_text" : "European Union", "top_record": false, "synonyms": [] },</v>
      </c>
      <c r="Q978" s="68" t="str">
        <f t="shared" si="319"/>
        <v>{ "id": 977, "cbl_value":"EUROPEAN UNION", "oscar_display_text" : "European Union", "top_record": false, "synonyms": [] },</v>
      </c>
      <c r="R978" s="68"/>
      <c r="T978" t="str">
        <f t="shared" si="309"/>
        <v>UPDATE lov_value SET ACTIVE = 1 , ORDER_VALUE = 23 WHERE ID = 977;</v>
      </c>
      <c r="U978" t="str">
        <f t="shared" si="324"/>
        <v>EU</v>
      </c>
      <c r="V978" t="str">
        <f t="shared" si="324"/>
        <v>Europe</v>
      </c>
      <c r="W978" t="str">
        <f t="shared" si="324"/>
        <v/>
      </c>
      <c r="X978" t="str">
        <f t="shared" si="324"/>
        <v/>
      </c>
      <c r="Y978" t="str">
        <f t="shared" si="324"/>
        <v/>
      </c>
      <c r="Z978" t="str">
        <f t="shared" si="324"/>
        <v/>
      </c>
      <c r="AA978" t="str">
        <f t="shared" si="324"/>
        <v/>
      </c>
      <c r="AB978" t="str">
        <f t="shared" si="324"/>
        <v/>
      </c>
      <c r="AC978" t="str">
        <f t="shared" si="324"/>
        <v/>
      </c>
      <c r="AD978" t="str">
        <f t="shared" si="324"/>
        <v/>
      </c>
      <c r="AE978" t="str">
        <f t="shared" si="324"/>
        <v/>
      </c>
      <c r="AF978" t="str">
        <f t="shared" si="324"/>
        <v/>
      </c>
      <c r="AG978" t="str">
        <f t="shared" si="325"/>
        <v>INSERT INTO oscar_db.synonym (SYNONYM, LOV_ID) VALUES('EU' , 977);</v>
      </c>
      <c r="AH978" t="str">
        <f t="shared" si="325"/>
        <v>INSERT INTO oscar_db.synonym (SYNONYM, LOV_ID) VALUES('Europe' , 977);</v>
      </c>
      <c r="AI978" t="str">
        <f t="shared" si="325"/>
        <v/>
      </c>
      <c r="AJ978" t="str">
        <f t="shared" si="325"/>
        <v/>
      </c>
      <c r="AK978" t="str">
        <f t="shared" si="325"/>
        <v/>
      </c>
      <c r="AL978" t="str">
        <f t="shared" si="325"/>
        <v/>
      </c>
      <c r="AM978" t="str">
        <f t="shared" si="325"/>
        <v/>
      </c>
      <c r="AN978" t="str">
        <f t="shared" si="325"/>
        <v/>
      </c>
      <c r="AO978" t="str">
        <f t="shared" si="325"/>
        <v/>
      </c>
      <c r="AP978" t="str">
        <f t="shared" si="325"/>
        <v/>
      </c>
      <c r="AQ978" t="str">
        <f t="shared" si="325"/>
        <v/>
      </c>
      <c r="AR978" t="str">
        <f t="shared" si="325"/>
        <v/>
      </c>
    </row>
    <row r="979" spans="3:44" ht="48" hidden="1">
      <c r="C979" s="68">
        <v>28</v>
      </c>
      <c r="D979" s="68" t="s">
        <v>2829</v>
      </c>
      <c r="E979" s="15" t="s">
        <v>883</v>
      </c>
      <c r="F979" s="145" t="s">
        <v>2916</v>
      </c>
      <c r="G979" s="148" t="str">
        <f t="shared" si="326"/>
        <v>FANNIE MAE</v>
      </c>
      <c r="H979" s="148" t="str">
        <f t="shared" si="327"/>
        <v>Fannie Mae</v>
      </c>
      <c r="I979">
        <v>24</v>
      </c>
      <c r="J979" s="148" t="s">
        <v>200</v>
      </c>
      <c r="K979" s="148"/>
      <c r="L979" s="30" t="s">
        <v>2917</v>
      </c>
      <c r="M979" s="143" t="s">
        <v>2918</v>
      </c>
      <c r="N979" s="68">
        <v>978</v>
      </c>
      <c r="O979" s="68" t="str">
        <f t="shared" si="320"/>
        <v/>
      </c>
      <c r="P979" s="68" t="str">
        <f t="shared" si="318"/>
        <v>{ "id": 978, "cbl_value":"FANNIE MAE", "oscar_display_text" : "Fannie Mae", "top_record": false, "synonyms": [] },</v>
      </c>
      <c r="Q979" s="68" t="str">
        <f t="shared" si="319"/>
        <v>{ "id": 978, "cbl_value":"FANNIE MAE", "oscar_display_text" : "Fannie Mae", "top_record": false, "synonyms": [] },</v>
      </c>
      <c r="R979" s="68"/>
      <c r="T979" t="str">
        <f t="shared" si="309"/>
        <v>UPDATE lov_value SET ACTIVE = 1 , ORDER_VALUE = 24 WHERE ID = 978;</v>
      </c>
      <c r="U979" t="str">
        <f t="shared" si="324"/>
        <v xml:space="preserve">federal national mortgage association </v>
      </c>
      <c r="V979" t="str">
        <f t="shared" si="324"/>
        <v/>
      </c>
      <c r="W979" t="str">
        <f t="shared" si="324"/>
        <v/>
      </c>
      <c r="X979" t="str">
        <f t="shared" si="324"/>
        <v/>
      </c>
      <c r="Y979" t="str">
        <f t="shared" si="324"/>
        <v/>
      </c>
      <c r="Z979" t="str">
        <f t="shared" si="324"/>
        <v/>
      </c>
      <c r="AA979" t="str">
        <f t="shared" si="324"/>
        <v/>
      </c>
      <c r="AB979" t="str">
        <f t="shared" si="324"/>
        <v/>
      </c>
      <c r="AC979" t="str">
        <f t="shared" si="324"/>
        <v/>
      </c>
      <c r="AD979" t="str">
        <f t="shared" si="324"/>
        <v/>
      </c>
      <c r="AE979" t="str">
        <f t="shared" si="324"/>
        <v/>
      </c>
      <c r="AF979" t="str">
        <f t="shared" si="324"/>
        <v/>
      </c>
      <c r="AG979" t="str">
        <f t="shared" si="325"/>
        <v>INSERT INTO oscar_db.synonym (SYNONYM, LOV_ID) VALUES('federal national mortgage association ' , 978);</v>
      </c>
      <c r="AH979" t="str">
        <f t="shared" si="325"/>
        <v/>
      </c>
      <c r="AI979" t="str">
        <f t="shared" si="325"/>
        <v/>
      </c>
      <c r="AJ979" t="str">
        <f t="shared" si="325"/>
        <v/>
      </c>
      <c r="AK979" t="str">
        <f t="shared" si="325"/>
        <v/>
      </c>
      <c r="AL979" t="str">
        <f t="shared" si="325"/>
        <v/>
      </c>
      <c r="AM979" t="str">
        <f t="shared" si="325"/>
        <v/>
      </c>
      <c r="AN979" t="str">
        <f t="shared" si="325"/>
        <v/>
      </c>
      <c r="AO979" t="str">
        <f t="shared" si="325"/>
        <v/>
      </c>
      <c r="AP979" t="str">
        <f t="shared" si="325"/>
        <v/>
      </c>
      <c r="AQ979" t="str">
        <f t="shared" si="325"/>
        <v/>
      </c>
      <c r="AR979" t="str">
        <f t="shared" si="325"/>
        <v/>
      </c>
    </row>
    <row r="980" spans="3:44" ht="48" hidden="1">
      <c r="C980" s="68">
        <v>28</v>
      </c>
      <c r="D980" s="68" t="s">
        <v>2829</v>
      </c>
      <c r="E980" s="15" t="s">
        <v>883</v>
      </c>
      <c r="F980" s="145" t="s">
        <v>2919</v>
      </c>
      <c r="G980" s="148" t="str">
        <f t="shared" si="326"/>
        <v>FANNIE MAE 2011</v>
      </c>
      <c r="H980" s="148" t="str">
        <f t="shared" si="327"/>
        <v>Fannie Mae 2011</v>
      </c>
      <c r="I980">
        <v>25</v>
      </c>
      <c r="J980" s="148" t="s">
        <v>200</v>
      </c>
      <c r="K980" s="148"/>
      <c r="L980" s="30">
        <v>2011</v>
      </c>
      <c r="M980" s="143" t="s">
        <v>2920</v>
      </c>
      <c r="N980" s="68">
        <v>979</v>
      </c>
      <c r="O980" s="68" t="str">
        <f t="shared" si="320"/>
        <v/>
      </c>
      <c r="P980" s="68" t="str">
        <f t="shared" si="318"/>
        <v>{ "id": 979, "cbl_value":"FANNIE MAE 2011", "oscar_display_text" : "Fannie Mae 2011", "top_record": false, "synonyms": [] },</v>
      </c>
      <c r="Q980" s="68" t="str">
        <f t="shared" si="319"/>
        <v>{ "id": 979, "cbl_value":"FANNIE MAE 2011", "oscar_display_text" : "Fannie Mae 2011", "top_record": false, "synonyms": [] },</v>
      </c>
      <c r="R980" s="68"/>
      <c r="T980" t="str">
        <f t="shared" si="309"/>
        <v>UPDATE lov_value SET ACTIVE = 1 , ORDER_VALUE = 25 WHERE ID = 979;</v>
      </c>
      <c r="U980">
        <f t="shared" si="324"/>
        <v>2011</v>
      </c>
      <c r="V980" t="str">
        <f t="shared" si="324"/>
        <v/>
      </c>
      <c r="W980" t="str">
        <f t="shared" si="324"/>
        <v/>
      </c>
      <c r="X980" t="str">
        <f t="shared" si="324"/>
        <v/>
      </c>
      <c r="Y980" t="str">
        <f t="shared" si="324"/>
        <v/>
      </c>
      <c r="Z980" t="str">
        <f t="shared" si="324"/>
        <v/>
      </c>
      <c r="AA980" t="str">
        <f t="shared" si="324"/>
        <v/>
      </c>
      <c r="AB980" t="str">
        <f t="shared" si="324"/>
        <v/>
      </c>
      <c r="AC980" t="str">
        <f t="shared" si="324"/>
        <v/>
      </c>
      <c r="AD980" t="str">
        <f t="shared" si="324"/>
        <v/>
      </c>
      <c r="AE980" t="str">
        <f t="shared" si="324"/>
        <v/>
      </c>
      <c r="AF980" t="str">
        <f t="shared" si="324"/>
        <v/>
      </c>
      <c r="AG980" t="str">
        <f t="shared" si="325"/>
        <v>INSERT INTO oscar_db.synonym (SYNONYM, LOV_ID) VALUES('2011' , 979);</v>
      </c>
      <c r="AH980" t="str">
        <f t="shared" si="325"/>
        <v/>
      </c>
      <c r="AI980" t="str">
        <f t="shared" si="325"/>
        <v/>
      </c>
      <c r="AJ980" t="str">
        <f t="shared" si="325"/>
        <v/>
      </c>
      <c r="AK980" t="str">
        <f t="shared" si="325"/>
        <v/>
      </c>
      <c r="AL980" t="str">
        <f t="shared" si="325"/>
        <v/>
      </c>
      <c r="AM980" t="str">
        <f t="shared" si="325"/>
        <v/>
      </c>
      <c r="AN980" t="str">
        <f t="shared" si="325"/>
        <v/>
      </c>
      <c r="AO980" t="str">
        <f t="shared" si="325"/>
        <v/>
      </c>
      <c r="AP980" t="str">
        <f t="shared" si="325"/>
        <v/>
      </c>
      <c r="AQ980" t="str">
        <f t="shared" si="325"/>
        <v/>
      </c>
      <c r="AR980" t="str">
        <f t="shared" si="325"/>
        <v/>
      </c>
    </row>
    <row r="981" spans="3:44" ht="48" hidden="1">
      <c r="C981" s="68">
        <v>28</v>
      </c>
      <c r="D981" s="68" t="s">
        <v>2829</v>
      </c>
      <c r="E981" s="15" t="s">
        <v>883</v>
      </c>
      <c r="F981" s="145" t="s">
        <v>2921</v>
      </c>
      <c r="G981" s="148" t="str">
        <f t="shared" si="326"/>
        <v>FED.FARM CRED.BKS</v>
      </c>
      <c r="H981" s="148" t="str">
        <f t="shared" si="327"/>
        <v>Fed.Farm Cred.Bks</v>
      </c>
      <c r="I981">
        <v>26</v>
      </c>
      <c r="J981" s="148" t="s">
        <v>200</v>
      </c>
      <c r="K981" s="148"/>
      <c r="L981" s="30" t="s">
        <v>2922</v>
      </c>
      <c r="M981" s="143" t="s">
        <v>2923</v>
      </c>
      <c r="N981" s="68">
        <v>980</v>
      </c>
      <c r="O981" s="68" t="str">
        <f t="shared" si="320"/>
        <v/>
      </c>
      <c r="P981" s="68" t="str">
        <f t="shared" si="318"/>
        <v>{ "id": 980, "cbl_value":"FED.FARM CRED.BKS", "oscar_display_text" : "Fed.Farm Cred.Bks", "top_record": false, "synonyms": [] },</v>
      </c>
      <c r="Q981" s="68" t="str">
        <f t="shared" si="319"/>
        <v>{ "id": 980, "cbl_value":"FED.FARM CRED.BKS", "oscar_display_text" : "Fed.Farm Cred.Bks", "top_record": false, "synonyms": [] },</v>
      </c>
      <c r="R981" s="68"/>
      <c r="T981" t="str">
        <f t="shared" si="309"/>
        <v>UPDATE lov_value SET ACTIVE = 1 , ORDER_VALUE = 26 WHERE ID = 980;</v>
      </c>
      <c r="U981" t="str">
        <f t="shared" si="324"/>
        <v>Federal Farm Credit Banks</v>
      </c>
      <c r="V981" t="str">
        <f t="shared" si="324"/>
        <v>FFCB</v>
      </c>
      <c r="W981" t="str">
        <f t="shared" si="324"/>
        <v/>
      </c>
      <c r="X981" t="str">
        <f t="shared" si="324"/>
        <v/>
      </c>
      <c r="Y981" t="str">
        <f t="shared" si="324"/>
        <v/>
      </c>
      <c r="Z981" t="str">
        <f t="shared" si="324"/>
        <v/>
      </c>
      <c r="AA981" t="str">
        <f t="shared" si="324"/>
        <v/>
      </c>
      <c r="AB981" t="str">
        <f t="shared" si="324"/>
        <v/>
      </c>
      <c r="AC981" t="str">
        <f t="shared" si="324"/>
        <v/>
      </c>
      <c r="AD981" t="str">
        <f t="shared" si="324"/>
        <v/>
      </c>
      <c r="AE981" t="str">
        <f t="shared" si="324"/>
        <v/>
      </c>
      <c r="AF981" t="str">
        <f t="shared" si="324"/>
        <v/>
      </c>
      <c r="AG981" t="str">
        <f t="shared" si="325"/>
        <v>INSERT INTO oscar_db.synonym (SYNONYM, LOV_ID) VALUES('Federal Farm Credit Banks' , 980);</v>
      </c>
      <c r="AH981" t="str">
        <f t="shared" si="325"/>
        <v>INSERT INTO oscar_db.synonym (SYNONYM, LOV_ID) VALUES('FFCB' , 980);</v>
      </c>
      <c r="AI981" t="str">
        <f t="shared" si="325"/>
        <v/>
      </c>
      <c r="AJ981" t="str">
        <f t="shared" si="325"/>
        <v/>
      </c>
      <c r="AK981" t="str">
        <f t="shared" si="325"/>
        <v/>
      </c>
      <c r="AL981" t="str">
        <f t="shared" si="325"/>
        <v/>
      </c>
      <c r="AM981" t="str">
        <f t="shared" si="325"/>
        <v/>
      </c>
      <c r="AN981" t="str">
        <f t="shared" si="325"/>
        <v/>
      </c>
      <c r="AO981" t="str">
        <f t="shared" si="325"/>
        <v/>
      </c>
      <c r="AP981" t="str">
        <f t="shared" si="325"/>
        <v/>
      </c>
      <c r="AQ981" t="str">
        <f t="shared" si="325"/>
        <v/>
      </c>
      <c r="AR981" t="str">
        <f t="shared" si="325"/>
        <v/>
      </c>
    </row>
    <row r="982" spans="3:44" ht="48" hidden="1">
      <c r="C982" s="68">
        <v>28</v>
      </c>
      <c r="D982" s="68" t="s">
        <v>2829</v>
      </c>
      <c r="E982" s="15" t="s">
        <v>883</v>
      </c>
      <c r="F982" s="145" t="s">
        <v>2924</v>
      </c>
      <c r="G982" s="148" t="str">
        <f t="shared" si="326"/>
        <v>FED.HOME LOAN BK</v>
      </c>
      <c r="H982" s="148" t="str">
        <f t="shared" si="327"/>
        <v>Fed.Home Loan Bk</v>
      </c>
      <c r="I982">
        <v>28</v>
      </c>
      <c r="J982" s="148" t="s">
        <v>200</v>
      </c>
      <c r="K982" s="148"/>
      <c r="L982" s="30" t="s">
        <v>2925</v>
      </c>
      <c r="M982" s="143" t="s">
        <v>2926</v>
      </c>
      <c r="N982" s="68">
        <v>981</v>
      </c>
      <c r="O982" s="68" t="str">
        <f t="shared" si="320"/>
        <v/>
      </c>
      <c r="P982" s="68" t="str">
        <f t="shared" si="318"/>
        <v>{ "id": 981, "cbl_value":"FED.HOME LOAN BK", "oscar_display_text" : "Fed.Home Loan Bk", "top_record": false, "synonyms": [] },</v>
      </c>
      <c r="Q982" s="68" t="str">
        <f t="shared" si="319"/>
        <v>{ "id": 981, "cbl_value":"FED.HOME LOAN BK", "oscar_display_text" : "Fed.Home Loan Bk", "top_record": false, "synonyms": [] },</v>
      </c>
      <c r="R982" s="68"/>
      <c r="T982" t="str">
        <f t="shared" si="309"/>
        <v>UPDATE lov_value SET ACTIVE = 1 , ORDER_VALUE = 28 WHERE ID = 981;</v>
      </c>
      <c r="U982" t="str">
        <f t="shared" si="324"/>
        <v>federal home Loan bank</v>
      </c>
      <c r="V982" t="str">
        <f t="shared" si="324"/>
        <v xml:space="preserve"> FHLB</v>
      </c>
      <c r="W982" t="str">
        <f t="shared" si="324"/>
        <v/>
      </c>
      <c r="X982" t="str">
        <f t="shared" si="324"/>
        <v/>
      </c>
      <c r="Y982" t="str">
        <f t="shared" si="324"/>
        <v/>
      </c>
      <c r="Z982" t="str">
        <f t="shared" si="324"/>
        <v/>
      </c>
      <c r="AA982" t="str">
        <f t="shared" si="324"/>
        <v/>
      </c>
      <c r="AB982" t="str">
        <f t="shared" si="324"/>
        <v/>
      </c>
      <c r="AC982" t="str">
        <f t="shared" si="324"/>
        <v/>
      </c>
      <c r="AD982" t="str">
        <f t="shared" si="324"/>
        <v/>
      </c>
      <c r="AE982" t="str">
        <f t="shared" si="324"/>
        <v/>
      </c>
      <c r="AF982" t="str">
        <f t="shared" si="324"/>
        <v/>
      </c>
      <c r="AG982" t="str">
        <f t="shared" si="325"/>
        <v>INSERT INTO oscar_db.synonym (SYNONYM, LOV_ID) VALUES('federal home Loan bank' , 981);</v>
      </c>
      <c r="AH982" t="str">
        <f t="shared" si="325"/>
        <v>INSERT INTO oscar_db.synonym (SYNONYM, LOV_ID) VALUES(' FHLB' , 981);</v>
      </c>
      <c r="AI982" t="str">
        <f t="shared" si="325"/>
        <v/>
      </c>
      <c r="AJ982" t="str">
        <f t="shared" si="325"/>
        <v/>
      </c>
      <c r="AK982" t="str">
        <f t="shared" si="325"/>
        <v/>
      </c>
      <c r="AL982" t="str">
        <f t="shared" si="325"/>
        <v/>
      </c>
      <c r="AM982" t="str">
        <f t="shared" si="325"/>
        <v/>
      </c>
      <c r="AN982" t="str">
        <f t="shared" si="325"/>
        <v/>
      </c>
      <c r="AO982" t="str">
        <f t="shared" si="325"/>
        <v/>
      </c>
      <c r="AP982" t="str">
        <f t="shared" si="325"/>
        <v/>
      </c>
      <c r="AQ982" t="str">
        <f t="shared" si="325"/>
        <v/>
      </c>
      <c r="AR982" t="str">
        <f t="shared" si="325"/>
        <v/>
      </c>
    </row>
    <row r="983" spans="3:44" ht="48" hidden="1">
      <c r="C983" s="68">
        <v>28</v>
      </c>
      <c r="D983" s="68" t="s">
        <v>2829</v>
      </c>
      <c r="E983" s="15" t="s">
        <v>883</v>
      </c>
      <c r="F983" s="145" t="s">
        <v>2927</v>
      </c>
      <c r="G983" s="148" t="str">
        <f t="shared" si="326"/>
        <v>FEDERAL HOME LOAN</v>
      </c>
      <c r="H983" s="148" t="str">
        <f t="shared" si="327"/>
        <v>Federal Home Loan</v>
      </c>
      <c r="I983">
        <v>27</v>
      </c>
      <c r="J983" s="148" t="s">
        <v>200</v>
      </c>
      <c r="K983" s="148"/>
      <c r="L983" s="30" t="s">
        <v>2928</v>
      </c>
      <c r="M983" s="143" t="s">
        <v>2929</v>
      </c>
      <c r="N983" s="68">
        <v>982</v>
      </c>
      <c r="O983" s="68" t="str">
        <f t="shared" si="320"/>
        <v/>
      </c>
      <c r="P983" s="68" t="str">
        <f t="shared" si="318"/>
        <v>{ "id": 982, "cbl_value":"FEDERAL HOME LOAN", "oscar_display_text" : "Federal Home Loan", "top_record": false, "synonyms": [] },</v>
      </c>
      <c r="Q983" s="68" t="str">
        <f t="shared" si="319"/>
        <v>{ "id": 982, "cbl_value":"FEDERAL HOME LOAN", "oscar_display_text" : "Federal Home Loan", "top_record": false, "synonyms": [] },</v>
      </c>
      <c r="R983" s="68"/>
      <c r="T983" t="str">
        <f t="shared" si="309"/>
        <v>UPDATE lov_value SET ACTIVE = 1 , ORDER_VALUE = 27 WHERE ID = 982;</v>
      </c>
      <c r="U983" t="str">
        <f t="shared" si="324"/>
        <v>federal home Loan</v>
      </c>
      <c r="V983" t="str">
        <f t="shared" si="324"/>
        <v/>
      </c>
      <c r="W983" t="str">
        <f t="shared" si="324"/>
        <v/>
      </c>
      <c r="X983" t="str">
        <f t="shared" si="324"/>
        <v/>
      </c>
      <c r="Y983" t="str">
        <f t="shared" si="324"/>
        <v/>
      </c>
      <c r="Z983" t="str">
        <f t="shared" si="324"/>
        <v/>
      </c>
      <c r="AA983" t="str">
        <f t="shared" si="324"/>
        <v/>
      </c>
      <c r="AB983" t="str">
        <f t="shared" si="324"/>
        <v/>
      </c>
      <c r="AC983" t="str">
        <f t="shared" si="324"/>
        <v/>
      </c>
      <c r="AD983" t="str">
        <f t="shared" si="324"/>
        <v/>
      </c>
      <c r="AE983" t="str">
        <f t="shared" si="324"/>
        <v/>
      </c>
      <c r="AF983" t="str">
        <f t="shared" si="324"/>
        <v/>
      </c>
      <c r="AG983" t="str">
        <f t="shared" si="325"/>
        <v>INSERT INTO oscar_db.synonym (SYNONYM, LOV_ID) VALUES('federal home Loan' , 982);</v>
      </c>
      <c r="AH983" t="str">
        <f t="shared" si="325"/>
        <v/>
      </c>
      <c r="AI983" t="str">
        <f t="shared" si="325"/>
        <v/>
      </c>
      <c r="AJ983" t="str">
        <f t="shared" si="325"/>
        <v/>
      </c>
      <c r="AK983" t="str">
        <f t="shared" si="325"/>
        <v/>
      </c>
      <c r="AL983" t="str">
        <f t="shared" si="325"/>
        <v/>
      </c>
      <c r="AM983" t="str">
        <f t="shared" si="325"/>
        <v/>
      </c>
      <c r="AN983" t="str">
        <f t="shared" si="325"/>
        <v/>
      </c>
      <c r="AO983" t="str">
        <f t="shared" si="325"/>
        <v/>
      </c>
      <c r="AP983" t="str">
        <f t="shared" si="325"/>
        <v/>
      </c>
      <c r="AQ983" t="str">
        <f t="shared" si="325"/>
        <v/>
      </c>
      <c r="AR983" t="str">
        <f t="shared" si="325"/>
        <v/>
      </c>
    </row>
    <row r="984" spans="3:44" ht="48" hidden="1">
      <c r="C984" s="68">
        <v>28</v>
      </c>
      <c r="D984" s="68" t="s">
        <v>2829</v>
      </c>
      <c r="E984" s="15" t="s">
        <v>883</v>
      </c>
      <c r="F984" s="145" t="s">
        <v>2930</v>
      </c>
      <c r="G984" s="148" t="str">
        <f t="shared" si="326"/>
        <v>FREDDIE MAC</v>
      </c>
      <c r="H984" s="148" t="str">
        <f t="shared" si="327"/>
        <v>Freddie Mac</v>
      </c>
      <c r="I984">
        <v>34</v>
      </c>
      <c r="J984" s="148" t="s">
        <v>200</v>
      </c>
      <c r="K984" s="148"/>
      <c r="L984" s="30" t="s">
        <v>2931</v>
      </c>
      <c r="M984" s="143" t="s">
        <v>2932</v>
      </c>
      <c r="N984" s="68">
        <v>983</v>
      </c>
      <c r="O984" s="68" t="str">
        <f t="shared" si="320"/>
        <v/>
      </c>
      <c r="P984" s="68" t="str">
        <f t="shared" si="318"/>
        <v>{ "id": 983, "cbl_value":"FREDDIE MAC", "oscar_display_text" : "Freddie Mac", "top_record": false, "synonyms": [] },</v>
      </c>
      <c r="Q984" s="68" t="str">
        <f t="shared" si="319"/>
        <v>{ "id": 983, "cbl_value":"FREDDIE MAC", "oscar_display_text" : "Freddie Mac", "top_record": false, "synonyms": [] },</v>
      </c>
      <c r="R984" s="68"/>
      <c r="T984" t="str">
        <f t="shared" si="309"/>
        <v>UPDATE lov_value SET ACTIVE = 1 , ORDER_VALUE = 34 WHERE ID = 983;</v>
      </c>
      <c r="U984" t="str">
        <f t="shared" si="324"/>
        <v>freddie</v>
      </c>
      <c r="V984" t="str">
        <f t="shared" si="324"/>
        <v/>
      </c>
      <c r="W984" t="str">
        <f t="shared" si="324"/>
        <v/>
      </c>
      <c r="X984" t="str">
        <f t="shared" si="324"/>
        <v/>
      </c>
      <c r="Y984" t="str">
        <f t="shared" si="324"/>
        <v/>
      </c>
      <c r="Z984" t="str">
        <f t="shared" si="324"/>
        <v/>
      </c>
      <c r="AA984" t="str">
        <f t="shared" si="324"/>
        <v/>
      </c>
      <c r="AB984" t="str">
        <f t="shared" si="324"/>
        <v/>
      </c>
      <c r="AC984" t="str">
        <f t="shared" si="324"/>
        <v/>
      </c>
      <c r="AD984" t="str">
        <f t="shared" si="324"/>
        <v/>
      </c>
      <c r="AE984" t="str">
        <f t="shared" si="324"/>
        <v/>
      </c>
      <c r="AF984" t="str">
        <f t="shared" si="324"/>
        <v/>
      </c>
      <c r="AG984" t="str">
        <f t="shared" si="325"/>
        <v>INSERT INTO oscar_db.synonym (SYNONYM, LOV_ID) VALUES('freddie' , 983);</v>
      </c>
      <c r="AH984" t="str">
        <f t="shared" si="325"/>
        <v/>
      </c>
      <c r="AI984" t="str">
        <f t="shared" si="325"/>
        <v/>
      </c>
      <c r="AJ984" t="str">
        <f t="shared" si="325"/>
        <v/>
      </c>
      <c r="AK984" t="str">
        <f t="shared" si="325"/>
        <v/>
      </c>
      <c r="AL984" t="str">
        <f t="shared" si="325"/>
        <v/>
      </c>
      <c r="AM984" t="str">
        <f t="shared" si="325"/>
        <v/>
      </c>
      <c r="AN984" t="str">
        <f t="shared" si="325"/>
        <v/>
      </c>
      <c r="AO984" t="str">
        <f t="shared" si="325"/>
        <v/>
      </c>
      <c r="AP984" t="str">
        <f t="shared" si="325"/>
        <v/>
      </c>
      <c r="AQ984" t="str">
        <f t="shared" si="325"/>
        <v/>
      </c>
      <c r="AR984" t="str">
        <f t="shared" si="325"/>
        <v/>
      </c>
    </row>
    <row r="985" spans="3:44" ht="48" hidden="1">
      <c r="C985" s="68">
        <v>28</v>
      </c>
      <c r="D985" s="68" t="s">
        <v>2829</v>
      </c>
      <c r="E985" s="15" t="s">
        <v>883</v>
      </c>
      <c r="F985" s="145" t="s">
        <v>2933</v>
      </c>
      <c r="G985" s="148" t="str">
        <f t="shared" si="326"/>
        <v>FREE STATE OF THUR</v>
      </c>
      <c r="H985" s="148" t="str">
        <f t="shared" si="327"/>
        <v>Free State Of Thur</v>
      </c>
      <c r="I985">
        <v>35</v>
      </c>
      <c r="J985" s="148" t="s">
        <v>200</v>
      </c>
      <c r="K985" s="148"/>
      <c r="L985" s="30" t="s">
        <v>2934</v>
      </c>
      <c r="M985" s="143" t="s">
        <v>2935</v>
      </c>
      <c r="N985" s="68">
        <v>984</v>
      </c>
      <c r="O985" s="68" t="str">
        <f t="shared" si="320"/>
        <v/>
      </c>
      <c r="P985" s="68" t="str">
        <f t="shared" si="318"/>
        <v>{ "id": 984, "cbl_value":"FREE STATE OF THUR", "oscar_display_text" : "Free State Of Thur", "top_record": false, "synonyms": [] },</v>
      </c>
      <c r="Q985" s="68" t="str">
        <f t="shared" si="319"/>
        <v>{ "id": 984, "cbl_value":"FREE STATE OF THUR", "oscar_display_text" : "Free State Of Thur", "top_record": false, "synonyms": [] },</v>
      </c>
      <c r="R985" s="68"/>
      <c r="T985" t="str">
        <f t="shared" si="309"/>
        <v>UPDATE lov_value SET ACTIVE = 1 , ORDER_VALUE = 35 WHERE ID = 984;</v>
      </c>
      <c r="U985" t="str">
        <f t="shared" si="324"/>
        <v>Thur</v>
      </c>
      <c r="V985" t="str">
        <f t="shared" si="324"/>
        <v/>
      </c>
      <c r="W985" t="str">
        <f t="shared" si="324"/>
        <v/>
      </c>
      <c r="X985" t="str">
        <f t="shared" si="324"/>
        <v/>
      </c>
      <c r="Y985" t="str">
        <f t="shared" si="324"/>
        <v/>
      </c>
      <c r="Z985" t="str">
        <f t="shared" si="324"/>
        <v/>
      </c>
      <c r="AA985" t="str">
        <f t="shared" si="324"/>
        <v/>
      </c>
      <c r="AB985" t="str">
        <f t="shared" si="324"/>
        <v/>
      </c>
      <c r="AC985" t="str">
        <f t="shared" si="324"/>
        <v/>
      </c>
      <c r="AD985" t="str">
        <f t="shared" si="324"/>
        <v/>
      </c>
      <c r="AE985" t="str">
        <f t="shared" si="324"/>
        <v/>
      </c>
      <c r="AF985" t="str">
        <f t="shared" si="324"/>
        <v/>
      </c>
      <c r="AG985" t="str">
        <f t="shared" si="325"/>
        <v>INSERT INTO oscar_db.synonym (SYNONYM, LOV_ID) VALUES('Thur' , 984);</v>
      </c>
      <c r="AH985" t="str">
        <f t="shared" si="325"/>
        <v/>
      </c>
      <c r="AI985" t="str">
        <f t="shared" si="325"/>
        <v/>
      </c>
      <c r="AJ985" t="str">
        <f t="shared" si="325"/>
        <v/>
      </c>
      <c r="AK985" t="str">
        <f t="shared" si="325"/>
        <v/>
      </c>
      <c r="AL985" t="str">
        <f t="shared" si="325"/>
        <v/>
      </c>
      <c r="AM985" t="str">
        <f t="shared" si="325"/>
        <v/>
      </c>
      <c r="AN985" t="str">
        <f t="shared" si="325"/>
        <v/>
      </c>
      <c r="AO985" t="str">
        <f t="shared" si="325"/>
        <v/>
      </c>
      <c r="AP985" t="str">
        <f t="shared" si="325"/>
        <v/>
      </c>
      <c r="AQ985" t="str">
        <f t="shared" si="325"/>
        <v/>
      </c>
      <c r="AR985" t="str">
        <f t="shared" si="325"/>
        <v/>
      </c>
    </row>
    <row r="986" spans="3:44" ht="48" hidden="1">
      <c r="C986" s="68">
        <v>28</v>
      </c>
      <c r="D986" s="68" t="s">
        <v>2829</v>
      </c>
      <c r="E986" s="15" t="s">
        <v>883</v>
      </c>
      <c r="F986" s="145" t="s">
        <v>2936</v>
      </c>
      <c r="G986" s="148" t="str">
        <f t="shared" si="326"/>
        <v>GALICIA XUNTA DE</v>
      </c>
      <c r="H986" s="148" t="str">
        <f t="shared" si="327"/>
        <v>Galicia Xunta De</v>
      </c>
      <c r="I986">
        <v>77</v>
      </c>
      <c r="J986" s="148" t="s">
        <v>200</v>
      </c>
      <c r="K986" s="148"/>
      <c r="L986" s="30" t="s">
        <v>2937</v>
      </c>
      <c r="M986" s="143" t="s">
        <v>2938</v>
      </c>
      <c r="N986" s="68">
        <v>985</v>
      </c>
      <c r="O986" s="68" t="str">
        <f t="shared" si="320"/>
        <v/>
      </c>
      <c r="P986" s="68" t="str">
        <f t="shared" si="318"/>
        <v>{ "id": 985, "cbl_value":"GALICIA XUNTA DE", "oscar_display_text" : "Galicia Xunta De", "top_record": false, "synonyms": [] },</v>
      </c>
      <c r="Q986" s="68" t="str">
        <f t="shared" si="319"/>
        <v>{ "id": 985, "cbl_value":"GALICIA XUNTA DE", "oscar_display_text" : "Galicia Xunta De", "top_record": false, "synonyms": [] },</v>
      </c>
      <c r="R986" s="68"/>
      <c r="T986" t="str">
        <f t="shared" si="309"/>
        <v>UPDATE lov_value SET ACTIVE = 1 , ORDER_VALUE = 77 WHERE ID = 985;</v>
      </c>
      <c r="U986" t="str">
        <f t="shared" si="324"/>
        <v>galicia</v>
      </c>
      <c r="V986" t="str">
        <f t="shared" si="324"/>
        <v/>
      </c>
      <c r="W986" t="str">
        <f t="shared" si="324"/>
        <v/>
      </c>
      <c r="X986" t="str">
        <f t="shared" si="324"/>
        <v/>
      </c>
      <c r="Y986" t="str">
        <f t="shared" si="324"/>
        <v/>
      </c>
      <c r="Z986" t="str">
        <f t="shared" si="324"/>
        <v/>
      </c>
      <c r="AA986" t="str">
        <f t="shared" si="324"/>
        <v/>
      </c>
      <c r="AB986" t="str">
        <f t="shared" si="324"/>
        <v/>
      </c>
      <c r="AC986" t="str">
        <f t="shared" si="324"/>
        <v/>
      </c>
      <c r="AD986" t="str">
        <f t="shared" si="324"/>
        <v/>
      </c>
      <c r="AE986" t="str">
        <f t="shared" si="324"/>
        <v/>
      </c>
      <c r="AF986" t="str">
        <f t="shared" si="324"/>
        <v/>
      </c>
      <c r="AG986" t="str">
        <f t="shared" si="325"/>
        <v>INSERT INTO oscar_db.synonym (SYNONYM, LOV_ID) VALUES('galicia' , 985);</v>
      </c>
      <c r="AH986" t="str">
        <f t="shared" si="325"/>
        <v/>
      </c>
      <c r="AI986" t="str">
        <f t="shared" si="325"/>
        <v/>
      </c>
      <c r="AJ986" t="str">
        <f t="shared" si="325"/>
        <v/>
      </c>
      <c r="AK986" t="str">
        <f t="shared" si="325"/>
        <v/>
      </c>
      <c r="AL986" t="str">
        <f t="shared" si="325"/>
        <v/>
      </c>
      <c r="AM986" t="str">
        <f t="shared" si="325"/>
        <v/>
      </c>
      <c r="AN986" t="str">
        <f t="shared" si="325"/>
        <v/>
      </c>
      <c r="AO986" t="str">
        <f t="shared" si="325"/>
        <v/>
      </c>
      <c r="AP986" t="str">
        <f t="shared" si="325"/>
        <v/>
      </c>
      <c r="AQ986" t="str">
        <f t="shared" si="325"/>
        <v/>
      </c>
      <c r="AR986" t="str">
        <f t="shared" si="325"/>
        <v/>
      </c>
    </row>
    <row r="987" spans="3:44" ht="48" hidden="1">
      <c r="C987" s="68">
        <v>28</v>
      </c>
      <c r="D987" s="68" t="s">
        <v>2829</v>
      </c>
      <c r="E987" s="15" t="s">
        <v>883</v>
      </c>
      <c r="F987" s="145" t="s">
        <v>2939</v>
      </c>
      <c r="G987" s="148" t="str">
        <f t="shared" si="326"/>
        <v>GEMEINSAME BUNDESL</v>
      </c>
      <c r="H987" s="148" t="str">
        <f t="shared" si="327"/>
        <v>Gemeinsame Bundesl</v>
      </c>
      <c r="I987">
        <v>36</v>
      </c>
      <c r="J987" s="148" t="s">
        <v>200</v>
      </c>
      <c r="K987" s="148"/>
      <c r="L987" s="30" t="s">
        <v>2940</v>
      </c>
      <c r="M987" s="143" t="s">
        <v>2941</v>
      </c>
      <c r="N987" s="68">
        <v>986</v>
      </c>
      <c r="O987" s="68" t="str">
        <f t="shared" si="320"/>
        <v/>
      </c>
      <c r="P987" s="68" t="str">
        <f t="shared" si="318"/>
        <v>{ "id": 986, "cbl_value":"GEMEINSAME BUNDESL", "oscar_display_text" : "Gemeinsame Bundesl", "top_record": false, "synonyms": [] },</v>
      </c>
      <c r="Q987" s="68" t="str">
        <f t="shared" si="319"/>
        <v>{ "id": 986, "cbl_value":"GEMEINSAME BUNDESL", "oscar_display_text" : "Gemeinsame Bundesl", "top_record": false, "synonyms": [] },</v>
      </c>
      <c r="R987" s="68"/>
      <c r="T987" t="str">
        <f t="shared" si="309"/>
        <v>UPDATE lov_value SET ACTIVE = 1 , ORDER_VALUE = 36 WHERE ID = 986;</v>
      </c>
      <c r="U987" t="str">
        <f t="shared" si="324"/>
        <v>gemeinsame</v>
      </c>
      <c r="V987" t="str">
        <f t="shared" si="324"/>
        <v/>
      </c>
      <c r="W987" t="str">
        <f t="shared" si="324"/>
        <v/>
      </c>
      <c r="X987" t="str">
        <f t="shared" si="324"/>
        <v/>
      </c>
      <c r="Y987" t="str">
        <f t="shared" si="324"/>
        <v/>
      </c>
      <c r="Z987" t="str">
        <f t="shared" si="324"/>
        <v/>
      </c>
      <c r="AA987" t="str">
        <f t="shared" si="324"/>
        <v/>
      </c>
      <c r="AB987" t="str">
        <f t="shared" si="324"/>
        <v/>
      </c>
      <c r="AC987" t="str">
        <f t="shared" si="324"/>
        <v/>
      </c>
      <c r="AD987" t="str">
        <f t="shared" si="324"/>
        <v/>
      </c>
      <c r="AE987" t="str">
        <f t="shared" si="324"/>
        <v/>
      </c>
      <c r="AF987" t="str">
        <f t="shared" si="324"/>
        <v/>
      </c>
      <c r="AG987" t="str">
        <f t="shared" si="325"/>
        <v>INSERT INTO oscar_db.synonym (SYNONYM, LOV_ID) VALUES('gemeinsame' , 986);</v>
      </c>
      <c r="AH987" t="str">
        <f t="shared" si="325"/>
        <v/>
      </c>
      <c r="AI987" t="str">
        <f t="shared" si="325"/>
        <v/>
      </c>
      <c r="AJ987" t="str">
        <f t="shared" si="325"/>
        <v/>
      </c>
      <c r="AK987" t="str">
        <f t="shared" si="325"/>
        <v/>
      </c>
      <c r="AL987" t="str">
        <f t="shared" si="325"/>
        <v/>
      </c>
      <c r="AM987" t="str">
        <f t="shared" si="325"/>
        <v/>
      </c>
      <c r="AN987" t="str">
        <f t="shared" si="325"/>
        <v/>
      </c>
      <c r="AO987" t="str">
        <f t="shared" si="325"/>
        <v/>
      </c>
      <c r="AP987" t="str">
        <f t="shared" si="325"/>
        <v/>
      </c>
      <c r="AQ987" t="str">
        <f t="shared" si="325"/>
        <v/>
      </c>
      <c r="AR987" t="str">
        <f t="shared" si="325"/>
        <v/>
      </c>
    </row>
    <row r="988" spans="3:44" ht="48" hidden="1">
      <c r="C988" s="68">
        <v>28</v>
      </c>
      <c r="D988" s="68" t="s">
        <v>2829</v>
      </c>
      <c r="E988" s="15" t="s">
        <v>883</v>
      </c>
      <c r="F988" s="145" t="s">
        <v>2942</v>
      </c>
      <c r="G988" s="148" t="str">
        <f t="shared" si="326"/>
        <v>GENERALITAT CATAL.</v>
      </c>
      <c r="H988" s="148" t="str">
        <f t="shared" si="327"/>
        <v>Generalitat Catal.</v>
      </c>
      <c r="I988">
        <v>37</v>
      </c>
      <c r="J988" s="148" t="s">
        <v>200</v>
      </c>
      <c r="K988" s="148"/>
      <c r="L988" s="30" t="s">
        <v>2943</v>
      </c>
      <c r="M988" s="143" t="s">
        <v>2944</v>
      </c>
      <c r="N988" s="68">
        <v>987</v>
      </c>
      <c r="O988" s="68" t="str">
        <f t="shared" si="320"/>
        <v/>
      </c>
      <c r="P988" s="68" t="str">
        <f t="shared" si="318"/>
        <v>{ "id": 987, "cbl_value":"GENERALITAT CATAL.", "oscar_display_text" : "Generalitat Catal.", "top_record": false, "synonyms": [] },</v>
      </c>
      <c r="Q988" s="68" t="str">
        <f t="shared" si="319"/>
        <v>{ "id": 987, "cbl_value":"GENERALITAT CATAL.", "oscar_display_text" : "Generalitat Catal.", "top_record": false, "synonyms": [] },</v>
      </c>
      <c r="R988" s="68"/>
      <c r="T988" t="str">
        <f t="shared" si="309"/>
        <v>UPDATE lov_value SET ACTIVE = 1 , ORDER_VALUE = 37 WHERE ID = 987;</v>
      </c>
      <c r="U988" t="str">
        <f t="shared" si="324"/>
        <v>generalitat</v>
      </c>
      <c r="V988" t="str">
        <f t="shared" si="324"/>
        <v/>
      </c>
      <c r="W988" t="str">
        <f t="shared" si="324"/>
        <v/>
      </c>
      <c r="X988" t="str">
        <f t="shared" si="324"/>
        <v/>
      </c>
      <c r="Y988" t="str">
        <f t="shared" si="324"/>
        <v/>
      </c>
      <c r="Z988" t="str">
        <f t="shared" si="324"/>
        <v/>
      </c>
      <c r="AA988" t="str">
        <f t="shared" si="324"/>
        <v/>
      </c>
      <c r="AB988" t="str">
        <f t="shared" si="324"/>
        <v/>
      </c>
      <c r="AC988" t="str">
        <f t="shared" si="324"/>
        <v/>
      </c>
      <c r="AD988" t="str">
        <f t="shared" si="324"/>
        <v/>
      </c>
      <c r="AE988" t="str">
        <f t="shared" si="324"/>
        <v/>
      </c>
      <c r="AF988" t="str">
        <f t="shared" si="324"/>
        <v/>
      </c>
      <c r="AG988" t="str">
        <f t="shared" si="325"/>
        <v>INSERT INTO oscar_db.synonym (SYNONYM, LOV_ID) VALUES('generalitat' , 987);</v>
      </c>
      <c r="AH988" t="str">
        <f t="shared" si="325"/>
        <v/>
      </c>
      <c r="AI988" t="str">
        <f t="shared" si="325"/>
        <v/>
      </c>
      <c r="AJ988" t="str">
        <f t="shared" si="325"/>
        <v/>
      </c>
      <c r="AK988" t="str">
        <f t="shared" si="325"/>
        <v/>
      </c>
      <c r="AL988" t="str">
        <f t="shared" si="325"/>
        <v/>
      </c>
      <c r="AM988" t="str">
        <f t="shared" si="325"/>
        <v/>
      </c>
      <c r="AN988" t="str">
        <f t="shared" si="325"/>
        <v/>
      </c>
      <c r="AO988" t="str">
        <f t="shared" si="325"/>
        <v/>
      </c>
      <c r="AP988" t="str">
        <f t="shared" si="325"/>
        <v/>
      </c>
      <c r="AQ988" t="str">
        <f t="shared" si="325"/>
        <v/>
      </c>
      <c r="AR988" t="str">
        <f t="shared" si="325"/>
        <v/>
      </c>
    </row>
    <row r="989" spans="3:44" ht="48" hidden="1">
      <c r="C989" s="68">
        <v>28</v>
      </c>
      <c r="D989" s="68" t="s">
        <v>2829</v>
      </c>
      <c r="E989" s="15" t="s">
        <v>883</v>
      </c>
      <c r="F989" s="145" t="s">
        <v>2945</v>
      </c>
      <c r="G989" s="148" t="str">
        <f t="shared" si="326"/>
        <v>GINNIE MAE</v>
      </c>
      <c r="H989" s="148" t="str">
        <f t="shared" si="327"/>
        <v>Ginnie Mae</v>
      </c>
      <c r="I989">
        <v>38</v>
      </c>
      <c r="J989" s="148" t="s">
        <v>200</v>
      </c>
      <c r="K989" s="148" t="b">
        <v>1</v>
      </c>
      <c r="L989" t="s">
        <v>2946</v>
      </c>
      <c r="M989" s="143" t="s">
        <v>2947</v>
      </c>
      <c r="N989" s="68">
        <v>988</v>
      </c>
      <c r="O989" s="68" t="str">
        <f t="shared" si="320"/>
        <v/>
      </c>
      <c r="P989" s="68" t="str">
        <f t="shared" si="318"/>
        <v>{ "id": 988, "cbl_value":"GINNIE MAE", "oscar_display_text" : "Ginnie Mae", "top_record": true, "synonyms": [] },</v>
      </c>
      <c r="Q989" s="68" t="str">
        <f t="shared" si="319"/>
        <v>{ "id": 988, "cbl_value":"GINNIE MAE", "oscar_display_text" : "Ginnie Mae", "top_record": true, "synonyms": [] },</v>
      </c>
      <c r="R989" s="68"/>
      <c r="T989" t="str">
        <f t="shared" si="309"/>
        <v>UPDATE lov_value SET ACTIVE = 1 , ORDER_VALUE = 38 WHERE ID = 988;</v>
      </c>
      <c r="U989" t="str">
        <f t="shared" si="324"/>
        <v>government national mortgage association</v>
      </c>
      <c r="V989" t="str">
        <f t="shared" si="324"/>
        <v>ginnie mae</v>
      </c>
      <c r="W989" t="str">
        <f t="shared" si="324"/>
        <v/>
      </c>
      <c r="X989" t="str">
        <f t="shared" si="324"/>
        <v/>
      </c>
      <c r="Y989" t="str">
        <f t="shared" si="324"/>
        <v/>
      </c>
      <c r="Z989" t="str">
        <f t="shared" si="324"/>
        <v/>
      </c>
      <c r="AA989" t="str">
        <f t="shared" si="324"/>
        <v/>
      </c>
      <c r="AB989" t="str">
        <f t="shared" si="324"/>
        <v/>
      </c>
      <c r="AC989" t="str">
        <f t="shared" si="324"/>
        <v/>
      </c>
      <c r="AD989" t="str">
        <f t="shared" si="324"/>
        <v/>
      </c>
      <c r="AE989" t="str">
        <f t="shared" si="324"/>
        <v/>
      </c>
      <c r="AF989" t="str">
        <f t="shared" si="324"/>
        <v/>
      </c>
      <c r="AG989" t="str">
        <f t="shared" si="325"/>
        <v>INSERT INTO oscar_db.synonym (SYNONYM, LOV_ID) VALUES('government national mortgage association' , 988);</v>
      </c>
      <c r="AH989" t="str">
        <f t="shared" si="325"/>
        <v>INSERT INTO oscar_db.synonym (SYNONYM, LOV_ID) VALUES('ginnie mae' , 988);</v>
      </c>
      <c r="AI989" t="str">
        <f t="shared" si="325"/>
        <v/>
      </c>
      <c r="AJ989" t="str">
        <f t="shared" si="325"/>
        <v/>
      </c>
      <c r="AK989" t="str">
        <f t="shared" si="325"/>
        <v/>
      </c>
      <c r="AL989" t="str">
        <f t="shared" si="325"/>
        <v/>
      </c>
      <c r="AM989" t="str">
        <f t="shared" si="325"/>
        <v/>
      </c>
      <c r="AN989" t="str">
        <f t="shared" si="325"/>
        <v/>
      </c>
      <c r="AO989" t="str">
        <f t="shared" si="325"/>
        <v/>
      </c>
      <c r="AP989" t="str">
        <f t="shared" si="325"/>
        <v/>
      </c>
      <c r="AQ989" t="str">
        <f t="shared" si="325"/>
        <v/>
      </c>
      <c r="AR989" t="str">
        <f t="shared" si="325"/>
        <v/>
      </c>
    </row>
    <row r="990" spans="3:44" ht="48" hidden="1">
      <c r="C990" s="68">
        <v>28</v>
      </c>
      <c r="D990" s="68" t="s">
        <v>2829</v>
      </c>
      <c r="E990" s="15" t="s">
        <v>883</v>
      </c>
      <c r="F990" s="145" t="s">
        <v>2948</v>
      </c>
      <c r="G990" s="148" t="str">
        <f t="shared" si="326"/>
        <v>HESSEN LAND</v>
      </c>
      <c r="H990" s="148" t="str">
        <f t="shared" si="327"/>
        <v>Hessen Land</v>
      </c>
      <c r="I990">
        <v>39</v>
      </c>
      <c r="J990" s="148" t="s">
        <v>200</v>
      </c>
      <c r="K990" s="148"/>
      <c r="L990" s="30" t="s">
        <v>2949</v>
      </c>
      <c r="M990" s="143" t="s">
        <v>2950</v>
      </c>
      <c r="N990" s="68">
        <v>989</v>
      </c>
      <c r="O990" s="68" t="str">
        <f t="shared" si="320"/>
        <v/>
      </c>
      <c r="P990" s="68" t="str">
        <f t="shared" si="318"/>
        <v>{ "id": 989, "cbl_value":"HESSEN LAND", "oscar_display_text" : "Hessen Land", "top_record": false, "synonyms": [] },</v>
      </c>
      <c r="Q990" s="68" t="str">
        <f t="shared" si="319"/>
        <v>{ "id": 989, "cbl_value":"HESSEN LAND", "oscar_display_text" : "Hessen Land", "top_record": false, "synonyms": [] },</v>
      </c>
      <c r="R990" s="68"/>
      <c r="T990" t="str">
        <f t="shared" si="309"/>
        <v>UPDATE lov_value SET ACTIVE = 1 , ORDER_VALUE = 39 WHERE ID = 989;</v>
      </c>
      <c r="U990" t="str">
        <f t="shared" si="324"/>
        <v>hessen</v>
      </c>
      <c r="V990" t="str">
        <f t="shared" si="324"/>
        <v/>
      </c>
      <c r="W990" t="str">
        <f t="shared" si="324"/>
        <v/>
      </c>
      <c r="X990" t="str">
        <f t="shared" si="324"/>
        <v/>
      </c>
      <c r="Y990" t="str">
        <f t="shared" si="324"/>
        <v/>
      </c>
      <c r="Z990" t="str">
        <f t="shared" si="324"/>
        <v/>
      </c>
      <c r="AA990" t="str">
        <f t="shared" si="324"/>
        <v/>
      </c>
      <c r="AB990" t="str">
        <f t="shared" si="324"/>
        <v/>
      </c>
      <c r="AC990" t="str">
        <f t="shared" si="324"/>
        <v/>
      </c>
      <c r="AD990" t="str">
        <f t="shared" si="324"/>
        <v/>
      </c>
      <c r="AE990" t="str">
        <f t="shared" si="324"/>
        <v/>
      </c>
      <c r="AF990" t="str">
        <f t="shared" si="324"/>
        <v/>
      </c>
      <c r="AG990" t="str">
        <f t="shared" si="325"/>
        <v>INSERT INTO oscar_db.synonym (SYNONYM, LOV_ID) VALUES('hessen' , 989);</v>
      </c>
      <c r="AH990" t="str">
        <f t="shared" si="325"/>
        <v/>
      </c>
      <c r="AI990" t="str">
        <f t="shared" si="325"/>
        <v/>
      </c>
      <c r="AJ990" t="str">
        <f t="shared" si="325"/>
        <v/>
      </c>
      <c r="AK990" t="str">
        <f t="shared" si="325"/>
        <v/>
      </c>
      <c r="AL990" t="str">
        <f t="shared" si="325"/>
        <v/>
      </c>
      <c r="AM990" t="str">
        <f t="shared" si="325"/>
        <v/>
      </c>
      <c r="AN990" t="str">
        <f t="shared" si="325"/>
        <v/>
      </c>
      <c r="AO990" t="str">
        <f t="shared" si="325"/>
        <v/>
      </c>
      <c r="AP990" t="str">
        <f t="shared" si="325"/>
        <v/>
      </c>
      <c r="AQ990" t="str">
        <f t="shared" si="325"/>
        <v/>
      </c>
      <c r="AR990" t="str">
        <f t="shared" si="325"/>
        <v/>
      </c>
    </row>
    <row r="991" spans="3:44" ht="48" hidden="1">
      <c r="C991" s="68">
        <v>28</v>
      </c>
      <c r="D991" s="68" t="s">
        <v>2829</v>
      </c>
      <c r="E991" s="15" t="s">
        <v>883</v>
      </c>
      <c r="F991" s="145" t="s">
        <v>2951</v>
      </c>
      <c r="G991" s="148" t="str">
        <f t="shared" si="326"/>
        <v>IBRD-WORLD BANK</v>
      </c>
      <c r="H991" s="148" t="str">
        <f t="shared" si="327"/>
        <v>Ibrd-World Bank</v>
      </c>
      <c r="I991">
        <v>40</v>
      </c>
      <c r="J991" s="148" t="s">
        <v>200</v>
      </c>
      <c r="K991" s="148"/>
      <c r="L991" s="30" t="s">
        <v>2952</v>
      </c>
      <c r="M991" s="143" t="s">
        <v>2953</v>
      </c>
      <c r="N991" s="68">
        <v>990</v>
      </c>
      <c r="O991" s="68" t="str">
        <f t="shared" si="320"/>
        <v/>
      </c>
      <c r="P991" s="68" t="str">
        <f t="shared" si="318"/>
        <v>{ "id": 990, "cbl_value":"IBRD-WORLD BANK", "oscar_display_text" : "Ibrd-World Bank", "top_record": false, "synonyms": [] },</v>
      </c>
      <c r="Q991" s="68" t="str">
        <f t="shared" si="319"/>
        <v>{ "id": 990, "cbl_value":"IBRD-WORLD BANK", "oscar_display_text" : "Ibrd-World Bank", "top_record": false, "synonyms": [] },</v>
      </c>
      <c r="R991" s="68"/>
      <c r="T991" t="str">
        <f t="shared" si="309"/>
        <v>UPDATE lov_value SET ACTIVE = 1 , ORDER_VALUE = 40 WHERE ID = 990;</v>
      </c>
      <c r="U991" t="str">
        <f t="shared" ref="U991:AF1006" si="328">IF($L991&lt;&gt;"",
    IF(LEN($L991)-LEN(SUBSTITUTE($L991,";",""))&gt;=U$1,
        IF(U$1=1,
            MID($L991,1,FIND(";",$L991,1)-1),
            MID($L991,
                FIND("~",SUBSTITUTE($L991,";","~",U$1-1))+1,
                FIND("~",SUBSTITUTE($L991,";","~",U$1))-FIND("~",SUBSTITUTE($L991,";","~",U$1-1))-1
            )
        ),
        IF(AND(LEN($L991)-LEN(SUBSTITUTE($L991,";",""))=0,U$1=1),
            $L991,
            IF(LEN($L991)-LEN(SUBSTITUTE($L991,";",""))=U$1-1,
                RIGHT($L991,LEN($L991)-FIND("~",(SUBSTITUTE($L991,";","~",U$1-1)))),""))),"")</f>
        <v>ibrd</v>
      </c>
      <c r="V991" t="str">
        <f t="shared" si="328"/>
        <v>world bank</v>
      </c>
      <c r="W991" t="str">
        <f t="shared" si="328"/>
        <v/>
      </c>
      <c r="X991" t="str">
        <f t="shared" si="328"/>
        <v/>
      </c>
      <c r="Y991" t="str">
        <f t="shared" si="328"/>
        <v/>
      </c>
      <c r="Z991" t="str">
        <f t="shared" si="328"/>
        <v/>
      </c>
      <c r="AA991" t="str">
        <f t="shared" si="328"/>
        <v/>
      </c>
      <c r="AB991" t="str">
        <f t="shared" si="328"/>
        <v/>
      </c>
      <c r="AC991" t="str">
        <f t="shared" si="328"/>
        <v/>
      </c>
      <c r="AD991" t="str">
        <f t="shared" si="328"/>
        <v/>
      </c>
      <c r="AE991" t="str">
        <f t="shared" si="328"/>
        <v/>
      </c>
      <c r="AF991" t="str">
        <f t="shared" si="328"/>
        <v/>
      </c>
      <c r="AG991" t="str">
        <f t="shared" si="325"/>
        <v>INSERT INTO oscar_db.synonym (SYNONYM, LOV_ID) VALUES('ibrd' , 990);</v>
      </c>
      <c r="AH991" t="str">
        <f t="shared" si="325"/>
        <v>INSERT INTO oscar_db.synonym (SYNONYM, LOV_ID) VALUES('world bank' , 990);</v>
      </c>
      <c r="AI991" t="str">
        <f t="shared" si="325"/>
        <v/>
      </c>
      <c r="AJ991" t="str">
        <f t="shared" si="325"/>
        <v/>
      </c>
      <c r="AK991" t="str">
        <f t="shared" si="325"/>
        <v/>
      </c>
      <c r="AL991" t="str">
        <f t="shared" si="325"/>
        <v/>
      </c>
      <c r="AM991" t="str">
        <f t="shared" si="325"/>
        <v/>
      </c>
      <c r="AN991" t="str">
        <f t="shared" si="325"/>
        <v/>
      </c>
      <c r="AO991" t="str">
        <f t="shared" si="325"/>
        <v/>
      </c>
      <c r="AP991" t="str">
        <f t="shared" si="325"/>
        <v/>
      </c>
      <c r="AQ991" t="str">
        <f t="shared" si="325"/>
        <v/>
      </c>
      <c r="AR991" t="str">
        <f t="shared" si="325"/>
        <v/>
      </c>
    </row>
    <row r="992" spans="3:44" ht="48" hidden="1">
      <c r="C992" s="68">
        <v>28</v>
      </c>
      <c r="D992" s="68" t="s">
        <v>2829</v>
      </c>
      <c r="E992" s="15" t="s">
        <v>883</v>
      </c>
      <c r="F992" s="145" t="s">
        <v>2954</v>
      </c>
      <c r="G992" s="148" t="str">
        <f t="shared" si="326"/>
        <v>INTER-AMER.DEV.BK</v>
      </c>
      <c r="H992" s="148" t="str">
        <f t="shared" si="327"/>
        <v>Inter-Amer.Dev.Bk</v>
      </c>
      <c r="I992">
        <v>41</v>
      </c>
      <c r="J992" s="148" t="s">
        <v>200</v>
      </c>
      <c r="K992" s="148"/>
      <c r="L992" s="30" t="s">
        <v>2955</v>
      </c>
      <c r="M992" s="143" t="s">
        <v>2956</v>
      </c>
      <c r="N992" s="68">
        <v>991</v>
      </c>
      <c r="O992" s="68" t="str">
        <f t="shared" si="320"/>
        <v/>
      </c>
      <c r="P992" s="68" t="str">
        <f t="shared" si="318"/>
        <v>{ "id": 991, "cbl_value":"INTER-AMER.DEV.BK", "oscar_display_text" : "Inter-Amer.Dev.Bk", "top_record": false, "synonyms": [] },</v>
      </c>
      <c r="Q992" s="68" t="str">
        <f t="shared" si="319"/>
        <v>{ "id": 991, "cbl_value":"INTER-AMER.DEV.BK", "oscar_display_text" : "Inter-Amer.Dev.Bk", "top_record": false, "synonyms": [] },</v>
      </c>
      <c r="R992" s="68"/>
      <c r="T992" t="str">
        <f t="shared" si="309"/>
        <v>UPDATE lov_value SET ACTIVE = 1 , ORDER_VALUE = 41 WHERE ID = 991;</v>
      </c>
      <c r="U992" t="str">
        <f t="shared" si="328"/>
        <v>Inter-American Development Bank</v>
      </c>
      <c r="V992" t="str">
        <f t="shared" si="328"/>
        <v>IADB</v>
      </c>
      <c r="W992" t="str">
        <f t="shared" si="328"/>
        <v/>
      </c>
      <c r="X992" t="str">
        <f t="shared" si="328"/>
        <v/>
      </c>
      <c r="Y992" t="str">
        <f t="shared" si="328"/>
        <v/>
      </c>
      <c r="Z992" t="str">
        <f t="shared" si="328"/>
        <v/>
      </c>
      <c r="AA992" t="str">
        <f t="shared" si="328"/>
        <v/>
      </c>
      <c r="AB992" t="str">
        <f t="shared" si="328"/>
        <v/>
      </c>
      <c r="AC992" t="str">
        <f t="shared" si="328"/>
        <v/>
      </c>
      <c r="AD992" t="str">
        <f t="shared" si="328"/>
        <v/>
      </c>
      <c r="AE992" t="str">
        <f t="shared" si="328"/>
        <v/>
      </c>
      <c r="AF992" t="str">
        <f t="shared" si="328"/>
        <v/>
      </c>
      <c r="AG992" t="str">
        <f t="shared" si="325"/>
        <v>INSERT INTO oscar_db.synonym (SYNONYM, LOV_ID) VALUES('Inter-American Development Bank' , 991);</v>
      </c>
      <c r="AH992" t="str">
        <f t="shared" si="325"/>
        <v>INSERT INTO oscar_db.synonym (SYNONYM, LOV_ID) VALUES('IADB' , 991);</v>
      </c>
      <c r="AI992" t="str">
        <f t="shared" si="325"/>
        <v/>
      </c>
      <c r="AJ992" t="str">
        <f t="shared" si="325"/>
        <v/>
      </c>
      <c r="AK992" t="str">
        <f t="shared" si="325"/>
        <v/>
      </c>
      <c r="AL992" t="str">
        <f t="shared" si="325"/>
        <v/>
      </c>
      <c r="AM992" t="str">
        <f t="shared" si="325"/>
        <v/>
      </c>
      <c r="AN992" t="str">
        <f t="shared" si="325"/>
        <v/>
      </c>
      <c r="AO992" t="str">
        <f t="shared" si="325"/>
        <v/>
      </c>
      <c r="AP992" t="str">
        <f t="shared" si="325"/>
        <v/>
      </c>
      <c r="AQ992" t="str">
        <f t="shared" si="325"/>
        <v/>
      </c>
      <c r="AR992" t="str">
        <f t="shared" si="325"/>
        <v/>
      </c>
    </row>
    <row r="993" spans="3:44" ht="48" hidden="1">
      <c r="C993" s="68">
        <v>28</v>
      </c>
      <c r="D993" s="68" t="s">
        <v>2829</v>
      </c>
      <c r="E993" s="15" t="s">
        <v>883</v>
      </c>
      <c r="F993" s="145" t="s">
        <v>2957</v>
      </c>
      <c r="G993" s="148" t="str">
        <f t="shared" si="326"/>
        <v>INTERNATIONAL FINA</v>
      </c>
      <c r="H993" s="148" t="str">
        <f t="shared" si="327"/>
        <v>International Fina</v>
      </c>
      <c r="I993">
        <v>42</v>
      </c>
      <c r="J993" s="148" t="s">
        <v>200</v>
      </c>
      <c r="K993" s="148"/>
      <c r="L993" s="30" t="s">
        <v>2958</v>
      </c>
      <c r="M993" s="143" t="s">
        <v>2959</v>
      </c>
      <c r="N993" s="68">
        <v>992</v>
      </c>
      <c r="O993" s="68" t="str">
        <f t="shared" si="320"/>
        <v/>
      </c>
      <c r="P993" s="68" t="str">
        <f t="shared" si="318"/>
        <v>{ "id": 992, "cbl_value":"INTERNATIONAL FINA", "oscar_display_text" : "International Fina", "top_record": false, "synonyms": [] },</v>
      </c>
      <c r="Q993" s="68" t="str">
        <f t="shared" si="319"/>
        <v>{ "id": 992, "cbl_value":"INTERNATIONAL FINA", "oscar_display_text" : "International Fina", "top_record": false, "synonyms": [] },</v>
      </c>
      <c r="R993" s="68"/>
      <c r="T993" t="str">
        <f t="shared" si="309"/>
        <v>UPDATE lov_value SET ACTIVE = 1 , ORDER_VALUE = 42 WHERE ID = 992;</v>
      </c>
      <c r="U993" t="str">
        <f t="shared" si="328"/>
        <v>international finance</v>
      </c>
      <c r="V993" t="str">
        <f t="shared" si="328"/>
        <v/>
      </c>
      <c r="W993" t="str">
        <f t="shared" si="328"/>
        <v/>
      </c>
      <c r="X993" t="str">
        <f t="shared" si="328"/>
        <v/>
      </c>
      <c r="Y993" t="str">
        <f t="shared" si="328"/>
        <v/>
      </c>
      <c r="Z993" t="str">
        <f t="shared" si="328"/>
        <v/>
      </c>
      <c r="AA993" t="str">
        <f t="shared" si="328"/>
        <v/>
      </c>
      <c r="AB993" t="str">
        <f t="shared" si="328"/>
        <v/>
      </c>
      <c r="AC993" t="str">
        <f t="shared" si="328"/>
        <v/>
      </c>
      <c r="AD993" t="str">
        <f t="shared" si="328"/>
        <v/>
      </c>
      <c r="AE993" t="str">
        <f t="shared" si="328"/>
        <v/>
      </c>
      <c r="AF993" t="str">
        <f t="shared" si="328"/>
        <v/>
      </c>
      <c r="AG993" t="str">
        <f t="shared" si="325"/>
        <v>INSERT INTO oscar_db.synonym (SYNONYM, LOV_ID) VALUES('international finance' , 992);</v>
      </c>
      <c r="AH993" t="str">
        <f t="shared" si="325"/>
        <v/>
      </c>
      <c r="AI993" t="str">
        <f t="shared" si="325"/>
        <v/>
      </c>
      <c r="AJ993" t="str">
        <f t="shared" si="325"/>
        <v/>
      </c>
      <c r="AK993" t="str">
        <f t="shared" si="325"/>
        <v/>
      </c>
      <c r="AL993" t="str">
        <f t="shared" si="325"/>
        <v/>
      </c>
      <c r="AM993" t="str">
        <f t="shared" si="325"/>
        <v/>
      </c>
      <c r="AN993" t="str">
        <f t="shared" si="325"/>
        <v/>
      </c>
      <c r="AO993" t="str">
        <f t="shared" si="325"/>
        <v/>
      </c>
      <c r="AP993" t="str">
        <f t="shared" si="325"/>
        <v/>
      </c>
      <c r="AQ993" t="str">
        <f t="shared" si="325"/>
        <v/>
      </c>
      <c r="AR993" t="str">
        <f t="shared" si="325"/>
        <v/>
      </c>
    </row>
    <row r="994" spans="3:44" ht="48" hidden="1">
      <c r="C994" s="68">
        <v>28</v>
      </c>
      <c r="D994" s="68" t="s">
        <v>2829</v>
      </c>
      <c r="E994" s="15" t="s">
        <v>883</v>
      </c>
      <c r="F994" s="145" t="s">
        <v>2960</v>
      </c>
      <c r="G994" s="148" t="str">
        <f t="shared" si="326"/>
        <v>INTL MONET.FUND</v>
      </c>
      <c r="H994" s="148" t="str">
        <f t="shared" si="327"/>
        <v>Intl Monet.Fund</v>
      </c>
      <c r="I994">
        <v>45</v>
      </c>
      <c r="J994" s="148" t="s">
        <v>200</v>
      </c>
      <c r="K994" s="148"/>
      <c r="L994" s="30" t="s">
        <v>2961</v>
      </c>
      <c r="M994" s="143" t="s">
        <v>2962</v>
      </c>
      <c r="N994" s="68">
        <v>993</v>
      </c>
      <c r="O994" s="68" t="str">
        <f t="shared" si="320"/>
        <v/>
      </c>
      <c r="P994" s="68" t="str">
        <f t="shared" si="318"/>
        <v>{ "id": 993, "cbl_value":"INTL MONET.FUND", "oscar_display_text" : "Intl Monet.Fund", "top_record": false, "synonyms": [] },</v>
      </c>
      <c r="Q994" s="68" t="str">
        <f t="shared" si="319"/>
        <v>{ "id": 993, "cbl_value":"INTL MONET.FUND", "oscar_display_text" : "Intl Monet.Fund", "top_record": false, "synonyms": [] },</v>
      </c>
      <c r="R994" s="68"/>
      <c r="T994" t="str">
        <f t="shared" si="309"/>
        <v>UPDATE lov_value SET ACTIVE = 1 , ORDER_VALUE = 45 WHERE ID = 993;</v>
      </c>
      <c r="U994" t="str">
        <f t="shared" si="328"/>
        <v>IMF</v>
      </c>
      <c r="V994" t="str">
        <f t="shared" si="328"/>
        <v>international monetary fund</v>
      </c>
      <c r="W994" t="str">
        <f t="shared" si="328"/>
        <v/>
      </c>
      <c r="X994" t="str">
        <f t="shared" si="328"/>
        <v/>
      </c>
      <c r="Y994" t="str">
        <f t="shared" si="328"/>
        <v/>
      </c>
      <c r="Z994" t="str">
        <f t="shared" si="328"/>
        <v/>
      </c>
      <c r="AA994" t="str">
        <f t="shared" si="328"/>
        <v/>
      </c>
      <c r="AB994" t="str">
        <f t="shared" si="328"/>
        <v/>
      </c>
      <c r="AC994" t="str">
        <f t="shared" si="328"/>
        <v/>
      </c>
      <c r="AD994" t="str">
        <f t="shared" si="328"/>
        <v/>
      </c>
      <c r="AE994" t="str">
        <f t="shared" si="328"/>
        <v/>
      </c>
      <c r="AF994" t="str">
        <f t="shared" si="328"/>
        <v/>
      </c>
      <c r="AG994" t="str">
        <f t="shared" si="325"/>
        <v>INSERT INTO oscar_db.synonym (SYNONYM, LOV_ID) VALUES('IMF' , 993);</v>
      </c>
      <c r="AH994" t="str">
        <f t="shared" si="325"/>
        <v>INSERT INTO oscar_db.synonym (SYNONYM, LOV_ID) VALUES('international monetary fund' , 993);</v>
      </c>
      <c r="AI994" t="str">
        <f t="shared" si="325"/>
        <v/>
      </c>
      <c r="AJ994" t="str">
        <f t="shared" si="325"/>
        <v/>
      </c>
      <c r="AK994" t="str">
        <f t="shared" si="325"/>
        <v/>
      </c>
      <c r="AL994" t="str">
        <f t="shared" si="325"/>
        <v/>
      </c>
      <c r="AM994" t="str">
        <f t="shared" si="325"/>
        <v/>
      </c>
      <c r="AN994" t="str">
        <f t="shared" si="325"/>
        <v/>
      </c>
      <c r="AO994" t="str">
        <f t="shared" si="325"/>
        <v/>
      </c>
      <c r="AP994" t="str">
        <f t="shared" si="325"/>
        <v/>
      </c>
      <c r="AQ994" t="str">
        <f t="shared" si="325"/>
        <v/>
      </c>
      <c r="AR994" t="str">
        <f t="shared" si="325"/>
        <v/>
      </c>
    </row>
    <row r="995" spans="3:44" ht="48" hidden="1">
      <c r="C995" s="68">
        <v>28</v>
      </c>
      <c r="D995" s="68" t="s">
        <v>2829</v>
      </c>
      <c r="E995" s="15" t="s">
        <v>883</v>
      </c>
      <c r="F995" s="145" t="s">
        <v>2963</v>
      </c>
      <c r="G995" s="148" t="str">
        <f t="shared" si="326"/>
        <v>INTL.FIN.CORP.</v>
      </c>
      <c r="H995" s="148" t="str">
        <f t="shared" si="327"/>
        <v>Intl.Fin.Corp.</v>
      </c>
      <c r="I995">
        <v>43</v>
      </c>
      <c r="J995" s="148" t="s">
        <v>200</v>
      </c>
      <c r="K995" s="148"/>
      <c r="L995" s="30" t="s">
        <v>2964</v>
      </c>
      <c r="M995" s="143" t="s">
        <v>2965</v>
      </c>
      <c r="N995" s="68">
        <v>994</v>
      </c>
      <c r="O995" s="68" t="str">
        <f t="shared" si="320"/>
        <v/>
      </c>
      <c r="P995" s="68" t="str">
        <f t="shared" si="318"/>
        <v>{ "id": 994, "cbl_value":"INTL.FIN.CORP.", "oscar_display_text" : "Intl.Fin.Corp.", "top_record": false, "synonyms": [] },</v>
      </c>
      <c r="Q995" s="68" t="str">
        <f t="shared" si="319"/>
        <v>{ "id": 994, "cbl_value":"INTL.FIN.CORP.", "oscar_display_text" : "Intl.Fin.Corp.", "top_record": false, "synonyms": [] },</v>
      </c>
      <c r="R995" s="68"/>
      <c r="T995" t="str">
        <f t="shared" si="309"/>
        <v>UPDATE lov_value SET ACTIVE = 1 , ORDER_VALUE = 43 WHERE ID = 994;</v>
      </c>
      <c r="U995" t="str">
        <f t="shared" si="328"/>
        <v>international financial corporation</v>
      </c>
      <c r="V995" t="str">
        <f t="shared" si="328"/>
        <v>IFC</v>
      </c>
      <c r="W995" t="str">
        <f t="shared" si="328"/>
        <v/>
      </c>
      <c r="X995" t="str">
        <f t="shared" si="328"/>
        <v/>
      </c>
      <c r="Y995" t="str">
        <f t="shared" si="328"/>
        <v/>
      </c>
      <c r="Z995" t="str">
        <f t="shared" si="328"/>
        <v/>
      </c>
      <c r="AA995" t="str">
        <f t="shared" si="328"/>
        <v/>
      </c>
      <c r="AB995" t="str">
        <f t="shared" si="328"/>
        <v/>
      </c>
      <c r="AC995" t="str">
        <f t="shared" si="328"/>
        <v/>
      </c>
      <c r="AD995" t="str">
        <f t="shared" si="328"/>
        <v/>
      </c>
      <c r="AE995" t="str">
        <f t="shared" si="328"/>
        <v/>
      </c>
      <c r="AF995" t="str">
        <f t="shared" si="328"/>
        <v/>
      </c>
      <c r="AG995" t="str">
        <f t="shared" si="325"/>
        <v>INSERT INTO oscar_db.synonym (SYNONYM, LOV_ID) VALUES('international financial corporation' , 994);</v>
      </c>
      <c r="AH995" t="str">
        <f t="shared" si="325"/>
        <v>INSERT INTO oscar_db.synonym (SYNONYM, LOV_ID) VALUES('IFC' , 994);</v>
      </c>
      <c r="AI995" t="str">
        <f t="shared" si="325"/>
        <v/>
      </c>
      <c r="AJ995" t="str">
        <f t="shared" si="325"/>
        <v/>
      </c>
      <c r="AK995" t="str">
        <f t="shared" si="325"/>
        <v/>
      </c>
      <c r="AL995" t="str">
        <f t="shared" si="325"/>
        <v/>
      </c>
      <c r="AM995" t="str">
        <f t="shared" si="325"/>
        <v/>
      </c>
      <c r="AN995" t="str">
        <f t="shared" si="325"/>
        <v/>
      </c>
      <c r="AO995" t="str">
        <f t="shared" si="325"/>
        <v/>
      </c>
      <c r="AP995" t="str">
        <f t="shared" si="325"/>
        <v/>
      </c>
      <c r="AQ995" t="str">
        <f t="shared" si="325"/>
        <v/>
      </c>
      <c r="AR995" t="str">
        <f t="shared" si="325"/>
        <v/>
      </c>
    </row>
    <row r="996" spans="3:44" ht="48" hidden="1">
      <c r="C996" s="68">
        <v>28</v>
      </c>
      <c r="D996" s="68" t="s">
        <v>2829</v>
      </c>
      <c r="E996" s="15" t="s">
        <v>883</v>
      </c>
      <c r="F996" s="145" t="s">
        <v>2966</v>
      </c>
      <c r="G996" s="148" t="str">
        <f t="shared" si="326"/>
        <v>ISLAMIC DEV.BK</v>
      </c>
      <c r="H996" s="148" t="str">
        <f t="shared" si="327"/>
        <v>Islamic Dev.Bk</v>
      </c>
      <c r="I996">
        <v>46</v>
      </c>
      <c r="J996" s="148" t="s">
        <v>200</v>
      </c>
      <c r="K996" s="148"/>
      <c r="L996" s="30" t="s">
        <v>2967</v>
      </c>
      <c r="M996" s="143" t="s">
        <v>2968</v>
      </c>
      <c r="N996" s="68">
        <v>995</v>
      </c>
      <c r="O996" s="68" t="str">
        <f t="shared" si="320"/>
        <v/>
      </c>
      <c r="P996" s="68" t="str">
        <f t="shared" si="318"/>
        <v>{ "id": 995, "cbl_value":"ISLAMIC DEV.BK", "oscar_display_text" : "Islamic Dev.Bk", "top_record": false, "synonyms": [] },</v>
      </c>
      <c r="Q996" s="68" t="str">
        <f t="shared" si="319"/>
        <v>{ "id": 995, "cbl_value":"ISLAMIC DEV.BK", "oscar_display_text" : "Islamic Dev.Bk", "top_record": false, "synonyms": [] },</v>
      </c>
      <c r="R996" s="68"/>
      <c r="T996" t="str">
        <f t="shared" si="309"/>
        <v>UPDATE lov_value SET ACTIVE = 1 , ORDER_VALUE = 46 WHERE ID = 995;</v>
      </c>
      <c r="U996" t="str">
        <f t="shared" si="328"/>
        <v>islamic development bank</v>
      </c>
      <c r="V996" t="str">
        <f t="shared" si="328"/>
        <v>IsDB</v>
      </c>
      <c r="W996" t="str">
        <f t="shared" si="328"/>
        <v/>
      </c>
      <c r="X996" t="str">
        <f t="shared" si="328"/>
        <v/>
      </c>
      <c r="Y996" t="str">
        <f t="shared" si="328"/>
        <v/>
      </c>
      <c r="Z996" t="str">
        <f t="shared" si="328"/>
        <v/>
      </c>
      <c r="AA996" t="str">
        <f t="shared" si="328"/>
        <v/>
      </c>
      <c r="AB996" t="str">
        <f t="shared" si="328"/>
        <v/>
      </c>
      <c r="AC996" t="str">
        <f t="shared" si="328"/>
        <v/>
      </c>
      <c r="AD996" t="str">
        <f t="shared" si="328"/>
        <v/>
      </c>
      <c r="AE996" t="str">
        <f t="shared" si="328"/>
        <v/>
      </c>
      <c r="AF996" t="str">
        <f t="shared" si="328"/>
        <v/>
      </c>
      <c r="AG996" t="str">
        <f t="shared" si="325"/>
        <v>INSERT INTO oscar_db.synonym (SYNONYM, LOV_ID) VALUES('islamic development bank' , 995);</v>
      </c>
      <c r="AH996" t="str">
        <f t="shared" si="325"/>
        <v>INSERT INTO oscar_db.synonym (SYNONYM, LOV_ID) VALUES('IsDB' , 995);</v>
      </c>
      <c r="AI996" t="str">
        <f t="shared" si="325"/>
        <v/>
      </c>
      <c r="AJ996" t="str">
        <f t="shared" ref="AJ996:AR1024" si="329">IF(X996&lt;&gt;"",CONCATENATE("INSERT INTO oscar_db.synonym (SYNONYM, LOV_ID) VALUES('",X996,"' , ",$N996,");"),"")</f>
        <v/>
      </c>
      <c r="AK996" t="str">
        <f t="shared" si="329"/>
        <v/>
      </c>
      <c r="AL996" t="str">
        <f t="shared" si="329"/>
        <v/>
      </c>
      <c r="AM996" t="str">
        <f t="shared" si="329"/>
        <v/>
      </c>
      <c r="AN996" t="str">
        <f t="shared" si="329"/>
        <v/>
      </c>
      <c r="AO996" t="str">
        <f t="shared" si="329"/>
        <v/>
      </c>
      <c r="AP996" t="str">
        <f t="shared" si="329"/>
        <v/>
      </c>
      <c r="AQ996" t="str">
        <f t="shared" si="329"/>
        <v/>
      </c>
      <c r="AR996" t="str">
        <f t="shared" si="329"/>
        <v/>
      </c>
    </row>
    <row r="997" spans="3:44" ht="48" hidden="1">
      <c r="C997" s="68">
        <v>28</v>
      </c>
      <c r="D997" s="68" t="s">
        <v>2829</v>
      </c>
      <c r="E997" s="15" t="s">
        <v>883</v>
      </c>
      <c r="F997" s="145" t="s">
        <v>2969</v>
      </c>
      <c r="G997" s="148" t="str">
        <f t="shared" si="326"/>
        <v>JC.CASTILLA-MANCHA</v>
      </c>
      <c r="H997" s="148" t="str">
        <f t="shared" si="327"/>
        <v>Jc.Castilla-Mancha</v>
      </c>
      <c r="I997">
        <v>47</v>
      </c>
      <c r="J997" s="148" t="s">
        <v>200</v>
      </c>
      <c r="K997" s="148"/>
      <c r="L997" s="30" t="s">
        <v>2970</v>
      </c>
      <c r="M997" s="143" t="s">
        <v>2971</v>
      </c>
      <c r="N997" s="68">
        <v>996</v>
      </c>
      <c r="O997" s="68" t="str">
        <f t="shared" si="320"/>
        <v/>
      </c>
      <c r="P997" s="68" t="str">
        <f t="shared" si="318"/>
        <v>{ "id": 996, "cbl_value":"JC.CASTILLA-MANCHA", "oscar_display_text" : "Jc.Castilla-Mancha", "top_record": false, "synonyms": [] },</v>
      </c>
      <c r="Q997" s="68" t="str">
        <f t="shared" si="319"/>
        <v>{ "id": 996, "cbl_value":"JC.CASTILLA-MANCHA", "oscar_display_text" : "Jc.Castilla-Mancha", "top_record": false, "synonyms": [] },</v>
      </c>
      <c r="R997" s="68"/>
      <c r="T997" t="str">
        <f t="shared" si="309"/>
        <v>UPDATE lov_value SET ACTIVE = 1 , ORDER_VALUE = 47 WHERE ID = 996;</v>
      </c>
      <c r="U997" t="str">
        <f t="shared" si="328"/>
        <v>castilla</v>
      </c>
      <c r="V997" t="str">
        <f t="shared" si="328"/>
        <v/>
      </c>
      <c r="W997" t="str">
        <f t="shared" si="328"/>
        <v/>
      </c>
      <c r="X997" t="str">
        <f t="shared" si="328"/>
        <v/>
      </c>
      <c r="Y997" t="str">
        <f t="shared" si="328"/>
        <v/>
      </c>
      <c r="Z997" t="str">
        <f t="shared" si="328"/>
        <v/>
      </c>
      <c r="AA997" t="str">
        <f t="shared" si="328"/>
        <v/>
      </c>
      <c r="AB997" t="str">
        <f t="shared" si="328"/>
        <v/>
      </c>
      <c r="AC997" t="str">
        <f t="shared" si="328"/>
        <v/>
      </c>
      <c r="AD997" t="str">
        <f t="shared" si="328"/>
        <v/>
      </c>
      <c r="AE997" t="str">
        <f t="shared" si="328"/>
        <v/>
      </c>
      <c r="AF997" t="str">
        <f t="shared" si="328"/>
        <v/>
      </c>
      <c r="AG997" t="str">
        <f t="shared" ref="AG997:AL1028" si="330">IF(U997&lt;&gt;"",CONCATENATE("INSERT INTO oscar_db.synonym (SYNONYM, LOV_ID) VALUES('",U997,"' , ",$N997,");"),"")</f>
        <v>INSERT INTO oscar_db.synonym (SYNONYM, LOV_ID) VALUES('castilla' , 996);</v>
      </c>
      <c r="AH997" t="str">
        <f t="shared" si="330"/>
        <v/>
      </c>
      <c r="AI997" t="str">
        <f t="shared" si="330"/>
        <v/>
      </c>
      <c r="AJ997" t="str">
        <f t="shared" si="329"/>
        <v/>
      </c>
      <c r="AK997" t="str">
        <f t="shared" si="329"/>
        <v/>
      </c>
      <c r="AL997" t="str">
        <f t="shared" si="329"/>
        <v/>
      </c>
      <c r="AM997" t="str">
        <f t="shared" si="329"/>
        <v/>
      </c>
      <c r="AN997" t="str">
        <f t="shared" si="329"/>
        <v/>
      </c>
      <c r="AO997" t="str">
        <f t="shared" si="329"/>
        <v/>
      </c>
      <c r="AP997" t="str">
        <f t="shared" si="329"/>
        <v/>
      </c>
      <c r="AQ997" t="str">
        <f t="shared" si="329"/>
        <v/>
      </c>
      <c r="AR997" t="str">
        <f t="shared" si="329"/>
        <v/>
      </c>
    </row>
    <row r="998" spans="3:44" ht="48" hidden="1">
      <c r="C998" s="68">
        <v>28</v>
      </c>
      <c r="D998" s="68" t="s">
        <v>2829</v>
      </c>
      <c r="E998" s="15" t="s">
        <v>883</v>
      </c>
      <c r="F998" s="145" t="s">
        <v>2972</v>
      </c>
      <c r="G998" s="148" t="str">
        <f t="shared" si="326"/>
        <v>KOMM.INV.I SVERIG</v>
      </c>
      <c r="H998" s="148" t="str">
        <f t="shared" si="327"/>
        <v>Komm.Inv.I Sverig</v>
      </c>
      <c r="I998">
        <v>48</v>
      </c>
      <c r="J998" s="148" t="s">
        <v>200</v>
      </c>
      <c r="K998" s="148"/>
      <c r="L998" s="30" t="s">
        <v>2973</v>
      </c>
      <c r="M998" s="143" t="s">
        <v>2974</v>
      </c>
      <c r="N998" s="68">
        <v>997</v>
      </c>
      <c r="O998" s="68" t="str">
        <f t="shared" si="320"/>
        <v/>
      </c>
      <c r="P998" s="68" t="str">
        <f t="shared" si="318"/>
        <v>{ "id": 997, "cbl_value":"KOMM.INV.I SVERIG", "oscar_display_text" : "Komm.Inv.I Sverig", "top_record": false, "synonyms": [] },</v>
      </c>
      <c r="Q998" s="68" t="str">
        <f t="shared" si="319"/>
        <v>{ "id": 997, "cbl_value":"KOMM.INV.I SVERIG", "oscar_display_text" : "Komm.Inv.I Sverig", "top_record": false, "synonyms": [] },</v>
      </c>
      <c r="R998" s="68"/>
      <c r="T998" t="str">
        <f t="shared" si="309"/>
        <v>UPDATE lov_value SET ACTIVE = 1 , ORDER_VALUE = 48 WHERE ID = 997;</v>
      </c>
      <c r="U998" t="str">
        <f t="shared" si="328"/>
        <v>komm inv sverige</v>
      </c>
      <c r="V998" t="str">
        <f t="shared" si="328"/>
        <v/>
      </c>
      <c r="W998" t="str">
        <f t="shared" si="328"/>
        <v/>
      </c>
      <c r="X998" t="str">
        <f t="shared" si="328"/>
        <v/>
      </c>
      <c r="Y998" t="str">
        <f t="shared" si="328"/>
        <v/>
      </c>
      <c r="Z998" t="str">
        <f t="shared" si="328"/>
        <v/>
      </c>
      <c r="AA998" t="str">
        <f t="shared" si="328"/>
        <v/>
      </c>
      <c r="AB998" t="str">
        <f t="shared" si="328"/>
        <v/>
      </c>
      <c r="AC998" t="str">
        <f t="shared" si="328"/>
        <v/>
      </c>
      <c r="AD998" t="str">
        <f t="shared" si="328"/>
        <v/>
      </c>
      <c r="AE998" t="str">
        <f t="shared" si="328"/>
        <v/>
      </c>
      <c r="AF998" t="str">
        <f t="shared" si="328"/>
        <v/>
      </c>
      <c r="AG998" t="str">
        <f t="shared" si="330"/>
        <v>INSERT INTO oscar_db.synonym (SYNONYM, LOV_ID) VALUES('komm inv sverige' , 997);</v>
      </c>
      <c r="AH998" t="str">
        <f t="shared" si="330"/>
        <v/>
      </c>
      <c r="AI998" t="str">
        <f t="shared" si="330"/>
        <v/>
      </c>
      <c r="AJ998" t="str">
        <f t="shared" si="329"/>
        <v/>
      </c>
      <c r="AK998" t="str">
        <f t="shared" si="329"/>
        <v/>
      </c>
      <c r="AL998" t="str">
        <f t="shared" si="329"/>
        <v/>
      </c>
      <c r="AM998" t="str">
        <f t="shared" si="329"/>
        <v/>
      </c>
      <c r="AN998" t="str">
        <f t="shared" si="329"/>
        <v/>
      </c>
      <c r="AO998" t="str">
        <f t="shared" si="329"/>
        <v/>
      </c>
      <c r="AP998" t="str">
        <f t="shared" si="329"/>
        <v/>
      </c>
      <c r="AQ998" t="str">
        <f t="shared" si="329"/>
        <v/>
      </c>
      <c r="AR998" t="str">
        <f t="shared" si="329"/>
        <v/>
      </c>
    </row>
    <row r="999" spans="3:44" ht="48" hidden="1">
      <c r="C999" s="68">
        <v>28</v>
      </c>
      <c r="D999" s="68" t="s">
        <v>2829</v>
      </c>
      <c r="E999" s="15" t="s">
        <v>883</v>
      </c>
      <c r="F999" s="145" t="s">
        <v>2975</v>
      </c>
      <c r="G999" s="148" t="str">
        <f t="shared" si="326"/>
        <v>KOMMUNEKREDIT</v>
      </c>
      <c r="H999" s="148" t="str">
        <f t="shared" si="327"/>
        <v>Kommunekredit</v>
      </c>
      <c r="I999">
        <v>49</v>
      </c>
      <c r="J999" s="148" t="s">
        <v>200</v>
      </c>
      <c r="K999" s="148"/>
      <c r="L999" s="30" t="s">
        <v>2976</v>
      </c>
      <c r="M999" s="143" t="s">
        <v>2977</v>
      </c>
      <c r="N999" s="68">
        <v>998</v>
      </c>
      <c r="O999" s="68" t="str">
        <f t="shared" si="320"/>
        <v/>
      </c>
      <c r="P999" s="68" t="str">
        <f t="shared" si="318"/>
        <v>{ "id": 998, "cbl_value":"KOMMUNEKREDIT", "oscar_display_text" : "Kommunekredit", "top_record": false, "synonyms": [] },</v>
      </c>
      <c r="Q999" s="68" t="str">
        <f t="shared" si="319"/>
        <v>{ "id": 998, "cbl_value":"KOMMUNEKREDIT", "oscar_display_text" : "Kommunekredit", "top_record": false, "synonyms": [] },</v>
      </c>
      <c r="R999" s="68"/>
      <c r="T999" t="str">
        <f t="shared" si="309"/>
        <v>UPDATE lov_value SET ACTIVE = 1 , ORDER_VALUE = 49 WHERE ID = 998;</v>
      </c>
      <c r="U999" t="str">
        <f t="shared" si="328"/>
        <v>kommunekredit</v>
      </c>
      <c r="V999" t="str">
        <f t="shared" si="328"/>
        <v/>
      </c>
      <c r="W999" t="str">
        <f t="shared" si="328"/>
        <v/>
      </c>
      <c r="X999" t="str">
        <f t="shared" si="328"/>
        <v/>
      </c>
      <c r="Y999" t="str">
        <f t="shared" si="328"/>
        <v/>
      </c>
      <c r="Z999" t="str">
        <f t="shared" si="328"/>
        <v/>
      </c>
      <c r="AA999" t="str">
        <f t="shared" si="328"/>
        <v/>
      </c>
      <c r="AB999" t="str">
        <f t="shared" si="328"/>
        <v/>
      </c>
      <c r="AC999" t="str">
        <f t="shared" si="328"/>
        <v/>
      </c>
      <c r="AD999" t="str">
        <f t="shared" si="328"/>
        <v/>
      </c>
      <c r="AE999" t="str">
        <f t="shared" si="328"/>
        <v/>
      </c>
      <c r="AF999" t="str">
        <f t="shared" si="328"/>
        <v/>
      </c>
      <c r="AG999" t="str">
        <f t="shared" si="330"/>
        <v>INSERT INTO oscar_db.synonym (SYNONYM, LOV_ID) VALUES('kommunekredit' , 998);</v>
      </c>
      <c r="AH999" t="str">
        <f t="shared" si="330"/>
        <v/>
      </c>
      <c r="AI999" t="str">
        <f t="shared" si="330"/>
        <v/>
      </c>
      <c r="AJ999" t="str">
        <f t="shared" si="329"/>
        <v/>
      </c>
      <c r="AK999" t="str">
        <f t="shared" si="329"/>
        <v/>
      </c>
      <c r="AL999" t="str">
        <f t="shared" si="329"/>
        <v/>
      </c>
      <c r="AM999" t="str">
        <f t="shared" si="329"/>
        <v/>
      </c>
      <c r="AN999" t="str">
        <f t="shared" si="329"/>
        <v/>
      </c>
      <c r="AO999" t="str">
        <f t="shared" si="329"/>
        <v/>
      </c>
      <c r="AP999" t="str">
        <f t="shared" si="329"/>
        <v/>
      </c>
      <c r="AQ999" t="str">
        <f t="shared" si="329"/>
        <v/>
      </c>
      <c r="AR999" t="str">
        <f t="shared" si="329"/>
        <v/>
      </c>
    </row>
    <row r="1000" spans="3:44" ht="48" hidden="1">
      <c r="C1000" s="68">
        <v>28</v>
      </c>
      <c r="D1000" s="68" t="s">
        <v>2829</v>
      </c>
      <c r="E1000" s="15" t="s">
        <v>883</v>
      </c>
      <c r="F1000" s="145" t="s">
        <v>2978</v>
      </c>
      <c r="G1000" s="148" t="str">
        <f t="shared" si="326"/>
        <v>LAND BRANDENBURG</v>
      </c>
      <c r="H1000" s="148" t="str">
        <f t="shared" si="327"/>
        <v>Land Brandenburg</v>
      </c>
      <c r="I1000">
        <v>50</v>
      </c>
      <c r="J1000" s="148" t="s">
        <v>200</v>
      </c>
      <c r="K1000" s="148"/>
      <c r="L1000" s="30" t="s">
        <v>2979</v>
      </c>
      <c r="M1000" s="143" t="s">
        <v>2980</v>
      </c>
      <c r="N1000" s="68">
        <v>999</v>
      </c>
      <c r="O1000" s="68" t="str">
        <f t="shared" si="320"/>
        <v/>
      </c>
      <c r="P1000" s="68" t="str">
        <f t="shared" si="318"/>
        <v>{ "id": 999, "cbl_value":"LAND BRANDENBURG", "oscar_display_text" : "Land Brandenburg", "top_record": false, "synonyms": [] },</v>
      </c>
      <c r="Q1000" s="68" t="str">
        <f t="shared" si="319"/>
        <v>{ "id": 999, "cbl_value":"LAND BRANDENBURG", "oscar_display_text" : "Land Brandenburg", "top_record": false, "synonyms": [] },</v>
      </c>
      <c r="R1000" s="68"/>
      <c r="T1000" t="str">
        <f t="shared" si="309"/>
        <v>UPDATE lov_value SET ACTIVE = 1 , ORDER_VALUE = 50 WHERE ID = 999;</v>
      </c>
      <c r="U1000" t="str">
        <f t="shared" si="328"/>
        <v>brandenburg</v>
      </c>
      <c r="V1000" t="str">
        <f t="shared" si="328"/>
        <v/>
      </c>
      <c r="W1000" t="str">
        <f t="shared" si="328"/>
        <v/>
      </c>
      <c r="X1000" t="str">
        <f t="shared" si="328"/>
        <v/>
      </c>
      <c r="Y1000" t="str">
        <f t="shared" si="328"/>
        <v/>
      </c>
      <c r="Z1000" t="str">
        <f t="shared" si="328"/>
        <v/>
      </c>
      <c r="AA1000" t="str">
        <f t="shared" si="328"/>
        <v/>
      </c>
      <c r="AB1000" t="str">
        <f t="shared" si="328"/>
        <v/>
      </c>
      <c r="AC1000" t="str">
        <f t="shared" si="328"/>
        <v/>
      </c>
      <c r="AD1000" t="str">
        <f t="shared" si="328"/>
        <v/>
      </c>
      <c r="AE1000" t="str">
        <f t="shared" si="328"/>
        <v/>
      </c>
      <c r="AF1000" t="str">
        <f t="shared" si="328"/>
        <v/>
      </c>
      <c r="AG1000" t="str">
        <f t="shared" si="330"/>
        <v>INSERT INTO oscar_db.synonym (SYNONYM, LOV_ID) VALUES('brandenburg' , 999);</v>
      </c>
      <c r="AH1000" t="str">
        <f t="shared" si="330"/>
        <v/>
      </c>
      <c r="AI1000" t="str">
        <f t="shared" si="330"/>
        <v/>
      </c>
      <c r="AJ1000" t="str">
        <f t="shared" si="329"/>
        <v/>
      </c>
      <c r="AK1000" t="str">
        <f t="shared" si="329"/>
        <v/>
      </c>
      <c r="AL1000" t="str">
        <f t="shared" si="329"/>
        <v/>
      </c>
      <c r="AM1000" t="str">
        <f t="shared" si="329"/>
        <v/>
      </c>
      <c r="AN1000" t="str">
        <f t="shared" si="329"/>
        <v/>
      </c>
      <c r="AO1000" t="str">
        <f t="shared" si="329"/>
        <v/>
      </c>
      <c r="AP1000" t="str">
        <f t="shared" si="329"/>
        <v/>
      </c>
      <c r="AQ1000" t="str">
        <f t="shared" si="329"/>
        <v/>
      </c>
      <c r="AR1000" t="str">
        <f t="shared" si="329"/>
        <v/>
      </c>
    </row>
    <row r="1001" spans="3:44" ht="48" hidden="1">
      <c r="C1001" s="68">
        <v>28</v>
      </c>
      <c r="D1001" s="68" t="s">
        <v>2829</v>
      </c>
      <c r="E1001" s="15" t="s">
        <v>883</v>
      </c>
      <c r="F1001" s="145" t="s">
        <v>2981</v>
      </c>
      <c r="G1001" s="148" t="str">
        <f t="shared" si="326"/>
        <v>LAND SACHSEN ANH.</v>
      </c>
      <c r="H1001" s="148" t="str">
        <f t="shared" si="327"/>
        <v>Land Sachsen Anh.</v>
      </c>
      <c r="I1001">
        <v>51</v>
      </c>
      <c r="J1001" s="148" t="s">
        <v>200</v>
      </c>
      <c r="K1001" s="148"/>
      <c r="L1001" s="30" t="s">
        <v>2982</v>
      </c>
      <c r="M1001" s="143" t="s">
        <v>2983</v>
      </c>
      <c r="N1001" s="68">
        <v>1000</v>
      </c>
      <c r="O1001" s="68" t="str">
        <f t="shared" si="320"/>
        <v/>
      </c>
      <c r="P1001" s="68" t="str">
        <f t="shared" si="318"/>
        <v>{ "id": 1000, "cbl_value":"LAND SACHSEN ANH.", "oscar_display_text" : "Land Sachsen Anh.", "top_record": false, "synonyms": [] },</v>
      </c>
      <c r="Q1001" s="68" t="str">
        <f t="shared" si="319"/>
        <v>{ "id": 1000, "cbl_value":"LAND SACHSEN ANH.", "oscar_display_text" : "Land Sachsen Anh.", "top_record": false, "synonyms": [] },</v>
      </c>
      <c r="R1001" s="68"/>
      <c r="T1001" t="str">
        <f t="shared" si="309"/>
        <v>UPDATE lov_value SET ACTIVE = 1 , ORDER_VALUE = 51 WHERE ID = 1000;</v>
      </c>
      <c r="U1001" t="str">
        <f t="shared" si="328"/>
        <v>sachsen</v>
      </c>
      <c r="V1001" t="str">
        <f t="shared" si="328"/>
        <v/>
      </c>
      <c r="W1001" t="str">
        <f t="shared" si="328"/>
        <v/>
      </c>
      <c r="X1001" t="str">
        <f t="shared" si="328"/>
        <v/>
      </c>
      <c r="Y1001" t="str">
        <f t="shared" si="328"/>
        <v/>
      </c>
      <c r="Z1001" t="str">
        <f t="shared" si="328"/>
        <v/>
      </c>
      <c r="AA1001" t="str">
        <f t="shared" si="328"/>
        <v/>
      </c>
      <c r="AB1001" t="str">
        <f t="shared" si="328"/>
        <v/>
      </c>
      <c r="AC1001" t="str">
        <f t="shared" si="328"/>
        <v/>
      </c>
      <c r="AD1001" t="str">
        <f t="shared" si="328"/>
        <v/>
      </c>
      <c r="AE1001" t="str">
        <f t="shared" si="328"/>
        <v/>
      </c>
      <c r="AF1001" t="str">
        <f t="shared" si="328"/>
        <v/>
      </c>
      <c r="AG1001" t="str">
        <f t="shared" si="330"/>
        <v>INSERT INTO oscar_db.synonym (SYNONYM, LOV_ID) VALUES('sachsen' , 1000);</v>
      </c>
      <c r="AH1001" t="str">
        <f t="shared" si="330"/>
        <v/>
      </c>
      <c r="AI1001" t="str">
        <f t="shared" si="330"/>
        <v/>
      </c>
      <c r="AJ1001" t="str">
        <f t="shared" si="329"/>
        <v/>
      </c>
      <c r="AK1001" t="str">
        <f t="shared" si="329"/>
        <v/>
      </c>
      <c r="AL1001" t="str">
        <f t="shared" si="329"/>
        <v/>
      </c>
      <c r="AM1001" t="str">
        <f t="shared" si="329"/>
        <v/>
      </c>
      <c r="AN1001" t="str">
        <f t="shared" si="329"/>
        <v/>
      </c>
      <c r="AO1001" t="str">
        <f t="shared" si="329"/>
        <v/>
      </c>
      <c r="AP1001" t="str">
        <f t="shared" si="329"/>
        <v/>
      </c>
      <c r="AQ1001" t="str">
        <f t="shared" si="329"/>
        <v/>
      </c>
      <c r="AR1001" t="str">
        <f t="shared" si="329"/>
        <v/>
      </c>
    </row>
    <row r="1002" spans="3:44" ht="48" hidden="1">
      <c r="C1002" s="68">
        <v>28</v>
      </c>
      <c r="D1002" s="68" t="s">
        <v>2829</v>
      </c>
      <c r="E1002" s="15" t="s">
        <v>883</v>
      </c>
      <c r="F1002" s="145" t="s">
        <v>2984</v>
      </c>
      <c r="G1002" s="148" t="str">
        <f t="shared" si="326"/>
        <v>MECKLENBURG-VORP</v>
      </c>
      <c r="H1002" s="148" t="str">
        <f t="shared" si="327"/>
        <v>Mecklenburg-Vorp</v>
      </c>
      <c r="I1002">
        <v>52</v>
      </c>
      <c r="J1002" s="148" t="s">
        <v>200</v>
      </c>
      <c r="K1002" s="148"/>
      <c r="L1002" s="30" t="s">
        <v>2985</v>
      </c>
      <c r="M1002" s="143" t="s">
        <v>2986</v>
      </c>
      <c r="N1002" s="68">
        <v>1001</v>
      </c>
      <c r="O1002" s="68" t="str">
        <f t="shared" si="320"/>
        <v/>
      </c>
      <c r="P1002" s="68" t="str">
        <f t="shared" si="318"/>
        <v>{ "id": 1001, "cbl_value":"MECKLENBURG-VORP", "oscar_display_text" : "Mecklenburg-Vorp", "top_record": false, "synonyms": [] },</v>
      </c>
      <c r="Q1002" s="68" t="str">
        <f t="shared" si="319"/>
        <v>{ "id": 1001, "cbl_value":"MECKLENBURG-VORP", "oscar_display_text" : "Mecklenburg-Vorp", "top_record": false, "synonyms": [] },</v>
      </c>
      <c r="R1002" s="68"/>
      <c r="T1002" t="str">
        <f t="shared" si="309"/>
        <v>UPDATE lov_value SET ACTIVE = 1 , ORDER_VALUE = 52 WHERE ID = 1001;</v>
      </c>
      <c r="U1002" t="str">
        <f t="shared" si="328"/>
        <v>mecklenburg</v>
      </c>
      <c r="V1002" t="str">
        <f t="shared" si="328"/>
        <v/>
      </c>
      <c r="W1002" t="str">
        <f t="shared" si="328"/>
        <v/>
      </c>
      <c r="X1002" t="str">
        <f t="shared" si="328"/>
        <v/>
      </c>
      <c r="Y1002" t="str">
        <f t="shared" si="328"/>
        <v/>
      </c>
      <c r="Z1002" t="str">
        <f t="shared" si="328"/>
        <v/>
      </c>
      <c r="AA1002" t="str">
        <f t="shared" si="328"/>
        <v/>
      </c>
      <c r="AB1002" t="str">
        <f t="shared" si="328"/>
        <v/>
      </c>
      <c r="AC1002" t="str">
        <f t="shared" si="328"/>
        <v/>
      </c>
      <c r="AD1002" t="str">
        <f t="shared" si="328"/>
        <v/>
      </c>
      <c r="AE1002" t="str">
        <f t="shared" si="328"/>
        <v/>
      </c>
      <c r="AF1002" t="str">
        <f t="shared" si="328"/>
        <v/>
      </c>
      <c r="AG1002" t="str">
        <f t="shared" si="330"/>
        <v>INSERT INTO oscar_db.synonym (SYNONYM, LOV_ID) VALUES('mecklenburg' , 1001);</v>
      </c>
      <c r="AH1002" t="str">
        <f t="shared" si="330"/>
        <v/>
      </c>
      <c r="AI1002" t="str">
        <f t="shared" si="330"/>
        <v/>
      </c>
      <c r="AJ1002" t="str">
        <f t="shared" si="329"/>
        <v/>
      </c>
      <c r="AK1002" t="str">
        <f t="shared" si="329"/>
        <v/>
      </c>
      <c r="AL1002" t="str">
        <f t="shared" si="329"/>
        <v/>
      </c>
      <c r="AM1002" t="str">
        <f t="shared" si="329"/>
        <v/>
      </c>
      <c r="AN1002" t="str">
        <f t="shared" si="329"/>
        <v/>
      </c>
      <c r="AO1002" t="str">
        <f t="shared" si="329"/>
        <v/>
      </c>
      <c r="AP1002" t="str">
        <f t="shared" si="329"/>
        <v/>
      </c>
      <c r="AQ1002" t="str">
        <f t="shared" si="329"/>
        <v/>
      </c>
      <c r="AR1002" t="str">
        <f t="shared" si="329"/>
        <v/>
      </c>
    </row>
    <row r="1003" spans="3:44" ht="64" hidden="1">
      <c r="C1003" s="68">
        <v>28</v>
      </c>
      <c r="D1003" s="68" t="s">
        <v>2829</v>
      </c>
      <c r="E1003" s="15" t="s">
        <v>883</v>
      </c>
      <c r="F1003" s="145" t="s">
        <v>2987</v>
      </c>
      <c r="G1003" s="148" t="str">
        <f t="shared" si="326"/>
        <v>MULTILATERAL INV</v>
      </c>
      <c r="H1003" s="148" t="str">
        <f t="shared" si="327"/>
        <v>Multilateral Inv</v>
      </c>
      <c r="I1003">
        <v>53</v>
      </c>
      <c r="J1003" s="148" t="s">
        <v>200</v>
      </c>
      <c r="K1003" s="148"/>
      <c r="L1003" s="30" t="s">
        <v>2988</v>
      </c>
      <c r="M1003" s="143" t="s">
        <v>2989</v>
      </c>
      <c r="N1003" s="68">
        <v>1002</v>
      </c>
      <c r="O1003" s="68" t="str">
        <f t="shared" si="320"/>
        <v/>
      </c>
      <c r="P1003" s="68" t="str">
        <f t="shared" si="318"/>
        <v>{ "id": 1002, "cbl_value":"MULTILATERAL INV", "oscar_display_text" : "Multilateral Inv", "top_record": false, "synonyms": [] },</v>
      </c>
      <c r="Q1003" s="68" t="str">
        <f t="shared" si="319"/>
        <v>{ "id": 1002, "cbl_value":"MULTILATERAL INV", "oscar_display_text" : "Multilateral Inv", "top_record": false, "synonyms": [] },</v>
      </c>
      <c r="R1003" s="68"/>
      <c r="T1003" t="str">
        <f t="shared" si="309"/>
        <v>UPDATE lov_value SET ACTIVE = 1 , ORDER_VALUE = 53 WHERE ID = 1002;</v>
      </c>
      <c r="U1003" t="str">
        <f t="shared" si="328"/>
        <v>Multilateral Investment Guarantee Agency</v>
      </c>
      <c r="V1003" t="str">
        <f t="shared" si="328"/>
        <v xml:space="preserve"> Mulitlateral Investment</v>
      </c>
      <c r="W1003" t="str">
        <f t="shared" si="328"/>
        <v>MIGA</v>
      </c>
      <c r="X1003" t="str">
        <f t="shared" si="328"/>
        <v/>
      </c>
      <c r="Y1003" t="str">
        <f t="shared" si="328"/>
        <v/>
      </c>
      <c r="Z1003" t="str">
        <f t="shared" si="328"/>
        <v/>
      </c>
      <c r="AA1003" t="str">
        <f t="shared" si="328"/>
        <v/>
      </c>
      <c r="AB1003" t="str">
        <f t="shared" si="328"/>
        <v/>
      </c>
      <c r="AC1003" t="str">
        <f t="shared" si="328"/>
        <v/>
      </c>
      <c r="AD1003" t="str">
        <f t="shared" si="328"/>
        <v/>
      </c>
      <c r="AE1003" t="str">
        <f t="shared" si="328"/>
        <v/>
      </c>
      <c r="AF1003" t="str">
        <f t="shared" si="328"/>
        <v/>
      </c>
      <c r="AG1003" t="str">
        <f t="shared" si="330"/>
        <v>INSERT INTO oscar_db.synonym (SYNONYM, LOV_ID) VALUES('Multilateral Investment Guarantee Agency' , 1002);</v>
      </c>
      <c r="AH1003" t="str">
        <f t="shared" si="330"/>
        <v>INSERT INTO oscar_db.synonym (SYNONYM, LOV_ID) VALUES(' Mulitlateral Investment' , 1002);</v>
      </c>
      <c r="AI1003" t="str">
        <f t="shared" si="330"/>
        <v>INSERT INTO oscar_db.synonym (SYNONYM, LOV_ID) VALUES('MIGA' , 1002);</v>
      </c>
      <c r="AJ1003" t="str">
        <f t="shared" si="329"/>
        <v/>
      </c>
      <c r="AK1003" t="str">
        <f t="shared" si="329"/>
        <v/>
      </c>
      <c r="AL1003" t="str">
        <f t="shared" si="329"/>
        <v/>
      </c>
      <c r="AM1003" t="str">
        <f t="shared" si="329"/>
        <v/>
      </c>
      <c r="AN1003" t="str">
        <f t="shared" si="329"/>
        <v/>
      </c>
      <c r="AO1003" t="str">
        <f t="shared" si="329"/>
        <v/>
      </c>
      <c r="AP1003" t="str">
        <f t="shared" si="329"/>
        <v/>
      </c>
      <c r="AQ1003" t="str">
        <f t="shared" si="329"/>
        <v/>
      </c>
      <c r="AR1003" t="str">
        <f t="shared" si="329"/>
        <v/>
      </c>
    </row>
    <row r="1004" spans="3:44" ht="48" hidden="1">
      <c r="C1004" s="68">
        <v>28</v>
      </c>
      <c r="D1004" s="68" t="s">
        <v>2829</v>
      </c>
      <c r="E1004" s="15" t="s">
        <v>883</v>
      </c>
      <c r="F1004" s="145" t="s">
        <v>2990</v>
      </c>
      <c r="G1004" s="148" t="str">
        <f t="shared" si="326"/>
        <v>MUNICIPALITY FIN</v>
      </c>
      <c r="H1004" s="148" t="str">
        <f t="shared" si="327"/>
        <v>Municipality Fin</v>
      </c>
      <c r="I1004">
        <v>54</v>
      </c>
      <c r="J1004" s="148" t="s">
        <v>200</v>
      </c>
      <c r="K1004" s="148"/>
      <c r="L1004" s="30" t="s">
        <v>2991</v>
      </c>
      <c r="M1004" s="143" t="s">
        <v>2992</v>
      </c>
      <c r="N1004" s="68">
        <v>1003</v>
      </c>
      <c r="O1004" s="68" t="str">
        <f t="shared" si="320"/>
        <v/>
      </c>
      <c r="P1004" s="68" t="str">
        <f t="shared" si="318"/>
        <v>{ "id": 1003, "cbl_value":"MUNICIPALITY FIN", "oscar_display_text" : "Municipality Fin", "top_record": false, "synonyms": [] },</v>
      </c>
      <c r="Q1004" s="68" t="str">
        <f t="shared" si="319"/>
        <v>{ "id": 1003, "cbl_value":"MUNICIPALITY FIN", "oscar_display_text" : "Municipality Fin", "top_record": false, "synonyms": [] },</v>
      </c>
      <c r="R1004" s="68"/>
      <c r="T1004" t="str">
        <f t="shared" si="309"/>
        <v>UPDATE lov_value SET ACTIVE = 1 , ORDER_VALUE = 54 WHERE ID = 1003;</v>
      </c>
      <c r="U1004" t="str">
        <f t="shared" si="328"/>
        <v>municipalitymunicipality fin</v>
      </c>
      <c r="V1004" t="str">
        <f t="shared" si="328"/>
        <v>munfin</v>
      </c>
      <c r="W1004" t="str">
        <f t="shared" si="328"/>
        <v/>
      </c>
      <c r="X1004" t="str">
        <f t="shared" si="328"/>
        <v/>
      </c>
      <c r="Y1004" t="str">
        <f t="shared" si="328"/>
        <v/>
      </c>
      <c r="Z1004" t="str">
        <f t="shared" si="328"/>
        <v/>
      </c>
      <c r="AA1004" t="str">
        <f t="shared" si="328"/>
        <v/>
      </c>
      <c r="AB1004" t="str">
        <f t="shared" si="328"/>
        <v/>
      </c>
      <c r="AC1004" t="str">
        <f t="shared" si="328"/>
        <v/>
      </c>
      <c r="AD1004" t="str">
        <f t="shared" si="328"/>
        <v/>
      </c>
      <c r="AE1004" t="str">
        <f t="shared" si="328"/>
        <v/>
      </c>
      <c r="AF1004" t="str">
        <f t="shared" si="328"/>
        <v/>
      </c>
      <c r="AG1004" t="str">
        <f t="shared" si="330"/>
        <v>INSERT INTO oscar_db.synonym (SYNONYM, LOV_ID) VALUES('municipalitymunicipality fin' , 1003);</v>
      </c>
      <c r="AH1004" t="str">
        <f t="shared" si="330"/>
        <v>INSERT INTO oscar_db.synonym (SYNONYM, LOV_ID) VALUES('munfin' , 1003);</v>
      </c>
      <c r="AI1004" t="str">
        <f t="shared" si="330"/>
        <v/>
      </c>
      <c r="AJ1004" t="str">
        <f t="shared" si="329"/>
        <v/>
      </c>
      <c r="AK1004" t="str">
        <f t="shared" si="329"/>
        <v/>
      </c>
      <c r="AL1004" t="str">
        <f t="shared" si="329"/>
        <v/>
      </c>
      <c r="AM1004" t="str">
        <f t="shared" si="329"/>
        <v/>
      </c>
      <c r="AN1004" t="str">
        <f t="shared" si="329"/>
        <v/>
      </c>
      <c r="AO1004" t="str">
        <f t="shared" si="329"/>
        <v/>
      </c>
      <c r="AP1004" t="str">
        <f t="shared" si="329"/>
        <v/>
      </c>
      <c r="AQ1004" t="str">
        <f t="shared" si="329"/>
        <v/>
      </c>
      <c r="AR1004" t="str">
        <f t="shared" si="329"/>
        <v/>
      </c>
    </row>
    <row r="1005" spans="3:44" ht="48" hidden="1">
      <c r="C1005" s="68">
        <v>28</v>
      </c>
      <c r="D1005" s="68" t="s">
        <v>2829</v>
      </c>
      <c r="E1005" s="15" t="s">
        <v>883</v>
      </c>
      <c r="F1005" s="145" t="s">
        <v>2993</v>
      </c>
      <c r="G1005" s="148" t="str">
        <f t="shared" si="326"/>
        <v>NIEDEROESTERREICH</v>
      </c>
      <c r="H1005" s="148" t="str">
        <f t="shared" si="327"/>
        <v>Niederoesterreich</v>
      </c>
      <c r="I1005">
        <v>55</v>
      </c>
      <c r="J1005" s="148" t="s">
        <v>200</v>
      </c>
      <c r="K1005" s="148"/>
      <c r="L1005" s="30" t="s">
        <v>2994</v>
      </c>
      <c r="M1005" s="143" t="s">
        <v>2995</v>
      </c>
      <c r="N1005" s="68">
        <v>1004</v>
      </c>
      <c r="O1005" s="68" t="str">
        <f t="shared" si="320"/>
        <v/>
      </c>
      <c r="P1005" s="68" t="str">
        <f t="shared" si="318"/>
        <v>{ "id": 1004, "cbl_value":"NIEDEROESTERREICH", "oscar_display_text" : "Niederoesterreich", "top_record": false, "synonyms": [] },</v>
      </c>
      <c r="Q1005" s="68" t="str">
        <f t="shared" si="319"/>
        <v>{ "id": 1004, "cbl_value":"NIEDEROESTERREICH", "oscar_display_text" : "Niederoesterreich", "top_record": false, "synonyms": [] },</v>
      </c>
      <c r="R1005" s="68"/>
      <c r="T1005" t="str">
        <f t="shared" si="309"/>
        <v>UPDATE lov_value SET ACTIVE = 1 , ORDER_VALUE = 55 WHERE ID = 1004;</v>
      </c>
      <c r="U1005" t="str">
        <f t="shared" si="328"/>
        <v>niederoesterreich</v>
      </c>
      <c r="V1005" t="str">
        <f t="shared" si="328"/>
        <v/>
      </c>
      <c r="W1005" t="str">
        <f t="shared" si="328"/>
        <v/>
      </c>
      <c r="X1005" t="str">
        <f t="shared" si="328"/>
        <v/>
      </c>
      <c r="Y1005" t="str">
        <f t="shared" si="328"/>
        <v/>
      </c>
      <c r="Z1005" t="str">
        <f t="shared" si="328"/>
        <v/>
      </c>
      <c r="AA1005" t="str">
        <f t="shared" si="328"/>
        <v/>
      </c>
      <c r="AB1005" t="str">
        <f t="shared" si="328"/>
        <v/>
      </c>
      <c r="AC1005" t="str">
        <f t="shared" si="328"/>
        <v/>
      </c>
      <c r="AD1005" t="str">
        <f t="shared" si="328"/>
        <v/>
      </c>
      <c r="AE1005" t="str">
        <f t="shared" si="328"/>
        <v/>
      </c>
      <c r="AF1005" t="str">
        <f t="shared" si="328"/>
        <v/>
      </c>
      <c r="AG1005" t="str">
        <f t="shared" si="330"/>
        <v>INSERT INTO oscar_db.synonym (SYNONYM, LOV_ID) VALUES('niederoesterreich' , 1004);</v>
      </c>
      <c r="AH1005" t="str">
        <f t="shared" si="330"/>
        <v/>
      </c>
      <c r="AI1005" t="str">
        <f t="shared" si="330"/>
        <v/>
      </c>
      <c r="AJ1005" t="str">
        <f t="shared" si="329"/>
        <v/>
      </c>
      <c r="AK1005" t="str">
        <f t="shared" si="329"/>
        <v/>
      </c>
      <c r="AL1005" t="str">
        <f t="shared" si="329"/>
        <v/>
      </c>
      <c r="AM1005" t="str">
        <f t="shared" si="329"/>
        <v/>
      </c>
      <c r="AN1005" t="str">
        <f t="shared" si="329"/>
        <v/>
      </c>
      <c r="AO1005" t="str">
        <f t="shared" si="329"/>
        <v/>
      </c>
      <c r="AP1005" t="str">
        <f t="shared" si="329"/>
        <v/>
      </c>
      <c r="AQ1005" t="str">
        <f t="shared" si="329"/>
        <v/>
      </c>
      <c r="AR1005" t="str">
        <f t="shared" si="329"/>
        <v/>
      </c>
    </row>
    <row r="1006" spans="3:44" ht="48" hidden="1">
      <c r="C1006" s="68">
        <v>28</v>
      </c>
      <c r="D1006" s="68" t="s">
        <v>2829</v>
      </c>
      <c r="E1006" s="15" t="s">
        <v>883</v>
      </c>
      <c r="F1006" s="145" t="s">
        <v>2996</v>
      </c>
      <c r="G1006" s="148" t="str">
        <f t="shared" si="326"/>
        <v>NIEDERSACHSEN LAND</v>
      </c>
      <c r="H1006" s="148" t="str">
        <f t="shared" si="327"/>
        <v>Niedersachsen Land</v>
      </c>
      <c r="I1006">
        <v>56</v>
      </c>
      <c r="J1006" s="148" t="s">
        <v>200</v>
      </c>
      <c r="K1006" s="148"/>
      <c r="L1006" s="30" t="s">
        <v>2997</v>
      </c>
      <c r="M1006" s="143" t="s">
        <v>2998</v>
      </c>
      <c r="N1006" s="68">
        <v>1005</v>
      </c>
      <c r="O1006" s="68" t="str">
        <f t="shared" si="320"/>
        <v/>
      </c>
      <c r="P1006" s="68" t="str">
        <f t="shared" si="318"/>
        <v>{ "id": 1005, "cbl_value":"NIEDERSACHSEN LAND", "oscar_display_text" : "Niedersachsen Land", "top_record": false, "synonyms": [] },</v>
      </c>
      <c r="Q1006" s="68" t="str">
        <f t="shared" si="319"/>
        <v>{ "id": 1005, "cbl_value":"NIEDERSACHSEN LAND", "oscar_display_text" : "Niedersachsen Land", "top_record": false, "synonyms": [] },</v>
      </c>
      <c r="R1006" s="68"/>
      <c r="T1006" t="str">
        <f t="shared" si="309"/>
        <v>UPDATE lov_value SET ACTIVE = 1 , ORDER_VALUE = 56 WHERE ID = 1005;</v>
      </c>
      <c r="U1006" t="str">
        <f t="shared" si="328"/>
        <v>niedersachsen</v>
      </c>
      <c r="V1006" t="str">
        <f t="shared" si="328"/>
        <v/>
      </c>
      <c r="W1006" t="str">
        <f t="shared" si="328"/>
        <v/>
      </c>
      <c r="X1006" t="str">
        <f t="shared" si="328"/>
        <v/>
      </c>
      <c r="Y1006" t="str">
        <f t="shared" si="328"/>
        <v/>
      </c>
      <c r="Z1006" t="str">
        <f t="shared" si="328"/>
        <v/>
      </c>
      <c r="AA1006" t="str">
        <f t="shared" si="328"/>
        <v/>
      </c>
      <c r="AB1006" t="str">
        <f t="shared" si="328"/>
        <v/>
      </c>
      <c r="AC1006" t="str">
        <f t="shared" si="328"/>
        <v/>
      </c>
      <c r="AD1006" t="str">
        <f t="shared" si="328"/>
        <v/>
      </c>
      <c r="AE1006" t="str">
        <f t="shared" si="328"/>
        <v/>
      </c>
      <c r="AF1006" t="str">
        <f t="shared" si="328"/>
        <v/>
      </c>
      <c r="AG1006" t="str">
        <f t="shared" si="330"/>
        <v>INSERT INTO oscar_db.synonym (SYNONYM, LOV_ID) VALUES('niedersachsen' , 1005);</v>
      </c>
      <c r="AH1006" t="str">
        <f t="shared" si="330"/>
        <v/>
      </c>
      <c r="AI1006" t="str">
        <f t="shared" si="330"/>
        <v/>
      </c>
      <c r="AJ1006" t="str">
        <f t="shared" si="329"/>
        <v/>
      </c>
      <c r="AK1006" t="str">
        <f t="shared" si="329"/>
        <v/>
      </c>
      <c r="AL1006" t="str">
        <f t="shared" si="329"/>
        <v/>
      </c>
      <c r="AM1006" t="str">
        <f t="shared" si="329"/>
        <v/>
      </c>
      <c r="AN1006" t="str">
        <f t="shared" si="329"/>
        <v/>
      </c>
      <c r="AO1006" t="str">
        <f t="shared" si="329"/>
        <v/>
      </c>
      <c r="AP1006" t="str">
        <f t="shared" si="329"/>
        <v/>
      </c>
      <c r="AQ1006" t="str">
        <f t="shared" si="329"/>
        <v/>
      </c>
      <c r="AR1006" t="str">
        <f t="shared" si="329"/>
        <v/>
      </c>
    </row>
    <row r="1007" spans="3:44" ht="48" hidden="1">
      <c r="C1007" s="68">
        <v>28</v>
      </c>
      <c r="D1007" s="68" t="s">
        <v>2829</v>
      </c>
      <c r="E1007" s="15" t="s">
        <v>883</v>
      </c>
      <c r="F1007" s="145" t="s">
        <v>2999</v>
      </c>
      <c r="G1007" s="148" t="str">
        <f t="shared" si="326"/>
        <v>NORDIC INVEST.BK</v>
      </c>
      <c r="H1007" s="148" t="str">
        <f t="shared" si="327"/>
        <v>Nordic Invest.Bk</v>
      </c>
      <c r="I1007">
        <v>57</v>
      </c>
      <c r="J1007" s="148" t="s">
        <v>200</v>
      </c>
      <c r="K1007" s="148"/>
      <c r="L1007" s="30" t="s">
        <v>3000</v>
      </c>
      <c r="M1007" s="143" t="s">
        <v>3001</v>
      </c>
      <c r="N1007" s="68">
        <v>1006</v>
      </c>
      <c r="O1007" s="68" t="str">
        <f t="shared" si="320"/>
        <v/>
      </c>
      <c r="P1007" s="68" t="str">
        <f t="shared" si="318"/>
        <v>{ "id": 1006, "cbl_value":"NORDIC INVEST.BK", "oscar_display_text" : "Nordic Invest.Bk", "top_record": false, "synonyms": [] },</v>
      </c>
      <c r="Q1007" s="68" t="str">
        <f t="shared" si="319"/>
        <v>{ "id": 1006, "cbl_value":"NORDIC INVEST.BK", "oscar_display_text" : "Nordic Invest.Bk", "top_record": false, "synonyms": [] },</v>
      </c>
      <c r="R1007" s="68"/>
      <c r="T1007" t="str">
        <f t="shared" si="309"/>
        <v>UPDATE lov_value SET ACTIVE = 1 , ORDER_VALUE = 57 WHERE ID = 1006;</v>
      </c>
      <c r="U1007" t="str">
        <f t="shared" ref="U1007:AF1022" si="331">IF($L1007&lt;&gt;"",
    IF(LEN($L1007)-LEN(SUBSTITUTE($L1007,";",""))&gt;=U$1,
        IF(U$1=1,
            MID($L1007,1,FIND(";",$L1007,1)-1),
            MID($L1007,
                FIND("~",SUBSTITUTE($L1007,";","~",U$1-1))+1,
                FIND("~",SUBSTITUTE($L1007,";","~",U$1))-FIND("~",SUBSTITUTE($L1007,";","~",U$1-1))-1
            )
        ),
        IF(AND(LEN($L1007)-LEN(SUBSTITUTE($L1007,";",""))=0,U$1=1),
            $L1007,
            IF(LEN($L1007)-LEN(SUBSTITUTE($L1007,";",""))=U$1-1,
                RIGHT($L1007,LEN($L1007)-FIND("~",(SUBSTITUTE($L1007,";","~",U$1-1)))),""))),"")</f>
        <v>nordic invest bank</v>
      </c>
      <c r="V1007" t="str">
        <f t="shared" si="331"/>
        <v/>
      </c>
      <c r="W1007" t="str">
        <f t="shared" si="331"/>
        <v/>
      </c>
      <c r="X1007" t="str">
        <f t="shared" si="331"/>
        <v/>
      </c>
      <c r="Y1007" t="str">
        <f t="shared" si="331"/>
        <v/>
      </c>
      <c r="Z1007" t="str">
        <f t="shared" si="331"/>
        <v/>
      </c>
      <c r="AA1007" t="str">
        <f t="shared" si="331"/>
        <v/>
      </c>
      <c r="AB1007" t="str">
        <f t="shared" si="331"/>
        <v/>
      </c>
      <c r="AC1007" t="str">
        <f t="shared" si="331"/>
        <v/>
      </c>
      <c r="AD1007" t="str">
        <f t="shared" si="331"/>
        <v/>
      </c>
      <c r="AE1007" t="str">
        <f t="shared" si="331"/>
        <v/>
      </c>
      <c r="AF1007" t="str">
        <f t="shared" si="331"/>
        <v/>
      </c>
      <c r="AG1007" t="str">
        <f t="shared" si="330"/>
        <v>INSERT INTO oscar_db.synonym (SYNONYM, LOV_ID) VALUES('nordic invest bank' , 1006);</v>
      </c>
      <c r="AH1007" t="str">
        <f t="shared" si="330"/>
        <v/>
      </c>
      <c r="AI1007" t="str">
        <f t="shared" si="330"/>
        <v/>
      </c>
      <c r="AJ1007" t="str">
        <f t="shared" si="329"/>
        <v/>
      </c>
      <c r="AK1007" t="str">
        <f t="shared" si="329"/>
        <v/>
      </c>
      <c r="AL1007" t="str">
        <f t="shared" si="329"/>
        <v/>
      </c>
      <c r="AM1007" t="str">
        <f t="shared" si="329"/>
        <v/>
      </c>
      <c r="AN1007" t="str">
        <f t="shared" si="329"/>
        <v/>
      </c>
      <c r="AO1007" t="str">
        <f t="shared" si="329"/>
        <v/>
      </c>
      <c r="AP1007" t="str">
        <f t="shared" si="329"/>
        <v/>
      </c>
      <c r="AQ1007" t="str">
        <f t="shared" si="329"/>
        <v/>
      </c>
      <c r="AR1007" t="str">
        <f t="shared" si="329"/>
        <v/>
      </c>
    </row>
    <row r="1008" spans="3:44" ht="48" hidden="1">
      <c r="C1008" s="68">
        <v>28</v>
      </c>
      <c r="D1008" s="68" t="s">
        <v>2829</v>
      </c>
      <c r="E1008" s="15" t="s">
        <v>883</v>
      </c>
      <c r="F1008" s="145" t="s">
        <v>3002</v>
      </c>
      <c r="G1008" s="148" t="str">
        <f t="shared" si="326"/>
        <v>NORDRHEIN-WESTFAL.</v>
      </c>
      <c r="H1008" s="148" t="str">
        <f t="shared" si="327"/>
        <v>Nordrhein-Westfal.</v>
      </c>
      <c r="I1008">
        <v>58</v>
      </c>
      <c r="J1008" s="148" t="s">
        <v>200</v>
      </c>
      <c r="K1008" s="148"/>
      <c r="L1008" s="30" t="s">
        <v>3003</v>
      </c>
      <c r="M1008" s="143" t="s">
        <v>3004</v>
      </c>
      <c r="N1008" s="68">
        <v>1007</v>
      </c>
      <c r="O1008" s="68" t="str">
        <f t="shared" si="320"/>
        <v/>
      </c>
      <c r="P1008" s="68" t="str">
        <f t="shared" si="318"/>
        <v>{ "id": 1007, "cbl_value":"NORDRHEIN-WESTFAL.", "oscar_display_text" : "Nordrhein-Westfal.", "top_record": false, "synonyms": [] },</v>
      </c>
      <c r="Q1008" s="68" t="str">
        <f t="shared" si="319"/>
        <v>{ "id": 1007, "cbl_value":"NORDRHEIN-WESTFAL.", "oscar_display_text" : "Nordrhein-Westfal.", "top_record": false, "synonyms": [] },</v>
      </c>
      <c r="R1008" s="68"/>
      <c r="T1008" t="str">
        <f t="shared" si="309"/>
        <v>UPDATE lov_value SET ACTIVE = 1 , ORDER_VALUE = 58 WHERE ID = 1007;</v>
      </c>
      <c r="U1008" t="str">
        <f t="shared" si="331"/>
        <v>nordrhein</v>
      </c>
      <c r="V1008" t="str">
        <f t="shared" si="331"/>
        <v/>
      </c>
      <c r="W1008" t="str">
        <f t="shared" si="331"/>
        <v/>
      </c>
      <c r="X1008" t="str">
        <f t="shared" si="331"/>
        <v/>
      </c>
      <c r="Y1008" t="str">
        <f t="shared" si="331"/>
        <v/>
      </c>
      <c r="Z1008" t="str">
        <f t="shared" si="331"/>
        <v/>
      </c>
      <c r="AA1008" t="str">
        <f t="shared" si="331"/>
        <v/>
      </c>
      <c r="AB1008" t="str">
        <f t="shared" si="331"/>
        <v/>
      </c>
      <c r="AC1008" t="str">
        <f t="shared" si="331"/>
        <v/>
      </c>
      <c r="AD1008" t="str">
        <f t="shared" si="331"/>
        <v/>
      </c>
      <c r="AE1008" t="str">
        <f t="shared" si="331"/>
        <v/>
      </c>
      <c r="AF1008" t="str">
        <f t="shared" si="331"/>
        <v/>
      </c>
      <c r="AG1008" t="str">
        <f t="shared" si="330"/>
        <v>INSERT INTO oscar_db.synonym (SYNONYM, LOV_ID) VALUES('nordrhein' , 1007);</v>
      </c>
      <c r="AH1008" t="str">
        <f t="shared" si="330"/>
        <v/>
      </c>
      <c r="AI1008" t="str">
        <f t="shared" si="330"/>
        <v/>
      </c>
      <c r="AJ1008" t="str">
        <f t="shared" si="329"/>
        <v/>
      </c>
      <c r="AK1008" t="str">
        <f t="shared" si="329"/>
        <v/>
      </c>
      <c r="AL1008" t="str">
        <f t="shared" si="329"/>
        <v/>
      </c>
      <c r="AM1008" t="str">
        <f t="shared" si="329"/>
        <v/>
      </c>
      <c r="AN1008" t="str">
        <f t="shared" si="329"/>
        <v/>
      </c>
      <c r="AO1008" t="str">
        <f t="shared" si="329"/>
        <v/>
      </c>
      <c r="AP1008" t="str">
        <f t="shared" si="329"/>
        <v/>
      </c>
      <c r="AQ1008" t="str">
        <f t="shared" si="329"/>
        <v/>
      </c>
      <c r="AR1008" t="str">
        <f t="shared" si="329"/>
        <v/>
      </c>
    </row>
    <row r="1009" spans="3:44" ht="48" hidden="1">
      <c r="C1009" s="68">
        <v>28</v>
      </c>
      <c r="D1009" s="68" t="s">
        <v>2829</v>
      </c>
      <c r="E1009" s="15" t="s">
        <v>883</v>
      </c>
      <c r="F1009" s="145" t="s">
        <v>3005</v>
      </c>
      <c r="G1009" s="148" t="str">
        <f t="shared" si="326"/>
        <v>REG. ILE DE FRANCE</v>
      </c>
      <c r="H1009" s="148" t="str">
        <f t="shared" si="327"/>
        <v>Reg. Ile De France</v>
      </c>
      <c r="I1009">
        <v>62</v>
      </c>
      <c r="J1009" s="148" t="s">
        <v>200</v>
      </c>
      <c r="K1009" s="148"/>
      <c r="L1009" s="30" t="s">
        <v>3006</v>
      </c>
      <c r="M1009" s="143" t="s">
        <v>3007</v>
      </c>
      <c r="N1009" s="68">
        <v>1008</v>
      </c>
      <c r="O1009" s="68" t="str">
        <f t="shared" si="320"/>
        <v/>
      </c>
      <c r="P1009" s="68" t="str">
        <f t="shared" si="318"/>
        <v>{ "id": 1008, "cbl_value":"REG. ILE DE FRANCE", "oscar_display_text" : "Reg. Ile De France", "top_record": false, "synonyms": [] },</v>
      </c>
      <c r="Q1009" s="68" t="str">
        <f t="shared" si="319"/>
        <v>{ "id": 1008, "cbl_value":"REG. ILE DE FRANCE", "oscar_display_text" : "Reg. Ile De France", "top_record": false, "synonyms": [] },</v>
      </c>
      <c r="R1009" s="68"/>
      <c r="T1009" t="str">
        <f t="shared" si="309"/>
        <v>UPDATE lov_value SET ACTIVE = 1 , ORDER_VALUE = 62 WHERE ID = 1008;</v>
      </c>
      <c r="U1009" t="str">
        <f t="shared" si="331"/>
        <v>ile de france</v>
      </c>
      <c r="V1009" t="str">
        <f t="shared" si="331"/>
        <v>paris</v>
      </c>
      <c r="W1009" t="str">
        <f t="shared" si="331"/>
        <v/>
      </c>
      <c r="X1009" t="str">
        <f t="shared" si="331"/>
        <v/>
      </c>
      <c r="Y1009" t="str">
        <f t="shared" si="331"/>
        <v/>
      </c>
      <c r="Z1009" t="str">
        <f t="shared" si="331"/>
        <v/>
      </c>
      <c r="AA1009" t="str">
        <f t="shared" si="331"/>
        <v/>
      </c>
      <c r="AB1009" t="str">
        <f t="shared" si="331"/>
        <v/>
      </c>
      <c r="AC1009" t="str">
        <f t="shared" si="331"/>
        <v/>
      </c>
      <c r="AD1009" t="str">
        <f t="shared" si="331"/>
        <v/>
      </c>
      <c r="AE1009" t="str">
        <f t="shared" si="331"/>
        <v/>
      </c>
      <c r="AF1009" t="str">
        <f t="shared" si="331"/>
        <v/>
      </c>
      <c r="AG1009" t="str">
        <f t="shared" si="330"/>
        <v>INSERT INTO oscar_db.synonym (SYNONYM, LOV_ID) VALUES('ile de france' , 1008);</v>
      </c>
      <c r="AH1009" t="str">
        <f t="shared" si="330"/>
        <v>INSERT INTO oscar_db.synonym (SYNONYM, LOV_ID) VALUES('paris' , 1008);</v>
      </c>
      <c r="AI1009" t="str">
        <f t="shared" si="330"/>
        <v/>
      </c>
      <c r="AJ1009" t="str">
        <f t="shared" si="329"/>
        <v/>
      </c>
      <c r="AK1009" t="str">
        <f t="shared" si="329"/>
        <v/>
      </c>
      <c r="AL1009" t="str">
        <f t="shared" si="329"/>
        <v/>
      </c>
      <c r="AM1009" t="str">
        <f t="shared" si="329"/>
        <v/>
      </c>
      <c r="AN1009" t="str">
        <f t="shared" si="329"/>
        <v/>
      </c>
      <c r="AO1009" t="str">
        <f t="shared" si="329"/>
        <v/>
      </c>
      <c r="AP1009" t="str">
        <f t="shared" si="329"/>
        <v/>
      </c>
      <c r="AQ1009" t="str">
        <f t="shared" si="329"/>
        <v/>
      </c>
      <c r="AR1009" t="str">
        <f t="shared" si="329"/>
        <v/>
      </c>
    </row>
    <row r="1010" spans="3:44" ht="48" hidden="1">
      <c r="C1010" s="68">
        <v>28</v>
      </c>
      <c r="D1010" s="68" t="s">
        <v>2829</v>
      </c>
      <c r="E1010" s="15" t="s">
        <v>883</v>
      </c>
      <c r="F1010" s="145" t="s">
        <v>3008</v>
      </c>
      <c r="G1010" s="148" t="str">
        <f t="shared" ref="G1010:G1021" si="332">SUBSTITUTE(SUBSTITUTE(SUBSTITUTE(SUBSTITUTE(F1010, "\""","#ESCAPED_QUOTE"), """",""),",",""),"#ESCAPED_QUOTE", "\""")</f>
        <v>REGION AUVERGNE</v>
      </c>
      <c r="H1010" s="148" t="str">
        <f t="shared" ref="H1010:H1021" si="333">PROPER(G1010)</f>
        <v>Region Auvergne</v>
      </c>
      <c r="I1010">
        <v>61</v>
      </c>
      <c r="J1010" s="148" t="s">
        <v>200</v>
      </c>
      <c r="K1010" s="148"/>
      <c r="L1010" s="30" t="s">
        <v>3009</v>
      </c>
      <c r="M1010" s="143" t="s">
        <v>3010</v>
      </c>
      <c r="N1010" s="68">
        <v>1009</v>
      </c>
      <c r="O1010" s="68" t="str">
        <f t="shared" si="320"/>
        <v/>
      </c>
      <c r="P1010" s="68" t="str">
        <f t="shared" si="318"/>
        <v>{ "id": 1009, "cbl_value":"REGION AUVERGNE", "oscar_display_text" : "Region Auvergne", "top_record": false, "synonyms": [] },</v>
      </c>
      <c r="Q1010" s="68" t="str">
        <f t="shared" si="319"/>
        <v>{ "id": 1009, "cbl_value":"REGION AUVERGNE", "oscar_display_text" : "Region Auvergne", "top_record": false, "synonyms": [] },</v>
      </c>
      <c r="R1010" s="68"/>
      <c r="T1010" t="str">
        <f t="shared" ref="T1010:T1073" si="334">CONCATENATE("UPDATE lov_value SET ACTIVE = ", IF(J1010="Y",1,0), " , ORDER_VALUE = ",IF(I1010&gt;0,I1010,0), " WHERE ID = ", N1010,";")</f>
        <v>UPDATE lov_value SET ACTIVE = 1 , ORDER_VALUE = 61 WHERE ID = 1009;</v>
      </c>
      <c r="U1010" t="str">
        <f t="shared" si="331"/>
        <v>auvergne</v>
      </c>
      <c r="V1010" t="str">
        <f t="shared" si="331"/>
        <v/>
      </c>
      <c r="W1010" t="str">
        <f t="shared" si="331"/>
        <v/>
      </c>
      <c r="X1010" t="str">
        <f t="shared" si="331"/>
        <v/>
      </c>
      <c r="Y1010" t="str">
        <f t="shared" si="331"/>
        <v/>
      </c>
      <c r="Z1010" t="str">
        <f t="shared" si="331"/>
        <v/>
      </c>
      <c r="AA1010" t="str">
        <f t="shared" si="331"/>
        <v/>
      </c>
      <c r="AB1010" t="str">
        <f t="shared" si="331"/>
        <v/>
      </c>
      <c r="AC1010" t="str">
        <f t="shared" si="331"/>
        <v/>
      </c>
      <c r="AD1010" t="str">
        <f t="shared" si="331"/>
        <v/>
      </c>
      <c r="AE1010" t="str">
        <f t="shared" si="331"/>
        <v/>
      </c>
      <c r="AF1010" t="str">
        <f t="shared" si="331"/>
        <v/>
      </c>
      <c r="AG1010" t="str">
        <f t="shared" si="330"/>
        <v>INSERT INTO oscar_db.synonym (SYNONYM, LOV_ID) VALUES('auvergne' , 1009);</v>
      </c>
      <c r="AH1010" t="str">
        <f t="shared" si="330"/>
        <v/>
      </c>
      <c r="AI1010" t="str">
        <f t="shared" si="330"/>
        <v/>
      </c>
      <c r="AJ1010" t="str">
        <f t="shared" si="329"/>
        <v/>
      </c>
      <c r="AK1010" t="str">
        <f t="shared" si="329"/>
        <v/>
      </c>
      <c r="AL1010" t="str">
        <f t="shared" si="329"/>
        <v/>
      </c>
      <c r="AM1010" t="str">
        <f t="shared" si="329"/>
        <v/>
      </c>
      <c r="AN1010" t="str">
        <f t="shared" si="329"/>
        <v/>
      </c>
      <c r="AO1010" t="str">
        <f t="shared" si="329"/>
        <v/>
      </c>
      <c r="AP1010" t="str">
        <f t="shared" si="329"/>
        <v/>
      </c>
      <c r="AQ1010" t="str">
        <f t="shared" si="329"/>
        <v/>
      </c>
      <c r="AR1010" t="str">
        <f t="shared" si="329"/>
        <v/>
      </c>
    </row>
    <row r="1011" spans="3:44" ht="48" hidden="1">
      <c r="C1011" s="68">
        <v>28</v>
      </c>
      <c r="D1011" s="68" t="s">
        <v>2829</v>
      </c>
      <c r="E1011" s="15" t="s">
        <v>883</v>
      </c>
      <c r="F1011" s="145" t="s">
        <v>3011</v>
      </c>
      <c r="G1011" s="148" t="str">
        <f t="shared" si="332"/>
        <v>REGION OF PIEMONTE</v>
      </c>
      <c r="H1011" s="148" t="str">
        <f t="shared" si="333"/>
        <v>Region Of Piemonte</v>
      </c>
      <c r="I1011">
        <v>64</v>
      </c>
      <c r="J1011" s="148" t="s">
        <v>200</v>
      </c>
      <c r="K1011" s="148"/>
      <c r="L1011" s="30" t="s">
        <v>3012</v>
      </c>
      <c r="M1011" s="143" t="s">
        <v>3013</v>
      </c>
      <c r="N1011" s="68">
        <v>1010</v>
      </c>
      <c r="O1011" s="68" t="str">
        <f t="shared" si="320"/>
        <v/>
      </c>
      <c r="P1011" s="68" t="str">
        <f t="shared" si="318"/>
        <v>{ "id": 1010, "cbl_value":"REGION OF PIEMONTE", "oscar_display_text" : "Region Of Piemonte", "top_record": false, "synonyms": [] },</v>
      </c>
      <c r="Q1011" s="68" t="str">
        <f t="shared" si="319"/>
        <v>{ "id": 1010, "cbl_value":"REGION OF PIEMONTE", "oscar_display_text" : "Region Of Piemonte", "top_record": false, "synonyms": [] },</v>
      </c>
      <c r="R1011" s="68"/>
      <c r="T1011" t="str">
        <f t="shared" si="334"/>
        <v>UPDATE lov_value SET ACTIVE = 1 , ORDER_VALUE = 64 WHERE ID = 1010;</v>
      </c>
      <c r="U1011" t="str">
        <f t="shared" si="331"/>
        <v>piemonte</v>
      </c>
      <c r="V1011" t="str">
        <f t="shared" si="331"/>
        <v/>
      </c>
      <c r="W1011" t="str">
        <f t="shared" si="331"/>
        <v/>
      </c>
      <c r="X1011" t="str">
        <f t="shared" si="331"/>
        <v/>
      </c>
      <c r="Y1011" t="str">
        <f t="shared" si="331"/>
        <v/>
      </c>
      <c r="Z1011" t="str">
        <f t="shared" si="331"/>
        <v/>
      </c>
      <c r="AA1011" t="str">
        <f t="shared" si="331"/>
        <v/>
      </c>
      <c r="AB1011" t="str">
        <f t="shared" si="331"/>
        <v/>
      </c>
      <c r="AC1011" t="str">
        <f t="shared" si="331"/>
        <v/>
      </c>
      <c r="AD1011" t="str">
        <f t="shared" si="331"/>
        <v/>
      </c>
      <c r="AE1011" t="str">
        <f t="shared" si="331"/>
        <v/>
      </c>
      <c r="AF1011" t="str">
        <f t="shared" si="331"/>
        <v/>
      </c>
      <c r="AG1011" t="str">
        <f t="shared" si="330"/>
        <v>INSERT INTO oscar_db.synonym (SYNONYM, LOV_ID) VALUES('piemonte' , 1010);</v>
      </c>
      <c r="AH1011" t="str">
        <f t="shared" si="330"/>
        <v/>
      </c>
      <c r="AI1011" t="str">
        <f t="shared" si="330"/>
        <v/>
      </c>
      <c r="AJ1011" t="str">
        <f t="shared" si="329"/>
        <v/>
      </c>
      <c r="AK1011" t="str">
        <f t="shared" si="329"/>
        <v/>
      </c>
      <c r="AL1011" t="str">
        <f t="shared" si="329"/>
        <v/>
      </c>
      <c r="AM1011" t="str">
        <f t="shared" si="329"/>
        <v/>
      </c>
      <c r="AN1011" t="str">
        <f t="shared" si="329"/>
        <v/>
      </c>
      <c r="AO1011" t="str">
        <f t="shared" si="329"/>
        <v/>
      </c>
      <c r="AP1011" t="str">
        <f t="shared" si="329"/>
        <v/>
      </c>
      <c r="AQ1011" t="str">
        <f t="shared" si="329"/>
        <v/>
      </c>
      <c r="AR1011" t="str">
        <f t="shared" si="329"/>
        <v/>
      </c>
    </row>
    <row r="1012" spans="3:44" ht="48" hidden="1">
      <c r="C1012" s="68">
        <v>28</v>
      </c>
      <c r="D1012" s="68" t="s">
        <v>2829</v>
      </c>
      <c r="E1012" s="15" t="s">
        <v>883</v>
      </c>
      <c r="F1012" s="145" t="s">
        <v>3014</v>
      </c>
      <c r="G1012" s="148" t="str">
        <f t="shared" si="332"/>
        <v>REGION OF SARDINIA</v>
      </c>
      <c r="H1012" s="148" t="str">
        <f t="shared" si="333"/>
        <v>Region Of Sardinia</v>
      </c>
      <c r="I1012">
        <v>65</v>
      </c>
      <c r="J1012" s="148" t="s">
        <v>200</v>
      </c>
      <c r="K1012" s="148"/>
      <c r="L1012" s="30" t="s">
        <v>3015</v>
      </c>
      <c r="M1012" s="143" t="s">
        <v>3016</v>
      </c>
      <c r="N1012" s="68">
        <v>1011</v>
      </c>
      <c r="O1012" s="68" t="str">
        <f t="shared" si="320"/>
        <v/>
      </c>
      <c r="P1012" s="68" t="str">
        <f t="shared" si="318"/>
        <v>{ "id": 1011, "cbl_value":"REGION OF SARDINIA", "oscar_display_text" : "Region Of Sardinia", "top_record": false, "synonyms": [] },</v>
      </c>
      <c r="Q1012" s="68" t="str">
        <f t="shared" si="319"/>
        <v>{ "id": 1011, "cbl_value":"REGION OF SARDINIA", "oscar_display_text" : "Region Of Sardinia", "top_record": false, "synonyms": [] },</v>
      </c>
      <c r="R1012" s="68"/>
      <c r="T1012" t="str">
        <f t="shared" si="334"/>
        <v>UPDATE lov_value SET ACTIVE = 1 , ORDER_VALUE = 65 WHERE ID = 1011;</v>
      </c>
      <c r="U1012" t="str">
        <f t="shared" si="331"/>
        <v>sardinia</v>
      </c>
      <c r="V1012" t="str">
        <f t="shared" si="331"/>
        <v/>
      </c>
      <c r="W1012" t="str">
        <f t="shared" si="331"/>
        <v/>
      </c>
      <c r="X1012" t="str">
        <f t="shared" si="331"/>
        <v/>
      </c>
      <c r="Y1012" t="str">
        <f t="shared" si="331"/>
        <v/>
      </c>
      <c r="Z1012" t="str">
        <f t="shared" si="331"/>
        <v/>
      </c>
      <c r="AA1012" t="str">
        <f t="shared" si="331"/>
        <v/>
      </c>
      <c r="AB1012" t="str">
        <f t="shared" si="331"/>
        <v/>
      </c>
      <c r="AC1012" t="str">
        <f t="shared" si="331"/>
        <v/>
      </c>
      <c r="AD1012" t="str">
        <f t="shared" si="331"/>
        <v/>
      </c>
      <c r="AE1012" t="str">
        <f t="shared" si="331"/>
        <v/>
      </c>
      <c r="AF1012" t="str">
        <f t="shared" si="331"/>
        <v/>
      </c>
      <c r="AG1012" t="str">
        <f t="shared" si="330"/>
        <v>INSERT INTO oscar_db.synonym (SYNONYM, LOV_ID) VALUES('sardinia' , 1011);</v>
      </c>
      <c r="AH1012" t="str">
        <f t="shared" si="330"/>
        <v/>
      </c>
      <c r="AI1012" t="str">
        <f t="shared" si="330"/>
        <v/>
      </c>
      <c r="AJ1012" t="str">
        <f t="shared" si="329"/>
        <v/>
      </c>
      <c r="AK1012" t="str">
        <f t="shared" si="329"/>
        <v/>
      </c>
      <c r="AL1012" t="str">
        <f t="shared" si="329"/>
        <v/>
      </c>
      <c r="AM1012" t="str">
        <f t="shared" si="329"/>
        <v/>
      </c>
      <c r="AN1012" t="str">
        <f t="shared" si="329"/>
        <v/>
      </c>
      <c r="AO1012" t="str">
        <f t="shared" si="329"/>
        <v/>
      </c>
      <c r="AP1012" t="str">
        <f t="shared" si="329"/>
        <v/>
      </c>
      <c r="AQ1012" t="str">
        <f t="shared" si="329"/>
        <v/>
      </c>
      <c r="AR1012" t="str">
        <f t="shared" si="329"/>
        <v/>
      </c>
    </row>
    <row r="1013" spans="3:44" ht="48" hidden="1">
      <c r="C1013" s="68">
        <v>28</v>
      </c>
      <c r="D1013" s="68" t="s">
        <v>2829</v>
      </c>
      <c r="E1013" s="15" t="s">
        <v>883</v>
      </c>
      <c r="F1013" s="145" t="s">
        <v>3017</v>
      </c>
      <c r="G1013" s="148" t="str">
        <f t="shared" si="332"/>
        <v>REGIONE DEL VENETO</v>
      </c>
      <c r="H1013" s="148" t="str">
        <f t="shared" si="333"/>
        <v>Regione Del Veneto</v>
      </c>
      <c r="I1013">
        <v>68</v>
      </c>
      <c r="J1013" s="148" t="s">
        <v>200</v>
      </c>
      <c r="K1013" s="148"/>
      <c r="L1013" s="30" t="s">
        <v>3018</v>
      </c>
      <c r="M1013" s="143" t="s">
        <v>3019</v>
      </c>
      <c r="N1013" s="68">
        <v>1012</v>
      </c>
      <c r="O1013" s="68" t="str">
        <f t="shared" si="320"/>
        <v/>
      </c>
      <c r="P1013" s="68" t="str">
        <f t="shared" si="318"/>
        <v>{ "id": 1012, "cbl_value":"REGIONE DEL VENETO", "oscar_display_text" : "Regione Del Veneto", "top_record": false, "synonyms": [] },</v>
      </c>
      <c r="Q1013" s="68" t="str">
        <f t="shared" si="319"/>
        <v>{ "id": 1012, "cbl_value":"REGIONE DEL VENETO", "oscar_display_text" : "Regione Del Veneto", "top_record": false, "synonyms": [] },</v>
      </c>
      <c r="R1013" s="68"/>
      <c r="T1013" t="str">
        <f t="shared" si="334"/>
        <v>UPDATE lov_value SET ACTIVE = 1 , ORDER_VALUE = 68 WHERE ID = 1012;</v>
      </c>
      <c r="U1013" t="str">
        <f t="shared" si="331"/>
        <v>venice</v>
      </c>
      <c r="V1013" t="str">
        <f t="shared" si="331"/>
        <v>veneto</v>
      </c>
      <c r="W1013" t="str">
        <f t="shared" si="331"/>
        <v/>
      </c>
      <c r="X1013" t="str">
        <f t="shared" si="331"/>
        <v/>
      </c>
      <c r="Y1013" t="str">
        <f t="shared" si="331"/>
        <v/>
      </c>
      <c r="Z1013" t="str">
        <f t="shared" si="331"/>
        <v/>
      </c>
      <c r="AA1013" t="str">
        <f t="shared" si="331"/>
        <v/>
      </c>
      <c r="AB1013" t="str">
        <f t="shared" si="331"/>
        <v/>
      </c>
      <c r="AC1013" t="str">
        <f t="shared" si="331"/>
        <v/>
      </c>
      <c r="AD1013" t="str">
        <f t="shared" si="331"/>
        <v/>
      </c>
      <c r="AE1013" t="str">
        <f t="shared" si="331"/>
        <v/>
      </c>
      <c r="AF1013" t="str">
        <f t="shared" si="331"/>
        <v/>
      </c>
      <c r="AG1013" t="str">
        <f t="shared" si="330"/>
        <v>INSERT INTO oscar_db.synonym (SYNONYM, LOV_ID) VALUES('venice' , 1012);</v>
      </c>
      <c r="AH1013" t="str">
        <f t="shared" si="330"/>
        <v>INSERT INTO oscar_db.synonym (SYNONYM, LOV_ID) VALUES('veneto' , 1012);</v>
      </c>
      <c r="AI1013" t="str">
        <f t="shared" si="330"/>
        <v/>
      </c>
      <c r="AJ1013" t="str">
        <f t="shared" si="329"/>
        <v/>
      </c>
      <c r="AK1013" t="str">
        <f t="shared" si="329"/>
        <v/>
      </c>
      <c r="AL1013" t="str">
        <f t="shared" si="329"/>
        <v/>
      </c>
      <c r="AM1013" t="str">
        <f t="shared" si="329"/>
        <v/>
      </c>
      <c r="AN1013" t="str">
        <f t="shared" si="329"/>
        <v/>
      </c>
      <c r="AO1013" t="str">
        <f t="shared" si="329"/>
        <v/>
      </c>
      <c r="AP1013" t="str">
        <f t="shared" si="329"/>
        <v/>
      </c>
      <c r="AQ1013" t="str">
        <f t="shared" si="329"/>
        <v/>
      </c>
      <c r="AR1013" t="str">
        <f t="shared" si="329"/>
        <v/>
      </c>
    </row>
    <row r="1014" spans="3:44" ht="48" hidden="1">
      <c r="C1014" s="68">
        <v>28</v>
      </c>
      <c r="D1014" s="68" t="s">
        <v>2829</v>
      </c>
      <c r="E1014" s="15" t="s">
        <v>883</v>
      </c>
      <c r="F1014" s="145" t="s">
        <v>3020</v>
      </c>
      <c r="G1014" s="148" t="str">
        <f t="shared" si="332"/>
        <v>RHEINLAND-PFALZ</v>
      </c>
      <c r="H1014" s="148" t="str">
        <f t="shared" si="333"/>
        <v>Rheinland-Pfalz</v>
      </c>
      <c r="I1014">
        <v>70</v>
      </c>
      <c r="J1014" s="148" t="s">
        <v>200</v>
      </c>
      <c r="K1014" s="148"/>
      <c r="L1014" s="30" t="s">
        <v>3021</v>
      </c>
      <c r="M1014" s="143" t="s">
        <v>3022</v>
      </c>
      <c r="N1014" s="68">
        <v>1013</v>
      </c>
      <c r="O1014" s="68" t="str">
        <f t="shared" si="320"/>
        <v/>
      </c>
      <c r="P1014" s="68" t="str">
        <f t="shared" si="318"/>
        <v>{ "id": 1013, "cbl_value":"RHEINLAND-PFALZ", "oscar_display_text" : "Rheinland-Pfalz", "top_record": false, "synonyms": [] },</v>
      </c>
      <c r="Q1014" s="68" t="str">
        <f t="shared" si="319"/>
        <v>{ "id": 1013, "cbl_value":"RHEINLAND-PFALZ", "oscar_display_text" : "Rheinland-Pfalz", "top_record": false, "synonyms": [] },</v>
      </c>
      <c r="R1014" s="68"/>
      <c r="T1014" t="str">
        <f t="shared" si="334"/>
        <v>UPDATE lov_value SET ACTIVE = 1 , ORDER_VALUE = 70 WHERE ID = 1013;</v>
      </c>
      <c r="U1014" t="str">
        <f t="shared" si="331"/>
        <v>rheinland</v>
      </c>
      <c r="V1014" t="str">
        <f t="shared" si="331"/>
        <v/>
      </c>
      <c r="W1014" t="str">
        <f t="shared" si="331"/>
        <v/>
      </c>
      <c r="X1014" t="str">
        <f t="shared" si="331"/>
        <v/>
      </c>
      <c r="Y1014" t="str">
        <f t="shared" si="331"/>
        <v/>
      </c>
      <c r="Z1014" t="str">
        <f t="shared" si="331"/>
        <v/>
      </c>
      <c r="AA1014" t="str">
        <f t="shared" si="331"/>
        <v/>
      </c>
      <c r="AB1014" t="str">
        <f t="shared" si="331"/>
        <v/>
      </c>
      <c r="AC1014" t="str">
        <f t="shared" si="331"/>
        <v/>
      </c>
      <c r="AD1014" t="str">
        <f t="shared" si="331"/>
        <v/>
      </c>
      <c r="AE1014" t="str">
        <f t="shared" si="331"/>
        <v/>
      </c>
      <c r="AF1014" t="str">
        <f t="shared" si="331"/>
        <v/>
      </c>
      <c r="AG1014" t="str">
        <f t="shared" si="330"/>
        <v>INSERT INTO oscar_db.synonym (SYNONYM, LOV_ID) VALUES('rheinland' , 1013);</v>
      </c>
      <c r="AH1014" t="str">
        <f t="shared" si="330"/>
        <v/>
      </c>
      <c r="AI1014" t="str">
        <f t="shared" si="330"/>
        <v/>
      </c>
      <c r="AJ1014" t="str">
        <f t="shared" si="329"/>
        <v/>
      </c>
      <c r="AK1014" t="str">
        <f t="shared" si="329"/>
        <v/>
      </c>
      <c r="AL1014" t="str">
        <f t="shared" si="329"/>
        <v/>
      </c>
      <c r="AM1014" t="str">
        <f t="shared" si="329"/>
        <v/>
      </c>
      <c r="AN1014" t="str">
        <f t="shared" si="329"/>
        <v/>
      </c>
      <c r="AO1014" t="str">
        <f t="shared" si="329"/>
        <v/>
      </c>
      <c r="AP1014" t="str">
        <f t="shared" si="329"/>
        <v/>
      </c>
      <c r="AQ1014" t="str">
        <f t="shared" si="329"/>
        <v/>
      </c>
      <c r="AR1014" t="str">
        <f t="shared" si="329"/>
        <v/>
      </c>
    </row>
    <row r="1015" spans="3:44" ht="48" hidden="1">
      <c r="C1015" s="68">
        <v>28</v>
      </c>
      <c r="D1015" s="68" t="s">
        <v>2829</v>
      </c>
      <c r="E1015" s="15" t="s">
        <v>883</v>
      </c>
      <c r="F1015" s="145" t="s">
        <v>3023</v>
      </c>
      <c r="G1015" s="148" t="str">
        <f t="shared" si="332"/>
        <v>SAARLAND</v>
      </c>
      <c r="H1015" s="148" t="str">
        <f t="shared" si="333"/>
        <v>Saarland</v>
      </c>
      <c r="I1015">
        <v>71</v>
      </c>
      <c r="J1015" s="148" t="s">
        <v>200</v>
      </c>
      <c r="K1015" s="148"/>
      <c r="L1015" s="30" t="s">
        <v>3024</v>
      </c>
      <c r="M1015" s="143" t="s">
        <v>3025</v>
      </c>
      <c r="N1015" s="68">
        <v>1014</v>
      </c>
      <c r="O1015" s="68" t="str">
        <f t="shared" si="320"/>
        <v/>
      </c>
      <c r="P1015" s="68" t="str">
        <f t="shared" si="318"/>
        <v>{ "id": 1014, "cbl_value":"SAARLAND", "oscar_display_text" : "Saarland", "top_record": false, "synonyms": [] },</v>
      </c>
      <c r="Q1015" s="68" t="str">
        <f t="shared" si="319"/>
        <v>{ "id": 1014, "cbl_value":"SAARLAND", "oscar_display_text" : "Saarland", "top_record": false, "synonyms": [] },</v>
      </c>
      <c r="R1015" s="68"/>
      <c r="T1015" t="str">
        <f t="shared" si="334"/>
        <v>UPDATE lov_value SET ACTIVE = 1 , ORDER_VALUE = 71 WHERE ID = 1014;</v>
      </c>
      <c r="U1015" t="str">
        <f t="shared" si="331"/>
        <v>saarland</v>
      </c>
      <c r="V1015" t="str">
        <f t="shared" si="331"/>
        <v/>
      </c>
      <c r="W1015" t="str">
        <f t="shared" si="331"/>
        <v/>
      </c>
      <c r="X1015" t="str">
        <f t="shared" si="331"/>
        <v/>
      </c>
      <c r="Y1015" t="str">
        <f t="shared" si="331"/>
        <v/>
      </c>
      <c r="Z1015" t="str">
        <f t="shared" si="331"/>
        <v/>
      </c>
      <c r="AA1015" t="str">
        <f t="shared" si="331"/>
        <v/>
      </c>
      <c r="AB1015" t="str">
        <f t="shared" si="331"/>
        <v/>
      </c>
      <c r="AC1015" t="str">
        <f t="shared" si="331"/>
        <v/>
      </c>
      <c r="AD1015" t="str">
        <f t="shared" si="331"/>
        <v/>
      </c>
      <c r="AE1015" t="str">
        <f t="shared" si="331"/>
        <v/>
      </c>
      <c r="AF1015" t="str">
        <f t="shared" si="331"/>
        <v/>
      </c>
      <c r="AG1015" t="str">
        <f t="shared" si="330"/>
        <v>INSERT INTO oscar_db.synonym (SYNONYM, LOV_ID) VALUES('saarland' , 1014);</v>
      </c>
      <c r="AH1015" t="str">
        <f t="shared" si="330"/>
        <v/>
      </c>
      <c r="AI1015" t="str">
        <f t="shared" si="330"/>
        <v/>
      </c>
      <c r="AJ1015" t="str">
        <f t="shared" si="329"/>
        <v/>
      </c>
      <c r="AK1015" t="str">
        <f t="shared" si="329"/>
        <v/>
      </c>
      <c r="AL1015" t="str">
        <f t="shared" si="329"/>
        <v/>
      </c>
      <c r="AM1015" t="str">
        <f t="shared" si="329"/>
        <v/>
      </c>
      <c r="AN1015" t="str">
        <f t="shared" si="329"/>
        <v/>
      </c>
      <c r="AO1015" t="str">
        <f t="shared" si="329"/>
        <v/>
      </c>
      <c r="AP1015" t="str">
        <f t="shared" si="329"/>
        <v/>
      </c>
      <c r="AQ1015" t="str">
        <f t="shared" si="329"/>
        <v/>
      </c>
      <c r="AR1015" t="str">
        <f t="shared" si="329"/>
        <v/>
      </c>
    </row>
    <row r="1016" spans="3:44" ht="48" hidden="1">
      <c r="C1016" s="68">
        <v>28</v>
      </c>
      <c r="D1016" s="68" t="s">
        <v>2829</v>
      </c>
      <c r="E1016" s="15" t="s">
        <v>883</v>
      </c>
      <c r="F1016" s="145" t="s">
        <v>3026</v>
      </c>
      <c r="G1016" s="148" t="str">
        <f t="shared" si="332"/>
        <v>SCHLESWIG-HOLSTEIN</v>
      </c>
      <c r="H1016" s="148" t="str">
        <f t="shared" si="333"/>
        <v>Schleswig-Holstein</v>
      </c>
      <c r="I1016">
        <v>72</v>
      </c>
      <c r="J1016" s="148" t="s">
        <v>200</v>
      </c>
      <c r="K1016" s="148"/>
      <c r="L1016" s="30" t="s">
        <v>3027</v>
      </c>
      <c r="M1016" s="143" t="s">
        <v>3028</v>
      </c>
      <c r="N1016" s="68">
        <v>1015</v>
      </c>
      <c r="O1016" s="68" t="str">
        <f t="shared" si="320"/>
        <v/>
      </c>
      <c r="P1016" s="68" t="str">
        <f t="shared" si="318"/>
        <v>{ "id": 1015, "cbl_value":"SCHLESWIG-HOLSTEIN", "oscar_display_text" : "Schleswig-Holstein", "top_record": false, "synonyms": [] },</v>
      </c>
      <c r="Q1016" s="68" t="str">
        <f t="shared" si="319"/>
        <v>{ "id": 1015, "cbl_value":"SCHLESWIG-HOLSTEIN", "oscar_display_text" : "Schleswig-Holstein", "top_record": false, "synonyms": [] },</v>
      </c>
      <c r="R1016" s="68"/>
      <c r="T1016" t="str">
        <f t="shared" si="334"/>
        <v>UPDATE lov_value SET ACTIVE = 1 , ORDER_VALUE = 72 WHERE ID = 1015;</v>
      </c>
      <c r="U1016" t="str">
        <f t="shared" si="331"/>
        <v>schleswig</v>
      </c>
      <c r="V1016" t="str">
        <f t="shared" si="331"/>
        <v/>
      </c>
      <c r="W1016" t="str">
        <f t="shared" si="331"/>
        <v/>
      </c>
      <c r="X1016" t="str">
        <f t="shared" si="331"/>
        <v/>
      </c>
      <c r="Y1016" t="str">
        <f t="shared" si="331"/>
        <v/>
      </c>
      <c r="Z1016" t="str">
        <f t="shared" si="331"/>
        <v/>
      </c>
      <c r="AA1016" t="str">
        <f t="shared" si="331"/>
        <v/>
      </c>
      <c r="AB1016" t="str">
        <f t="shared" si="331"/>
        <v/>
      </c>
      <c r="AC1016" t="str">
        <f t="shared" si="331"/>
        <v/>
      </c>
      <c r="AD1016" t="str">
        <f t="shared" si="331"/>
        <v/>
      </c>
      <c r="AE1016" t="str">
        <f t="shared" si="331"/>
        <v/>
      </c>
      <c r="AF1016" t="str">
        <f t="shared" si="331"/>
        <v/>
      </c>
      <c r="AG1016" t="str">
        <f t="shared" si="330"/>
        <v>INSERT INTO oscar_db.synonym (SYNONYM, LOV_ID) VALUES('schleswig' , 1015);</v>
      </c>
      <c r="AH1016" t="str">
        <f t="shared" si="330"/>
        <v/>
      </c>
      <c r="AI1016" t="str">
        <f t="shared" si="330"/>
        <v/>
      </c>
      <c r="AJ1016" t="str">
        <f t="shared" si="329"/>
        <v/>
      </c>
      <c r="AK1016" t="str">
        <f t="shared" si="329"/>
        <v/>
      </c>
      <c r="AL1016" t="str">
        <f t="shared" si="329"/>
        <v/>
      </c>
      <c r="AM1016" t="str">
        <f t="shared" si="329"/>
        <v/>
      </c>
      <c r="AN1016" t="str">
        <f t="shared" si="329"/>
        <v/>
      </c>
      <c r="AO1016" t="str">
        <f t="shared" si="329"/>
        <v/>
      </c>
      <c r="AP1016" t="str">
        <f t="shared" si="329"/>
        <v/>
      </c>
      <c r="AQ1016" t="str">
        <f t="shared" si="329"/>
        <v/>
      </c>
      <c r="AR1016" t="str">
        <f t="shared" si="329"/>
        <v/>
      </c>
    </row>
    <row r="1017" spans="3:44" ht="48" hidden="1">
      <c r="C1017" s="68">
        <v>28</v>
      </c>
      <c r="D1017" s="68" t="s">
        <v>2829</v>
      </c>
      <c r="E1017" s="15" t="s">
        <v>883</v>
      </c>
      <c r="F1017" s="145" t="s">
        <v>3029</v>
      </c>
      <c r="G1017" s="148" t="str">
        <f t="shared" si="332"/>
        <v>THUERINGEN FREIST</v>
      </c>
      <c r="H1017" s="148" t="str">
        <f t="shared" si="333"/>
        <v>Thueringen Freist</v>
      </c>
      <c r="I1017">
        <v>74</v>
      </c>
      <c r="J1017" s="148" t="s">
        <v>200</v>
      </c>
      <c r="K1017" s="148"/>
      <c r="L1017" s="30" t="s">
        <v>3030</v>
      </c>
      <c r="M1017" s="143" t="s">
        <v>3031</v>
      </c>
      <c r="N1017" s="68">
        <v>1016</v>
      </c>
      <c r="O1017" s="68" t="str">
        <f t="shared" si="320"/>
        <v/>
      </c>
      <c r="P1017" s="68" t="str">
        <f t="shared" si="318"/>
        <v>{ "id": 1016, "cbl_value":"THUERINGEN FREIST", "oscar_display_text" : "Thueringen Freist", "top_record": false, "synonyms": [] },</v>
      </c>
      <c r="Q1017" s="68" t="str">
        <f t="shared" si="319"/>
        <v>{ "id": 1016, "cbl_value":"THUERINGEN FREIST", "oscar_display_text" : "Thueringen Freist", "top_record": false, "synonyms": [] },</v>
      </c>
      <c r="R1017" s="68"/>
      <c r="T1017" t="str">
        <f t="shared" si="334"/>
        <v>UPDATE lov_value SET ACTIVE = 1 , ORDER_VALUE = 74 WHERE ID = 1016;</v>
      </c>
      <c r="U1017" t="str">
        <f t="shared" si="331"/>
        <v>thueringen</v>
      </c>
      <c r="V1017" t="str">
        <f t="shared" si="331"/>
        <v/>
      </c>
      <c r="W1017" t="str">
        <f t="shared" si="331"/>
        <v/>
      </c>
      <c r="X1017" t="str">
        <f t="shared" si="331"/>
        <v/>
      </c>
      <c r="Y1017" t="str">
        <f t="shared" si="331"/>
        <v/>
      </c>
      <c r="Z1017" t="str">
        <f t="shared" si="331"/>
        <v/>
      </c>
      <c r="AA1017" t="str">
        <f t="shared" si="331"/>
        <v/>
      </c>
      <c r="AB1017" t="str">
        <f t="shared" si="331"/>
        <v/>
      </c>
      <c r="AC1017" t="str">
        <f t="shared" si="331"/>
        <v/>
      </c>
      <c r="AD1017" t="str">
        <f t="shared" si="331"/>
        <v/>
      </c>
      <c r="AE1017" t="str">
        <f t="shared" si="331"/>
        <v/>
      </c>
      <c r="AF1017" t="str">
        <f t="shared" si="331"/>
        <v/>
      </c>
      <c r="AG1017" t="str">
        <f t="shared" si="330"/>
        <v>INSERT INTO oscar_db.synonym (SYNONYM, LOV_ID) VALUES('thueringen' , 1016);</v>
      </c>
      <c r="AH1017" t="str">
        <f t="shared" si="330"/>
        <v/>
      </c>
      <c r="AI1017" t="str">
        <f t="shared" si="330"/>
        <v/>
      </c>
      <c r="AJ1017" t="str">
        <f t="shared" si="329"/>
        <v/>
      </c>
      <c r="AK1017" t="str">
        <f t="shared" si="329"/>
        <v/>
      </c>
      <c r="AL1017" t="str">
        <f t="shared" si="329"/>
        <v/>
      </c>
      <c r="AM1017" t="str">
        <f t="shared" si="329"/>
        <v/>
      </c>
      <c r="AN1017" t="str">
        <f t="shared" si="329"/>
        <v/>
      </c>
      <c r="AO1017" t="str">
        <f t="shared" si="329"/>
        <v/>
      </c>
      <c r="AP1017" t="str">
        <f t="shared" si="329"/>
        <v/>
      </c>
      <c r="AQ1017" t="str">
        <f t="shared" si="329"/>
        <v/>
      </c>
      <c r="AR1017" t="str">
        <f t="shared" si="329"/>
        <v/>
      </c>
    </row>
    <row r="1018" spans="3:44" ht="48" hidden="1">
      <c r="C1018" s="68">
        <v>28</v>
      </c>
      <c r="D1018" s="68" t="s">
        <v>2829</v>
      </c>
      <c r="E1018" s="15" t="s">
        <v>883</v>
      </c>
      <c r="F1018" s="145" t="s">
        <v>3032</v>
      </c>
      <c r="G1018" s="148" t="str">
        <f t="shared" si="332"/>
        <v>UMBRIA REGION OF</v>
      </c>
      <c r="H1018" s="148" t="str">
        <f t="shared" si="333"/>
        <v>Umbria Region Of</v>
      </c>
      <c r="I1018">
        <v>66</v>
      </c>
      <c r="J1018" s="148" t="s">
        <v>200</v>
      </c>
      <c r="K1018" s="148"/>
      <c r="L1018" s="30" t="s">
        <v>3033</v>
      </c>
      <c r="M1018" s="143" t="s">
        <v>3034</v>
      </c>
      <c r="N1018" s="68">
        <v>1017</v>
      </c>
      <c r="O1018" s="68" t="str">
        <f t="shared" si="320"/>
        <v/>
      </c>
      <c r="P1018" s="68" t="str">
        <f t="shared" si="318"/>
        <v>{ "id": 1017, "cbl_value":"UMBRIA REGION OF", "oscar_display_text" : "Umbria Region Of", "top_record": false, "synonyms": [] },</v>
      </c>
      <c r="Q1018" s="68" t="str">
        <f t="shared" si="319"/>
        <v>{ "id": 1017, "cbl_value":"UMBRIA REGION OF", "oscar_display_text" : "Umbria Region Of", "top_record": false, "synonyms": [] },</v>
      </c>
      <c r="R1018" s="68"/>
      <c r="T1018" t="str">
        <f t="shared" si="334"/>
        <v>UPDATE lov_value SET ACTIVE = 1 , ORDER_VALUE = 66 WHERE ID = 1017;</v>
      </c>
      <c r="U1018" t="str">
        <f t="shared" si="331"/>
        <v>umbria</v>
      </c>
      <c r="V1018" t="str">
        <f t="shared" si="331"/>
        <v/>
      </c>
      <c r="W1018" t="str">
        <f t="shared" si="331"/>
        <v/>
      </c>
      <c r="X1018" t="str">
        <f t="shared" si="331"/>
        <v/>
      </c>
      <c r="Y1018" t="str">
        <f t="shared" si="331"/>
        <v/>
      </c>
      <c r="Z1018" t="str">
        <f t="shared" si="331"/>
        <v/>
      </c>
      <c r="AA1018" t="str">
        <f t="shared" si="331"/>
        <v/>
      </c>
      <c r="AB1018" t="str">
        <f t="shared" si="331"/>
        <v/>
      </c>
      <c r="AC1018" t="str">
        <f t="shared" si="331"/>
        <v/>
      </c>
      <c r="AD1018" t="str">
        <f t="shared" si="331"/>
        <v/>
      </c>
      <c r="AE1018" t="str">
        <f t="shared" si="331"/>
        <v/>
      </c>
      <c r="AF1018" t="str">
        <f t="shared" si="331"/>
        <v/>
      </c>
      <c r="AG1018" t="str">
        <f t="shared" si="330"/>
        <v>INSERT INTO oscar_db.synonym (SYNONYM, LOV_ID) VALUES('umbria' , 1017);</v>
      </c>
      <c r="AH1018" t="str">
        <f t="shared" si="330"/>
        <v/>
      </c>
      <c r="AI1018" t="str">
        <f t="shared" si="330"/>
        <v/>
      </c>
      <c r="AJ1018" t="str">
        <f t="shared" si="329"/>
        <v/>
      </c>
      <c r="AK1018" t="str">
        <f t="shared" si="329"/>
        <v/>
      </c>
      <c r="AL1018" t="str">
        <f t="shared" si="329"/>
        <v/>
      </c>
      <c r="AM1018" t="str">
        <f t="shared" si="329"/>
        <v/>
      </c>
      <c r="AN1018" t="str">
        <f t="shared" si="329"/>
        <v/>
      </c>
      <c r="AO1018" t="str">
        <f t="shared" si="329"/>
        <v/>
      </c>
      <c r="AP1018" t="str">
        <f t="shared" si="329"/>
        <v/>
      </c>
      <c r="AQ1018" t="str">
        <f t="shared" si="329"/>
        <v/>
      </c>
      <c r="AR1018" t="str">
        <f t="shared" si="329"/>
        <v/>
      </c>
    </row>
    <row r="1019" spans="3:44" ht="48" hidden="1">
      <c r="C1019" s="68">
        <v>28</v>
      </c>
      <c r="D1019" s="68" t="s">
        <v>2829</v>
      </c>
      <c r="E1019" s="15" t="s">
        <v>883</v>
      </c>
      <c r="F1019" s="145" t="s">
        <v>3035</v>
      </c>
      <c r="G1019" s="148" t="str">
        <f t="shared" si="332"/>
        <v>VILLE DE BRUXELLES</v>
      </c>
      <c r="H1019" s="148" t="str">
        <f t="shared" si="333"/>
        <v>Ville De Bruxelles</v>
      </c>
      <c r="I1019">
        <v>75</v>
      </c>
      <c r="J1019" s="148" t="s">
        <v>200</v>
      </c>
      <c r="K1019" s="148"/>
      <c r="L1019" s="30" t="s">
        <v>3036</v>
      </c>
      <c r="M1019" s="143" t="s">
        <v>3037</v>
      </c>
      <c r="N1019" s="68">
        <v>1018</v>
      </c>
      <c r="O1019" s="68" t="str">
        <f t="shared" si="320"/>
        <v/>
      </c>
      <c r="P1019" s="68" t="str">
        <f t="shared" si="318"/>
        <v>{ "id": 1018, "cbl_value":"VILLE DE BRUXELLES", "oscar_display_text" : "Ville De Bruxelles", "top_record": false, "synonyms": [] },</v>
      </c>
      <c r="Q1019" s="68" t="str">
        <f t="shared" si="319"/>
        <v>{ "id": 1018, "cbl_value":"VILLE DE BRUXELLES", "oscar_display_text" : "Ville De Bruxelles", "top_record": false, "synonyms": [] },</v>
      </c>
      <c r="R1019" s="68"/>
      <c r="T1019" t="str">
        <f t="shared" si="334"/>
        <v>UPDATE lov_value SET ACTIVE = 1 , ORDER_VALUE = 75 WHERE ID = 1018;</v>
      </c>
      <c r="U1019" t="str">
        <f t="shared" si="331"/>
        <v>brussels</v>
      </c>
      <c r="V1019" t="str">
        <f t="shared" si="331"/>
        <v/>
      </c>
      <c r="W1019" t="str">
        <f t="shared" si="331"/>
        <v/>
      </c>
      <c r="X1019" t="str">
        <f t="shared" si="331"/>
        <v/>
      </c>
      <c r="Y1019" t="str">
        <f t="shared" si="331"/>
        <v/>
      </c>
      <c r="Z1019" t="str">
        <f t="shared" si="331"/>
        <v/>
      </c>
      <c r="AA1019" t="str">
        <f t="shared" si="331"/>
        <v/>
      </c>
      <c r="AB1019" t="str">
        <f t="shared" si="331"/>
        <v/>
      </c>
      <c r="AC1019" t="str">
        <f t="shared" si="331"/>
        <v/>
      </c>
      <c r="AD1019" t="str">
        <f t="shared" si="331"/>
        <v/>
      </c>
      <c r="AE1019" t="str">
        <f t="shared" si="331"/>
        <v/>
      </c>
      <c r="AF1019" t="str">
        <f t="shared" si="331"/>
        <v/>
      </c>
      <c r="AG1019" t="str">
        <f t="shared" si="330"/>
        <v>INSERT INTO oscar_db.synonym (SYNONYM, LOV_ID) VALUES('brussels' , 1018);</v>
      </c>
      <c r="AH1019" t="str">
        <f t="shared" si="330"/>
        <v/>
      </c>
      <c r="AI1019" t="str">
        <f t="shared" si="330"/>
        <v/>
      </c>
      <c r="AJ1019" t="str">
        <f t="shared" si="329"/>
        <v/>
      </c>
      <c r="AK1019" t="str">
        <f t="shared" si="329"/>
        <v/>
      </c>
      <c r="AL1019" t="str">
        <f t="shared" si="329"/>
        <v/>
      </c>
      <c r="AM1019" t="str">
        <f t="shared" si="329"/>
        <v/>
      </c>
      <c r="AN1019" t="str">
        <f t="shared" si="329"/>
        <v/>
      </c>
      <c r="AO1019" t="str">
        <f t="shared" si="329"/>
        <v/>
      </c>
      <c r="AP1019" t="str">
        <f t="shared" si="329"/>
        <v/>
      </c>
      <c r="AQ1019" t="str">
        <f t="shared" si="329"/>
        <v/>
      </c>
      <c r="AR1019" t="str">
        <f t="shared" si="329"/>
        <v/>
      </c>
    </row>
    <row r="1020" spans="3:44" ht="48" hidden="1">
      <c r="C1020" s="68">
        <v>28</v>
      </c>
      <c r="D1020" s="68" t="s">
        <v>2829</v>
      </c>
      <c r="E1020" s="15" t="s">
        <v>883</v>
      </c>
      <c r="F1020" s="145" t="s">
        <v>3038</v>
      </c>
      <c r="G1020" s="148" t="str">
        <f t="shared" si="332"/>
        <v>VLAAMS GEMEENSCHAP</v>
      </c>
      <c r="H1020" s="148" t="str">
        <f t="shared" si="333"/>
        <v>Vlaams Gemeenschap</v>
      </c>
      <c r="I1020">
        <v>76</v>
      </c>
      <c r="J1020" s="148" t="s">
        <v>200</v>
      </c>
      <c r="K1020" s="148"/>
      <c r="L1020" s="30" t="s">
        <v>3039</v>
      </c>
      <c r="M1020" s="143" t="s">
        <v>3040</v>
      </c>
      <c r="N1020" s="68">
        <v>1019</v>
      </c>
      <c r="O1020" s="68" t="str">
        <f t="shared" si="320"/>
        <v/>
      </c>
      <c r="P1020" s="68" t="str">
        <f t="shared" si="318"/>
        <v>{ "id": 1019, "cbl_value":"VLAAMS GEMEENSCHAP", "oscar_display_text" : "Vlaams Gemeenschap", "top_record": false, "synonyms": [] },</v>
      </c>
      <c r="Q1020" s="68" t="str">
        <f t="shared" si="319"/>
        <v>{ "id": 1019, "cbl_value":"VLAAMS GEMEENSCHAP", "oscar_display_text" : "Vlaams Gemeenschap", "top_record": false, "synonyms": [] },</v>
      </c>
      <c r="R1020" s="68"/>
      <c r="T1020" t="str">
        <f t="shared" si="334"/>
        <v>UPDATE lov_value SET ACTIVE = 1 , ORDER_VALUE = 76 WHERE ID = 1019;</v>
      </c>
      <c r="U1020" t="str">
        <f t="shared" si="331"/>
        <v>flanders</v>
      </c>
      <c r="V1020" t="str">
        <f t="shared" si="331"/>
        <v/>
      </c>
      <c r="W1020" t="str">
        <f t="shared" si="331"/>
        <v/>
      </c>
      <c r="X1020" t="str">
        <f t="shared" si="331"/>
        <v/>
      </c>
      <c r="Y1020" t="str">
        <f t="shared" si="331"/>
        <v/>
      </c>
      <c r="Z1020" t="str">
        <f t="shared" si="331"/>
        <v/>
      </c>
      <c r="AA1020" t="str">
        <f t="shared" si="331"/>
        <v/>
      </c>
      <c r="AB1020" t="str">
        <f t="shared" si="331"/>
        <v/>
      </c>
      <c r="AC1020" t="str">
        <f t="shared" si="331"/>
        <v/>
      </c>
      <c r="AD1020" t="str">
        <f t="shared" si="331"/>
        <v/>
      </c>
      <c r="AE1020" t="str">
        <f t="shared" si="331"/>
        <v/>
      </c>
      <c r="AF1020" t="str">
        <f t="shared" si="331"/>
        <v/>
      </c>
      <c r="AG1020" t="str">
        <f t="shared" si="330"/>
        <v>INSERT INTO oscar_db.synonym (SYNONYM, LOV_ID) VALUES('flanders' , 1019);</v>
      </c>
      <c r="AH1020" t="str">
        <f t="shared" si="330"/>
        <v/>
      </c>
      <c r="AI1020" t="str">
        <f t="shared" si="330"/>
        <v/>
      </c>
      <c r="AJ1020" t="str">
        <f t="shared" si="329"/>
        <v/>
      </c>
      <c r="AK1020" t="str">
        <f t="shared" si="329"/>
        <v/>
      </c>
      <c r="AL1020" t="str">
        <f t="shared" si="329"/>
        <v/>
      </c>
      <c r="AM1020" t="str">
        <f t="shared" si="329"/>
        <v/>
      </c>
      <c r="AN1020" t="str">
        <f t="shared" si="329"/>
        <v/>
      </c>
      <c r="AO1020" t="str">
        <f t="shared" si="329"/>
        <v/>
      </c>
      <c r="AP1020" t="str">
        <f t="shared" si="329"/>
        <v/>
      </c>
      <c r="AQ1020" t="str">
        <f t="shared" si="329"/>
        <v/>
      </c>
      <c r="AR1020" t="str">
        <f t="shared" si="329"/>
        <v/>
      </c>
    </row>
    <row r="1021" spans="3:44" ht="48" hidden="1">
      <c r="C1021" s="68">
        <v>28</v>
      </c>
      <c r="D1021" s="68" t="s">
        <v>2829</v>
      </c>
      <c r="E1021" s="15" t="s">
        <v>883</v>
      </c>
      <c r="F1021" s="145" t="s">
        <v>3041</v>
      </c>
      <c r="G1021" s="148" t="str">
        <f t="shared" si="332"/>
        <v>WALLONE REGION</v>
      </c>
      <c r="H1021" s="148" t="str">
        <f t="shared" si="333"/>
        <v>Wallone Region</v>
      </c>
      <c r="I1021">
        <v>67</v>
      </c>
      <c r="J1021" s="148" t="s">
        <v>200</v>
      </c>
      <c r="K1021" s="148"/>
      <c r="L1021" s="30" t="s">
        <v>3042</v>
      </c>
      <c r="M1021" s="143" t="s">
        <v>3043</v>
      </c>
      <c r="N1021" s="68">
        <v>1020</v>
      </c>
      <c r="O1021" s="68" t="str">
        <f t="shared" si="320"/>
        <v/>
      </c>
      <c r="P1021" s="68" t="str">
        <f t="shared" si="318"/>
        <v>{ "id": 1020, "cbl_value":"WALLONE REGION", "oscar_display_text" : "Wallone Region", "top_record": false, "synonyms": [] },</v>
      </c>
      <c r="Q1021" s="68" t="str">
        <f t="shared" si="319"/>
        <v>{ "id": 1020, "cbl_value":"WALLONE REGION", "oscar_display_text" : "Wallone Region", "top_record": false, "synonyms": [] },</v>
      </c>
      <c r="R1021" s="68"/>
      <c r="T1021" t="str">
        <f t="shared" si="334"/>
        <v>UPDATE lov_value SET ACTIVE = 1 , ORDER_VALUE = 67 WHERE ID = 1020;</v>
      </c>
      <c r="U1021" t="str">
        <f t="shared" si="331"/>
        <v>wallonia</v>
      </c>
      <c r="V1021" t="str">
        <f t="shared" si="331"/>
        <v/>
      </c>
      <c r="W1021" t="str">
        <f t="shared" si="331"/>
        <v/>
      </c>
      <c r="X1021" t="str">
        <f t="shared" si="331"/>
        <v/>
      </c>
      <c r="Y1021" t="str">
        <f t="shared" si="331"/>
        <v/>
      </c>
      <c r="Z1021" t="str">
        <f t="shared" si="331"/>
        <v/>
      </c>
      <c r="AA1021" t="str">
        <f t="shared" si="331"/>
        <v/>
      </c>
      <c r="AB1021" t="str">
        <f t="shared" si="331"/>
        <v/>
      </c>
      <c r="AC1021" t="str">
        <f t="shared" si="331"/>
        <v/>
      </c>
      <c r="AD1021" t="str">
        <f t="shared" si="331"/>
        <v/>
      </c>
      <c r="AE1021" t="str">
        <f t="shared" si="331"/>
        <v/>
      </c>
      <c r="AF1021" t="str">
        <f t="shared" si="331"/>
        <v/>
      </c>
      <c r="AG1021" t="str">
        <f t="shared" si="330"/>
        <v>INSERT INTO oscar_db.synonym (SYNONYM, LOV_ID) VALUES('wallonia' , 1020);</v>
      </c>
      <c r="AH1021" t="str">
        <f t="shared" si="330"/>
        <v/>
      </c>
      <c r="AI1021" t="str">
        <f t="shared" si="330"/>
        <v/>
      </c>
      <c r="AJ1021" t="str">
        <f t="shared" si="329"/>
        <v/>
      </c>
      <c r="AK1021" t="str">
        <f t="shared" si="329"/>
        <v/>
      </c>
      <c r="AL1021" t="str">
        <f t="shared" si="329"/>
        <v/>
      </c>
      <c r="AM1021" t="str">
        <f t="shared" si="329"/>
        <v/>
      </c>
      <c r="AN1021" t="str">
        <f t="shared" si="329"/>
        <v/>
      </c>
      <c r="AO1021" t="str">
        <f t="shared" si="329"/>
        <v/>
      </c>
      <c r="AP1021" t="str">
        <f t="shared" si="329"/>
        <v/>
      </c>
      <c r="AQ1021" t="str">
        <f t="shared" si="329"/>
        <v/>
      </c>
      <c r="AR1021" t="str">
        <f t="shared" si="329"/>
        <v/>
      </c>
    </row>
    <row r="1022" spans="3:44" ht="16" hidden="1">
      <c r="C1022" s="68">
        <v>29</v>
      </c>
      <c r="D1022" s="68" t="s">
        <v>2829</v>
      </c>
      <c r="E1022" s="15" t="s">
        <v>360</v>
      </c>
      <c r="F1022" s="145"/>
      <c r="G1022" s="148" t="s">
        <v>3044</v>
      </c>
      <c r="H1022" s="148" t="s">
        <v>3045</v>
      </c>
      <c r="I1022" s="148"/>
      <c r="J1022" s="148" t="s">
        <v>200</v>
      </c>
      <c r="K1022" s="148"/>
      <c r="L1022" s="30" t="s">
        <v>3046</v>
      </c>
      <c r="M1022" s="143" t="s">
        <v>3047</v>
      </c>
      <c r="N1022" s="68">
        <v>1021</v>
      </c>
      <c r="O1022" s="68" t="str">
        <f t="shared" si="320"/>
        <v>]},{ "id":29,"ext_id": null, "name":"OSCAR_SEC_PRICE_AGE_UNITS","values":[</v>
      </c>
      <c r="P1022" s="68" t="str">
        <f t="shared" si="318"/>
        <v>{ "id": 1021, "cbl_value":"BUS_DAYS", "oscar_display_text" : "Business days", "top_record": false, "synonyms": [] },</v>
      </c>
      <c r="Q1022" s="68" t="str">
        <f t="shared" si="319"/>
        <v>]},{ "id":29,"ext_id": null, "name":"OSCAR_SEC_PRICE_AGE_UNITS","values":[{ "id": 1021, "cbl_value":"BUS_DAYS", "oscar_display_text" : "Business days", "top_record": false, "synonyms": [] },</v>
      </c>
      <c r="R1022" s="68"/>
      <c r="T1022" t="str">
        <f t="shared" si="334"/>
        <v>UPDATE lov_value SET ACTIVE = 1 , ORDER_VALUE = 0 WHERE ID = 1021;</v>
      </c>
      <c r="U1022" t="str">
        <f t="shared" si="331"/>
        <v>bus days</v>
      </c>
      <c r="V1022" t="str">
        <f t="shared" si="331"/>
        <v/>
      </c>
      <c r="W1022" t="str">
        <f t="shared" si="331"/>
        <v/>
      </c>
      <c r="X1022" t="str">
        <f t="shared" si="331"/>
        <v/>
      </c>
      <c r="Y1022" t="str">
        <f t="shared" si="331"/>
        <v/>
      </c>
      <c r="Z1022" t="str">
        <f t="shared" si="331"/>
        <v/>
      </c>
      <c r="AA1022" t="str">
        <f t="shared" si="331"/>
        <v/>
      </c>
      <c r="AB1022" t="str">
        <f t="shared" si="331"/>
        <v/>
      </c>
      <c r="AC1022" t="str">
        <f t="shared" si="331"/>
        <v/>
      </c>
      <c r="AD1022" t="str">
        <f t="shared" si="331"/>
        <v/>
      </c>
      <c r="AE1022" t="str">
        <f t="shared" si="331"/>
        <v/>
      </c>
      <c r="AF1022" t="str">
        <f t="shared" si="331"/>
        <v/>
      </c>
      <c r="AG1022" t="str">
        <f t="shared" si="330"/>
        <v>INSERT INTO oscar_db.synonym (SYNONYM, LOV_ID) VALUES('bus days' , 1021);</v>
      </c>
      <c r="AH1022" t="str">
        <f t="shared" si="330"/>
        <v/>
      </c>
      <c r="AI1022" t="str">
        <f t="shared" si="330"/>
        <v/>
      </c>
      <c r="AJ1022" t="str">
        <f t="shared" si="329"/>
        <v/>
      </c>
      <c r="AK1022" t="str">
        <f t="shared" si="329"/>
        <v/>
      </c>
      <c r="AL1022" t="str">
        <f t="shared" si="329"/>
        <v/>
      </c>
      <c r="AM1022" t="str">
        <f t="shared" si="329"/>
        <v/>
      </c>
      <c r="AN1022" t="str">
        <f t="shared" si="329"/>
        <v/>
      </c>
      <c r="AO1022" t="str">
        <f t="shared" si="329"/>
        <v/>
      </c>
      <c r="AP1022" t="str">
        <f t="shared" si="329"/>
        <v/>
      </c>
      <c r="AQ1022" t="str">
        <f t="shared" si="329"/>
        <v/>
      </c>
      <c r="AR1022" t="str">
        <f t="shared" si="329"/>
        <v/>
      </c>
    </row>
    <row r="1023" spans="3:44" ht="16" hidden="1">
      <c r="C1023" s="68">
        <v>29</v>
      </c>
      <c r="D1023" s="68" t="s">
        <v>2829</v>
      </c>
      <c r="E1023" s="15" t="s">
        <v>360</v>
      </c>
      <c r="F1023" s="145"/>
      <c r="G1023" s="148" t="s">
        <v>3048</v>
      </c>
      <c r="H1023" s="148" t="s">
        <v>3049</v>
      </c>
      <c r="I1023" s="148"/>
      <c r="J1023" s="148" t="s">
        <v>200</v>
      </c>
      <c r="K1023" s="148"/>
      <c r="L1023" s="30" t="s">
        <v>3050</v>
      </c>
      <c r="M1023" s="143" t="s">
        <v>3047</v>
      </c>
      <c r="N1023" s="68">
        <v>1022</v>
      </c>
      <c r="O1023" s="68" t="str">
        <f t="shared" si="320"/>
        <v/>
      </c>
      <c r="P1023" s="68" t="str">
        <f t="shared" si="318"/>
        <v>{ "id": 1022, "cbl_value":"CAL_DAYS", "oscar_display_text" : "Calendar days", "top_record": false, "synonyms": [] },</v>
      </c>
      <c r="Q1023" s="68" t="str">
        <f t="shared" si="319"/>
        <v>{ "id": 1022, "cbl_value":"CAL_DAYS", "oscar_display_text" : "Calendar days", "top_record": false, "synonyms": [] },</v>
      </c>
      <c r="R1023" s="68"/>
      <c r="T1023" t="str">
        <f t="shared" si="334"/>
        <v>UPDATE lov_value SET ACTIVE = 1 , ORDER_VALUE = 0 WHERE ID = 1022;</v>
      </c>
      <c r="U1023" t="str">
        <f t="shared" ref="U1023:AF1034" si="335">IF($L1023&lt;&gt;"",
    IF(LEN($L1023)-LEN(SUBSTITUTE($L1023,";",""))&gt;=U$1,
        IF(U$1=1,
            MID($L1023,1,FIND(";",$L1023,1)-1),
            MID($L1023,
                FIND("~",SUBSTITUTE($L1023,";","~",U$1-1))+1,
                FIND("~",SUBSTITUTE($L1023,";","~",U$1))-FIND("~",SUBSTITUTE($L1023,";","~",U$1-1))-1
            )
        ),
        IF(AND(LEN($L1023)-LEN(SUBSTITUTE($L1023,";",""))=0,U$1=1),
            $L1023,
            IF(LEN($L1023)-LEN(SUBSTITUTE($L1023,";",""))=U$1-1,
                RIGHT($L1023,LEN($L1023)-FIND("~",(SUBSTITUTE($L1023,";","~",U$1-1)))),""))),"")</f>
        <v>cal days</v>
      </c>
      <c r="V1023" t="str">
        <f t="shared" si="335"/>
        <v>days</v>
      </c>
      <c r="W1023" t="str">
        <f t="shared" si="335"/>
        <v>day</v>
      </c>
      <c r="X1023" t="str">
        <f t="shared" si="335"/>
        <v/>
      </c>
      <c r="Y1023" t="str">
        <f t="shared" si="335"/>
        <v/>
      </c>
      <c r="Z1023" t="str">
        <f t="shared" si="335"/>
        <v/>
      </c>
      <c r="AA1023" t="str">
        <f t="shared" si="335"/>
        <v/>
      </c>
      <c r="AB1023" t="str">
        <f t="shared" si="335"/>
        <v/>
      </c>
      <c r="AC1023" t="str">
        <f t="shared" si="335"/>
        <v/>
      </c>
      <c r="AD1023" t="str">
        <f t="shared" si="335"/>
        <v/>
      </c>
      <c r="AE1023" t="str">
        <f t="shared" si="335"/>
        <v/>
      </c>
      <c r="AF1023" t="str">
        <f t="shared" si="335"/>
        <v/>
      </c>
      <c r="AG1023" t="str">
        <f t="shared" si="330"/>
        <v>INSERT INTO oscar_db.synonym (SYNONYM, LOV_ID) VALUES('cal days' , 1022);</v>
      </c>
      <c r="AH1023" t="str">
        <f t="shared" si="330"/>
        <v>INSERT INTO oscar_db.synonym (SYNONYM, LOV_ID) VALUES('days' , 1022);</v>
      </c>
      <c r="AI1023" t="str">
        <f t="shared" si="330"/>
        <v>INSERT INTO oscar_db.synonym (SYNONYM, LOV_ID) VALUES('day' , 1022);</v>
      </c>
      <c r="AJ1023" t="str">
        <f t="shared" si="329"/>
        <v/>
      </c>
      <c r="AK1023" t="str">
        <f t="shared" si="329"/>
        <v/>
      </c>
      <c r="AL1023" t="str">
        <f t="shared" si="329"/>
        <v/>
      </c>
      <c r="AM1023" t="str">
        <f t="shared" si="329"/>
        <v/>
      </c>
      <c r="AN1023" t="str">
        <f t="shared" si="329"/>
        <v/>
      </c>
      <c r="AO1023" t="str">
        <f t="shared" si="329"/>
        <v/>
      </c>
      <c r="AP1023" t="str">
        <f t="shared" si="329"/>
        <v/>
      </c>
      <c r="AQ1023" t="str">
        <f t="shared" si="329"/>
        <v/>
      </c>
      <c r="AR1023" t="str">
        <f t="shared" si="329"/>
        <v/>
      </c>
    </row>
    <row r="1024" spans="3:44" ht="16" hidden="1">
      <c r="C1024" s="68">
        <v>30</v>
      </c>
      <c r="D1024" s="68" t="s">
        <v>2829</v>
      </c>
      <c r="E1024" s="15" t="s">
        <v>1326</v>
      </c>
      <c r="F1024" s="145"/>
      <c r="G1024" s="148" t="s">
        <v>3044</v>
      </c>
      <c r="H1024" s="148" t="s">
        <v>3045</v>
      </c>
      <c r="I1024" s="148">
        <v>1</v>
      </c>
      <c r="J1024" s="148" t="s">
        <v>200</v>
      </c>
      <c r="K1024" s="148"/>
      <c r="L1024" s="30" t="s">
        <v>3046</v>
      </c>
      <c r="M1024" s="143" t="s">
        <v>3047</v>
      </c>
      <c r="N1024" s="68">
        <v>1023</v>
      </c>
      <c r="O1024" s="68" t="str">
        <f t="shared" si="320"/>
        <v>]},{ "id":30,"ext_id": null, "name":"OSCAR_SEC_NAV_AGE_UNITS","values":[</v>
      </c>
      <c r="P1024" s="68" t="str">
        <f t="shared" si="318"/>
        <v>{ "id": 1023, "cbl_value":"BUS_DAYS", "oscar_display_text" : "Business days", "top_record": false, "synonyms": [] },</v>
      </c>
      <c r="Q1024" s="68" t="str">
        <f t="shared" si="319"/>
        <v>]},{ "id":30,"ext_id": null, "name":"OSCAR_SEC_NAV_AGE_UNITS","values":[{ "id": 1023, "cbl_value":"BUS_DAYS", "oscar_display_text" : "Business days", "top_record": false, "synonyms": [] },</v>
      </c>
      <c r="R1024" s="68"/>
      <c r="T1024" t="str">
        <f t="shared" si="334"/>
        <v>UPDATE lov_value SET ACTIVE = 1 , ORDER_VALUE = 1 WHERE ID = 1023;</v>
      </c>
      <c r="U1024" t="str">
        <f t="shared" si="335"/>
        <v>bus days</v>
      </c>
      <c r="V1024" t="str">
        <f t="shared" si="335"/>
        <v/>
      </c>
      <c r="W1024" t="str">
        <f t="shared" si="335"/>
        <v/>
      </c>
      <c r="X1024" t="str">
        <f t="shared" si="335"/>
        <v/>
      </c>
      <c r="Y1024" t="str">
        <f t="shared" si="335"/>
        <v/>
      </c>
      <c r="Z1024" t="str">
        <f t="shared" si="335"/>
        <v/>
      </c>
      <c r="AA1024" t="str">
        <f t="shared" si="335"/>
        <v/>
      </c>
      <c r="AB1024" t="str">
        <f t="shared" si="335"/>
        <v/>
      </c>
      <c r="AC1024" t="str">
        <f t="shared" si="335"/>
        <v/>
      </c>
      <c r="AD1024" t="str">
        <f t="shared" si="335"/>
        <v/>
      </c>
      <c r="AE1024" t="str">
        <f t="shared" si="335"/>
        <v/>
      </c>
      <c r="AF1024" t="str">
        <f t="shared" si="335"/>
        <v/>
      </c>
      <c r="AG1024" t="str">
        <f t="shared" si="330"/>
        <v>INSERT INTO oscar_db.synonym (SYNONYM, LOV_ID) VALUES('bus days' , 1023);</v>
      </c>
      <c r="AH1024" t="str">
        <f t="shared" si="330"/>
        <v/>
      </c>
      <c r="AI1024" t="str">
        <f t="shared" si="330"/>
        <v/>
      </c>
      <c r="AJ1024" t="str">
        <f t="shared" si="329"/>
        <v/>
      </c>
      <c r="AK1024" t="str">
        <f t="shared" si="329"/>
        <v/>
      </c>
      <c r="AL1024" t="str">
        <f t="shared" si="329"/>
        <v/>
      </c>
      <c r="AM1024" t="str">
        <f t="shared" ref="AM1024:AR1034" si="336">IF(AA1024&lt;&gt;"",CONCATENATE("INSERT INTO oscar_db.synonym (SYNONYM, LOV_ID) VALUES('",AA1024,"' , ",$N1024,");"),"")</f>
        <v/>
      </c>
      <c r="AN1024" t="str">
        <f t="shared" si="336"/>
        <v/>
      </c>
      <c r="AO1024" t="str">
        <f t="shared" si="336"/>
        <v/>
      </c>
      <c r="AP1024" t="str">
        <f t="shared" si="336"/>
        <v/>
      </c>
      <c r="AQ1024" t="str">
        <f t="shared" si="336"/>
        <v/>
      </c>
      <c r="AR1024" t="str">
        <f t="shared" si="336"/>
        <v/>
      </c>
    </row>
    <row r="1025" spans="3:44" ht="16" hidden="1">
      <c r="C1025" s="68">
        <v>30</v>
      </c>
      <c r="D1025" s="68" t="s">
        <v>2829</v>
      </c>
      <c r="E1025" s="15" t="s">
        <v>1326</v>
      </c>
      <c r="F1025" s="145"/>
      <c r="G1025" s="148" t="s">
        <v>3051</v>
      </c>
      <c r="H1025" s="148" t="s">
        <v>3052</v>
      </c>
      <c r="I1025" s="148">
        <v>2</v>
      </c>
      <c r="J1025" s="148" t="s">
        <v>200</v>
      </c>
      <c r="K1025" s="148"/>
      <c r="L1025" s="30" t="s">
        <v>3053</v>
      </c>
      <c r="M1025" s="143" t="s">
        <v>3047</v>
      </c>
      <c r="N1025" s="68">
        <v>1024</v>
      </c>
      <c r="O1025" s="68" t="str">
        <f t="shared" si="320"/>
        <v/>
      </c>
      <c r="P1025" s="68" t="str">
        <f t="shared" si="318"/>
        <v>{ "id": 1024, "cbl_value":"HALF_WEEKS", "oscar_display_text" : "Half Weeks", "top_record": false, "synonyms": [] },</v>
      </c>
      <c r="Q1025" s="68" t="str">
        <f t="shared" si="319"/>
        <v>{ "id": 1024, "cbl_value":"HALF_WEEKS", "oscar_display_text" : "Half Weeks", "top_record": false, "synonyms": [] },</v>
      </c>
      <c r="R1025" s="68"/>
      <c r="T1025" t="str">
        <f t="shared" si="334"/>
        <v>UPDATE lov_value SET ACTIVE = 1 , ORDER_VALUE = 2 WHERE ID = 1024;</v>
      </c>
      <c r="U1025" t="str">
        <f t="shared" si="335"/>
        <v>1/2 week</v>
      </c>
      <c r="V1025" t="str">
        <f t="shared" si="335"/>
        <v/>
      </c>
      <c r="W1025" t="str">
        <f t="shared" si="335"/>
        <v/>
      </c>
      <c r="X1025" t="str">
        <f t="shared" si="335"/>
        <v/>
      </c>
      <c r="Y1025" t="str">
        <f t="shared" si="335"/>
        <v/>
      </c>
      <c r="Z1025" t="str">
        <f t="shared" si="335"/>
        <v/>
      </c>
      <c r="AA1025" t="str">
        <f t="shared" si="335"/>
        <v/>
      </c>
      <c r="AB1025" t="str">
        <f t="shared" si="335"/>
        <v/>
      </c>
      <c r="AC1025" t="str">
        <f t="shared" si="335"/>
        <v/>
      </c>
      <c r="AD1025" t="str">
        <f t="shared" si="335"/>
        <v/>
      </c>
      <c r="AE1025" t="str">
        <f t="shared" si="335"/>
        <v/>
      </c>
      <c r="AF1025" t="str">
        <f t="shared" si="335"/>
        <v/>
      </c>
      <c r="AG1025" t="str">
        <f t="shared" si="330"/>
        <v>INSERT INTO oscar_db.synonym (SYNONYM, LOV_ID) VALUES('1/2 week' , 1024);</v>
      </c>
      <c r="AH1025" t="str">
        <f t="shared" si="330"/>
        <v/>
      </c>
      <c r="AI1025" t="str">
        <f t="shared" si="330"/>
        <v/>
      </c>
      <c r="AJ1025" t="str">
        <f t="shared" si="330"/>
        <v/>
      </c>
      <c r="AK1025" t="str">
        <f t="shared" si="330"/>
        <v/>
      </c>
      <c r="AL1025" t="str">
        <f t="shared" si="330"/>
        <v/>
      </c>
      <c r="AM1025" t="str">
        <f t="shared" si="336"/>
        <v/>
      </c>
      <c r="AN1025" t="str">
        <f t="shared" si="336"/>
        <v/>
      </c>
      <c r="AO1025" t="str">
        <f t="shared" si="336"/>
        <v/>
      </c>
      <c r="AP1025" t="str">
        <f t="shared" si="336"/>
        <v/>
      </c>
      <c r="AQ1025" t="str">
        <f t="shared" si="336"/>
        <v/>
      </c>
      <c r="AR1025" t="str">
        <f t="shared" si="336"/>
        <v/>
      </c>
    </row>
    <row r="1026" spans="3:44" ht="16" hidden="1">
      <c r="C1026" s="68">
        <v>30</v>
      </c>
      <c r="D1026" s="68" t="s">
        <v>2829</v>
      </c>
      <c r="E1026" s="15" t="s">
        <v>1326</v>
      </c>
      <c r="F1026" s="145"/>
      <c r="G1026" s="148" t="s">
        <v>3048</v>
      </c>
      <c r="H1026" s="148" t="s">
        <v>3049</v>
      </c>
      <c r="I1026" s="148">
        <v>3</v>
      </c>
      <c r="J1026" s="148" t="s">
        <v>200</v>
      </c>
      <c r="K1026" s="148"/>
      <c r="L1026" s="30" t="s">
        <v>3050</v>
      </c>
      <c r="M1026" s="143" t="s">
        <v>3047</v>
      </c>
      <c r="N1026" s="68">
        <v>1025</v>
      </c>
      <c r="O1026" s="68" t="str">
        <f t="shared" si="320"/>
        <v/>
      </c>
      <c r="P1026" s="68" t="str">
        <f t="shared" ref="P1026:P1089" si="337">CONCATENATE("{ ""id"": ",N1026,", ""cbl_value"":""",G1026,""", ""oscar_display_text"" : """,H1026,""", ""top_record"": ", IF(K1026=TRUE,"true","false"), ", ""synonyms"": []"," },")</f>
        <v>{ "id": 1025, "cbl_value":"CAL_DAYS", "oscar_display_text" : "Calendar days", "top_record": false, "synonyms": [] },</v>
      </c>
      <c r="Q1026" s="68" t="str">
        <f t="shared" ref="Q1026:Q1089" si="338">CONCATENATE(O1026,P1026)</f>
        <v>{ "id": 1025, "cbl_value":"CAL_DAYS", "oscar_display_text" : "Calendar days", "top_record": false, "synonyms": [] },</v>
      </c>
      <c r="R1026" s="68"/>
      <c r="T1026" t="str">
        <f t="shared" si="334"/>
        <v>UPDATE lov_value SET ACTIVE = 1 , ORDER_VALUE = 3 WHERE ID = 1025;</v>
      </c>
      <c r="U1026" t="str">
        <f t="shared" si="335"/>
        <v>cal days</v>
      </c>
      <c r="V1026" t="str">
        <f t="shared" si="335"/>
        <v>days</v>
      </c>
      <c r="W1026" t="str">
        <f t="shared" si="335"/>
        <v>day</v>
      </c>
      <c r="X1026" t="str">
        <f t="shared" si="335"/>
        <v/>
      </c>
      <c r="Y1026" t="str">
        <f t="shared" si="335"/>
        <v/>
      </c>
      <c r="Z1026" t="str">
        <f t="shared" si="335"/>
        <v/>
      </c>
      <c r="AA1026" t="str">
        <f t="shared" si="335"/>
        <v/>
      </c>
      <c r="AB1026" t="str">
        <f t="shared" si="335"/>
        <v/>
      </c>
      <c r="AC1026" t="str">
        <f t="shared" si="335"/>
        <v/>
      </c>
      <c r="AD1026" t="str">
        <f t="shared" si="335"/>
        <v/>
      </c>
      <c r="AE1026" t="str">
        <f t="shared" si="335"/>
        <v/>
      </c>
      <c r="AF1026" t="str">
        <f t="shared" si="335"/>
        <v/>
      </c>
      <c r="AG1026" t="str">
        <f t="shared" si="330"/>
        <v>INSERT INTO oscar_db.synonym (SYNONYM, LOV_ID) VALUES('cal days' , 1025);</v>
      </c>
      <c r="AH1026" t="str">
        <f t="shared" si="330"/>
        <v>INSERT INTO oscar_db.synonym (SYNONYM, LOV_ID) VALUES('days' , 1025);</v>
      </c>
      <c r="AI1026" t="str">
        <f t="shared" si="330"/>
        <v>INSERT INTO oscar_db.synonym (SYNONYM, LOV_ID) VALUES('day' , 1025);</v>
      </c>
      <c r="AJ1026" t="str">
        <f t="shared" si="330"/>
        <v/>
      </c>
      <c r="AK1026" t="str">
        <f t="shared" si="330"/>
        <v/>
      </c>
      <c r="AL1026" t="str">
        <f t="shared" si="330"/>
        <v/>
      </c>
      <c r="AM1026" t="str">
        <f t="shared" si="336"/>
        <v/>
      </c>
      <c r="AN1026" t="str">
        <f t="shared" si="336"/>
        <v/>
      </c>
      <c r="AO1026" t="str">
        <f t="shared" si="336"/>
        <v/>
      </c>
      <c r="AP1026" t="str">
        <f t="shared" si="336"/>
        <v/>
      </c>
      <c r="AQ1026" t="str">
        <f t="shared" si="336"/>
        <v/>
      </c>
      <c r="AR1026" t="str">
        <f t="shared" si="336"/>
        <v/>
      </c>
    </row>
    <row r="1027" spans="3:44" ht="16" hidden="1">
      <c r="C1027" s="68">
        <v>30</v>
      </c>
      <c r="D1027" s="68" t="s">
        <v>2829</v>
      </c>
      <c r="E1027" s="15" t="s">
        <v>1326</v>
      </c>
      <c r="F1027" s="145"/>
      <c r="G1027" s="148" t="s">
        <v>3054</v>
      </c>
      <c r="H1027" s="148" t="s">
        <v>3055</v>
      </c>
      <c r="I1027" s="148">
        <v>4</v>
      </c>
      <c r="J1027" s="148" t="s">
        <v>200</v>
      </c>
      <c r="K1027" s="148"/>
      <c r="L1027" s="30" t="s">
        <v>3056</v>
      </c>
      <c r="M1027" s="143" t="s">
        <v>3047</v>
      </c>
      <c r="N1027" s="68">
        <v>1026</v>
      </c>
      <c r="O1027" s="68" t="str">
        <f t="shared" ref="O1027:O1090" si="339">IF(E1027 &lt;&gt; E1026, CONCATENATE("]},{ ""id"":",C1027,",""ext_id"": ",D1027,", ""name"":""",E1027,""",""values"":["),"")</f>
        <v/>
      </c>
      <c r="P1027" s="68" t="str">
        <f t="shared" si="337"/>
        <v>{ "id": 1026, "cbl_value":"WEEKS", "oscar_display_text" : "Weeks", "top_record": false, "synonyms": [] },</v>
      </c>
      <c r="Q1027" s="68" t="str">
        <f t="shared" si="338"/>
        <v>{ "id": 1026, "cbl_value":"WEEKS", "oscar_display_text" : "Weeks", "top_record": false, "synonyms": [] },</v>
      </c>
      <c r="R1027" s="68"/>
      <c r="T1027" t="str">
        <f t="shared" si="334"/>
        <v>UPDATE lov_value SET ACTIVE = 1 , ORDER_VALUE = 4 WHERE ID = 1026;</v>
      </c>
      <c r="U1027" t="str">
        <f t="shared" si="335"/>
        <v>wks</v>
      </c>
      <c r="V1027" t="str">
        <f t="shared" si="335"/>
        <v>w</v>
      </c>
      <c r="W1027" t="str">
        <f t="shared" si="335"/>
        <v>week</v>
      </c>
      <c r="X1027" t="str">
        <f t="shared" si="335"/>
        <v/>
      </c>
      <c r="Y1027" t="str">
        <f t="shared" si="335"/>
        <v/>
      </c>
      <c r="Z1027" t="str">
        <f t="shared" si="335"/>
        <v/>
      </c>
      <c r="AA1027" t="str">
        <f t="shared" si="335"/>
        <v/>
      </c>
      <c r="AB1027" t="str">
        <f t="shared" si="335"/>
        <v/>
      </c>
      <c r="AC1027" t="str">
        <f t="shared" si="335"/>
        <v/>
      </c>
      <c r="AD1027" t="str">
        <f t="shared" si="335"/>
        <v/>
      </c>
      <c r="AE1027" t="str">
        <f t="shared" si="335"/>
        <v/>
      </c>
      <c r="AF1027" t="str">
        <f t="shared" si="335"/>
        <v/>
      </c>
      <c r="AG1027" t="str">
        <f t="shared" si="330"/>
        <v>INSERT INTO oscar_db.synonym (SYNONYM, LOV_ID) VALUES('wks' , 1026);</v>
      </c>
      <c r="AH1027" t="str">
        <f t="shared" si="330"/>
        <v>INSERT INTO oscar_db.synonym (SYNONYM, LOV_ID) VALUES('w' , 1026);</v>
      </c>
      <c r="AI1027" t="str">
        <f t="shared" si="330"/>
        <v>INSERT INTO oscar_db.synonym (SYNONYM, LOV_ID) VALUES('week' , 1026);</v>
      </c>
      <c r="AJ1027" t="str">
        <f t="shared" si="330"/>
        <v/>
      </c>
      <c r="AK1027" t="str">
        <f t="shared" si="330"/>
        <v/>
      </c>
      <c r="AL1027" t="str">
        <f t="shared" si="330"/>
        <v/>
      </c>
      <c r="AM1027" t="str">
        <f t="shared" si="336"/>
        <v/>
      </c>
      <c r="AN1027" t="str">
        <f t="shared" si="336"/>
        <v/>
      </c>
      <c r="AO1027" t="str">
        <f t="shared" si="336"/>
        <v/>
      </c>
      <c r="AP1027" t="str">
        <f t="shared" si="336"/>
        <v/>
      </c>
      <c r="AQ1027" t="str">
        <f t="shared" si="336"/>
        <v/>
      </c>
      <c r="AR1027" t="str">
        <f t="shared" si="336"/>
        <v/>
      </c>
    </row>
    <row r="1028" spans="3:44" ht="32" hidden="1">
      <c r="C1028" s="68">
        <v>30</v>
      </c>
      <c r="D1028" s="68" t="s">
        <v>2829</v>
      </c>
      <c r="E1028" s="15" t="s">
        <v>1326</v>
      </c>
      <c r="F1028" s="145"/>
      <c r="G1028" s="148" t="s">
        <v>3057</v>
      </c>
      <c r="H1028" s="148" t="s">
        <v>3058</v>
      </c>
      <c r="I1028" s="150">
        <v>5</v>
      </c>
      <c r="J1028" s="148" t="s">
        <v>200</v>
      </c>
      <c r="K1028" s="148"/>
      <c r="L1028" s="30" t="s">
        <v>3059</v>
      </c>
      <c r="M1028" s="143" t="s">
        <v>3047</v>
      </c>
      <c r="N1028" s="68">
        <v>1027</v>
      </c>
      <c r="O1028" s="68" t="str">
        <f t="shared" si="339"/>
        <v/>
      </c>
      <c r="P1028" s="68" t="str">
        <f t="shared" si="337"/>
        <v>{ "id": 1027, "cbl_value":"TWO_WEEKS", "oscar_display_text" : "Two weeks", "top_record": false, "synonyms": [] },</v>
      </c>
      <c r="Q1028" s="68" t="str">
        <f t="shared" si="338"/>
        <v>{ "id": 1027, "cbl_value":"TWO_WEEKS", "oscar_display_text" : "Two weeks", "top_record": false, "synonyms": [] },</v>
      </c>
      <c r="R1028" s="68"/>
      <c r="T1028" t="str">
        <f t="shared" si="334"/>
        <v>UPDATE lov_value SET ACTIVE = 1 , ORDER_VALUE = 5 WHERE ID = 1027;</v>
      </c>
      <c r="U1028" t="str">
        <f t="shared" si="335"/>
        <v>2 weeks</v>
      </c>
      <c r="V1028" t="str">
        <f t="shared" si="335"/>
        <v>fortnight</v>
      </c>
      <c r="W1028" t="str">
        <f t="shared" si="335"/>
        <v>fortnightly</v>
      </c>
      <c r="X1028" t="str">
        <f t="shared" si="335"/>
        <v/>
      </c>
      <c r="Y1028" t="str">
        <f t="shared" si="335"/>
        <v/>
      </c>
      <c r="Z1028" t="str">
        <f t="shared" si="335"/>
        <v/>
      </c>
      <c r="AA1028" t="str">
        <f t="shared" si="335"/>
        <v/>
      </c>
      <c r="AB1028" t="str">
        <f t="shared" si="335"/>
        <v/>
      </c>
      <c r="AC1028" t="str">
        <f t="shared" si="335"/>
        <v/>
      </c>
      <c r="AD1028" t="str">
        <f t="shared" si="335"/>
        <v/>
      </c>
      <c r="AE1028" t="str">
        <f t="shared" si="335"/>
        <v/>
      </c>
      <c r="AF1028" t="str">
        <f t="shared" si="335"/>
        <v/>
      </c>
      <c r="AG1028" t="str">
        <f t="shared" si="330"/>
        <v>INSERT INTO oscar_db.synonym (SYNONYM, LOV_ID) VALUES('2 weeks' , 1027);</v>
      </c>
      <c r="AH1028" t="str">
        <f t="shared" si="330"/>
        <v>INSERT INTO oscar_db.synonym (SYNONYM, LOV_ID) VALUES('fortnight' , 1027);</v>
      </c>
      <c r="AI1028" t="str">
        <f t="shared" si="330"/>
        <v>INSERT INTO oscar_db.synonym (SYNONYM, LOV_ID) VALUES('fortnightly' , 1027);</v>
      </c>
      <c r="AJ1028" t="str">
        <f t="shared" si="330"/>
        <v/>
      </c>
      <c r="AK1028" t="str">
        <f t="shared" si="330"/>
        <v/>
      </c>
      <c r="AL1028" t="str">
        <f t="shared" si="330"/>
        <v/>
      </c>
      <c r="AM1028" t="str">
        <f t="shared" si="336"/>
        <v/>
      </c>
      <c r="AN1028" t="str">
        <f t="shared" si="336"/>
        <v/>
      </c>
      <c r="AO1028" t="str">
        <f t="shared" si="336"/>
        <v/>
      </c>
      <c r="AP1028" t="str">
        <f t="shared" si="336"/>
        <v/>
      </c>
      <c r="AQ1028" t="str">
        <f t="shared" si="336"/>
        <v/>
      </c>
      <c r="AR1028" t="str">
        <f t="shared" si="336"/>
        <v/>
      </c>
    </row>
    <row r="1029" spans="3:44" ht="16" hidden="1">
      <c r="C1029" s="68">
        <v>30</v>
      </c>
      <c r="D1029" s="68" t="s">
        <v>2829</v>
      </c>
      <c r="E1029" s="15" t="s">
        <v>1326</v>
      </c>
      <c r="F1029" s="145"/>
      <c r="G1029" s="148" t="s">
        <v>3060</v>
      </c>
      <c r="H1029" s="148" t="s">
        <v>3061</v>
      </c>
      <c r="I1029" s="148">
        <v>6</v>
      </c>
      <c r="J1029" s="148" t="s">
        <v>200</v>
      </c>
      <c r="K1029" s="148"/>
      <c r="L1029" s="30" t="s">
        <v>3062</v>
      </c>
      <c r="M1029" s="143" t="s">
        <v>3047</v>
      </c>
      <c r="N1029" s="68">
        <v>1028</v>
      </c>
      <c r="O1029" s="68" t="str">
        <f t="shared" si="339"/>
        <v/>
      </c>
      <c r="P1029" s="68" t="str">
        <f t="shared" si="337"/>
        <v>{ "id": 1028, "cbl_value":"MONTHS", "oscar_display_text" : "Months", "top_record": false, "synonyms": [] },</v>
      </c>
      <c r="Q1029" s="68" t="str">
        <f t="shared" si="338"/>
        <v>{ "id": 1028, "cbl_value":"MONTHS", "oscar_display_text" : "Months", "top_record": false, "synonyms": [] },</v>
      </c>
      <c r="R1029" s="68"/>
      <c r="T1029" t="str">
        <f t="shared" si="334"/>
        <v>UPDATE lov_value SET ACTIVE = 1 , ORDER_VALUE = 6 WHERE ID = 1028;</v>
      </c>
      <c r="U1029" t="str">
        <f t="shared" si="335"/>
        <v>mo</v>
      </c>
      <c r="V1029" t="str">
        <f t="shared" si="335"/>
        <v>m</v>
      </c>
      <c r="W1029" t="str">
        <f t="shared" si="335"/>
        <v>month</v>
      </c>
      <c r="X1029" t="str">
        <f t="shared" si="335"/>
        <v/>
      </c>
      <c r="Y1029" t="str">
        <f t="shared" si="335"/>
        <v/>
      </c>
      <c r="Z1029" t="str">
        <f t="shared" si="335"/>
        <v/>
      </c>
      <c r="AA1029" t="str">
        <f t="shared" si="335"/>
        <v/>
      </c>
      <c r="AB1029" t="str">
        <f t="shared" si="335"/>
        <v/>
      </c>
      <c r="AC1029" t="str">
        <f t="shared" si="335"/>
        <v/>
      </c>
      <c r="AD1029" t="str">
        <f t="shared" si="335"/>
        <v/>
      </c>
      <c r="AE1029" t="str">
        <f t="shared" si="335"/>
        <v/>
      </c>
      <c r="AF1029" t="str">
        <f t="shared" si="335"/>
        <v/>
      </c>
      <c r="AG1029" t="str">
        <f t="shared" ref="AG1029:AL1034" si="340">IF(U1029&lt;&gt;"",CONCATENATE("INSERT INTO oscar_db.synonym (SYNONYM, LOV_ID) VALUES('",U1029,"' , ",$N1029,");"),"")</f>
        <v>INSERT INTO oscar_db.synonym (SYNONYM, LOV_ID) VALUES('mo' , 1028);</v>
      </c>
      <c r="AH1029" t="str">
        <f t="shared" si="340"/>
        <v>INSERT INTO oscar_db.synonym (SYNONYM, LOV_ID) VALUES('m' , 1028);</v>
      </c>
      <c r="AI1029" t="str">
        <f t="shared" si="340"/>
        <v>INSERT INTO oscar_db.synonym (SYNONYM, LOV_ID) VALUES('month' , 1028);</v>
      </c>
      <c r="AJ1029" t="str">
        <f t="shared" si="340"/>
        <v/>
      </c>
      <c r="AK1029" t="str">
        <f t="shared" si="340"/>
        <v/>
      </c>
      <c r="AL1029" t="str">
        <f t="shared" si="340"/>
        <v/>
      </c>
      <c r="AM1029" t="str">
        <f t="shared" si="336"/>
        <v/>
      </c>
      <c r="AN1029" t="str">
        <f t="shared" si="336"/>
        <v/>
      </c>
      <c r="AO1029" t="str">
        <f t="shared" si="336"/>
        <v/>
      </c>
      <c r="AP1029" t="str">
        <f t="shared" si="336"/>
        <v/>
      </c>
      <c r="AQ1029" t="str">
        <f t="shared" si="336"/>
        <v/>
      </c>
      <c r="AR1029" t="str">
        <f t="shared" si="336"/>
        <v/>
      </c>
    </row>
    <row r="1030" spans="3:44" ht="16" hidden="1">
      <c r="C1030" s="68">
        <v>30</v>
      </c>
      <c r="D1030" s="68" t="s">
        <v>2829</v>
      </c>
      <c r="E1030" s="15" t="s">
        <v>1326</v>
      </c>
      <c r="F1030" s="145"/>
      <c r="G1030" s="148" t="s">
        <v>3063</v>
      </c>
      <c r="H1030" s="148" t="s">
        <v>3064</v>
      </c>
      <c r="I1030" s="148">
        <v>7</v>
      </c>
      <c r="J1030" s="148" t="s">
        <v>200</v>
      </c>
      <c r="K1030" s="148"/>
      <c r="L1030" s="30" t="s">
        <v>3065</v>
      </c>
      <c r="M1030" s="143" t="s">
        <v>3047</v>
      </c>
      <c r="N1030" s="68">
        <v>1029</v>
      </c>
      <c r="O1030" s="68" t="str">
        <f t="shared" si="339"/>
        <v/>
      </c>
      <c r="P1030" s="68" t="str">
        <f t="shared" si="337"/>
        <v>{ "id": 1029, "cbl_value":"QUARTERS", "oscar_display_text" : "Quarters", "top_record": false, "synonyms": [] },</v>
      </c>
      <c r="Q1030" s="68" t="str">
        <f t="shared" si="338"/>
        <v>{ "id": 1029, "cbl_value":"QUARTERS", "oscar_display_text" : "Quarters", "top_record": false, "synonyms": [] },</v>
      </c>
      <c r="R1030" s="68"/>
      <c r="T1030" t="str">
        <f t="shared" si="334"/>
        <v>UPDATE lov_value SET ACTIVE = 1 , ORDER_VALUE = 7 WHERE ID = 1029;</v>
      </c>
      <c r="U1030" t="str">
        <f t="shared" si="335"/>
        <v>Q</v>
      </c>
      <c r="V1030" t="str">
        <f t="shared" si="335"/>
        <v/>
      </c>
      <c r="W1030" t="str">
        <f t="shared" si="335"/>
        <v/>
      </c>
      <c r="X1030" t="str">
        <f t="shared" si="335"/>
        <v/>
      </c>
      <c r="Y1030" t="str">
        <f t="shared" si="335"/>
        <v/>
      </c>
      <c r="Z1030" t="str">
        <f t="shared" si="335"/>
        <v/>
      </c>
      <c r="AA1030" t="str">
        <f t="shared" si="335"/>
        <v/>
      </c>
      <c r="AB1030" t="str">
        <f t="shared" si="335"/>
        <v/>
      </c>
      <c r="AC1030" t="str">
        <f t="shared" si="335"/>
        <v/>
      </c>
      <c r="AD1030" t="str">
        <f t="shared" si="335"/>
        <v/>
      </c>
      <c r="AE1030" t="str">
        <f t="shared" si="335"/>
        <v/>
      </c>
      <c r="AF1030" t="str">
        <f t="shared" si="335"/>
        <v/>
      </c>
      <c r="AG1030" t="str">
        <f t="shared" si="340"/>
        <v>INSERT INTO oscar_db.synonym (SYNONYM, LOV_ID) VALUES('Q' , 1029);</v>
      </c>
      <c r="AH1030" t="str">
        <f t="shared" si="340"/>
        <v/>
      </c>
      <c r="AI1030" t="str">
        <f t="shared" si="340"/>
        <v/>
      </c>
      <c r="AJ1030" t="str">
        <f t="shared" si="340"/>
        <v/>
      </c>
      <c r="AK1030" t="str">
        <f t="shared" si="340"/>
        <v/>
      </c>
      <c r="AL1030" t="str">
        <f t="shared" si="340"/>
        <v/>
      </c>
      <c r="AM1030" t="str">
        <f t="shared" si="336"/>
        <v/>
      </c>
      <c r="AN1030" t="str">
        <f t="shared" si="336"/>
        <v/>
      </c>
      <c r="AO1030" t="str">
        <f t="shared" si="336"/>
        <v/>
      </c>
      <c r="AP1030" t="str">
        <f t="shared" si="336"/>
        <v/>
      </c>
      <c r="AQ1030" t="str">
        <f t="shared" si="336"/>
        <v/>
      </c>
      <c r="AR1030" t="str">
        <f t="shared" si="336"/>
        <v/>
      </c>
    </row>
    <row r="1031" spans="3:44" ht="16" hidden="1">
      <c r="C1031" s="68">
        <v>30</v>
      </c>
      <c r="D1031" s="68" t="s">
        <v>2829</v>
      </c>
      <c r="E1031" s="15" t="s">
        <v>1326</v>
      </c>
      <c r="F1031" s="145"/>
      <c r="G1031" s="148" t="s">
        <v>3066</v>
      </c>
      <c r="H1031" s="148" t="s">
        <v>3067</v>
      </c>
      <c r="I1031" s="148">
        <v>8</v>
      </c>
      <c r="J1031" s="148" t="s">
        <v>200</v>
      </c>
      <c r="K1031" s="148"/>
      <c r="L1031" s="30" t="s">
        <v>3068</v>
      </c>
      <c r="M1031" s="143" t="s">
        <v>3047</v>
      </c>
      <c r="N1031" s="68">
        <v>1030</v>
      </c>
      <c r="O1031" s="68" t="str">
        <f t="shared" si="339"/>
        <v/>
      </c>
      <c r="P1031" s="68" t="str">
        <f t="shared" si="337"/>
        <v>{ "id": 1030, "cbl_value":"HALF_YEARS", "oscar_display_text" : "Half years", "top_record": false, "synonyms": [] },</v>
      </c>
      <c r="Q1031" s="68" t="str">
        <f t="shared" si="338"/>
        <v>{ "id": 1030, "cbl_value":"HALF_YEARS", "oscar_display_text" : "Half years", "top_record": false, "synonyms": [] },</v>
      </c>
      <c r="R1031" s="68"/>
      <c r="T1031" t="str">
        <f t="shared" si="334"/>
        <v>UPDATE lov_value SET ACTIVE = 1 , ORDER_VALUE = 8 WHERE ID = 1030;</v>
      </c>
      <c r="U1031" t="str">
        <f t="shared" si="335"/>
        <v>6 months</v>
      </c>
      <c r="V1031" t="str">
        <f t="shared" si="335"/>
        <v>quarter</v>
      </c>
      <c r="W1031" t="str">
        <f t="shared" si="335"/>
        <v/>
      </c>
      <c r="X1031" t="str">
        <f t="shared" si="335"/>
        <v/>
      </c>
      <c r="Y1031" t="str">
        <f t="shared" si="335"/>
        <v/>
      </c>
      <c r="Z1031" t="str">
        <f t="shared" si="335"/>
        <v/>
      </c>
      <c r="AA1031" t="str">
        <f t="shared" si="335"/>
        <v/>
      </c>
      <c r="AB1031" t="str">
        <f t="shared" si="335"/>
        <v/>
      </c>
      <c r="AC1031" t="str">
        <f t="shared" si="335"/>
        <v/>
      </c>
      <c r="AD1031" t="str">
        <f t="shared" si="335"/>
        <v/>
      </c>
      <c r="AE1031" t="str">
        <f t="shared" si="335"/>
        <v/>
      </c>
      <c r="AF1031" t="str">
        <f t="shared" si="335"/>
        <v/>
      </c>
      <c r="AG1031" t="str">
        <f t="shared" si="340"/>
        <v>INSERT INTO oscar_db.synonym (SYNONYM, LOV_ID) VALUES('6 months' , 1030);</v>
      </c>
      <c r="AH1031" t="str">
        <f t="shared" si="340"/>
        <v>INSERT INTO oscar_db.synonym (SYNONYM, LOV_ID) VALUES('quarter' , 1030);</v>
      </c>
      <c r="AI1031" t="str">
        <f t="shared" si="340"/>
        <v/>
      </c>
      <c r="AJ1031" t="str">
        <f t="shared" si="340"/>
        <v/>
      </c>
      <c r="AK1031" t="str">
        <f t="shared" si="340"/>
        <v/>
      </c>
      <c r="AL1031" t="str">
        <f t="shared" si="340"/>
        <v/>
      </c>
      <c r="AM1031" t="str">
        <f t="shared" si="336"/>
        <v/>
      </c>
      <c r="AN1031" t="str">
        <f t="shared" si="336"/>
        <v/>
      </c>
      <c r="AO1031" t="str">
        <f t="shared" si="336"/>
        <v/>
      </c>
      <c r="AP1031" t="str">
        <f t="shared" si="336"/>
        <v/>
      </c>
      <c r="AQ1031" t="str">
        <f t="shared" si="336"/>
        <v/>
      </c>
      <c r="AR1031" t="str">
        <f t="shared" si="336"/>
        <v/>
      </c>
    </row>
    <row r="1032" spans="3:44" ht="16" hidden="1">
      <c r="C1032" s="68">
        <v>30</v>
      </c>
      <c r="D1032" s="68" t="s">
        <v>2829</v>
      </c>
      <c r="E1032" s="15" t="s">
        <v>1326</v>
      </c>
      <c r="F1032" s="145"/>
      <c r="G1032" s="148" t="s">
        <v>3069</v>
      </c>
      <c r="H1032" s="148" t="s">
        <v>3070</v>
      </c>
      <c r="I1032" s="148">
        <v>9</v>
      </c>
      <c r="J1032" s="148" t="s">
        <v>200</v>
      </c>
      <c r="K1032" s="148"/>
      <c r="L1032" s="30" t="s">
        <v>3071</v>
      </c>
      <c r="M1032" s="143" t="s">
        <v>3047</v>
      </c>
      <c r="N1032" s="68">
        <v>1031</v>
      </c>
      <c r="O1032" s="68" t="str">
        <f t="shared" si="339"/>
        <v/>
      </c>
      <c r="P1032" s="68" t="str">
        <f t="shared" si="337"/>
        <v>{ "id": 1031, "cbl_value":"YEARS", "oscar_display_text" : "Years", "top_record": false, "synonyms": [] },</v>
      </c>
      <c r="Q1032" s="68" t="str">
        <f t="shared" si="338"/>
        <v>{ "id": 1031, "cbl_value":"YEARS", "oscar_display_text" : "Years", "top_record": false, "synonyms": [] },</v>
      </c>
      <c r="R1032" s="68"/>
      <c r="T1032" t="str">
        <f t="shared" si="334"/>
        <v>UPDATE lov_value SET ACTIVE = 1 , ORDER_VALUE = 9 WHERE ID = 1031;</v>
      </c>
      <c r="U1032" t="str">
        <f t="shared" si="335"/>
        <v>yrs</v>
      </c>
      <c r="V1032" t="str">
        <f t="shared" si="335"/>
        <v xml:space="preserve"> yr</v>
      </c>
      <c r="W1032" t="str">
        <f t="shared" si="335"/>
        <v>y</v>
      </c>
      <c r="X1032" t="str">
        <f t="shared" si="335"/>
        <v>year</v>
      </c>
      <c r="Y1032" t="str">
        <f t="shared" si="335"/>
        <v/>
      </c>
      <c r="Z1032" t="str">
        <f t="shared" si="335"/>
        <v/>
      </c>
      <c r="AA1032" t="str">
        <f t="shared" si="335"/>
        <v/>
      </c>
      <c r="AB1032" t="str">
        <f t="shared" si="335"/>
        <v/>
      </c>
      <c r="AC1032" t="str">
        <f t="shared" si="335"/>
        <v/>
      </c>
      <c r="AD1032" t="str">
        <f t="shared" si="335"/>
        <v/>
      </c>
      <c r="AE1032" t="str">
        <f t="shared" si="335"/>
        <v/>
      </c>
      <c r="AF1032" t="str">
        <f t="shared" si="335"/>
        <v/>
      </c>
      <c r="AG1032" t="str">
        <f t="shared" si="340"/>
        <v>INSERT INTO oscar_db.synonym (SYNONYM, LOV_ID) VALUES('yrs' , 1031);</v>
      </c>
      <c r="AH1032" t="str">
        <f t="shared" si="340"/>
        <v>INSERT INTO oscar_db.synonym (SYNONYM, LOV_ID) VALUES(' yr' , 1031);</v>
      </c>
      <c r="AI1032" t="str">
        <f t="shared" si="340"/>
        <v>INSERT INTO oscar_db.synonym (SYNONYM, LOV_ID) VALUES('y' , 1031);</v>
      </c>
      <c r="AJ1032" t="str">
        <f t="shared" si="340"/>
        <v>INSERT INTO oscar_db.synonym (SYNONYM, LOV_ID) VALUES('year' , 1031);</v>
      </c>
      <c r="AK1032" t="str">
        <f t="shared" si="340"/>
        <v/>
      </c>
      <c r="AL1032" t="str">
        <f t="shared" si="340"/>
        <v/>
      </c>
      <c r="AM1032" t="str">
        <f t="shared" si="336"/>
        <v/>
      </c>
      <c r="AN1032" t="str">
        <f t="shared" si="336"/>
        <v/>
      </c>
      <c r="AO1032" t="str">
        <f t="shared" si="336"/>
        <v/>
      </c>
      <c r="AP1032" t="str">
        <f t="shared" si="336"/>
        <v/>
      </c>
      <c r="AQ1032" t="str">
        <f t="shared" si="336"/>
        <v/>
      </c>
      <c r="AR1032" t="str">
        <f t="shared" si="336"/>
        <v/>
      </c>
    </row>
    <row r="1033" spans="3:44" ht="16" hidden="1">
      <c r="C1033" s="68">
        <v>31</v>
      </c>
      <c r="D1033" s="68" t="s">
        <v>2829</v>
      </c>
      <c r="E1033" s="19" t="s">
        <v>419</v>
      </c>
      <c r="F1033" s="145"/>
      <c r="G1033" s="148" t="s">
        <v>3072</v>
      </c>
      <c r="H1033" s="148" t="s">
        <v>3072</v>
      </c>
      <c r="I1033" s="148">
        <v>1</v>
      </c>
      <c r="J1033" s="148" t="s">
        <v>200</v>
      </c>
      <c r="K1033" s="148"/>
      <c r="L1033" s="30" t="s">
        <v>1790</v>
      </c>
      <c r="M1033" s="143" t="s">
        <v>3047</v>
      </c>
      <c r="N1033" s="68">
        <v>1032</v>
      </c>
      <c r="O1033" s="68" t="str">
        <f t="shared" si="339"/>
        <v>]},{ "id":31,"ext_id": null, "name":"CURRENCY","values":[</v>
      </c>
      <c r="P1033" s="68" t="str">
        <f t="shared" si="337"/>
        <v>{ "id": 1032, "cbl_value":"AED", "oscar_display_text" : "AED", "top_record": false, "synonyms": [] },</v>
      </c>
      <c r="Q1033" s="68" t="str">
        <f t="shared" si="338"/>
        <v>]},{ "id":31,"ext_id": null, "name":"CURRENCY","values":[{ "id": 1032, "cbl_value":"AED", "oscar_display_text" : "AED", "top_record": false, "synonyms": [] },</v>
      </c>
      <c r="R1033" s="68"/>
      <c r="S1033" t="s">
        <v>88</v>
      </c>
      <c r="T1033" t="str">
        <f t="shared" si="334"/>
        <v>UPDATE lov_value SET ACTIVE = 1 , ORDER_VALUE = 1 WHERE ID = 1032;</v>
      </c>
      <c r="U1033" t="str">
        <f t="shared" si="335"/>
        <v>UAE dirham</v>
      </c>
      <c r="V1033" t="str">
        <f t="shared" si="335"/>
        <v/>
      </c>
      <c r="W1033" t="str">
        <f t="shared" si="335"/>
        <v/>
      </c>
      <c r="X1033" t="str">
        <f t="shared" si="335"/>
        <v/>
      </c>
      <c r="Y1033" t="str">
        <f t="shared" si="335"/>
        <v/>
      </c>
      <c r="Z1033" t="str">
        <f t="shared" si="335"/>
        <v/>
      </c>
      <c r="AA1033" t="str">
        <f t="shared" si="335"/>
        <v/>
      </c>
      <c r="AB1033" t="str">
        <f t="shared" si="335"/>
        <v/>
      </c>
      <c r="AC1033" t="str">
        <f t="shared" si="335"/>
        <v/>
      </c>
      <c r="AD1033" t="str">
        <f t="shared" si="335"/>
        <v/>
      </c>
      <c r="AE1033" t="str">
        <f t="shared" si="335"/>
        <v/>
      </c>
      <c r="AF1033" t="str">
        <f t="shared" si="335"/>
        <v/>
      </c>
      <c r="AG1033" t="str">
        <f t="shared" si="340"/>
        <v>INSERT INTO oscar_db.synonym (SYNONYM, LOV_ID) VALUES('UAE dirham' , 1032);</v>
      </c>
      <c r="AH1033" t="str">
        <f t="shared" si="340"/>
        <v/>
      </c>
      <c r="AI1033" t="str">
        <f t="shared" si="340"/>
        <v/>
      </c>
      <c r="AJ1033" t="str">
        <f t="shared" si="340"/>
        <v/>
      </c>
      <c r="AK1033" t="str">
        <f t="shared" si="340"/>
        <v/>
      </c>
      <c r="AL1033" t="str">
        <f t="shared" si="340"/>
        <v/>
      </c>
      <c r="AM1033" t="str">
        <f t="shared" si="336"/>
        <v/>
      </c>
      <c r="AN1033" t="str">
        <f t="shared" si="336"/>
        <v/>
      </c>
      <c r="AO1033" t="str">
        <f t="shared" si="336"/>
        <v/>
      </c>
      <c r="AP1033" t="str">
        <f t="shared" si="336"/>
        <v/>
      </c>
      <c r="AQ1033" t="str">
        <f t="shared" si="336"/>
        <v/>
      </c>
      <c r="AR1033" t="str">
        <f t="shared" si="336"/>
        <v/>
      </c>
    </row>
    <row r="1034" spans="3:44" ht="16" hidden="1">
      <c r="C1034" s="68">
        <v>31</v>
      </c>
      <c r="D1034" s="68" t="s">
        <v>2829</v>
      </c>
      <c r="E1034" s="19" t="s">
        <v>419</v>
      </c>
      <c r="F1034" s="145"/>
      <c r="G1034" s="148" t="s">
        <v>3073</v>
      </c>
      <c r="H1034" s="148" t="s">
        <v>3073</v>
      </c>
      <c r="I1034" s="148">
        <v>2</v>
      </c>
      <c r="J1034" s="148" t="s">
        <v>200</v>
      </c>
      <c r="K1034" s="148"/>
      <c r="L1034" s="30" t="s">
        <v>1792</v>
      </c>
      <c r="M1034" s="143" t="s">
        <v>3047</v>
      </c>
      <c r="N1034" s="68">
        <v>1033</v>
      </c>
      <c r="O1034" s="68" t="str">
        <f t="shared" si="339"/>
        <v/>
      </c>
      <c r="P1034" s="68" t="str">
        <f t="shared" si="337"/>
        <v>{ "id": 1033, "cbl_value":"AMD", "oscar_display_text" : "AMD", "top_record": false, "synonyms": [] },</v>
      </c>
      <c r="Q1034" s="68" t="str">
        <f t="shared" si="338"/>
        <v>{ "id": 1033, "cbl_value":"AMD", "oscar_display_text" : "AMD", "top_record": false, "synonyms": [] },</v>
      </c>
      <c r="R1034" s="68"/>
      <c r="S1034" t="s">
        <v>88</v>
      </c>
      <c r="T1034" t="str">
        <f t="shared" si="334"/>
        <v>UPDATE lov_value SET ACTIVE = 1 , ORDER_VALUE = 2 WHERE ID = 1033;</v>
      </c>
      <c r="U1034" t="str">
        <f t="shared" si="335"/>
        <v>armenian dram</v>
      </c>
      <c r="V1034" t="str">
        <f t="shared" si="335"/>
        <v/>
      </c>
      <c r="W1034" t="str">
        <f t="shared" si="335"/>
        <v/>
      </c>
      <c r="X1034" t="str">
        <f t="shared" si="335"/>
        <v/>
      </c>
      <c r="Y1034" t="str">
        <f t="shared" si="335"/>
        <v/>
      </c>
      <c r="Z1034" t="str">
        <f t="shared" si="335"/>
        <v/>
      </c>
      <c r="AA1034" t="str">
        <f t="shared" si="335"/>
        <v/>
      </c>
      <c r="AB1034" t="str">
        <f t="shared" si="335"/>
        <v/>
      </c>
      <c r="AC1034" t="str">
        <f t="shared" si="335"/>
        <v/>
      </c>
      <c r="AD1034" t="str">
        <f t="shared" si="335"/>
        <v/>
      </c>
      <c r="AE1034" t="str">
        <f t="shared" si="335"/>
        <v/>
      </c>
      <c r="AF1034" t="str">
        <f t="shared" si="335"/>
        <v/>
      </c>
      <c r="AG1034" t="str">
        <f t="shared" si="340"/>
        <v>INSERT INTO oscar_db.synonym (SYNONYM, LOV_ID) VALUES('armenian dram' , 1033);</v>
      </c>
      <c r="AH1034" t="str">
        <f t="shared" si="340"/>
        <v/>
      </c>
      <c r="AI1034" t="str">
        <f t="shared" si="340"/>
        <v/>
      </c>
      <c r="AJ1034" t="str">
        <f t="shared" si="340"/>
        <v/>
      </c>
      <c r="AK1034" t="str">
        <f t="shared" si="340"/>
        <v/>
      </c>
      <c r="AL1034" t="str">
        <f t="shared" si="340"/>
        <v/>
      </c>
      <c r="AM1034" t="str">
        <f t="shared" si="336"/>
        <v/>
      </c>
      <c r="AN1034" t="str">
        <f t="shared" si="336"/>
        <v/>
      </c>
      <c r="AO1034" t="str">
        <f t="shared" si="336"/>
        <v/>
      </c>
      <c r="AP1034" t="str">
        <f t="shared" si="336"/>
        <v/>
      </c>
      <c r="AQ1034" t="str">
        <f t="shared" si="336"/>
        <v/>
      </c>
      <c r="AR1034" t="str">
        <f t="shared" si="336"/>
        <v/>
      </c>
    </row>
    <row r="1035" spans="3:44" ht="16" hidden="1">
      <c r="C1035" s="68">
        <v>31</v>
      </c>
      <c r="D1035" s="68" t="s">
        <v>2829</v>
      </c>
      <c r="E1035" s="19" t="s">
        <v>419</v>
      </c>
      <c r="F1035" s="145"/>
      <c r="G1035" s="148" t="s">
        <v>3074</v>
      </c>
      <c r="H1035" s="148" t="s">
        <v>3074</v>
      </c>
      <c r="I1035" s="148">
        <v>3</v>
      </c>
      <c r="J1035" s="148" t="s">
        <v>88</v>
      </c>
      <c r="K1035" s="148"/>
      <c r="L1035" s="68"/>
      <c r="M1035" s="143" t="s">
        <v>3047</v>
      </c>
      <c r="N1035" s="68">
        <v>1034</v>
      </c>
      <c r="O1035" s="68" t="str">
        <f t="shared" si="339"/>
        <v/>
      </c>
      <c r="P1035" s="68" t="str">
        <f t="shared" si="337"/>
        <v>{ "id": 1034, "cbl_value":"AOA", "oscar_display_text" : "AOA", "top_record": false, "synonyms": [] },</v>
      </c>
      <c r="Q1035" s="68" t="str">
        <f t="shared" si="338"/>
        <v>{ "id": 1034, "cbl_value":"AOA", "oscar_display_text" : "AOA", "top_record": false, "synonyms": [] },</v>
      </c>
      <c r="R1035" s="68"/>
      <c r="S1035" t="s">
        <v>88</v>
      </c>
      <c r="T1035" t="str">
        <f t="shared" si="334"/>
        <v>UPDATE lov_value SET ACTIVE = 0 , ORDER_VALUE = 3 WHERE ID = 1034;</v>
      </c>
    </row>
    <row r="1036" spans="3:44" ht="16" hidden="1">
      <c r="C1036" s="68">
        <v>31</v>
      </c>
      <c r="D1036" s="68" t="s">
        <v>2829</v>
      </c>
      <c r="E1036" s="19" t="s">
        <v>419</v>
      </c>
      <c r="F1036" s="145"/>
      <c r="G1036" s="148" t="s">
        <v>3075</v>
      </c>
      <c r="H1036" s="148" t="s">
        <v>3075</v>
      </c>
      <c r="I1036" s="148">
        <v>4</v>
      </c>
      <c r="J1036" s="148" t="s">
        <v>200</v>
      </c>
      <c r="K1036" s="148"/>
      <c r="L1036" s="30" t="s">
        <v>1795</v>
      </c>
      <c r="M1036" s="143" t="s">
        <v>3047</v>
      </c>
      <c r="N1036" s="68">
        <v>1035</v>
      </c>
      <c r="O1036" s="68" t="str">
        <f t="shared" si="339"/>
        <v/>
      </c>
      <c r="P1036" s="68" t="str">
        <f t="shared" si="337"/>
        <v>{ "id": 1035, "cbl_value":"ARS", "oscar_display_text" : "ARS", "top_record": false, "synonyms": [] },</v>
      </c>
      <c r="Q1036" s="68" t="str">
        <f t="shared" si="338"/>
        <v>{ "id": 1035, "cbl_value":"ARS", "oscar_display_text" : "ARS", "top_record": false, "synonyms": [] },</v>
      </c>
      <c r="R1036" s="68"/>
      <c r="S1036" t="s">
        <v>88</v>
      </c>
      <c r="T1036" t="str">
        <f t="shared" si="334"/>
        <v>UPDATE lov_value SET ACTIVE = 1 , ORDER_VALUE = 4 WHERE ID = 1035;</v>
      </c>
      <c r="U1036" t="str">
        <f t="shared" ref="U1036:AF1036" si="341">IF($L1036&lt;&gt;"",
    IF(LEN($L1036)-LEN(SUBSTITUTE($L1036,";",""))&gt;=U$1,
        IF(U$1=1,
            MID($L1036,1,FIND(";",$L1036,1)-1),
            MID($L1036,
                FIND("~",SUBSTITUTE($L1036,";","~",U$1-1))+1,
                FIND("~",SUBSTITUTE($L1036,";","~",U$1))-FIND("~",SUBSTITUTE($L1036,";","~",U$1-1))-1
            )
        ),
        IF(AND(LEN($L1036)-LEN(SUBSTITUTE($L1036,";",""))=0,U$1=1),
            $L1036,
            IF(LEN($L1036)-LEN(SUBSTITUTE($L1036,";",""))=U$1-1,
                RIGHT($L1036,LEN($L1036)-FIND("~",(SUBSTITUTE($L1036,";","~",U$1-1)))),""))),"")</f>
        <v>argentine peso</v>
      </c>
      <c r="V1036" t="str">
        <f t="shared" si="341"/>
        <v>ar peso</v>
      </c>
      <c r="W1036" t="str">
        <f t="shared" si="341"/>
        <v/>
      </c>
      <c r="X1036" t="str">
        <f t="shared" si="341"/>
        <v/>
      </c>
      <c r="Y1036" t="str">
        <f t="shared" si="341"/>
        <v/>
      </c>
      <c r="Z1036" t="str">
        <f t="shared" si="341"/>
        <v/>
      </c>
      <c r="AA1036" t="str">
        <f t="shared" si="341"/>
        <v/>
      </c>
      <c r="AB1036" t="str">
        <f t="shared" si="341"/>
        <v/>
      </c>
      <c r="AC1036" t="str">
        <f t="shared" si="341"/>
        <v/>
      </c>
      <c r="AD1036" t="str">
        <f t="shared" si="341"/>
        <v/>
      </c>
      <c r="AE1036" t="str">
        <f t="shared" si="341"/>
        <v/>
      </c>
      <c r="AF1036" t="str">
        <f t="shared" si="341"/>
        <v/>
      </c>
      <c r="AG1036" t="str">
        <f t="shared" ref="AG1036:AR1036" si="342">IF(U1036&lt;&gt;"",CONCATENATE("INSERT INTO oscar_db.synonym (SYNONYM, LOV_ID) VALUES('",U1036,"' , ",$N1036,");"),"")</f>
        <v>INSERT INTO oscar_db.synonym (SYNONYM, LOV_ID) VALUES('argentine peso' , 1035);</v>
      </c>
      <c r="AH1036" t="str">
        <f t="shared" si="342"/>
        <v>INSERT INTO oscar_db.synonym (SYNONYM, LOV_ID) VALUES('ar peso' , 1035);</v>
      </c>
      <c r="AI1036" t="str">
        <f t="shared" si="342"/>
        <v/>
      </c>
      <c r="AJ1036" t="str">
        <f t="shared" si="342"/>
        <v/>
      </c>
      <c r="AK1036" t="str">
        <f t="shared" si="342"/>
        <v/>
      </c>
      <c r="AL1036" t="str">
        <f t="shared" si="342"/>
        <v/>
      </c>
      <c r="AM1036" t="str">
        <f t="shared" si="342"/>
        <v/>
      </c>
      <c r="AN1036" t="str">
        <f t="shared" si="342"/>
        <v/>
      </c>
      <c r="AO1036" t="str">
        <f t="shared" si="342"/>
        <v/>
      </c>
      <c r="AP1036" t="str">
        <f t="shared" si="342"/>
        <v/>
      </c>
      <c r="AQ1036" t="str">
        <f t="shared" si="342"/>
        <v/>
      </c>
      <c r="AR1036" t="str">
        <f t="shared" si="342"/>
        <v/>
      </c>
    </row>
    <row r="1037" spans="3:44" ht="16" hidden="1">
      <c r="C1037" s="68">
        <v>31</v>
      </c>
      <c r="D1037" s="68" t="s">
        <v>2829</v>
      </c>
      <c r="E1037" s="19" t="s">
        <v>419</v>
      </c>
      <c r="F1037" s="145"/>
      <c r="G1037" s="148" t="s">
        <v>3076</v>
      </c>
      <c r="H1037" s="148" t="s">
        <v>3076</v>
      </c>
      <c r="I1037" s="148">
        <v>5</v>
      </c>
      <c r="J1037" s="148" t="s">
        <v>88</v>
      </c>
      <c r="K1037" s="148"/>
      <c r="L1037" s="68"/>
      <c r="M1037" s="143" t="s">
        <v>3047</v>
      </c>
      <c r="N1037" s="68">
        <v>1036</v>
      </c>
      <c r="O1037" s="68" t="str">
        <f t="shared" si="339"/>
        <v/>
      </c>
      <c r="P1037" s="68" t="str">
        <f t="shared" si="337"/>
        <v>{ "id": 1036, "cbl_value":"ATS", "oscar_display_text" : "ATS", "top_record": false, "synonyms": [] },</v>
      </c>
      <c r="Q1037" s="68" t="str">
        <f t="shared" si="338"/>
        <v>{ "id": 1036, "cbl_value":"ATS", "oscar_display_text" : "ATS", "top_record": false, "synonyms": [] },</v>
      </c>
      <c r="R1037" s="68"/>
      <c r="S1037" t="s">
        <v>88</v>
      </c>
      <c r="T1037" t="str">
        <f t="shared" si="334"/>
        <v>UPDATE lov_value SET ACTIVE = 0 , ORDER_VALUE = 5 WHERE ID = 1036;</v>
      </c>
    </row>
    <row r="1038" spans="3:44" ht="16" hidden="1">
      <c r="C1038" s="68">
        <v>31</v>
      </c>
      <c r="D1038" s="68" t="s">
        <v>2829</v>
      </c>
      <c r="E1038" s="19" t="s">
        <v>419</v>
      </c>
      <c r="F1038" s="145"/>
      <c r="G1038" s="148" t="s">
        <v>3077</v>
      </c>
      <c r="H1038" s="148" t="s">
        <v>3077</v>
      </c>
      <c r="I1038" s="148">
        <v>6</v>
      </c>
      <c r="J1038" s="148" t="s">
        <v>200</v>
      </c>
      <c r="K1038" s="148"/>
      <c r="L1038" s="30" t="s">
        <v>1798</v>
      </c>
      <c r="M1038" s="143" t="s">
        <v>3078</v>
      </c>
      <c r="N1038" s="68">
        <v>1037</v>
      </c>
      <c r="O1038" s="68" t="str">
        <f t="shared" si="339"/>
        <v/>
      </c>
      <c r="P1038" s="68" t="str">
        <f t="shared" si="337"/>
        <v>{ "id": 1037, "cbl_value":"AUD", "oscar_display_text" : "AUD", "top_record": false, "synonyms": [] },</v>
      </c>
      <c r="Q1038" s="68" t="str">
        <f t="shared" si="338"/>
        <v>{ "id": 1037, "cbl_value":"AUD", "oscar_display_text" : "AUD", "top_record": false, "synonyms": [] },</v>
      </c>
      <c r="R1038" s="68"/>
      <c r="S1038" t="s">
        <v>88</v>
      </c>
      <c r="T1038" t="str">
        <f t="shared" si="334"/>
        <v>UPDATE lov_value SET ACTIVE = 1 , ORDER_VALUE = 6 WHERE ID = 1037;</v>
      </c>
      <c r="U1038" t="str">
        <f t="shared" ref="U1038:AF1038" si="343">IF($L1038&lt;&gt;"",
    IF(LEN($L1038)-LEN(SUBSTITUTE($L1038,";",""))&gt;=U$1,
        IF(U$1=1,
            MID($L1038,1,FIND(";",$L1038,1)-1),
            MID($L1038,
                FIND("~",SUBSTITUTE($L1038,";","~",U$1-1))+1,
                FIND("~",SUBSTITUTE($L1038,";","~",U$1))-FIND("~",SUBSTITUTE($L1038,";","~",U$1-1))-1
            )
        ),
        IF(AND(LEN($L1038)-LEN(SUBSTITUTE($L1038,";",""))=0,U$1=1),
            $L1038,
            IF(LEN($L1038)-LEN(SUBSTITUTE($L1038,";",""))=U$1-1,
                RIGHT($L1038,LEN($L1038)-FIND("~",(SUBSTITUTE($L1038,";","~",U$1-1)))),""))),"")</f>
        <v>australian dollar</v>
      </c>
      <c r="V1038" t="str">
        <f t="shared" si="343"/>
        <v>au dollar</v>
      </c>
      <c r="W1038" t="str">
        <f t="shared" si="343"/>
        <v/>
      </c>
      <c r="X1038" t="str">
        <f t="shared" si="343"/>
        <v/>
      </c>
      <c r="Y1038" t="str">
        <f t="shared" si="343"/>
        <v/>
      </c>
      <c r="Z1038" t="str">
        <f t="shared" si="343"/>
        <v/>
      </c>
      <c r="AA1038" t="str">
        <f t="shared" si="343"/>
        <v/>
      </c>
      <c r="AB1038" t="str">
        <f t="shared" si="343"/>
        <v/>
      </c>
      <c r="AC1038" t="str">
        <f t="shared" si="343"/>
        <v/>
      </c>
      <c r="AD1038" t="str">
        <f t="shared" si="343"/>
        <v/>
      </c>
      <c r="AE1038" t="str">
        <f t="shared" si="343"/>
        <v/>
      </c>
      <c r="AF1038" t="str">
        <f t="shared" si="343"/>
        <v/>
      </c>
      <c r="AG1038" t="str">
        <f t="shared" ref="AG1038:AR1038" si="344">IF(U1038&lt;&gt;"",CONCATENATE("INSERT INTO oscar_db.synonym (SYNONYM, LOV_ID) VALUES('",U1038,"' , ",$N1038,");"),"")</f>
        <v>INSERT INTO oscar_db.synonym (SYNONYM, LOV_ID) VALUES('australian dollar' , 1037);</v>
      </c>
      <c r="AH1038" t="str">
        <f t="shared" si="344"/>
        <v>INSERT INTO oscar_db.synonym (SYNONYM, LOV_ID) VALUES('au dollar' , 1037);</v>
      </c>
      <c r="AI1038" t="str">
        <f t="shared" si="344"/>
        <v/>
      </c>
      <c r="AJ1038" t="str">
        <f t="shared" si="344"/>
        <v/>
      </c>
      <c r="AK1038" t="str">
        <f t="shared" si="344"/>
        <v/>
      </c>
      <c r="AL1038" t="str">
        <f t="shared" si="344"/>
        <v/>
      </c>
      <c r="AM1038" t="str">
        <f t="shared" si="344"/>
        <v/>
      </c>
      <c r="AN1038" t="str">
        <f t="shared" si="344"/>
        <v/>
      </c>
      <c r="AO1038" t="str">
        <f t="shared" si="344"/>
        <v/>
      </c>
      <c r="AP1038" t="str">
        <f t="shared" si="344"/>
        <v/>
      </c>
      <c r="AQ1038" t="str">
        <f t="shared" si="344"/>
        <v/>
      </c>
      <c r="AR1038" t="str">
        <f t="shared" si="344"/>
        <v/>
      </c>
    </row>
    <row r="1039" spans="3:44" ht="16" hidden="1">
      <c r="C1039" s="68">
        <v>31</v>
      </c>
      <c r="D1039" s="68" t="s">
        <v>2829</v>
      </c>
      <c r="E1039" s="19" t="s">
        <v>419</v>
      </c>
      <c r="F1039" s="145"/>
      <c r="G1039" s="148" t="s">
        <v>3079</v>
      </c>
      <c r="H1039" s="148" t="s">
        <v>3079</v>
      </c>
      <c r="I1039" s="148">
        <v>7</v>
      </c>
      <c r="J1039" s="148" t="s">
        <v>88</v>
      </c>
      <c r="K1039" s="148"/>
      <c r="L1039" s="68"/>
      <c r="M1039" s="143" t="s">
        <v>3047</v>
      </c>
      <c r="N1039" s="68">
        <v>1038</v>
      </c>
      <c r="O1039" s="68" t="str">
        <f t="shared" si="339"/>
        <v/>
      </c>
      <c r="P1039" s="68" t="str">
        <f t="shared" si="337"/>
        <v>{ "id": 1038, "cbl_value":"AZN", "oscar_display_text" : "AZN", "top_record": false, "synonyms": [] },</v>
      </c>
      <c r="Q1039" s="68" t="str">
        <f t="shared" si="338"/>
        <v>{ "id": 1038, "cbl_value":"AZN", "oscar_display_text" : "AZN", "top_record": false, "synonyms": [] },</v>
      </c>
      <c r="R1039" s="68"/>
      <c r="S1039" t="s">
        <v>88</v>
      </c>
      <c r="T1039" t="str">
        <f t="shared" si="334"/>
        <v>UPDATE lov_value SET ACTIVE = 0 , ORDER_VALUE = 7 WHERE ID = 1038;</v>
      </c>
    </row>
    <row r="1040" spans="3:44" ht="16" hidden="1">
      <c r="C1040" s="68">
        <v>31</v>
      </c>
      <c r="D1040" s="68" t="s">
        <v>2829</v>
      </c>
      <c r="E1040" s="19" t="s">
        <v>419</v>
      </c>
      <c r="F1040" s="145"/>
      <c r="G1040" s="148" t="s">
        <v>3080</v>
      </c>
      <c r="H1040" s="148" t="s">
        <v>3080</v>
      </c>
      <c r="I1040" s="148">
        <v>8</v>
      </c>
      <c r="J1040" s="148" t="s">
        <v>88</v>
      </c>
      <c r="K1040" s="148"/>
      <c r="L1040" s="68"/>
      <c r="M1040" s="143" t="s">
        <v>3047</v>
      </c>
      <c r="N1040" s="68">
        <v>1039</v>
      </c>
      <c r="O1040" s="68" t="str">
        <f t="shared" si="339"/>
        <v/>
      </c>
      <c r="P1040" s="68" t="str">
        <f t="shared" si="337"/>
        <v>{ "id": 1039, "cbl_value":"BDT", "oscar_display_text" : "BDT", "top_record": false, "synonyms": [] },</v>
      </c>
      <c r="Q1040" s="68" t="str">
        <f t="shared" si="338"/>
        <v>{ "id": 1039, "cbl_value":"BDT", "oscar_display_text" : "BDT", "top_record": false, "synonyms": [] },</v>
      </c>
      <c r="R1040" s="68"/>
      <c r="S1040" t="s">
        <v>88</v>
      </c>
      <c r="T1040" t="str">
        <f t="shared" si="334"/>
        <v>UPDATE lov_value SET ACTIVE = 0 , ORDER_VALUE = 8 WHERE ID = 1039;</v>
      </c>
    </row>
    <row r="1041" spans="3:44" ht="16" hidden="1">
      <c r="C1041" s="68">
        <v>31</v>
      </c>
      <c r="D1041" s="68" t="s">
        <v>2829</v>
      </c>
      <c r="E1041" s="19" t="s">
        <v>419</v>
      </c>
      <c r="F1041" s="145"/>
      <c r="G1041" s="148" t="s">
        <v>3081</v>
      </c>
      <c r="H1041" s="148" t="s">
        <v>3081</v>
      </c>
      <c r="I1041" s="148">
        <v>9</v>
      </c>
      <c r="J1041" s="148" t="s">
        <v>88</v>
      </c>
      <c r="K1041" s="148"/>
      <c r="L1041" s="68"/>
      <c r="M1041" s="143" t="s">
        <v>3047</v>
      </c>
      <c r="N1041" s="68">
        <v>1040</v>
      </c>
      <c r="O1041" s="68" t="str">
        <f t="shared" si="339"/>
        <v/>
      </c>
      <c r="P1041" s="68" t="str">
        <f t="shared" si="337"/>
        <v>{ "id": 1040, "cbl_value":"BEF", "oscar_display_text" : "BEF", "top_record": false, "synonyms": [] },</v>
      </c>
      <c r="Q1041" s="68" t="str">
        <f t="shared" si="338"/>
        <v>{ "id": 1040, "cbl_value":"BEF", "oscar_display_text" : "BEF", "top_record": false, "synonyms": [] },</v>
      </c>
      <c r="R1041" s="68"/>
      <c r="S1041" t="s">
        <v>88</v>
      </c>
      <c r="T1041" t="str">
        <f t="shared" si="334"/>
        <v>UPDATE lov_value SET ACTIVE = 0 , ORDER_VALUE = 9 WHERE ID = 1040;</v>
      </c>
    </row>
    <row r="1042" spans="3:44" ht="16" hidden="1">
      <c r="C1042" s="68">
        <v>31</v>
      </c>
      <c r="D1042" s="68" t="s">
        <v>2829</v>
      </c>
      <c r="E1042" s="19" t="s">
        <v>419</v>
      </c>
      <c r="F1042" s="145"/>
      <c r="G1042" s="148" t="s">
        <v>3082</v>
      </c>
      <c r="H1042" s="148" t="s">
        <v>3082</v>
      </c>
      <c r="I1042" s="148">
        <v>10</v>
      </c>
      <c r="J1042" s="148" t="s">
        <v>200</v>
      </c>
      <c r="K1042" s="148"/>
      <c r="L1042" s="30" t="s">
        <v>1804</v>
      </c>
      <c r="M1042" s="143" t="s">
        <v>3047</v>
      </c>
      <c r="N1042" s="68">
        <v>1041</v>
      </c>
      <c r="O1042" s="68" t="str">
        <f t="shared" si="339"/>
        <v/>
      </c>
      <c r="P1042" s="68" t="str">
        <f t="shared" si="337"/>
        <v>{ "id": 1041, "cbl_value":"BGN", "oscar_display_text" : "BGN", "top_record": false, "synonyms": [] },</v>
      </c>
      <c r="Q1042" s="68" t="str">
        <f t="shared" si="338"/>
        <v>{ "id": 1041, "cbl_value":"BGN", "oscar_display_text" : "BGN", "top_record": false, "synonyms": [] },</v>
      </c>
      <c r="R1042" s="68"/>
      <c r="S1042" t="s">
        <v>88</v>
      </c>
      <c r="T1042" t="str">
        <f t="shared" si="334"/>
        <v>UPDATE lov_value SET ACTIVE = 1 , ORDER_VALUE = 10 WHERE ID = 1041;</v>
      </c>
      <c r="U1042" t="str">
        <f t="shared" ref="U1042:AF1043" si="345">IF($L1042&lt;&gt;"",
    IF(LEN($L1042)-LEN(SUBSTITUTE($L1042,";",""))&gt;=U$1,
        IF(U$1=1,
            MID($L1042,1,FIND(";",$L1042,1)-1),
            MID($L1042,
                FIND("~",SUBSTITUTE($L1042,";","~",U$1-1))+1,
                FIND("~",SUBSTITUTE($L1042,";","~",U$1))-FIND("~",SUBSTITUTE($L1042,";","~",U$1-1))-1
            )
        ),
        IF(AND(LEN($L1042)-LEN(SUBSTITUTE($L1042,";",""))=0,U$1=1),
            $L1042,
            IF(LEN($L1042)-LEN(SUBSTITUTE($L1042,";",""))=U$1-1,
                RIGHT($L1042,LEN($L1042)-FIND("~",(SUBSTITUTE($L1042,";","~",U$1-1)))),""))),"")</f>
        <v>bulgaria lev</v>
      </c>
      <c r="V1042" t="str">
        <f t="shared" si="345"/>
        <v>bg lev</v>
      </c>
      <c r="W1042" t="str">
        <f t="shared" si="345"/>
        <v/>
      </c>
      <c r="X1042" t="str">
        <f t="shared" si="345"/>
        <v/>
      </c>
      <c r="Y1042" t="str">
        <f t="shared" si="345"/>
        <v/>
      </c>
      <c r="Z1042" t="str">
        <f t="shared" si="345"/>
        <v/>
      </c>
      <c r="AA1042" t="str">
        <f t="shared" si="345"/>
        <v/>
      </c>
      <c r="AB1042" t="str">
        <f t="shared" si="345"/>
        <v/>
      </c>
      <c r="AC1042" t="str">
        <f t="shared" si="345"/>
        <v/>
      </c>
      <c r="AD1042" t="str">
        <f t="shared" si="345"/>
        <v/>
      </c>
      <c r="AE1042" t="str">
        <f t="shared" si="345"/>
        <v/>
      </c>
      <c r="AF1042" t="str">
        <f t="shared" si="345"/>
        <v/>
      </c>
      <c r="AG1042" t="str">
        <f t="shared" ref="AG1042:AR1043" si="346">IF(U1042&lt;&gt;"",CONCATENATE("INSERT INTO oscar_db.synonym (SYNONYM, LOV_ID) VALUES('",U1042,"' , ",$N1042,");"),"")</f>
        <v>INSERT INTO oscar_db.synonym (SYNONYM, LOV_ID) VALUES('bulgaria lev' , 1041);</v>
      </c>
      <c r="AH1042" t="str">
        <f t="shared" si="346"/>
        <v>INSERT INTO oscar_db.synonym (SYNONYM, LOV_ID) VALUES('bg lev' , 1041);</v>
      </c>
      <c r="AI1042" t="str">
        <f t="shared" si="346"/>
        <v/>
      </c>
      <c r="AJ1042" t="str">
        <f t="shared" si="346"/>
        <v/>
      </c>
      <c r="AK1042" t="str">
        <f t="shared" si="346"/>
        <v/>
      </c>
      <c r="AL1042" t="str">
        <f t="shared" si="346"/>
        <v/>
      </c>
      <c r="AM1042" t="str">
        <f t="shared" si="346"/>
        <v/>
      </c>
      <c r="AN1042" t="str">
        <f t="shared" si="346"/>
        <v/>
      </c>
      <c r="AO1042" t="str">
        <f t="shared" si="346"/>
        <v/>
      </c>
      <c r="AP1042" t="str">
        <f t="shared" si="346"/>
        <v/>
      </c>
      <c r="AQ1042" t="str">
        <f t="shared" si="346"/>
        <v/>
      </c>
      <c r="AR1042" t="str">
        <f t="shared" si="346"/>
        <v/>
      </c>
    </row>
    <row r="1043" spans="3:44" ht="16" hidden="1">
      <c r="C1043" s="68">
        <v>31</v>
      </c>
      <c r="D1043" s="68" t="s">
        <v>2829</v>
      </c>
      <c r="E1043" s="19" t="s">
        <v>419</v>
      </c>
      <c r="F1043" s="145"/>
      <c r="G1043" s="148" t="s">
        <v>3083</v>
      </c>
      <c r="H1043" s="148" t="s">
        <v>3083</v>
      </c>
      <c r="I1043" s="148">
        <v>11</v>
      </c>
      <c r="J1043" s="148" t="s">
        <v>200</v>
      </c>
      <c r="K1043" s="148"/>
      <c r="L1043" s="30" t="s">
        <v>1806</v>
      </c>
      <c r="M1043" s="143" t="s">
        <v>3047</v>
      </c>
      <c r="N1043" s="68">
        <v>1042</v>
      </c>
      <c r="O1043" s="68" t="str">
        <f t="shared" si="339"/>
        <v/>
      </c>
      <c r="P1043" s="68" t="str">
        <f t="shared" si="337"/>
        <v>{ "id": 1042, "cbl_value":"BHD", "oscar_display_text" : "BHD", "top_record": false, "synonyms": [] },</v>
      </c>
      <c r="Q1043" s="68" t="str">
        <f t="shared" si="338"/>
        <v>{ "id": 1042, "cbl_value":"BHD", "oscar_display_text" : "BHD", "top_record": false, "synonyms": [] },</v>
      </c>
      <c r="R1043" s="68"/>
      <c r="S1043" t="s">
        <v>88</v>
      </c>
      <c r="T1043" t="str">
        <f t="shared" si="334"/>
        <v>UPDATE lov_value SET ACTIVE = 1 , ORDER_VALUE = 11 WHERE ID = 1042;</v>
      </c>
      <c r="U1043" t="str">
        <f t="shared" si="345"/>
        <v>bahraini dinar</v>
      </c>
      <c r="V1043" t="str">
        <f t="shared" si="345"/>
        <v xml:space="preserve"> bh dinar</v>
      </c>
      <c r="W1043" t="str">
        <f t="shared" si="345"/>
        <v/>
      </c>
      <c r="X1043" t="str">
        <f t="shared" si="345"/>
        <v/>
      </c>
      <c r="Y1043" t="str">
        <f t="shared" si="345"/>
        <v/>
      </c>
      <c r="Z1043" t="str">
        <f t="shared" si="345"/>
        <v/>
      </c>
      <c r="AA1043" t="str">
        <f t="shared" si="345"/>
        <v/>
      </c>
      <c r="AB1043" t="str">
        <f t="shared" si="345"/>
        <v/>
      </c>
      <c r="AC1043" t="str">
        <f t="shared" si="345"/>
        <v/>
      </c>
      <c r="AD1043" t="str">
        <f t="shared" si="345"/>
        <v/>
      </c>
      <c r="AE1043" t="str">
        <f t="shared" si="345"/>
        <v/>
      </c>
      <c r="AF1043" t="str">
        <f t="shared" si="345"/>
        <v/>
      </c>
      <c r="AG1043" t="str">
        <f t="shared" si="346"/>
        <v>INSERT INTO oscar_db.synonym (SYNONYM, LOV_ID) VALUES('bahraini dinar' , 1042);</v>
      </c>
      <c r="AH1043" t="str">
        <f t="shared" si="346"/>
        <v>INSERT INTO oscar_db.synonym (SYNONYM, LOV_ID) VALUES(' bh dinar' , 1042);</v>
      </c>
      <c r="AI1043" t="str">
        <f t="shared" si="346"/>
        <v/>
      </c>
      <c r="AJ1043" t="str">
        <f t="shared" si="346"/>
        <v/>
      </c>
      <c r="AK1043" t="str">
        <f t="shared" si="346"/>
        <v/>
      </c>
      <c r="AL1043" t="str">
        <f t="shared" si="346"/>
        <v/>
      </c>
      <c r="AM1043" t="str">
        <f t="shared" si="346"/>
        <v/>
      </c>
      <c r="AN1043" t="str">
        <f t="shared" si="346"/>
        <v/>
      </c>
      <c r="AO1043" t="str">
        <f t="shared" si="346"/>
        <v/>
      </c>
      <c r="AP1043" t="str">
        <f t="shared" si="346"/>
        <v/>
      </c>
      <c r="AQ1043" t="str">
        <f t="shared" si="346"/>
        <v/>
      </c>
      <c r="AR1043" t="str">
        <f t="shared" si="346"/>
        <v/>
      </c>
    </row>
    <row r="1044" spans="3:44" ht="16" hidden="1">
      <c r="C1044" s="68">
        <v>31</v>
      </c>
      <c r="D1044" s="68" t="s">
        <v>2829</v>
      </c>
      <c r="E1044" s="19" t="s">
        <v>419</v>
      </c>
      <c r="F1044" s="145"/>
      <c r="G1044" s="148" t="s">
        <v>3084</v>
      </c>
      <c r="H1044" s="148" t="s">
        <v>3084</v>
      </c>
      <c r="I1044" s="148">
        <v>12</v>
      </c>
      <c r="J1044" s="148" t="s">
        <v>88</v>
      </c>
      <c r="K1044" s="148"/>
      <c r="L1044" s="68"/>
      <c r="M1044" s="143" t="s">
        <v>3047</v>
      </c>
      <c r="N1044" s="68">
        <v>1043</v>
      </c>
      <c r="O1044" s="68" t="str">
        <f t="shared" si="339"/>
        <v/>
      </c>
      <c r="P1044" s="68" t="str">
        <f t="shared" si="337"/>
        <v>{ "id": 1043, "cbl_value":"BOB", "oscar_display_text" : "BOB", "top_record": false, "synonyms": [] },</v>
      </c>
      <c r="Q1044" s="68" t="str">
        <f t="shared" si="338"/>
        <v>{ "id": 1043, "cbl_value":"BOB", "oscar_display_text" : "BOB", "top_record": false, "synonyms": [] },</v>
      </c>
      <c r="R1044" s="68"/>
      <c r="S1044" t="s">
        <v>88</v>
      </c>
      <c r="T1044" t="str">
        <f t="shared" si="334"/>
        <v>UPDATE lov_value SET ACTIVE = 0 , ORDER_VALUE = 12 WHERE ID = 1043;</v>
      </c>
    </row>
    <row r="1045" spans="3:44" ht="16" hidden="1">
      <c r="C1045" s="68">
        <v>31</v>
      </c>
      <c r="D1045" s="68" t="s">
        <v>2829</v>
      </c>
      <c r="E1045" s="19" t="s">
        <v>419</v>
      </c>
      <c r="F1045" s="145"/>
      <c r="G1045" s="148" t="s">
        <v>3085</v>
      </c>
      <c r="H1045" s="148" t="s">
        <v>3085</v>
      </c>
      <c r="I1045" s="148">
        <v>13</v>
      </c>
      <c r="J1045" s="148" t="s">
        <v>88</v>
      </c>
      <c r="K1045" s="148"/>
      <c r="L1045" s="68"/>
      <c r="M1045" s="143" t="s">
        <v>3047</v>
      </c>
      <c r="N1045" s="68">
        <v>1044</v>
      </c>
      <c r="O1045" s="68" t="str">
        <f t="shared" si="339"/>
        <v/>
      </c>
      <c r="P1045" s="68" t="str">
        <f t="shared" si="337"/>
        <v>{ "id": 1044, "cbl_value":"BRL", "oscar_display_text" : "BRL", "top_record": false, "synonyms": [] },</v>
      </c>
      <c r="Q1045" s="68" t="str">
        <f t="shared" si="338"/>
        <v>{ "id": 1044, "cbl_value":"BRL", "oscar_display_text" : "BRL", "top_record": false, "synonyms": [] },</v>
      </c>
      <c r="R1045" s="68"/>
      <c r="S1045" t="s">
        <v>88</v>
      </c>
      <c r="T1045" t="str">
        <f t="shared" si="334"/>
        <v>UPDATE lov_value SET ACTIVE = 0 , ORDER_VALUE = 13 WHERE ID = 1044;</v>
      </c>
    </row>
    <row r="1046" spans="3:44" ht="16" hidden="1">
      <c r="C1046" s="68">
        <v>31</v>
      </c>
      <c r="D1046" s="68" t="s">
        <v>2829</v>
      </c>
      <c r="E1046" s="19" t="s">
        <v>419</v>
      </c>
      <c r="F1046" s="145"/>
      <c r="G1046" s="148" t="s">
        <v>3086</v>
      </c>
      <c r="H1046" s="148" t="s">
        <v>3086</v>
      </c>
      <c r="I1046" s="148">
        <v>14</v>
      </c>
      <c r="J1046" s="148" t="s">
        <v>200</v>
      </c>
      <c r="K1046" s="148"/>
      <c r="L1046" s="30" t="s">
        <v>1810</v>
      </c>
      <c r="M1046" s="143" t="s">
        <v>3047</v>
      </c>
      <c r="N1046" s="68">
        <v>1045</v>
      </c>
      <c r="O1046" s="68" t="str">
        <f t="shared" si="339"/>
        <v/>
      </c>
      <c r="P1046" s="68" t="str">
        <f t="shared" si="337"/>
        <v>{ "id": 1045, "cbl_value":"BWP", "oscar_display_text" : "BWP", "top_record": false, "synonyms": [] },</v>
      </c>
      <c r="Q1046" s="68" t="str">
        <f t="shared" si="338"/>
        <v>{ "id": 1045, "cbl_value":"BWP", "oscar_display_text" : "BWP", "top_record": false, "synonyms": [] },</v>
      </c>
      <c r="R1046" s="68"/>
      <c r="S1046" t="s">
        <v>88</v>
      </c>
      <c r="T1046" t="str">
        <f t="shared" si="334"/>
        <v>UPDATE lov_value SET ACTIVE = 1 , ORDER_VALUE = 14 WHERE ID = 1045;</v>
      </c>
      <c r="U1046" t="str">
        <f t="shared" ref="U1046:AF1046" si="347">IF($L1046&lt;&gt;"",
    IF(LEN($L1046)-LEN(SUBSTITUTE($L1046,";",""))&gt;=U$1,
        IF(U$1=1,
            MID($L1046,1,FIND(";",$L1046,1)-1),
            MID($L1046,
                FIND("~",SUBSTITUTE($L1046,";","~",U$1-1))+1,
                FIND("~",SUBSTITUTE($L1046,";","~",U$1))-FIND("~",SUBSTITUTE($L1046,";","~",U$1-1))-1
            )
        ),
        IF(AND(LEN($L1046)-LEN(SUBSTITUTE($L1046,";",""))=0,U$1=1),
            $L1046,
            IF(LEN($L1046)-LEN(SUBSTITUTE($L1046,";",""))=U$1-1,
                RIGHT($L1046,LEN($L1046)-FIND("~",(SUBSTITUTE($L1046,";","~",U$1-1)))),""))),"")</f>
        <v>botswana pula</v>
      </c>
      <c r="V1046" t="str">
        <f t="shared" si="347"/>
        <v/>
      </c>
      <c r="W1046" t="str">
        <f t="shared" si="347"/>
        <v/>
      </c>
      <c r="X1046" t="str">
        <f t="shared" si="347"/>
        <v/>
      </c>
      <c r="Y1046" t="str">
        <f t="shared" si="347"/>
        <v/>
      </c>
      <c r="Z1046" t="str">
        <f t="shared" si="347"/>
        <v/>
      </c>
      <c r="AA1046" t="str">
        <f t="shared" si="347"/>
        <v/>
      </c>
      <c r="AB1046" t="str">
        <f t="shared" si="347"/>
        <v/>
      </c>
      <c r="AC1046" t="str">
        <f t="shared" si="347"/>
        <v/>
      </c>
      <c r="AD1046" t="str">
        <f t="shared" si="347"/>
        <v/>
      </c>
      <c r="AE1046" t="str">
        <f t="shared" si="347"/>
        <v/>
      </c>
      <c r="AF1046" t="str">
        <f t="shared" si="347"/>
        <v/>
      </c>
      <c r="AG1046" t="str">
        <f t="shared" ref="AG1046:AR1046" si="348">IF(U1046&lt;&gt;"",CONCATENATE("INSERT INTO oscar_db.synonym (SYNONYM, LOV_ID) VALUES('",U1046,"' , ",$N1046,");"),"")</f>
        <v>INSERT INTO oscar_db.synonym (SYNONYM, LOV_ID) VALUES('botswana pula' , 1045);</v>
      </c>
      <c r="AH1046" t="str">
        <f t="shared" si="348"/>
        <v/>
      </c>
      <c r="AI1046" t="str">
        <f t="shared" si="348"/>
        <v/>
      </c>
      <c r="AJ1046" t="str">
        <f t="shared" si="348"/>
        <v/>
      </c>
      <c r="AK1046" t="str">
        <f t="shared" si="348"/>
        <v/>
      </c>
      <c r="AL1046" t="str">
        <f t="shared" si="348"/>
        <v/>
      </c>
      <c r="AM1046" t="str">
        <f t="shared" si="348"/>
        <v/>
      </c>
      <c r="AN1046" t="str">
        <f t="shared" si="348"/>
        <v/>
      </c>
      <c r="AO1046" t="str">
        <f t="shared" si="348"/>
        <v/>
      </c>
      <c r="AP1046" t="str">
        <f t="shared" si="348"/>
        <v/>
      </c>
      <c r="AQ1046" t="str">
        <f t="shared" si="348"/>
        <v/>
      </c>
      <c r="AR1046" t="str">
        <f t="shared" si="348"/>
        <v/>
      </c>
    </row>
    <row r="1047" spans="3:44" ht="16" hidden="1">
      <c r="C1047" s="68">
        <v>31</v>
      </c>
      <c r="D1047" s="68" t="s">
        <v>2829</v>
      </c>
      <c r="E1047" s="19" t="s">
        <v>419</v>
      </c>
      <c r="F1047" s="145"/>
      <c r="G1047" s="148" t="s">
        <v>3087</v>
      </c>
      <c r="H1047" s="148" t="s">
        <v>3087</v>
      </c>
      <c r="I1047" s="148">
        <v>15</v>
      </c>
      <c r="J1047" s="148" t="s">
        <v>88</v>
      </c>
      <c r="K1047" s="148"/>
      <c r="L1047" s="68"/>
      <c r="M1047" s="143" t="s">
        <v>3047</v>
      </c>
      <c r="N1047" s="68">
        <v>1046</v>
      </c>
      <c r="O1047" s="68" t="str">
        <f t="shared" si="339"/>
        <v/>
      </c>
      <c r="P1047" s="68" t="str">
        <f t="shared" si="337"/>
        <v>{ "id": 1046, "cbl_value":"BYN", "oscar_display_text" : "BYN", "top_record": false, "synonyms": [] },</v>
      </c>
      <c r="Q1047" s="68" t="str">
        <f t="shared" si="338"/>
        <v>{ "id": 1046, "cbl_value":"BYN", "oscar_display_text" : "BYN", "top_record": false, "synonyms": [] },</v>
      </c>
      <c r="R1047" s="68"/>
      <c r="S1047" t="s">
        <v>88</v>
      </c>
      <c r="T1047" t="str">
        <f t="shared" si="334"/>
        <v>UPDATE lov_value SET ACTIVE = 0 , ORDER_VALUE = 15 WHERE ID = 1046;</v>
      </c>
    </row>
    <row r="1048" spans="3:44" ht="16" hidden="1">
      <c r="C1048" s="68">
        <v>31</v>
      </c>
      <c r="D1048" s="68" t="s">
        <v>2829</v>
      </c>
      <c r="E1048" s="19" t="s">
        <v>419</v>
      </c>
      <c r="F1048" s="145"/>
      <c r="G1048" s="148" t="s">
        <v>3088</v>
      </c>
      <c r="H1048" s="148" t="s">
        <v>3088</v>
      </c>
      <c r="I1048" s="148">
        <v>16</v>
      </c>
      <c r="J1048" s="148" t="s">
        <v>88</v>
      </c>
      <c r="K1048" s="148"/>
      <c r="L1048" s="68"/>
      <c r="M1048" s="143" t="s">
        <v>3047</v>
      </c>
      <c r="N1048" s="68">
        <v>1047</v>
      </c>
      <c r="O1048" s="68" t="str">
        <f t="shared" si="339"/>
        <v/>
      </c>
      <c r="P1048" s="68" t="str">
        <f t="shared" si="337"/>
        <v>{ "id": 1047, "cbl_value":"BYR", "oscar_display_text" : "BYR", "top_record": false, "synonyms": [] },</v>
      </c>
      <c r="Q1048" s="68" t="str">
        <f t="shared" si="338"/>
        <v>{ "id": 1047, "cbl_value":"BYR", "oscar_display_text" : "BYR", "top_record": false, "synonyms": [] },</v>
      </c>
      <c r="R1048" s="68"/>
      <c r="S1048" t="s">
        <v>88</v>
      </c>
      <c r="T1048" t="str">
        <f t="shared" si="334"/>
        <v>UPDATE lov_value SET ACTIVE = 0 , ORDER_VALUE = 16 WHERE ID = 1047;</v>
      </c>
    </row>
    <row r="1049" spans="3:44" ht="16" hidden="1">
      <c r="C1049" s="68">
        <v>31</v>
      </c>
      <c r="D1049" s="68" t="s">
        <v>2829</v>
      </c>
      <c r="E1049" s="19" t="s">
        <v>419</v>
      </c>
      <c r="F1049" s="145"/>
      <c r="G1049" s="148" t="s">
        <v>3089</v>
      </c>
      <c r="H1049" s="148" t="s">
        <v>3089</v>
      </c>
      <c r="I1049" s="148">
        <v>17</v>
      </c>
      <c r="J1049" s="148" t="s">
        <v>200</v>
      </c>
      <c r="K1049" s="148"/>
      <c r="L1049" s="30" t="s">
        <v>1814</v>
      </c>
      <c r="M1049" s="143" t="s">
        <v>3078</v>
      </c>
      <c r="N1049" s="68">
        <v>1048</v>
      </c>
      <c r="O1049" s="68" t="str">
        <f t="shared" si="339"/>
        <v/>
      </c>
      <c r="P1049" s="68" t="str">
        <f t="shared" si="337"/>
        <v>{ "id": 1048, "cbl_value":"CAD", "oscar_display_text" : "CAD", "top_record": false, "synonyms": [] },</v>
      </c>
      <c r="Q1049" s="68" t="str">
        <f t="shared" si="338"/>
        <v>{ "id": 1048, "cbl_value":"CAD", "oscar_display_text" : "CAD", "top_record": false, "synonyms": [] },</v>
      </c>
      <c r="R1049" s="68"/>
      <c r="S1049" t="s">
        <v>88</v>
      </c>
      <c r="T1049" t="str">
        <f t="shared" si="334"/>
        <v>UPDATE lov_value SET ACTIVE = 1 , ORDER_VALUE = 17 WHERE ID = 1048;</v>
      </c>
      <c r="U1049" t="str">
        <f t="shared" ref="U1049:AF1050" si="349">IF($L1049&lt;&gt;"",
    IF(LEN($L1049)-LEN(SUBSTITUTE($L1049,";",""))&gt;=U$1,
        IF(U$1=1,
            MID($L1049,1,FIND(";",$L1049,1)-1),
            MID($L1049,
                FIND("~",SUBSTITUTE($L1049,";","~",U$1-1))+1,
                FIND("~",SUBSTITUTE($L1049,";","~",U$1))-FIND("~",SUBSTITUTE($L1049,";","~",U$1-1))-1
            )
        ),
        IF(AND(LEN($L1049)-LEN(SUBSTITUTE($L1049,";",""))=0,U$1=1),
            $L1049,
            IF(LEN($L1049)-LEN(SUBSTITUTE($L1049,";",""))=U$1-1,
                RIGHT($L1049,LEN($L1049)-FIND("~",(SUBSTITUTE($L1049,";","~",U$1-1)))),""))),"")</f>
        <v>canadian dollar</v>
      </c>
      <c r="V1049" t="str">
        <f t="shared" si="349"/>
        <v xml:space="preserve"> ca dollar</v>
      </c>
      <c r="W1049" t="str">
        <f t="shared" si="349"/>
        <v/>
      </c>
      <c r="X1049" t="str">
        <f t="shared" si="349"/>
        <v/>
      </c>
      <c r="Y1049" t="str">
        <f t="shared" si="349"/>
        <v/>
      </c>
      <c r="Z1049" t="str">
        <f t="shared" si="349"/>
        <v/>
      </c>
      <c r="AA1049" t="str">
        <f t="shared" si="349"/>
        <v/>
      </c>
      <c r="AB1049" t="str">
        <f t="shared" si="349"/>
        <v/>
      </c>
      <c r="AC1049" t="str">
        <f t="shared" si="349"/>
        <v/>
      </c>
      <c r="AD1049" t="str">
        <f t="shared" si="349"/>
        <v/>
      </c>
      <c r="AE1049" t="str">
        <f t="shared" si="349"/>
        <v/>
      </c>
      <c r="AF1049" t="str">
        <f t="shared" si="349"/>
        <v/>
      </c>
      <c r="AG1049" t="str">
        <f t="shared" ref="AG1049:AR1050" si="350">IF(U1049&lt;&gt;"",CONCATENATE("INSERT INTO oscar_db.synonym (SYNONYM, LOV_ID) VALUES('",U1049,"' , ",$N1049,");"),"")</f>
        <v>INSERT INTO oscar_db.synonym (SYNONYM, LOV_ID) VALUES('canadian dollar' , 1048);</v>
      </c>
      <c r="AH1049" t="str">
        <f t="shared" si="350"/>
        <v>INSERT INTO oscar_db.synonym (SYNONYM, LOV_ID) VALUES(' ca dollar' , 1048);</v>
      </c>
      <c r="AI1049" t="str">
        <f t="shared" si="350"/>
        <v/>
      </c>
      <c r="AJ1049" t="str">
        <f t="shared" si="350"/>
        <v/>
      </c>
      <c r="AK1049" t="str">
        <f t="shared" si="350"/>
        <v/>
      </c>
      <c r="AL1049" t="str">
        <f t="shared" si="350"/>
        <v/>
      </c>
      <c r="AM1049" t="str">
        <f t="shared" si="350"/>
        <v/>
      </c>
      <c r="AN1049" t="str">
        <f t="shared" si="350"/>
        <v/>
      </c>
      <c r="AO1049" t="str">
        <f t="shared" si="350"/>
        <v/>
      </c>
      <c r="AP1049" t="str">
        <f t="shared" si="350"/>
        <v/>
      </c>
      <c r="AQ1049" t="str">
        <f t="shared" si="350"/>
        <v/>
      </c>
      <c r="AR1049" t="str">
        <f t="shared" si="350"/>
        <v/>
      </c>
    </row>
    <row r="1050" spans="3:44" ht="16" hidden="1">
      <c r="C1050" s="68">
        <v>31</v>
      </c>
      <c r="D1050" s="68" t="s">
        <v>2829</v>
      </c>
      <c r="E1050" s="19" t="s">
        <v>419</v>
      </c>
      <c r="F1050" s="145"/>
      <c r="G1050" s="148" t="s">
        <v>3090</v>
      </c>
      <c r="H1050" s="148" t="s">
        <v>3090</v>
      </c>
      <c r="I1050" s="148">
        <v>18</v>
      </c>
      <c r="J1050" s="148" t="s">
        <v>200</v>
      </c>
      <c r="K1050" s="148" t="b">
        <v>1</v>
      </c>
      <c r="L1050" s="30" t="s">
        <v>1816</v>
      </c>
      <c r="M1050" s="143" t="s">
        <v>3078</v>
      </c>
      <c r="N1050" s="68">
        <v>1049</v>
      </c>
      <c r="O1050" s="68" t="str">
        <f t="shared" si="339"/>
        <v/>
      </c>
      <c r="P1050" s="68" t="str">
        <f t="shared" si="337"/>
        <v>{ "id": 1049, "cbl_value":"CHF", "oscar_display_text" : "CHF", "top_record": true, "synonyms": [] },</v>
      </c>
      <c r="Q1050" s="68" t="str">
        <f t="shared" si="338"/>
        <v>{ "id": 1049, "cbl_value":"CHF", "oscar_display_text" : "CHF", "top_record": true, "synonyms": [] },</v>
      </c>
      <c r="R1050" s="68"/>
      <c r="S1050" t="s">
        <v>88</v>
      </c>
      <c r="T1050" t="str">
        <f t="shared" si="334"/>
        <v>UPDATE lov_value SET ACTIVE = 1 , ORDER_VALUE = 18 WHERE ID = 1049;</v>
      </c>
      <c r="U1050" t="str">
        <f t="shared" si="349"/>
        <v>swiss franc</v>
      </c>
      <c r="V1050" t="str">
        <f t="shared" si="349"/>
        <v>swiss</v>
      </c>
      <c r="W1050" t="str">
        <f t="shared" si="349"/>
        <v/>
      </c>
      <c r="X1050" t="str">
        <f t="shared" si="349"/>
        <v/>
      </c>
      <c r="Y1050" t="str">
        <f t="shared" si="349"/>
        <v/>
      </c>
      <c r="Z1050" t="str">
        <f t="shared" si="349"/>
        <v/>
      </c>
      <c r="AA1050" t="str">
        <f t="shared" si="349"/>
        <v/>
      </c>
      <c r="AB1050" t="str">
        <f t="shared" si="349"/>
        <v/>
      </c>
      <c r="AC1050" t="str">
        <f t="shared" si="349"/>
        <v/>
      </c>
      <c r="AD1050" t="str">
        <f t="shared" si="349"/>
        <v/>
      </c>
      <c r="AE1050" t="str">
        <f t="shared" si="349"/>
        <v/>
      </c>
      <c r="AF1050" t="str">
        <f t="shared" si="349"/>
        <v/>
      </c>
      <c r="AG1050" t="str">
        <f t="shared" si="350"/>
        <v>INSERT INTO oscar_db.synonym (SYNONYM, LOV_ID) VALUES('swiss franc' , 1049);</v>
      </c>
      <c r="AH1050" t="str">
        <f t="shared" si="350"/>
        <v>INSERT INTO oscar_db.synonym (SYNONYM, LOV_ID) VALUES('swiss' , 1049);</v>
      </c>
      <c r="AI1050" t="str">
        <f t="shared" si="350"/>
        <v/>
      </c>
      <c r="AJ1050" t="str">
        <f t="shared" si="350"/>
        <v/>
      </c>
      <c r="AK1050" t="str">
        <f t="shared" si="350"/>
        <v/>
      </c>
      <c r="AL1050" t="str">
        <f t="shared" si="350"/>
        <v/>
      </c>
      <c r="AM1050" t="str">
        <f t="shared" si="350"/>
        <v/>
      </c>
      <c r="AN1050" t="str">
        <f t="shared" si="350"/>
        <v/>
      </c>
      <c r="AO1050" t="str">
        <f t="shared" si="350"/>
        <v/>
      </c>
      <c r="AP1050" t="str">
        <f t="shared" si="350"/>
        <v/>
      </c>
      <c r="AQ1050" t="str">
        <f t="shared" si="350"/>
        <v/>
      </c>
      <c r="AR1050" t="str">
        <f t="shared" si="350"/>
        <v/>
      </c>
    </row>
    <row r="1051" spans="3:44" ht="16" hidden="1">
      <c r="C1051" s="68">
        <v>31</v>
      </c>
      <c r="D1051" s="68" t="s">
        <v>2829</v>
      </c>
      <c r="E1051" s="19" t="s">
        <v>419</v>
      </c>
      <c r="F1051" s="145"/>
      <c r="G1051" s="148" t="s">
        <v>3091</v>
      </c>
      <c r="H1051" s="148" t="s">
        <v>3091</v>
      </c>
      <c r="I1051" s="148">
        <v>19</v>
      </c>
      <c r="J1051" s="148" t="s">
        <v>88</v>
      </c>
      <c r="K1051" s="148"/>
      <c r="L1051" s="68"/>
      <c r="M1051" s="143" t="s">
        <v>3047</v>
      </c>
      <c r="N1051" s="68">
        <v>1050</v>
      </c>
      <c r="O1051" s="68" t="str">
        <f t="shared" si="339"/>
        <v/>
      </c>
      <c r="P1051" s="68" t="str">
        <f t="shared" si="337"/>
        <v>{ "id": 1050, "cbl_value":"CLF", "oscar_display_text" : "CLF", "top_record": false, "synonyms": [] },</v>
      </c>
      <c r="Q1051" s="68" t="str">
        <f t="shared" si="338"/>
        <v>{ "id": 1050, "cbl_value":"CLF", "oscar_display_text" : "CLF", "top_record": false, "synonyms": [] },</v>
      </c>
      <c r="R1051" s="68"/>
      <c r="S1051" t="s">
        <v>88</v>
      </c>
      <c r="T1051" t="str">
        <f t="shared" si="334"/>
        <v>UPDATE lov_value SET ACTIVE = 0 , ORDER_VALUE = 19 WHERE ID = 1050;</v>
      </c>
    </row>
    <row r="1052" spans="3:44" ht="16" hidden="1">
      <c r="C1052" s="68">
        <v>31</v>
      </c>
      <c r="D1052" s="68" t="s">
        <v>2829</v>
      </c>
      <c r="E1052" s="19" t="s">
        <v>419</v>
      </c>
      <c r="F1052" s="145"/>
      <c r="G1052" s="148" t="s">
        <v>3092</v>
      </c>
      <c r="H1052" s="148" t="s">
        <v>3092</v>
      </c>
      <c r="I1052" s="148">
        <v>20</v>
      </c>
      <c r="J1052" s="148" t="s">
        <v>88</v>
      </c>
      <c r="K1052" s="148"/>
      <c r="L1052" s="68"/>
      <c r="M1052" s="143" t="s">
        <v>3047</v>
      </c>
      <c r="N1052" s="68">
        <v>1051</v>
      </c>
      <c r="O1052" s="68" t="str">
        <f t="shared" si="339"/>
        <v/>
      </c>
      <c r="P1052" s="68" t="str">
        <f t="shared" si="337"/>
        <v>{ "id": 1051, "cbl_value":"CLP", "oscar_display_text" : "CLP", "top_record": false, "synonyms": [] },</v>
      </c>
      <c r="Q1052" s="68" t="str">
        <f t="shared" si="338"/>
        <v>{ "id": 1051, "cbl_value":"CLP", "oscar_display_text" : "CLP", "top_record": false, "synonyms": [] },</v>
      </c>
      <c r="R1052" s="68"/>
      <c r="S1052" t="s">
        <v>88</v>
      </c>
      <c r="T1052" t="str">
        <f t="shared" si="334"/>
        <v>UPDATE lov_value SET ACTIVE = 0 , ORDER_VALUE = 20 WHERE ID = 1051;</v>
      </c>
    </row>
    <row r="1053" spans="3:44" ht="16" hidden="1">
      <c r="C1053" s="68">
        <v>31</v>
      </c>
      <c r="D1053" s="68" t="s">
        <v>2829</v>
      </c>
      <c r="E1053" s="19" t="s">
        <v>419</v>
      </c>
      <c r="F1053" s="145"/>
      <c r="G1053" s="148" t="s">
        <v>3093</v>
      </c>
      <c r="H1053" s="148" t="s">
        <v>3093</v>
      </c>
      <c r="I1053" s="148">
        <v>21</v>
      </c>
      <c r="J1053" s="148" t="s">
        <v>200</v>
      </c>
      <c r="K1053" s="148"/>
      <c r="L1053" s="30" t="s">
        <v>1820</v>
      </c>
      <c r="M1053" s="143" t="s">
        <v>3047</v>
      </c>
      <c r="N1053" s="68">
        <v>1052</v>
      </c>
      <c r="O1053" s="68" t="str">
        <f t="shared" si="339"/>
        <v/>
      </c>
      <c r="P1053" s="68" t="str">
        <f t="shared" si="337"/>
        <v>{ "id": 1052, "cbl_value":"CNY", "oscar_display_text" : "CNY", "top_record": false, "synonyms": [] },</v>
      </c>
      <c r="Q1053" s="68" t="str">
        <f t="shared" si="338"/>
        <v>{ "id": 1052, "cbl_value":"CNY", "oscar_display_text" : "CNY", "top_record": false, "synonyms": [] },</v>
      </c>
      <c r="R1053" s="68"/>
      <c r="S1053" t="s">
        <v>88</v>
      </c>
      <c r="T1053" t="str">
        <f t="shared" si="334"/>
        <v>UPDATE lov_value SET ACTIVE = 1 , ORDER_VALUE = 21 WHERE ID = 1052;</v>
      </c>
      <c r="U1053" t="str">
        <f t="shared" ref="U1053:AF1054" si="351">IF($L1053&lt;&gt;"",
    IF(LEN($L1053)-LEN(SUBSTITUTE($L1053,";",""))&gt;=U$1,
        IF(U$1=1,
            MID($L1053,1,FIND(";",$L1053,1)-1),
            MID($L1053,
                FIND("~",SUBSTITUTE($L1053,";","~",U$1-1))+1,
                FIND("~",SUBSTITUTE($L1053,";","~",U$1))-FIND("~",SUBSTITUTE($L1053,";","~",U$1-1))-1
            )
        ),
        IF(AND(LEN($L1053)-LEN(SUBSTITUTE($L1053,";",""))=0,U$1=1),
            $L1053,
            IF(LEN($L1053)-LEN(SUBSTITUTE($L1053,";",""))=U$1-1,
                RIGHT($L1053,LEN($L1053)-FIND("~",(SUBSTITUTE($L1053,";","~",U$1-1)))),""))),"")</f>
        <v>chinese yuan renminbi</v>
      </c>
      <c r="V1053" t="str">
        <f t="shared" si="351"/>
        <v>yuan</v>
      </c>
      <c r="W1053" t="str">
        <f t="shared" si="351"/>
        <v/>
      </c>
      <c r="X1053" t="str">
        <f t="shared" si="351"/>
        <v/>
      </c>
      <c r="Y1053" t="str">
        <f t="shared" si="351"/>
        <v/>
      </c>
      <c r="Z1053" t="str">
        <f t="shared" si="351"/>
        <v/>
      </c>
      <c r="AA1053" t="str">
        <f t="shared" si="351"/>
        <v/>
      </c>
      <c r="AB1053" t="str">
        <f t="shared" si="351"/>
        <v/>
      </c>
      <c r="AC1053" t="str">
        <f t="shared" si="351"/>
        <v/>
      </c>
      <c r="AD1053" t="str">
        <f t="shared" si="351"/>
        <v/>
      </c>
      <c r="AE1053" t="str">
        <f t="shared" si="351"/>
        <v/>
      </c>
      <c r="AF1053" t="str">
        <f t="shared" si="351"/>
        <v/>
      </c>
      <c r="AG1053" t="str">
        <f t="shared" ref="AG1053:AR1054" si="352">IF(U1053&lt;&gt;"",CONCATENATE("INSERT INTO oscar_db.synonym (SYNONYM, LOV_ID) VALUES('",U1053,"' , ",$N1053,");"),"")</f>
        <v>INSERT INTO oscar_db.synonym (SYNONYM, LOV_ID) VALUES('chinese yuan renminbi' , 1052);</v>
      </c>
      <c r="AH1053" t="str">
        <f t="shared" si="352"/>
        <v>INSERT INTO oscar_db.synonym (SYNONYM, LOV_ID) VALUES('yuan' , 1052);</v>
      </c>
      <c r="AI1053" t="str">
        <f t="shared" si="352"/>
        <v/>
      </c>
      <c r="AJ1053" t="str">
        <f t="shared" si="352"/>
        <v/>
      </c>
      <c r="AK1053" t="str">
        <f t="shared" si="352"/>
        <v/>
      </c>
      <c r="AL1053" t="str">
        <f t="shared" si="352"/>
        <v/>
      </c>
      <c r="AM1053" t="str">
        <f t="shared" si="352"/>
        <v/>
      </c>
      <c r="AN1053" t="str">
        <f t="shared" si="352"/>
        <v/>
      </c>
      <c r="AO1053" t="str">
        <f t="shared" si="352"/>
        <v/>
      </c>
      <c r="AP1053" t="str">
        <f t="shared" si="352"/>
        <v/>
      </c>
      <c r="AQ1053" t="str">
        <f t="shared" si="352"/>
        <v/>
      </c>
      <c r="AR1053" t="str">
        <f t="shared" si="352"/>
        <v/>
      </c>
    </row>
    <row r="1054" spans="3:44" ht="16" hidden="1">
      <c r="C1054" s="68">
        <v>31</v>
      </c>
      <c r="D1054" s="68" t="s">
        <v>2829</v>
      </c>
      <c r="E1054" s="19" t="s">
        <v>419</v>
      </c>
      <c r="F1054" s="145"/>
      <c r="G1054" s="148" t="s">
        <v>3094</v>
      </c>
      <c r="H1054" s="148" t="s">
        <v>3094</v>
      </c>
      <c r="I1054" s="148">
        <v>22</v>
      </c>
      <c r="J1054" s="148" t="s">
        <v>200</v>
      </c>
      <c r="K1054" s="148"/>
      <c r="L1054" s="30" t="s">
        <v>1822</v>
      </c>
      <c r="M1054" s="143" t="s">
        <v>3047</v>
      </c>
      <c r="N1054" s="68">
        <v>1053</v>
      </c>
      <c r="O1054" s="68" t="str">
        <f t="shared" si="339"/>
        <v/>
      </c>
      <c r="P1054" s="68" t="str">
        <f t="shared" si="337"/>
        <v>{ "id": 1053, "cbl_value":"COP", "oscar_display_text" : "COP", "top_record": false, "synonyms": [] },</v>
      </c>
      <c r="Q1054" s="68" t="str">
        <f t="shared" si="338"/>
        <v>{ "id": 1053, "cbl_value":"COP", "oscar_display_text" : "COP", "top_record": false, "synonyms": [] },</v>
      </c>
      <c r="R1054" s="68"/>
      <c r="S1054" t="s">
        <v>88</v>
      </c>
      <c r="T1054" t="str">
        <f t="shared" si="334"/>
        <v>UPDATE lov_value SET ACTIVE = 1 , ORDER_VALUE = 22 WHERE ID = 1053;</v>
      </c>
      <c r="U1054" t="str">
        <f t="shared" si="351"/>
        <v>colombian peso</v>
      </c>
      <c r="V1054" t="str">
        <f t="shared" si="351"/>
        <v xml:space="preserve"> co peso</v>
      </c>
      <c r="W1054" t="str">
        <f t="shared" si="351"/>
        <v/>
      </c>
      <c r="X1054" t="str">
        <f t="shared" si="351"/>
        <v/>
      </c>
      <c r="Y1054" t="str">
        <f t="shared" si="351"/>
        <v/>
      </c>
      <c r="Z1054" t="str">
        <f t="shared" si="351"/>
        <v/>
      </c>
      <c r="AA1054" t="str">
        <f t="shared" si="351"/>
        <v/>
      </c>
      <c r="AB1054" t="str">
        <f t="shared" si="351"/>
        <v/>
      </c>
      <c r="AC1054" t="str">
        <f t="shared" si="351"/>
        <v/>
      </c>
      <c r="AD1054" t="str">
        <f t="shared" si="351"/>
        <v/>
      </c>
      <c r="AE1054" t="str">
        <f t="shared" si="351"/>
        <v/>
      </c>
      <c r="AF1054" t="str">
        <f t="shared" si="351"/>
        <v/>
      </c>
      <c r="AG1054" t="str">
        <f t="shared" si="352"/>
        <v>INSERT INTO oscar_db.synonym (SYNONYM, LOV_ID) VALUES('colombian peso' , 1053);</v>
      </c>
      <c r="AH1054" t="str">
        <f t="shared" si="352"/>
        <v>INSERT INTO oscar_db.synonym (SYNONYM, LOV_ID) VALUES(' co peso' , 1053);</v>
      </c>
      <c r="AI1054" t="str">
        <f t="shared" si="352"/>
        <v/>
      </c>
      <c r="AJ1054" t="str">
        <f t="shared" si="352"/>
        <v/>
      </c>
      <c r="AK1054" t="str">
        <f t="shared" si="352"/>
        <v/>
      </c>
      <c r="AL1054" t="str">
        <f t="shared" si="352"/>
        <v/>
      </c>
      <c r="AM1054" t="str">
        <f t="shared" si="352"/>
        <v/>
      </c>
      <c r="AN1054" t="str">
        <f t="shared" si="352"/>
        <v/>
      </c>
      <c r="AO1054" t="str">
        <f t="shared" si="352"/>
        <v/>
      </c>
      <c r="AP1054" t="str">
        <f t="shared" si="352"/>
        <v/>
      </c>
      <c r="AQ1054" t="str">
        <f t="shared" si="352"/>
        <v/>
      </c>
      <c r="AR1054" t="str">
        <f t="shared" si="352"/>
        <v/>
      </c>
    </row>
    <row r="1055" spans="3:44" ht="16" hidden="1">
      <c r="C1055" s="68">
        <v>31</v>
      </c>
      <c r="D1055" s="68" t="s">
        <v>2829</v>
      </c>
      <c r="E1055" s="19" t="s">
        <v>419</v>
      </c>
      <c r="F1055" s="145"/>
      <c r="G1055" s="148" t="s">
        <v>3095</v>
      </c>
      <c r="H1055" s="148" t="s">
        <v>3095</v>
      </c>
      <c r="I1055" s="148">
        <v>23</v>
      </c>
      <c r="J1055" s="148" t="s">
        <v>88</v>
      </c>
      <c r="K1055" s="148"/>
      <c r="L1055" s="68"/>
      <c r="M1055" s="143" t="s">
        <v>3047</v>
      </c>
      <c r="N1055" s="68">
        <v>1054</v>
      </c>
      <c r="O1055" s="68" t="str">
        <f t="shared" si="339"/>
        <v/>
      </c>
      <c r="P1055" s="68" t="str">
        <f t="shared" si="337"/>
        <v>{ "id": 1054, "cbl_value":"CRC", "oscar_display_text" : "CRC", "top_record": false, "synonyms": [] },</v>
      </c>
      <c r="Q1055" s="68" t="str">
        <f t="shared" si="338"/>
        <v>{ "id": 1054, "cbl_value":"CRC", "oscar_display_text" : "CRC", "top_record": false, "synonyms": [] },</v>
      </c>
      <c r="R1055" s="68"/>
      <c r="S1055" t="s">
        <v>88</v>
      </c>
      <c r="T1055" t="str">
        <f t="shared" si="334"/>
        <v>UPDATE lov_value SET ACTIVE = 0 , ORDER_VALUE = 23 WHERE ID = 1054;</v>
      </c>
    </row>
    <row r="1056" spans="3:44" ht="16" hidden="1">
      <c r="C1056" s="68">
        <v>31</v>
      </c>
      <c r="D1056" s="68" t="s">
        <v>2829</v>
      </c>
      <c r="E1056" s="19" t="s">
        <v>419</v>
      </c>
      <c r="F1056" s="145"/>
      <c r="G1056" s="148" t="s">
        <v>3096</v>
      </c>
      <c r="H1056" s="148" t="s">
        <v>3096</v>
      </c>
      <c r="I1056" s="148">
        <v>24</v>
      </c>
      <c r="J1056" s="148" t="s">
        <v>88</v>
      </c>
      <c r="K1056" s="148"/>
      <c r="L1056" s="68"/>
      <c r="M1056" s="143" t="s">
        <v>3047</v>
      </c>
      <c r="N1056" s="68">
        <v>1055</v>
      </c>
      <c r="O1056" s="68" t="str">
        <f t="shared" si="339"/>
        <v/>
      </c>
      <c r="P1056" s="68" t="str">
        <f t="shared" si="337"/>
        <v>{ "id": 1055, "cbl_value":"CYP", "oscar_display_text" : "CYP", "top_record": false, "synonyms": [] },</v>
      </c>
      <c r="Q1056" s="68" t="str">
        <f t="shared" si="338"/>
        <v>{ "id": 1055, "cbl_value":"CYP", "oscar_display_text" : "CYP", "top_record": false, "synonyms": [] },</v>
      </c>
      <c r="R1056" s="68"/>
      <c r="S1056" t="s">
        <v>88</v>
      </c>
      <c r="T1056" t="str">
        <f t="shared" si="334"/>
        <v>UPDATE lov_value SET ACTIVE = 0 , ORDER_VALUE = 24 WHERE ID = 1055;</v>
      </c>
    </row>
    <row r="1057" spans="3:44" ht="16" hidden="1">
      <c r="C1057" s="68">
        <v>31</v>
      </c>
      <c r="D1057" s="68" t="s">
        <v>2829</v>
      </c>
      <c r="E1057" s="19" t="s">
        <v>419</v>
      </c>
      <c r="F1057" s="145"/>
      <c r="G1057" s="148" t="s">
        <v>3097</v>
      </c>
      <c r="H1057" s="148" t="s">
        <v>3097</v>
      </c>
      <c r="I1057" s="148">
        <v>25</v>
      </c>
      <c r="J1057" s="148" t="s">
        <v>200</v>
      </c>
      <c r="K1057" s="148"/>
      <c r="L1057" s="30" t="s">
        <v>1826</v>
      </c>
      <c r="M1057" s="143" t="s">
        <v>3047</v>
      </c>
      <c r="N1057" s="68">
        <v>1056</v>
      </c>
      <c r="O1057" s="68" t="str">
        <f t="shared" si="339"/>
        <v/>
      </c>
      <c r="P1057" s="68" t="str">
        <f t="shared" si="337"/>
        <v>{ "id": 1056, "cbl_value":"CZK", "oscar_display_text" : "CZK", "top_record": false, "synonyms": [] },</v>
      </c>
      <c r="Q1057" s="68" t="str">
        <f t="shared" si="338"/>
        <v>{ "id": 1056, "cbl_value":"CZK", "oscar_display_text" : "CZK", "top_record": false, "synonyms": [] },</v>
      </c>
      <c r="R1057" s="68"/>
      <c r="S1057" t="s">
        <v>88</v>
      </c>
      <c r="T1057" t="str">
        <f t="shared" si="334"/>
        <v>UPDATE lov_value SET ACTIVE = 1 , ORDER_VALUE = 25 WHERE ID = 1056;</v>
      </c>
      <c r="U1057" t="str">
        <f t="shared" ref="U1057:AF1057" si="353">IF($L1057&lt;&gt;"",
    IF(LEN($L1057)-LEN(SUBSTITUTE($L1057,";",""))&gt;=U$1,
        IF(U$1=1,
            MID($L1057,1,FIND(";",$L1057,1)-1),
            MID($L1057,
                FIND("~",SUBSTITUTE($L1057,";","~",U$1-1))+1,
                FIND("~",SUBSTITUTE($L1057,";","~",U$1))-FIND("~",SUBSTITUTE($L1057,";","~",U$1-1))-1
            )
        ),
        IF(AND(LEN($L1057)-LEN(SUBSTITUTE($L1057,";",""))=0,U$1=1),
            $L1057,
            IF(LEN($L1057)-LEN(SUBSTITUTE($L1057,";",""))=U$1-1,
                RIGHT($L1057,LEN($L1057)-FIND("~",(SUBSTITUTE($L1057,";","~",U$1-1)))),""))),"")</f>
        <v>czech koruna</v>
      </c>
      <c r="V1057" t="str">
        <f t="shared" si="353"/>
        <v>cz koruna</v>
      </c>
      <c r="W1057" t="str">
        <f t="shared" si="353"/>
        <v/>
      </c>
      <c r="X1057" t="str">
        <f t="shared" si="353"/>
        <v/>
      </c>
      <c r="Y1057" t="str">
        <f t="shared" si="353"/>
        <v/>
      </c>
      <c r="Z1057" t="str">
        <f t="shared" si="353"/>
        <v/>
      </c>
      <c r="AA1057" t="str">
        <f t="shared" si="353"/>
        <v/>
      </c>
      <c r="AB1057" t="str">
        <f t="shared" si="353"/>
        <v/>
      </c>
      <c r="AC1057" t="str">
        <f t="shared" si="353"/>
        <v/>
      </c>
      <c r="AD1057" t="str">
        <f t="shared" si="353"/>
        <v/>
      </c>
      <c r="AE1057" t="str">
        <f t="shared" si="353"/>
        <v/>
      </c>
      <c r="AF1057" t="str">
        <f t="shared" si="353"/>
        <v/>
      </c>
      <c r="AG1057" t="str">
        <f t="shared" ref="AG1057:AR1057" si="354">IF(U1057&lt;&gt;"",CONCATENATE("INSERT INTO oscar_db.synonym (SYNONYM, LOV_ID) VALUES('",U1057,"' , ",$N1057,");"),"")</f>
        <v>INSERT INTO oscar_db.synonym (SYNONYM, LOV_ID) VALUES('czech koruna' , 1056);</v>
      </c>
      <c r="AH1057" t="str">
        <f t="shared" si="354"/>
        <v>INSERT INTO oscar_db.synonym (SYNONYM, LOV_ID) VALUES('cz koruna' , 1056);</v>
      </c>
      <c r="AI1057" t="str">
        <f t="shared" si="354"/>
        <v/>
      </c>
      <c r="AJ1057" t="str">
        <f t="shared" si="354"/>
        <v/>
      </c>
      <c r="AK1057" t="str">
        <f t="shared" si="354"/>
        <v/>
      </c>
      <c r="AL1057" t="str">
        <f t="shared" si="354"/>
        <v/>
      </c>
      <c r="AM1057" t="str">
        <f t="shared" si="354"/>
        <v/>
      </c>
      <c r="AN1057" t="str">
        <f t="shared" si="354"/>
        <v/>
      </c>
      <c r="AO1057" t="str">
        <f t="shared" si="354"/>
        <v/>
      </c>
      <c r="AP1057" t="str">
        <f t="shared" si="354"/>
        <v/>
      </c>
      <c r="AQ1057" t="str">
        <f t="shared" si="354"/>
        <v/>
      </c>
      <c r="AR1057" t="str">
        <f t="shared" si="354"/>
        <v/>
      </c>
    </row>
    <row r="1058" spans="3:44" ht="16" hidden="1">
      <c r="C1058" s="68">
        <v>31</v>
      </c>
      <c r="D1058" s="68" t="s">
        <v>2829</v>
      </c>
      <c r="E1058" s="19" t="s">
        <v>419</v>
      </c>
      <c r="F1058" s="145"/>
      <c r="G1058" s="148" t="s">
        <v>3098</v>
      </c>
      <c r="H1058" s="148" t="s">
        <v>3098</v>
      </c>
      <c r="I1058" s="148">
        <v>26</v>
      </c>
      <c r="J1058" s="148" t="s">
        <v>88</v>
      </c>
      <c r="K1058" s="148"/>
      <c r="L1058" s="68"/>
      <c r="M1058" s="143" t="s">
        <v>3047</v>
      </c>
      <c r="N1058" s="68">
        <v>1057</v>
      </c>
      <c r="O1058" s="68" t="str">
        <f t="shared" si="339"/>
        <v/>
      </c>
      <c r="P1058" s="68" t="str">
        <f t="shared" si="337"/>
        <v>{ "id": 1057, "cbl_value":"DEM", "oscar_display_text" : "DEM", "top_record": false, "synonyms": [] },</v>
      </c>
      <c r="Q1058" s="68" t="str">
        <f t="shared" si="338"/>
        <v>{ "id": 1057, "cbl_value":"DEM", "oscar_display_text" : "DEM", "top_record": false, "synonyms": [] },</v>
      </c>
      <c r="R1058" s="68"/>
      <c r="S1058" t="s">
        <v>88</v>
      </c>
      <c r="T1058" t="str">
        <f t="shared" si="334"/>
        <v>UPDATE lov_value SET ACTIVE = 0 , ORDER_VALUE = 26 WHERE ID = 1057;</v>
      </c>
    </row>
    <row r="1059" spans="3:44" ht="16" hidden="1">
      <c r="C1059" s="68">
        <v>31</v>
      </c>
      <c r="D1059" s="68" t="s">
        <v>2829</v>
      </c>
      <c r="E1059" s="19" t="s">
        <v>419</v>
      </c>
      <c r="F1059" s="145"/>
      <c r="G1059" s="148" t="s">
        <v>3099</v>
      </c>
      <c r="H1059" s="148" t="s">
        <v>3099</v>
      </c>
      <c r="I1059" s="148">
        <v>27</v>
      </c>
      <c r="J1059" s="148" t="s">
        <v>200</v>
      </c>
      <c r="K1059" s="148"/>
      <c r="L1059" s="30" t="s">
        <v>1829</v>
      </c>
      <c r="M1059" s="143" t="s">
        <v>3078</v>
      </c>
      <c r="N1059" s="68">
        <v>1058</v>
      </c>
      <c r="O1059" s="68" t="str">
        <f t="shared" si="339"/>
        <v/>
      </c>
      <c r="P1059" s="68" t="str">
        <f t="shared" si="337"/>
        <v>{ "id": 1058, "cbl_value":"DKK", "oscar_display_text" : "DKK", "top_record": false, "synonyms": [] },</v>
      </c>
      <c r="Q1059" s="68" t="str">
        <f t="shared" si="338"/>
        <v>{ "id": 1058, "cbl_value":"DKK", "oscar_display_text" : "DKK", "top_record": false, "synonyms": [] },</v>
      </c>
      <c r="R1059" s="68"/>
      <c r="S1059" t="s">
        <v>88</v>
      </c>
      <c r="T1059" t="str">
        <f t="shared" si="334"/>
        <v>UPDATE lov_value SET ACTIVE = 1 , ORDER_VALUE = 27 WHERE ID = 1058;</v>
      </c>
      <c r="U1059" t="str">
        <f t="shared" ref="U1059:AF1059" si="355">IF($L1059&lt;&gt;"",
    IF(LEN($L1059)-LEN(SUBSTITUTE($L1059,";",""))&gt;=U$1,
        IF(U$1=1,
            MID($L1059,1,FIND(";",$L1059,1)-1),
            MID($L1059,
                FIND("~",SUBSTITUTE($L1059,";","~",U$1-1))+1,
                FIND("~",SUBSTITUTE($L1059,";","~",U$1))-FIND("~",SUBSTITUTE($L1059,";","~",U$1-1))-1
            )
        ),
        IF(AND(LEN($L1059)-LEN(SUBSTITUTE($L1059,";",""))=0,U$1=1),
            $L1059,
            IF(LEN($L1059)-LEN(SUBSTITUTE($L1059,";",""))=U$1-1,
                RIGHT($L1059,LEN($L1059)-FIND("~",(SUBSTITUTE($L1059,";","~",U$1-1)))),""))),"")</f>
        <v>danish krone</v>
      </c>
      <c r="V1059" t="str">
        <f t="shared" si="355"/>
        <v>dk krone</v>
      </c>
      <c r="W1059" t="str">
        <f t="shared" si="355"/>
        <v/>
      </c>
      <c r="X1059" t="str">
        <f t="shared" si="355"/>
        <v/>
      </c>
      <c r="Y1059" t="str">
        <f t="shared" si="355"/>
        <v/>
      </c>
      <c r="Z1059" t="str">
        <f t="shared" si="355"/>
        <v/>
      </c>
      <c r="AA1059" t="str">
        <f t="shared" si="355"/>
        <v/>
      </c>
      <c r="AB1059" t="str">
        <f t="shared" si="355"/>
        <v/>
      </c>
      <c r="AC1059" t="str">
        <f t="shared" si="355"/>
        <v/>
      </c>
      <c r="AD1059" t="str">
        <f t="shared" si="355"/>
        <v/>
      </c>
      <c r="AE1059" t="str">
        <f t="shared" si="355"/>
        <v/>
      </c>
      <c r="AF1059" t="str">
        <f t="shared" si="355"/>
        <v/>
      </c>
      <c r="AG1059" t="str">
        <f t="shared" ref="AG1059:AR1059" si="356">IF(U1059&lt;&gt;"",CONCATENATE("INSERT INTO oscar_db.synonym (SYNONYM, LOV_ID) VALUES('",U1059,"' , ",$N1059,");"),"")</f>
        <v>INSERT INTO oscar_db.synonym (SYNONYM, LOV_ID) VALUES('danish krone' , 1058);</v>
      </c>
      <c r="AH1059" t="str">
        <f t="shared" si="356"/>
        <v>INSERT INTO oscar_db.synonym (SYNONYM, LOV_ID) VALUES('dk krone' , 1058);</v>
      </c>
      <c r="AI1059" t="str">
        <f t="shared" si="356"/>
        <v/>
      </c>
      <c r="AJ1059" t="str">
        <f t="shared" si="356"/>
        <v/>
      </c>
      <c r="AK1059" t="str">
        <f t="shared" si="356"/>
        <v/>
      </c>
      <c r="AL1059" t="str">
        <f t="shared" si="356"/>
        <v/>
      </c>
      <c r="AM1059" t="str">
        <f t="shared" si="356"/>
        <v/>
      </c>
      <c r="AN1059" t="str">
        <f t="shared" si="356"/>
        <v/>
      </c>
      <c r="AO1059" t="str">
        <f t="shared" si="356"/>
        <v/>
      </c>
      <c r="AP1059" t="str">
        <f t="shared" si="356"/>
        <v/>
      </c>
      <c r="AQ1059" t="str">
        <f t="shared" si="356"/>
        <v/>
      </c>
      <c r="AR1059" t="str">
        <f t="shared" si="356"/>
        <v/>
      </c>
    </row>
    <row r="1060" spans="3:44" ht="16" hidden="1">
      <c r="C1060" s="68">
        <v>31</v>
      </c>
      <c r="D1060" s="68" t="s">
        <v>2829</v>
      </c>
      <c r="E1060" s="19" t="s">
        <v>419</v>
      </c>
      <c r="F1060" s="145"/>
      <c r="G1060" s="148" t="s">
        <v>3100</v>
      </c>
      <c r="H1060" s="148" t="s">
        <v>3100</v>
      </c>
      <c r="I1060" s="148">
        <v>28</v>
      </c>
      <c r="J1060" s="148" t="s">
        <v>88</v>
      </c>
      <c r="K1060" s="148"/>
      <c r="L1060" s="68"/>
      <c r="M1060" s="143" t="s">
        <v>3047</v>
      </c>
      <c r="N1060" s="68">
        <v>1059</v>
      </c>
      <c r="O1060" s="68" t="str">
        <f t="shared" si="339"/>
        <v/>
      </c>
      <c r="P1060" s="68" t="str">
        <f t="shared" si="337"/>
        <v>{ "id": 1059, "cbl_value":"DOP", "oscar_display_text" : "DOP", "top_record": false, "synonyms": [] },</v>
      </c>
      <c r="Q1060" s="68" t="str">
        <f t="shared" si="338"/>
        <v>{ "id": 1059, "cbl_value":"DOP", "oscar_display_text" : "DOP", "top_record": false, "synonyms": [] },</v>
      </c>
      <c r="R1060" s="68"/>
      <c r="S1060" t="s">
        <v>88</v>
      </c>
      <c r="T1060" t="str">
        <f t="shared" si="334"/>
        <v>UPDATE lov_value SET ACTIVE = 0 , ORDER_VALUE = 28 WHERE ID = 1059;</v>
      </c>
    </row>
    <row r="1061" spans="3:44" ht="16" hidden="1">
      <c r="C1061" s="68">
        <v>31</v>
      </c>
      <c r="D1061" s="68" t="s">
        <v>2829</v>
      </c>
      <c r="E1061" s="19" t="s">
        <v>419</v>
      </c>
      <c r="F1061" s="145"/>
      <c r="G1061" s="148" t="s">
        <v>3101</v>
      </c>
      <c r="H1061" s="148" t="s">
        <v>3101</v>
      </c>
      <c r="I1061" s="148">
        <v>29</v>
      </c>
      <c r="J1061" s="148" t="s">
        <v>88</v>
      </c>
      <c r="K1061" s="148"/>
      <c r="L1061" s="68"/>
      <c r="M1061" s="143" t="s">
        <v>3047</v>
      </c>
      <c r="N1061" s="68">
        <v>1060</v>
      </c>
      <c r="O1061" s="68" t="str">
        <f t="shared" si="339"/>
        <v/>
      </c>
      <c r="P1061" s="68" t="str">
        <f t="shared" si="337"/>
        <v>{ "id": 1060, "cbl_value":"DZD", "oscar_display_text" : "DZD", "top_record": false, "synonyms": [] },</v>
      </c>
      <c r="Q1061" s="68" t="str">
        <f t="shared" si="338"/>
        <v>{ "id": 1060, "cbl_value":"DZD", "oscar_display_text" : "DZD", "top_record": false, "synonyms": [] },</v>
      </c>
      <c r="R1061" s="68"/>
      <c r="S1061" t="s">
        <v>88</v>
      </c>
      <c r="T1061" t="str">
        <f t="shared" si="334"/>
        <v>UPDATE lov_value SET ACTIVE = 0 , ORDER_VALUE = 29 WHERE ID = 1060;</v>
      </c>
    </row>
    <row r="1062" spans="3:44" ht="16" hidden="1">
      <c r="C1062" s="68">
        <v>31</v>
      </c>
      <c r="D1062" s="68" t="s">
        <v>2829</v>
      </c>
      <c r="E1062" s="19" t="s">
        <v>419</v>
      </c>
      <c r="F1062" s="145"/>
      <c r="G1062" s="148" t="s">
        <v>3102</v>
      </c>
      <c r="H1062" s="148" t="s">
        <v>3102</v>
      </c>
      <c r="I1062" s="148">
        <v>30</v>
      </c>
      <c r="J1062" s="148" t="s">
        <v>88</v>
      </c>
      <c r="K1062" s="148"/>
      <c r="L1062" s="68"/>
      <c r="M1062" s="143" t="s">
        <v>3047</v>
      </c>
      <c r="N1062" s="68">
        <v>1061</v>
      </c>
      <c r="O1062" s="68" t="str">
        <f t="shared" si="339"/>
        <v/>
      </c>
      <c r="P1062" s="68" t="str">
        <f t="shared" si="337"/>
        <v>{ "id": 1061, "cbl_value":"EEK", "oscar_display_text" : "EEK", "top_record": false, "synonyms": [] },</v>
      </c>
      <c r="Q1062" s="68" t="str">
        <f t="shared" si="338"/>
        <v>{ "id": 1061, "cbl_value":"EEK", "oscar_display_text" : "EEK", "top_record": false, "synonyms": [] },</v>
      </c>
      <c r="R1062" s="68"/>
      <c r="S1062" t="s">
        <v>88</v>
      </c>
      <c r="T1062" t="str">
        <f t="shared" si="334"/>
        <v>UPDATE lov_value SET ACTIVE = 0 , ORDER_VALUE = 30 WHERE ID = 1061;</v>
      </c>
    </row>
    <row r="1063" spans="3:44" ht="16" hidden="1">
      <c r="C1063" s="68">
        <v>31</v>
      </c>
      <c r="D1063" s="68" t="s">
        <v>2829</v>
      </c>
      <c r="E1063" s="19" t="s">
        <v>419</v>
      </c>
      <c r="F1063" s="145"/>
      <c r="G1063" s="148" t="s">
        <v>3103</v>
      </c>
      <c r="H1063" s="148" t="s">
        <v>3103</v>
      </c>
      <c r="I1063" s="148">
        <v>31</v>
      </c>
      <c r="J1063" s="148" t="s">
        <v>88</v>
      </c>
      <c r="K1063" s="148"/>
      <c r="L1063" s="68"/>
      <c r="M1063" s="143" t="s">
        <v>3047</v>
      </c>
      <c r="N1063" s="68">
        <v>1062</v>
      </c>
      <c r="O1063" s="68" t="str">
        <f t="shared" si="339"/>
        <v/>
      </c>
      <c r="P1063" s="68" t="str">
        <f t="shared" si="337"/>
        <v>{ "id": 1062, "cbl_value":"EGP", "oscar_display_text" : "EGP", "top_record": false, "synonyms": [] },</v>
      </c>
      <c r="Q1063" s="68" t="str">
        <f t="shared" si="338"/>
        <v>{ "id": 1062, "cbl_value":"EGP", "oscar_display_text" : "EGP", "top_record": false, "synonyms": [] },</v>
      </c>
      <c r="R1063" s="68"/>
      <c r="S1063" t="s">
        <v>88</v>
      </c>
      <c r="T1063" t="str">
        <f t="shared" si="334"/>
        <v>UPDATE lov_value SET ACTIVE = 0 , ORDER_VALUE = 31 WHERE ID = 1062;</v>
      </c>
    </row>
    <row r="1064" spans="3:44" ht="16" hidden="1">
      <c r="C1064" s="68">
        <v>31</v>
      </c>
      <c r="D1064" s="68" t="s">
        <v>2829</v>
      </c>
      <c r="E1064" s="19" t="s">
        <v>419</v>
      </c>
      <c r="F1064" s="145"/>
      <c r="G1064" s="148" t="s">
        <v>3104</v>
      </c>
      <c r="H1064" s="148" t="s">
        <v>3104</v>
      </c>
      <c r="I1064" s="148">
        <v>32</v>
      </c>
      <c r="J1064" s="148" t="s">
        <v>88</v>
      </c>
      <c r="K1064" s="148"/>
      <c r="L1064" s="68"/>
      <c r="M1064" s="143" t="s">
        <v>3047</v>
      </c>
      <c r="N1064" s="68">
        <v>1063</v>
      </c>
      <c r="O1064" s="68" t="str">
        <f t="shared" si="339"/>
        <v/>
      </c>
      <c r="P1064" s="68" t="str">
        <f t="shared" si="337"/>
        <v>{ "id": 1063, "cbl_value":"ESP", "oscar_display_text" : "ESP", "top_record": false, "synonyms": [] },</v>
      </c>
      <c r="Q1064" s="68" t="str">
        <f t="shared" si="338"/>
        <v>{ "id": 1063, "cbl_value":"ESP", "oscar_display_text" : "ESP", "top_record": false, "synonyms": [] },</v>
      </c>
      <c r="R1064" s="68"/>
      <c r="S1064" t="s">
        <v>88</v>
      </c>
      <c r="T1064" t="str">
        <f t="shared" si="334"/>
        <v>UPDATE lov_value SET ACTIVE = 0 , ORDER_VALUE = 32 WHERE ID = 1063;</v>
      </c>
    </row>
    <row r="1065" spans="3:44" ht="32" hidden="1">
      <c r="C1065" s="68">
        <v>31</v>
      </c>
      <c r="D1065" s="68" t="s">
        <v>2829</v>
      </c>
      <c r="E1065" s="19" t="s">
        <v>419</v>
      </c>
      <c r="F1065" s="145"/>
      <c r="G1065" s="148" t="s">
        <v>3105</v>
      </c>
      <c r="H1065" s="148" t="s">
        <v>3105</v>
      </c>
      <c r="I1065" s="148">
        <v>33</v>
      </c>
      <c r="J1065" s="148" t="s">
        <v>200</v>
      </c>
      <c r="K1065" s="148" t="b">
        <v>1</v>
      </c>
      <c r="L1065" s="30" t="s">
        <v>1836</v>
      </c>
      <c r="M1065" s="143" t="s">
        <v>3106</v>
      </c>
      <c r="N1065" s="68">
        <v>1064</v>
      </c>
      <c r="O1065" s="68" t="str">
        <f t="shared" si="339"/>
        <v/>
      </c>
      <c r="P1065" s="68" t="str">
        <f t="shared" si="337"/>
        <v>{ "id": 1064, "cbl_value":"EUR", "oscar_display_text" : "EUR", "top_record": true, "synonyms": [] },</v>
      </c>
      <c r="Q1065" s="68" t="str">
        <f t="shared" si="338"/>
        <v>{ "id": 1064, "cbl_value":"EUR", "oscar_display_text" : "EUR", "top_record": true, "synonyms": [] },</v>
      </c>
      <c r="R1065" s="68"/>
      <c r="S1065" t="s">
        <v>88</v>
      </c>
      <c r="T1065" t="str">
        <f t="shared" si="334"/>
        <v>UPDATE lov_value SET ACTIVE = 1 , ORDER_VALUE = 33 WHERE ID = 1064;</v>
      </c>
      <c r="U1065" t="str">
        <f t="shared" ref="U1065:AF1065" si="357">IF($L1065&lt;&gt;"",
    IF(LEN($L1065)-LEN(SUBSTITUTE($L1065,";",""))&gt;=U$1,
        IF(U$1=1,
            MID($L1065,1,FIND(";",$L1065,1)-1),
            MID($L1065,
                FIND("~",SUBSTITUTE($L1065,";","~",U$1-1))+1,
                FIND("~",SUBSTITUTE($L1065,";","~",U$1))-FIND("~",SUBSTITUTE($L1065,";","~",U$1-1))-1
            )
        ),
        IF(AND(LEN($L1065)-LEN(SUBSTITUTE($L1065,";",""))=0,U$1=1),
            $L1065,
            IF(LEN($L1065)-LEN(SUBSTITUTE($L1065,";",""))=U$1-1,
                RIGHT($L1065,LEN($L1065)-FIND("~",(SUBSTITUTE($L1065,";","~",U$1-1)))),""))),"")</f>
        <v>euro</v>
      </c>
      <c r="V1065" t="str">
        <f t="shared" si="357"/>
        <v>€</v>
      </c>
      <c r="W1065" t="str">
        <f t="shared" si="357"/>
        <v/>
      </c>
      <c r="X1065" t="str">
        <f t="shared" si="357"/>
        <v/>
      </c>
      <c r="Y1065" t="str">
        <f t="shared" si="357"/>
        <v/>
      </c>
      <c r="Z1065" t="str">
        <f t="shared" si="357"/>
        <v/>
      </c>
      <c r="AA1065" t="str">
        <f t="shared" si="357"/>
        <v/>
      </c>
      <c r="AB1065" t="str">
        <f t="shared" si="357"/>
        <v/>
      </c>
      <c r="AC1065" t="str">
        <f t="shared" si="357"/>
        <v/>
      </c>
      <c r="AD1065" t="str">
        <f t="shared" si="357"/>
        <v/>
      </c>
      <c r="AE1065" t="str">
        <f t="shared" si="357"/>
        <v/>
      </c>
      <c r="AF1065" t="str">
        <f t="shared" si="357"/>
        <v/>
      </c>
      <c r="AG1065" t="str">
        <f t="shared" ref="AG1065:AR1065" si="358">IF(U1065&lt;&gt;"",CONCATENATE("INSERT INTO oscar_db.synonym (SYNONYM, LOV_ID) VALUES('",U1065,"' , ",$N1065,");"),"")</f>
        <v>INSERT INTO oscar_db.synonym (SYNONYM, LOV_ID) VALUES('euro' , 1064);</v>
      </c>
      <c r="AH1065" t="str">
        <f t="shared" si="358"/>
        <v>INSERT INTO oscar_db.synonym (SYNONYM, LOV_ID) VALUES('€' , 1064);</v>
      </c>
      <c r="AI1065" t="str">
        <f t="shared" si="358"/>
        <v/>
      </c>
      <c r="AJ1065" t="str">
        <f t="shared" si="358"/>
        <v/>
      </c>
      <c r="AK1065" t="str">
        <f t="shared" si="358"/>
        <v/>
      </c>
      <c r="AL1065" t="str">
        <f t="shared" si="358"/>
        <v/>
      </c>
      <c r="AM1065" t="str">
        <f t="shared" si="358"/>
        <v/>
      </c>
      <c r="AN1065" t="str">
        <f t="shared" si="358"/>
        <v/>
      </c>
      <c r="AO1065" t="str">
        <f t="shared" si="358"/>
        <v/>
      </c>
      <c r="AP1065" t="str">
        <f t="shared" si="358"/>
        <v/>
      </c>
      <c r="AQ1065" t="str">
        <f t="shared" si="358"/>
        <v/>
      </c>
      <c r="AR1065" t="str">
        <f t="shared" si="358"/>
        <v/>
      </c>
    </row>
    <row r="1066" spans="3:44" ht="16" hidden="1">
      <c r="C1066" s="68">
        <v>31</v>
      </c>
      <c r="D1066" s="68" t="s">
        <v>2829</v>
      </c>
      <c r="E1066" s="19" t="s">
        <v>419</v>
      </c>
      <c r="F1066" s="145"/>
      <c r="G1066" s="148" t="s">
        <v>3107</v>
      </c>
      <c r="H1066" s="148" t="s">
        <v>3107</v>
      </c>
      <c r="I1066" s="148">
        <v>34</v>
      </c>
      <c r="J1066" s="148" t="s">
        <v>88</v>
      </c>
      <c r="K1066" s="148"/>
      <c r="L1066" s="68"/>
      <c r="M1066" s="143" t="s">
        <v>3047</v>
      </c>
      <c r="N1066" s="68">
        <v>1065</v>
      </c>
      <c r="O1066" s="68" t="str">
        <f t="shared" si="339"/>
        <v/>
      </c>
      <c r="P1066" s="68" t="str">
        <f t="shared" si="337"/>
        <v>{ "id": 1065, "cbl_value":"FIM", "oscar_display_text" : "FIM", "top_record": false, "synonyms": [] },</v>
      </c>
      <c r="Q1066" s="68" t="str">
        <f t="shared" si="338"/>
        <v>{ "id": 1065, "cbl_value":"FIM", "oscar_display_text" : "FIM", "top_record": false, "synonyms": [] },</v>
      </c>
      <c r="R1066" s="68"/>
      <c r="S1066" t="s">
        <v>88</v>
      </c>
      <c r="T1066" t="str">
        <f t="shared" si="334"/>
        <v>UPDATE lov_value SET ACTIVE = 0 , ORDER_VALUE = 34 WHERE ID = 1065;</v>
      </c>
    </row>
    <row r="1067" spans="3:44" ht="16" hidden="1">
      <c r="C1067" s="68">
        <v>31</v>
      </c>
      <c r="D1067" s="68" t="s">
        <v>2829</v>
      </c>
      <c r="E1067" s="19" t="s">
        <v>419</v>
      </c>
      <c r="F1067" s="145"/>
      <c r="G1067" s="148" t="s">
        <v>3108</v>
      </c>
      <c r="H1067" s="148" t="s">
        <v>3108</v>
      </c>
      <c r="I1067" s="148">
        <v>35</v>
      </c>
      <c r="J1067" s="148" t="s">
        <v>88</v>
      </c>
      <c r="K1067" s="148"/>
      <c r="L1067" s="68"/>
      <c r="M1067" s="143" t="s">
        <v>3047</v>
      </c>
      <c r="N1067" s="68">
        <v>1066</v>
      </c>
      <c r="O1067" s="68" t="str">
        <f t="shared" si="339"/>
        <v/>
      </c>
      <c r="P1067" s="68" t="str">
        <f t="shared" si="337"/>
        <v>{ "id": 1066, "cbl_value":"FRF", "oscar_display_text" : "FRF", "top_record": false, "synonyms": [] },</v>
      </c>
      <c r="Q1067" s="68" t="str">
        <f t="shared" si="338"/>
        <v>{ "id": 1066, "cbl_value":"FRF", "oscar_display_text" : "FRF", "top_record": false, "synonyms": [] },</v>
      </c>
      <c r="R1067" s="68"/>
      <c r="S1067" t="s">
        <v>88</v>
      </c>
      <c r="T1067" t="str">
        <f t="shared" si="334"/>
        <v>UPDATE lov_value SET ACTIVE = 0 , ORDER_VALUE = 35 WHERE ID = 1066;</v>
      </c>
    </row>
    <row r="1068" spans="3:44" ht="32" hidden="1">
      <c r="C1068" s="68">
        <v>31</v>
      </c>
      <c r="D1068" s="68" t="s">
        <v>2829</v>
      </c>
      <c r="E1068" s="19" t="s">
        <v>419</v>
      </c>
      <c r="F1068" s="145"/>
      <c r="G1068" s="148" t="s">
        <v>557</v>
      </c>
      <c r="H1068" s="148" t="s">
        <v>557</v>
      </c>
      <c r="I1068" s="148">
        <v>36</v>
      </c>
      <c r="J1068" s="148" t="s">
        <v>200</v>
      </c>
      <c r="K1068" s="148" t="b">
        <v>1</v>
      </c>
      <c r="L1068" s="30" t="s">
        <v>1841</v>
      </c>
      <c r="M1068" s="143" t="s">
        <v>3078</v>
      </c>
      <c r="N1068" s="68">
        <v>1067</v>
      </c>
      <c r="O1068" s="68" t="str">
        <f t="shared" si="339"/>
        <v/>
      </c>
      <c r="P1068" s="68" t="str">
        <f t="shared" si="337"/>
        <v>{ "id": 1067, "cbl_value":"GBP", "oscar_display_text" : "GBP", "top_record": true, "synonyms": [] },</v>
      </c>
      <c r="Q1068" s="68" t="str">
        <f t="shared" si="338"/>
        <v>{ "id": 1067, "cbl_value":"GBP", "oscar_display_text" : "GBP", "top_record": true, "synonyms": [] },</v>
      </c>
      <c r="R1068" s="68"/>
      <c r="S1068" t="s">
        <v>88</v>
      </c>
      <c r="T1068" t="str">
        <f t="shared" si="334"/>
        <v>UPDATE lov_value SET ACTIVE = 1 , ORDER_VALUE = 36 WHERE ID = 1067;</v>
      </c>
      <c r="U1068" t="str">
        <f t="shared" ref="U1068:AF1069" si="359">IF($L1068&lt;&gt;"",
    IF(LEN($L1068)-LEN(SUBSTITUTE($L1068,";",""))&gt;=U$1,
        IF(U$1=1,
            MID($L1068,1,FIND(";",$L1068,1)-1),
            MID($L1068,
                FIND("~",SUBSTITUTE($L1068,";","~",U$1-1))+1,
                FIND("~",SUBSTITUTE($L1068,";","~",U$1))-FIND("~",SUBSTITUTE($L1068,";","~",U$1-1))-1
            )
        ),
        IF(AND(LEN($L1068)-LEN(SUBSTITUTE($L1068,";",""))=0,U$1=1),
            $L1068,
            IF(LEN($L1068)-LEN(SUBSTITUTE($L1068,";",""))=U$1-1,
                RIGHT($L1068,LEN($L1068)-FIND("~",(SUBSTITUTE($L1068,";","~",U$1-1)))),""))),"")</f>
        <v>£</v>
      </c>
      <c r="V1068" t="str">
        <f t="shared" si="359"/>
        <v>pound</v>
      </c>
      <c r="W1068" t="str">
        <f t="shared" si="359"/>
        <v>british pound</v>
      </c>
      <c r="X1068" t="str">
        <f t="shared" si="359"/>
        <v>great britain pound</v>
      </c>
      <c r="Y1068" t="str">
        <f t="shared" si="359"/>
        <v/>
      </c>
      <c r="Z1068" t="str">
        <f t="shared" si="359"/>
        <v/>
      </c>
      <c r="AA1068" t="str">
        <f t="shared" si="359"/>
        <v/>
      </c>
      <c r="AB1068" t="str">
        <f t="shared" si="359"/>
        <v/>
      </c>
      <c r="AC1068" t="str">
        <f t="shared" si="359"/>
        <v/>
      </c>
      <c r="AD1068" t="str">
        <f t="shared" si="359"/>
        <v/>
      </c>
      <c r="AE1068" t="str">
        <f t="shared" si="359"/>
        <v/>
      </c>
      <c r="AF1068" t="str">
        <f t="shared" si="359"/>
        <v/>
      </c>
      <c r="AG1068" t="str">
        <f t="shared" ref="AG1068:AR1069" si="360">IF(U1068&lt;&gt;"",CONCATENATE("INSERT INTO oscar_db.synonym (SYNONYM, LOV_ID) VALUES('",U1068,"' , ",$N1068,");"),"")</f>
        <v>INSERT INTO oscar_db.synonym (SYNONYM, LOV_ID) VALUES('£' , 1067);</v>
      </c>
      <c r="AH1068" t="str">
        <f t="shared" si="360"/>
        <v>INSERT INTO oscar_db.synonym (SYNONYM, LOV_ID) VALUES('pound' , 1067);</v>
      </c>
      <c r="AI1068" t="str">
        <f t="shared" si="360"/>
        <v>INSERT INTO oscar_db.synonym (SYNONYM, LOV_ID) VALUES('british pound' , 1067);</v>
      </c>
      <c r="AJ1068" t="str">
        <f t="shared" si="360"/>
        <v>INSERT INTO oscar_db.synonym (SYNONYM, LOV_ID) VALUES('great britain pound' , 1067);</v>
      </c>
      <c r="AK1068" t="str">
        <f t="shared" si="360"/>
        <v/>
      </c>
      <c r="AL1068" t="str">
        <f t="shared" si="360"/>
        <v/>
      </c>
      <c r="AM1068" t="str">
        <f t="shared" si="360"/>
        <v/>
      </c>
      <c r="AN1068" t="str">
        <f t="shared" si="360"/>
        <v/>
      </c>
      <c r="AO1068" t="str">
        <f t="shared" si="360"/>
        <v/>
      </c>
      <c r="AP1068" t="str">
        <f t="shared" si="360"/>
        <v/>
      </c>
      <c r="AQ1068" t="str">
        <f t="shared" si="360"/>
        <v/>
      </c>
      <c r="AR1068" t="str">
        <f t="shared" si="360"/>
        <v/>
      </c>
    </row>
    <row r="1069" spans="3:44" ht="16" hidden="1">
      <c r="C1069" s="68">
        <v>31</v>
      </c>
      <c r="D1069" s="68" t="s">
        <v>2829</v>
      </c>
      <c r="E1069" s="19" t="s">
        <v>419</v>
      </c>
      <c r="F1069" s="145"/>
      <c r="G1069" s="148" t="s">
        <v>3109</v>
      </c>
      <c r="H1069" s="148" t="s">
        <v>3109</v>
      </c>
      <c r="I1069" s="148">
        <v>37</v>
      </c>
      <c r="J1069" s="148" t="s">
        <v>200</v>
      </c>
      <c r="K1069" s="148"/>
      <c r="L1069" s="30" t="s">
        <v>1844</v>
      </c>
      <c r="M1069" s="143" t="s">
        <v>3047</v>
      </c>
      <c r="N1069" s="68">
        <v>1068</v>
      </c>
      <c r="O1069" s="68" t="str">
        <f t="shared" si="339"/>
        <v/>
      </c>
      <c r="P1069" s="68" t="str">
        <f t="shared" si="337"/>
        <v>{ "id": 1068, "cbl_value":"GEL", "oscar_display_text" : "GEL", "top_record": false, "synonyms": [] },</v>
      </c>
      <c r="Q1069" s="68" t="str">
        <f t="shared" si="338"/>
        <v>{ "id": 1068, "cbl_value":"GEL", "oscar_display_text" : "GEL", "top_record": false, "synonyms": [] },</v>
      </c>
      <c r="R1069" s="68"/>
      <c r="S1069" t="s">
        <v>88</v>
      </c>
      <c r="T1069" t="str">
        <f t="shared" si="334"/>
        <v>UPDATE lov_value SET ACTIVE = 1 , ORDER_VALUE = 37 WHERE ID = 1068;</v>
      </c>
      <c r="U1069" t="str">
        <f t="shared" si="359"/>
        <v>georgian lari</v>
      </c>
      <c r="V1069" t="str">
        <f t="shared" si="359"/>
        <v>ge lari</v>
      </c>
      <c r="W1069" t="str">
        <f t="shared" si="359"/>
        <v/>
      </c>
      <c r="X1069" t="str">
        <f t="shared" si="359"/>
        <v/>
      </c>
      <c r="Y1069" t="str">
        <f t="shared" si="359"/>
        <v/>
      </c>
      <c r="Z1069" t="str">
        <f t="shared" si="359"/>
        <v/>
      </c>
      <c r="AA1069" t="str">
        <f t="shared" si="359"/>
        <v/>
      </c>
      <c r="AB1069" t="str">
        <f t="shared" si="359"/>
        <v/>
      </c>
      <c r="AC1069" t="str">
        <f t="shared" si="359"/>
        <v/>
      </c>
      <c r="AD1069" t="str">
        <f t="shared" si="359"/>
        <v/>
      </c>
      <c r="AE1069" t="str">
        <f t="shared" si="359"/>
        <v/>
      </c>
      <c r="AF1069" t="str">
        <f t="shared" si="359"/>
        <v/>
      </c>
      <c r="AG1069" t="str">
        <f t="shared" si="360"/>
        <v>INSERT INTO oscar_db.synonym (SYNONYM, LOV_ID) VALUES('georgian lari' , 1068);</v>
      </c>
      <c r="AH1069" t="str">
        <f t="shared" si="360"/>
        <v>INSERT INTO oscar_db.synonym (SYNONYM, LOV_ID) VALUES('ge lari' , 1068);</v>
      </c>
      <c r="AI1069" t="str">
        <f t="shared" si="360"/>
        <v/>
      </c>
      <c r="AJ1069" t="str">
        <f t="shared" si="360"/>
        <v/>
      </c>
      <c r="AK1069" t="str">
        <f t="shared" si="360"/>
        <v/>
      </c>
      <c r="AL1069" t="str">
        <f t="shared" si="360"/>
        <v/>
      </c>
      <c r="AM1069" t="str">
        <f t="shared" si="360"/>
        <v/>
      </c>
      <c r="AN1069" t="str">
        <f t="shared" si="360"/>
        <v/>
      </c>
      <c r="AO1069" t="str">
        <f t="shared" si="360"/>
        <v/>
      </c>
      <c r="AP1069" t="str">
        <f t="shared" si="360"/>
        <v/>
      </c>
      <c r="AQ1069" t="str">
        <f t="shared" si="360"/>
        <v/>
      </c>
      <c r="AR1069" t="str">
        <f t="shared" si="360"/>
        <v/>
      </c>
    </row>
    <row r="1070" spans="3:44" ht="16" hidden="1">
      <c r="C1070" s="68">
        <v>31</v>
      </c>
      <c r="D1070" s="68" t="s">
        <v>2829</v>
      </c>
      <c r="E1070" s="19" t="s">
        <v>419</v>
      </c>
      <c r="F1070" s="145"/>
      <c r="G1070" s="148" t="s">
        <v>3110</v>
      </c>
      <c r="H1070" s="148" t="s">
        <v>3110</v>
      </c>
      <c r="I1070" s="148">
        <v>38</v>
      </c>
      <c r="J1070" s="148" t="s">
        <v>88</v>
      </c>
      <c r="K1070" s="148"/>
      <c r="L1070" s="68"/>
      <c r="M1070" s="143" t="s">
        <v>3047</v>
      </c>
      <c r="N1070" s="68">
        <v>1069</v>
      </c>
      <c r="O1070" s="68" t="str">
        <f t="shared" si="339"/>
        <v/>
      </c>
      <c r="P1070" s="68" t="str">
        <f t="shared" si="337"/>
        <v>{ "id": 1069, "cbl_value":"GHC", "oscar_display_text" : "GHC", "top_record": false, "synonyms": [] },</v>
      </c>
      <c r="Q1070" s="68" t="str">
        <f t="shared" si="338"/>
        <v>{ "id": 1069, "cbl_value":"GHC", "oscar_display_text" : "GHC", "top_record": false, "synonyms": [] },</v>
      </c>
      <c r="R1070" s="68"/>
      <c r="S1070" t="s">
        <v>88</v>
      </c>
      <c r="T1070" t="str">
        <f t="shared" si="334"/>
        <v>UPDATE lov_value SET ACTIVE = 0 , ORDER_VALUE = 38 WHERE ID = 1069;</v>
      </c>
    </row>
    <row r="1071" spans="3:44" ht="16" hidden="1">
      <c r="C1071" s="68">
        <v>31</v>
      </c>
      <c r="D1071" s="68" t="s">
        <v>2829</v>
      </c>
      <c r="E1071" s="19" t="s">
        <v>419</v>
      </c>
      <c r="F1071" s="145"/>
      <c r="G1071" s="148" t="s">
        <v>3111</v>
      </c>
      <c r="H1071" s="148" t="s">
        <v>3111</v>
      </c>
      <c r="I1071" s="148">
        <v>39</v>
      </c>
      <c r="J1071" s="148" t="s">
        <v>88</v>
      </c>
      <c r="K1071" s="148"/>
      <c r="L1071" s="68"/>
      <c r="M1071" s="143" t="s">
        <v>3047</v>
      </c>
      <c r="N1071" s="68">
        <v>1070</v>
      </c>
      <c r="O1071" s="68" t="str">
        <f t="shared" si="339"/>
        <v/>
      </c>
      <c r="P1071" s="68" t="str">
        <f t="shared" si="337"/>
        <v>{ "id": 1070, "cbl_value":"GHS", "oscar_display_text" : "GHS", "top_record": false, "synonyms": [] },</v>
      </c>
      <c r="Q1071" s="68" t="str">
        <f t="shared" si="338"/>
        <v>{ "id": 1070, "cbl_value":"GHS", "oscar_display_text" : "GHS", "top_record": false, "synonyms": [] },</v>
      </c>
      <c r="R1071" s="68"/>
      <c r="S1071" t="s">
        <v>88</v>
      </c>
      <c r="T1071" t="str">
        <f t="shared" si="334"/>
        <v>UPDATE lov_value SET ACTIVE = 0 , ORDER_VALUE = 39 WHERE ID = 1070;</v>
      </c>
    </row>
    <row r="1072" spans="3:44" ht="16" hidden="1">
      <c r="C1072" s="68">
        <v>31</v>
      </c>
      <c r="D1072" s="68" t="s">
        <v>2829</v>
      </c>
      <c r="E1072" s="19" t="s">
        <v>419</v>
      </c>
      <c r="F1072" s="145"/>
      <c r="G1072" s="148" t="s">
        <v>3112</v>
      </c>
      <c r="H1072" s="148" t="s">
        <v>3112</v>
      </c>
      <c r="I1072" s="148">
        <v>40</v>
      </c>
      <c r="J1072" s="148" t="s">
        <v>88</v>
      </c>
      <c r="K1072" s="148"/>
      <c r="L1072" s="68"/>
      <c r="M1072" s="143" t="s">
        <v>3047</v>
      </c>
      <c r="N1072" s="68">
        <v>1071</v>
      </c>
      <c r="O1072" s="68" t="str">
        <f t="shared" si="339"/>
        <v/>
      </c>
      <c r="P1072" s="68" t="str">
        <f t="shared" si="337"/>
        <v>{ "id": 1071, "cbl_value":"GRD", "oscar_display_text" : "GRD", "top_record": false, "synonyms": [] },</v>
      </c>
      <c r="Q1072" s="68" t="str">
        <f t="shared" si="338"/>
        <v>{ "id": 1071, "cbl_value":"GRD", "oscar_display_text" : "GRD", "top_record": false, "synonyms": [] },</v>
      </c>
      <c r="R1072" s="68"/>
      <c r="S1072" t="s">
        <v>88</v>
      </c>
      <c r="T1072" t="str">
        <f t="shared" si="334"/>
        <v>UPDATE lov_value SET ACTIVE = 0 , ORDER_VALUE = 40 WHERE ID = 1071;</v>
      </c>
    </row>
    <row r="1073" spans="3:44" ht="16" hidden="1">
      <c r="C1073" s="68">
        <v>31</v>
      </c>
      <c r="D1073" s="68" t="s">
        <v>2829</v>
      </c>
      <c r="E1073" s="19" t="s">
        <v>419</v>
      </c>
      <c r="F1073" s="145"/>
      <c r="G1073" s="148" t="s">
        <v>3113</v>
      </c>
      <c r="H1073" s="148" t="s">
        <v>3113</v>
      </c>
      <c r="I1073" s="148">
        <v>41</v>
      </c>
      <c r="J1073" s="148" t="s">
        <v>88</v>
      </c>
      <c r="K1073" s="148"/>
      <c r="L1073" s="68"/>
      <c r="M1073" s="143" t="s">
        <v>3047</v>
      </c>
      <c r="N1073" s="68">
        <v>1072</v>
      </c>
      <c r="O1073" s="68" t="str">
        <f t="shared" si="339"/>
        <v/>
      </c>
      <c r="P1073" s="68" t="str">
        <f t="shared" si="337"/>
        <v>{ "id": 1072, "cbl_value":"GTQ", "oscar_display_text" : "GTQ", "top_record": false, "synonyms": [] },</v>
      </c>
      <c r="Q1073" s="68" t="str">
        <f t="shared" si="338"/>
        <v>{ "id": 1072, "cbl_value":"GTQ", "oscar_display_text" : "GTQ", "top_record": false, "synonyms": [] },</v>
      </c>
      <c r="R1073" s="68"/>
      <c r="S1073" t="s">
        <v>88</v>
      </c>
      <c r="T1073" t="str">
        <f t="shared" si="334"/>
        <v>UPDATE lov_value SET ACTIVE = 0 , ORDER_VALUE = 41 WHERE ID = 1072;</v>
      </c>
    </row>
    <row r="1074" spans="3:44" ht="16" hidden="1">
      <c r="C1074" s="68">
        <v>31</v>
      </c>
      <c r="D1074" s="68" t="s">
        <v>2829</v>
      </c>
      <c r="E1074" s="19" t="s">
        <v>419</v>
      </c>
      <c r="F1074" s="145"/>
      <c r="G1074" s="148" t="s">
        <v>3114</v>
      </c>
      <c r="H1074" s="148" t="s">
        <v>3114</v>
      </c>
      <c r="I1074" s="148">
        <v>42</v>
      </c>
      <c r="J1074" s="148" t="s">
        <v>200</v>
      </c>
      <c r="K1074" s="148"/>
      <c r="L1074" s="30" t="s">
        <v>1850</v>
      </c>
      <c r="M1074" s="143" t="s">
        <v>3047</v>
      </c>
      <c r="N1074" s="68">
        <v>1073</v>
      </c>
      <c r="O1074" s="68" t="str">
        <f t="shared" si="339"/>
        <v/>
      </c>
      <c r="P1074" s="68" t="str">
        <f t="shared" si="337"/>
        <v>{ "id": 1073, "cbl_value":"HKD", "oscar_display_text" : "HKD", "top_record": false, "synonyms": [] },</v>
      </c>
      <c r="Q1074" s="68" t="str">
        <f t="shared" si="338"/>
        <v>{ "id": 1073, "cbl_value":"HKD", "oscar_display_text" : "HKD", "top_record": false, "synonyms": [] },</v>
      </c>
      <c r="R1074" s="68"/>
      <c r="S1074" t="s">
        <v>88</v>
      </c>
      <c r="T1074" t="str">
        <f t="shared" ref="T1074:T1137" si="361">CONCATENATE("UPDATE lov_value SET ACTIVE = ", IF(J1074="Y",1,0), " , ORDER_VALUE = ",IF(I1074&gt;0,I1074,0), " WHERE ID = ", N1074,";")</f>
        <v>UPDATE lov_value SET ACTIVE = 1 , ORDER_VALUE = 42 WHERE ID = 1073;</v>
      </c>
      <c r="U1074" t="str">
        <f t="shared" ref="U1074:AF1077" si="362">IF($L1074&lt;&gt;"",
    IF(LEN($L1074)-LEN(SUBSTITUTE($L1074,";",""))&gt;=U$1,
        IF(U$1=1,
            MID($L1074,1,FIND(";",$L1074,1)-1),
            MID($L1074,
                FIND("~",SUBSTITUTE($L1074,";","~",U$1-1))+1,
                FIND("~",SUBSTITUTE($L1074,";","~",U$1))-FIND("~",SUBSTITUTE($L1074,";","~",U$1-1))-1
            )
        ),
        IF(AND(LEN($L1074)-LEN(SUBSTITUTE($L1074,";",""))=0,U$1=1),
            $L1074,
            IF(LEN($L1074)-LEN(SUBSTITUTE($L1074,";",""))=U$1-1,
                RIGHT($L1074,LEN($L1074)-FIND("~",(SUBSTITUTE($L1074,";","~",U$1-1)))),""))),"")</f>
        <v>hong kong dollar</v>
      </c>
      <c r="V1074" t="str">
        <f t="shared" si="362"/>
        <v xml:space="preserve"> hk dollar</v>
      </c>
      <c r="W1074" t="str">
        <f t="shared" si="362"/>
        <v/>
      </c>
      <c r="X1074" t="str">
        <f t="shared" si="362"/>
        <v/>
      </c>
      <c r="Y1074" t="str">
        <f t="shared" si="362"/>
        <v/>
      </c>
      <c r="Z1074" t="str">
        <f t="shared" si="362"/>
        <v/>
      </c>
      <c r="AA1074" t="str">
        <f t="shared" si="362"/>
        <v/>
      </c>
      <c r="AB1074" t="str">
        <f t="shared" si="362"/>
        <v/>
      </c>
      <c r="AC1074" t="str">
        <f t="shared" si="362"/>
        <v/>
      </c>
      <c r="AD1074" t="str">
        <f t="shared" si="362"/>
        <v/>
      </c>
      <c r="AE1074" t="str">
        <f t="shared" si="362"/>
        <v/>
      </c>
      <c r="AF1074" t="str">
        <f t="shared" si="362"/>
        <v/>
      </c>
      <c r="AG1074" t="str">
        <f t="shared" ref="AG1074:AR1077" si="363">IF(U1074&lt;&gt;"",CONCATENATE("INSERT INTO oscar_db.synonym (SYNONYM, LOV_ID) VALUES('",U1074,"' , ",$N1074,");"),"")</f>
        <v>INSERT INTO oscar_db.synonym (SYNONYM, LOV_ID) VALUES('hong kong dollar' , 1073);</v>
      </c>
      <c r="AH1074" t="str">
        <f t="shared" si="363"/>
        <v>INSERT INTO oscar_db.synonym (SYNONYM, LOV_ID) VALUES(' hk dollar' , 1073);</v>
      </c>
      <c r="AI1074" t="str">
        <f t="shared" si="363"/>
        <v/>
      </c>
      <c r="AJ1074" t="str">
        <f t="shared" si="363"/>
        <v/>
      </c>
      <c r="AK1074" t="str">
        <f t="shared" si="363"/>
        <v/>
      </c>
      <c r="AL1074" t="str">
        <f t="shared" si="363"/>
        <v/>
      </c>
      <c r="AM1074" t="str">
        <f t="shared" si="363"/>
        <v/>
      </c>
      <c r="AN1074" t="str">
        <f t="shared" si="363"/>
        <v/>
      </c>
      <c r="AO1074" t="str">
        <f t="shared" si="363"/>
        <v/>
      </c>
      <c r="AP1074" t="str">
        <f t="shared" si="363"/>
        <v/>
      </c>
      <c r="AQ1074" t="str">
        <f t="shared" si="363"/>
        <v/>
      </c>
      <c r="AR1074" t="str">
        <f t="shared" si="363"/>
        <v/>
      </c>
    </row>
    <row r="1075" spans="3:44" ht="16" hidden="1">
      <c r="C1075" s="68">
        <v>31</v>
      </c>
      <c r="D1075" s="68" t="s">
        <v>2829</v>
      </c>
      <c r="E1075" s="19" t="s">
        <v>419</v>
      </c>
      <c r="F1075" s="145"/>
      <c r="G1075" s="148" t="s">
        <v>3115</v>
      </c>
      <c r="H1075" s="148" t="s">
        <v>3115</v>
      </c>
      <c r="I1075" s="148">
        <v>43</v>
      </c>
      <c r="J1075" s="148" t="s">
        <v>200</v>
      </c>
      <c r="K1075" s="148"/>
      <c r="L1075" s="30" t="s">
        <v>1852</v>
      </c>
      <c r="M1075" s="143" t="s">
        <v>3047</v>
      </c>
      <c r="N1075" s="68">
        <v>1074</v>
      </c>
      <c r="O1075" s="68" t="str">
        <f t="shared" si="339"/>
        <v/>
      </c>
      <c r="P1075" s="68" t="str">
        <f t="shared" si="337"/>
        <v>{ "id": 1074, "cbl_value":"HRK", "oscar_display_text" : "HRK", "top_record": false, "synonyms": [] },</v>
      </c>
      <c r="Q1075" s="68" t="str">
        <f t="shared" si="338"/>
        <v>{ "id": 1074, "cbl_value":"HRK", "oscar_display_text" : "HRK", "top_record": false, "synonyms": [] },</v>
      </c>
      <c r="R1075" s="68"/>
      <c r="S1075" t="s">
        <v>88</v>
      </c>
      <c r="T1075" t="str">
        <f t="shared" si="361"/>
        <v>UPDATE lov_value SET ACTIVE = 1 , ORDER_VALUE = 43 WHERE ID = 1074;</v>
      </c>
      <c r="U1075" t="str">
        <f t="shared" si="362"/>
        <v>croatian kuna</v>
      </c>
      <c r="V1075" t="str">
        <f t="shared" si="362"/>
        <v>hr kuna</v>
      </c>
      <c r="W1075" t="str">
        <f t="shared" si="362"/>
        <v/>
      </c>
      <c r="X1075" t="str">
        <f t="shared" si="362"/>
        <v/>
      </c>
      <c r="Y1075" t="str">
        <f t="shared" si="362"/>
        <v/>
      </c>
      <c r="Z1075" t="str">
        <f t="shared" si="362"/>
        <v/>
      </c>
      <c r="AA1075" t="str">
        <f t="shared" si="362"/>
        <v/>
      </c>
      <c r="AB1075" t="str">
        <f t="shared" si="362"/>
        <v/>
      </c>
      <c r="AC1075" t="str">
        <f t="shared" si="362"/>
        <v/>
      </c>
      <c r="AD1075" t="str">
        <f t="shared" si="362"/>
        <v/>
      </c>
      <c r="AE1075" t="str">
        <f t="shared" si="362"/>
        <v/>
      </c>
      <c r="AF1075" t="str">
        <f t="shared" si="362"/>
        <v/>
      </c>
      <c r="AG1075" t="str">
        <f t="shared" si="363"/>
        <v>INSERT INTO oscar_db.synonym (SYNONYM, LOV_ID) VALUES('croatian kuna' , 1074);</v>
      </c>
      <c r="AH1075" t="str">
        <f t="shared" si="363"/>
        <v>INSERT INTO oscar_db.synonym (SYNONYM, LOV_ID) VALUES('hr kuna' , 1074);</v>
      </c>
      <c r="AI1075" t="str">
        <f t="shared" si="363"/>
        <v/>
      </c>
      <c r="AJ1075" t="str">
        <f t="shared" si="363"/>
        <v/>
      </c>
      <c r="AK1075" t="str">
        <f t="shared" si="363"/>
        <v/>
      </c>
      <c r="AL1075" t="str">
        <f t="shared" si="363"/>
        <v/>
      </c>
      <c r="AM1075" t="str">
        <f t="shared" si="363"/>
        <v/>
      </c>
      <c r="AN1075" t="str">
        <f t="shared" si="363"/>
        <v/>
      </c>
      <c r="AO1075" t="str">
        <f t="shared" si="363"/>
        <v/>
      </c>
      <c r="AP1075" t="str">
        <f t="shared" si="363"/>
        <v/>
      </c>
      <c r="AQ1075" t="str">
        <f t="shared" si="363"/>
        <v/>
      </c>
      <c r="AR1075" t="str">
        <f t="shared" si="363"/>
        <v/>
      </c>
    </row>
    <row r="1076" spans="3:44" ht="16" hidden="1">
      <c r="C1076" s="68">
        <v>31</v>
      </c>
      <c r="D1076" s="68" t="s">
        <v>2829</v>
      </c>
      <c r="E1076" s="19" t="s">
        <v>419</v>
      </c>
      <c r="F1076" s="145"/>
      <c r="G1076" s="148" t="s">
        <v>3116</v>
      </c>
      <c r="H1076" s="148" t="s">
        <v>3116</v>
      </c>
      <c r="I1076" s="148">
        <v>44</v>
      </c>
      <c r="J1076" s="148" t="s">
        <v>200</v>
      </c>
      <c r="K1076" s="148"/>
      <c r="L1076" s="30" t="s">
        <v>1854</v>
      </c>
      <c r="M1076" s="143" t="s">
        <v>3047</v>
      </c>
      <c r="N1076" s="68">
        <v>1075</v>
      </c>
      <c r="O1076" s="68" t="str">
        <f t="shared" si="339"/>
        <v/>
      </c>
      <c r="P1076" s="68" t="str">
        <f t="shared" si="337"/>
        <v>{ "id": 1075, "cbl_value":"HUF", "oscar_display_text" : "HUF", "top_record": false, "synonyms": [] },</v>
      </c>
      <c r="Q1076" s="68" t="str">
        <f t="shared" si="338"/>
        <v>{ "id": 1075, "cbl_value":"HUF", "oscar_display_text" : "HUF", "top_record": false, "synonyms": [] },</v>
      </c>
      <c r="R1076" s="68"/>
      <c r="S1076" t="s">
        <v>88</v>
      </c>
      <c r="T1076" t="str">
        <f t="shared" si="361"/>
        <v>UPDATE lov_value SET ACTIVE = 1 , ORDER_VALUE = 44 WHERE ID = 1075;</v>
      </c>
      <c r="U1076" t="str">
        <f t="shared" si="362"/>
        <v>hungary forint</v>
      </c>
      <c r="V1076" t="str">
        <f t="shared" si="362"/>
        <v>hf forint</v>
      </c>
      <c r="W1076" t="str">
        <f t="shared" si="362"/>
        <v/>
      </c>
      <c r="X1076" t="str">
        <f t="shared" si="362"/>
        <v/>
      </c>
      <c r="Y1076" t="str">
        <f t="shared" si="362"/>
        <v/>
      </c>
      <c r="Z1076" t="str">
        <f t="shared" si="362"/>
        <v/>
      </c>
      <c r="AA1076" t="str">
        <f t="shared" si="362"/>
        <v/>
      </c>
      <c r="AB1076" t="str">
        <f t="shared" si="362"/>
        <v/>
      </c>
      <c r="AC1076" t="str">
        <f t="shared" si="362"/>
        <v/>
      </c>
      <c r="AD1076" t="str">
        <f t="shared" si="362"/>
        <v/>
      </c>
      <c r="AE1076" t="str">
        <f t="shared" si="362"/>
        <v/>
      </c>
      <c r="AF1076" t="str">
        <f t="shared" si="362"/>
        <v/>
      </c>
      <c r="AG1076" t="str">
        <f t="shared" si="363"/>
        <v>INSERT INTO oscar_db.synonym (SYNONYM, LOV_ID) VALUES('hungary forint' , 1075);</v>
      </c>
      <c r="AH1076" t="str">
        <f t="shared" si="363"/>
        <v>INSERT INTO oscar_db.synonym (SYNONYM, LOV_ID) VALUES('hf forint' , 1075);</v>
      </c>
      <c r="AI1076" t="str">
        <f t="shared" si="363"/>
        <v/>
      </c>
      <c r="AJ1076" t="str">
        <f t="shared" si="363"/>
        <v/>
      </c>
      <c r="AK1076" t="str">
        <f t="shared" si="363"/>
        <v/>
      </c>
      <c r="AL1076" t="str">
        <f t="shared" si="363"/>
        <v/>
      </c>
      <c r="AM1076" t="str">
        <f t="shared" si="363"/>
        <v/>
      </c>
      <c r="AN1076" t="str">
        <f t="shared" si="363"/>
        <v/>
      </c>
      <c r="AO1076" t="str">
        <f t="shared" si="363"/>
        <v/>
      </c>
      <c r="AP1076" t="str">
        <f t="shared" si="363"/>
        <v/>
      </c>
      <c r="AQ1076" t="str">
        <f t="shared" si="363"/>
        <v/>
      </c>
      <c r="AR1076" t="str">
        <f t="shared" si="363"/>
        <v/>
      </c>
    </row>
    <row r="1077" spans="3:44" ht="32" hidden="1">
      <c r="C1077" s="68">
        <v>31</v>
      </c>
      <c r="D1077" s="68" t="s">
        <v>2829</v>
      </c>
      <c r="E1077" s="19" t="s">
        <v>419</v>
      </c>
      <c r="F1077" s="145"/>
      <c r="G1077" s="148" t="s">
        <v>3117</v>
      </c>
      <c r="H1077" s="148" t="s">
        <v>3117</v>
      </c>
      <c r="I1077" s="148">
        <v>45</v>
      </c>
      <c r="J1077" s="148" t="s">
        <v>200</v>
      </c>
      <c r="K1077" s="148"/>
      <c r="L1077" s="30" t="s">
        <v>1856</v>
      </c>
      <c r="M1077" s="143" t="s">
        <v>3047</v>
      </c>
      <c r="N1077" s="68">
        <v>1076</v>
      </c>
      <c r="O1077" s="68" t="str">
        <f t="shared" si="339"/>
        <v/>
      </c>
      <c r="P1077" s="68" t="str">
        <f t="shared" si="337"/>
        <v>{ "id": 1076, "cbl_value":"IDR", "oscar_display_text" : "IDR", "top_record": false, "synonyms": [] },</v>
      </c>
      <c r="Q1077" s="68" t="str">
        <f t="shared" si="338"/>
        <v>{ "id": 1076, "cbl_value":"IDR", "oscar_display_text" : "IDR", "top_record": false, "synonyms": [] },</v>
      </c>
      <c r="R1077" s="68"/>
      <c r="S1077" t="s">
        <v>88</v>
      </c>
      <c r="T1077" t="str">
        <f t="shared" si="361"/>
        <v>UPDATE lov_value SET ACTIVE = 1 , ORDER_VALUE = 45 WHERE ID = 1076;</v>
      </c>
      <c r="U1077" t="str">
        <f t="shared" si="362"/>
        <v>indonesian rupiah</v>
      </c>
      <c r="V1077" t="str">
        <f t="shared" si="362"/>
        <v>ind rupiah</v>
      </c>
      <c r="W1077" t="str">
        <f t="shared" si="362"/>
        <v/>
      </c>
      <c r="X1077" t="str">
        <f t="shared" si="362"/>
        <v/>
      </c>
      <c r="Y1077" t="str">
        <f t="shared" si="362"/>
        <v/>
      </c>
      <c r="Z1077" t="str">
        <f t="shared" si="362"/>
        <v/>
      </c>
      <c r="AA1077" t="str">
        <f t="shared" si="362"/>
        <v/>
      </c>
      <c r="AB1077" t="str">
        <f t="shared" si="362"/>
        <v/>
      </c>
      <c r="AC1077" t="str">
        <f t="shared" si="362"/>
        <v/>
      </c>
      <c r="AD1077" t="str">
        <f t="shared" si="362"/>
        <v/>
      </c>
      <c r="AE1077" t="str">
        <f t="shared" si="362"/>
        <v/>
      </c>
      <c r="AF1077" t="str">
        <f t="shared" si="362"/>
        <v/>
      </c>
      <c r="AG1077" t="str">
        <f t="shared" si="363"/>
        <v>INSERT INTO oscar_db.synonym (SYNONYM, LOV_ID) VALUES('indonesian rupiah' , 1076);</v>
      </c>
      <c r="AH1077" t="str">
        <f t="shared" si="363"/>
        <v>INSERT INTO oscar_db.synonym (SYNONYM, LOV_ID) VALUES('ind rupiah' , 1076);</v>
      </c>
      <c r="AI1077" t="str">
        <f t="shared" si="363"/>
        <v/>
      </c>
      <c r="AJ1077" t="str">
        <f t="shared" si="363"/>
        <v/>
      </c>
      <c r="AK1077" t="str">
        <f t="shared" si="363"/>
        <v/>
      </c>
      <c r="AL1077" t="str">
        <f t="shared" si="363"/>
        <v/>
      </c>
      <c r="AM1077" t="str">
        <f t="shared" si="363"/>
        <v/>
      </c>
      <c r="AN1077" t="str">
        <f t="shared" si="363"/>
        <v/>
      </c>
      <c r="AO1077" t="str">
        <f t="shared" si="363"/>
        <v/>
      </c>
      <c r="AP1077" t="str">
        <f t="shared" si="363"/>
        <v/>
      </c>
      <c r="AQ1077" t="str">
        <f t="shared" si="363"/>
        <v/>
      </c>
      <c r="AR1077" t="str">
        <f t="shared" si="363"/>
        <v/>
      </c>
    </row>
    <row r="1078" spans="3:44" ht="16" hidden="1">
      <c r="C1078" s="68">
        <v>31</v>
      </c>
      <c r="D1078" s="68" t="s">
        <v>2829</v>
      </c>
      <c r="E1078" s="19" t="s">
        <v>419</v>
      </c>
      <c r="F1078" s="145"/>
      <c r="G1078" s="148" t="s">
        <v>3118</v>
      </c>
      <c r="H1078" s="148" t="s">
        <v>3118</v>
      </c>
      <c r="I1078" s="148">
        <v>46</v>
      </c>
      <c r="J1078" s="148" t="s">
        <v>88</v>
      </c>
      <c r="K1078" s="148"/>
      <c r="L1078" s="68"/>
      <c r="M1078" s="143" t="s">
        <v>3047</v>
      </c>
      <c r="N1078" s="68">
        <v>1077</v>
      </c>
      <c r="O1078" s="68" t="str">
        <f t="shared" si="339"/>
        <v/>
      </c>
      <c r="P1078" s="68" t="str">
        <f t="shared" si="337"/>
        <v>{ "id": 1077, "cbl_value":"IEP", "oscar_display_text" : "IEP", "top_record": false, "synonyms": [] },</v>
      </c>
      <c r="Q1078" s="68" t="str">
        <f t="shared" si="338"/>
        <v>{ "id": 1077, "cbl_value":"IEP", "oscar_display_text" : "IEP", "top_record": false, "synonyms": [] },</v>
      </c>
      <c r="R1078" s="68"/>
      <c r="S1078" t="s">
        <v>88</v>
      </c>
      <c r="T1078" t="str">
        <f t="shared" si="361"/>
        <v>UPDATE lov_value SET ACTIVE = 0 , ORDER_VALUE = 46 WHERE ID = 1077;</v>
      </c>
    </row>
    <row r="1079" spans="3:44" ht="32" hidden="1">
      <c r="C1079" s="68">
        <v>31</v>
      </c>
      <c r="D1079" s="68" t="s">
        <v>2829</v>
      </c>
      <c r="E1079" s="19" t="s">
        <v>419</v>
      </c>
      <c r="F1079" s="145"/>
      <c r="G1079" s="148" t="s">
        <v>3119</v>
      </c>
      <c r="H1079" s="148" t="s">
        <v>3119</v>
      </c>
      <c r="I1079" s="148">
        <v>47</v>
      </c>
      <c r="J1079" s="148" t="s">
        <v>200</v>
      </c>
      <c r="K1079" s="148"/>
      <c r="L1079" s="30" t="s">
        <v>1859</v>
      </c>
      <c r="M1079" s="143" t="s">
        <v>3047</v>
      </c>
      <c r="N1079" s="68">
        <v>1078</v>
      </c>
      <c r="O1079" s="68" t="str">
        <f t="shared" si="339"/>
        <v/>
      </c>
      <c r="P1079" s="68" t="str">
        <f t="shared" si="337"/>
        <v>{ "id": 1078, "cbl_value":"ILS", "oscar_display_text" : "ILS", "top_record": false, "synonyms": [] },</v>
      </c>
      <c r="Q1079" s="68" t="str">
        <f t="shared" si="338"/>
        <v>{ "id": 1078, "cbl_value":"ILS", "oscar_display_text" : "ILS", "top_record": false, "synonyms": [] },</v>
      </c>
      <c r="R1079" s="68"/>
      <c r="S1079" t="s">
        <v>88</v>
      </c>
      <c r="T1079" t="str">
        <f t="shared" si="361"/>
        <v>UPDATE lov_value SET ACTIVE = 1 , ORDER_VALUE = 47 WHERE ID = 1078;</v>
      </c>
      <c r="U1079" t="str">
        <f t="shared" ref="U1079:AF1079" si="364">IF($L1079&lt;&gt;"",
    IF(LEN($L1079)-LEN(SUBSTITUTE($L1079,";",""))&gt;=U$1,
        IF(U$1=1,
            MID($L1079,1,FIND(";",$L1079,1)-1),
            MID($L1079,
                FIND("~",SUBSTITUTE($L1079,";","~",U$1-1))+1,
                FIND("~",SUBSTITUTE($L1079,";","~",U$1))-FIND("~",SUBSTITUTE($L1079,";","~",U$1-1))-1
            )
        ),
        IF(AND(LEN($L1079)-LEN(SUBSTITUTE($L1079,";",""))=0,U$1=1),
            $L1079,
            IF(LEN($L1079)-LEN(SUBSTITUTE($L1079,";",""))=U$1-1,
                RIGHT($L1079,LEN($L1079)-FIND("~",(SUBSTITUTE($L1079,";","~",U$1-1)))),""))),"")</f>
        <v>israeli new shekel</v>
      </c>
      <c r="V1079" t="str">
        <f t="shared" si="364"/>
        <v>new shekel</v>
      </c>
      <c r="W1079" t="str">
        <f t="shared" si="364"/>
        <v>il shekel</v>
      </c>
      <c r="X1079" t="str">
        <f t="shared" si="364"/>
        <v/>
      </c>
      <c r="Y1079" t="str">
        <f t="shared" si="364"/>
        <v/>
      </c>
      <c r="Z1079" t="str">
        <f t="shared" si="364"/>
        <v/>
      </c>
      <c r="AA1079" t="str">
        <f t="shared" si="364"/>
        <v/>
      </c>
      <c r="AB1079" t="str">
        <f t="shared" si="364"/>
        <v/>
      </c>
      <c r="AC1079" t="str">
        <f t="shared" si="364"/>
        <v/>
      </c>
      <c r="AD1079" t="str">
        <f t="shared" si="364"/>
        <v/>
      </c>
      <c r="AE1079" t="str">
        <f t="shared" si="364"/>
        <v/>
      </c>
      <c r="AF1079" t="str">
        <f t="shared" si="364"/>
        <v/>
      </c>
      <c r="AG1079" t="str">
        <f t="shared" ref="AG1079:AR1079" si="365">IF(U1079&lt;&gt;"",CONCATENATE("INSERT INTO oscar_db.synonym (SYNONYM, LOV_ID) VALUES('",U1079,"' , ",$N1079,");"),"")</f>
        <v>INSERT INTO oscar_db.synonym (SYNONYM, LOV_ID) VALUES('israeli new shekel' , 1078);</v>
      </c>
      <c r="AH1079" t="str">
        <f t="shared" si="365"/>
        <v>INSERT INTO oscar_db.synonym (SYNONYM, LOV_ID) VALUES('new shekel' , 1078);</v>
      </c>
      <c r="AI1079" t="str">
        <f t="shared" si="365"/>
        <v>INSERT INTO oscar_db.synonym (SYNONYM, LOV_ID) VALUES('il shekel' , 1078);</v>
      </c>
      <c r="AJ1079" t="str">
        <f t="shared" si="365"/>
        <v/>
      </c>
      <c r="AK1079" t="str">
        <f t="shared" si="365"/>
        <v/>
      </c>
      <c r="AL1079" t="str">
        <f t="shared" si="365"/>
        <v/>
      </c>
      <c r="AM1079" t="str">
        <f t="shared" si="365"/>
        <v/>
      </c>
      <c r="AN1079" t="str">
        <f t="shared" si="365"/>
        <v/>
      </c>
      <c r="AO1079" t="str">
        <f t="shared" si="365"/>
        <v/>
      </c>
      <c r="AP1079" t="str">
        <f t="shared" si="365"/>
        <v/>
      </c>
      <c r="AQ1079" t="str">
        <f t="shared" si="365"/>
        <v/>
      </c>
      <c r="AR1079" t="str">
        <f t="shared" si="365"/>
        <v/>
      </c>
    </row>
    <row r="1080" spans="3:44" ht="16" hidden="1">
      <c r="C1080" s="68">
        <v>31</v>
      </c>
      <c r="D1080" s="68" t="s">
        <v>2829</v>
      </c>
      <c r="E1080" s="19" t="s">
        <v>419</v>
      </c>
      <c r="F1080" s="145"/>
      <c r="G1080" s="148" t="s">
        <v>3120</v>
      </c>
      <c r="H1080" s="148" t="s">
        <v>3120</v>
      </c>
      <c r="I1080" s="148">
        <v>48</v>
      </c>
      <c r="J1080" s="148" t="s">
        <v>88</v>
      </c>
      <c r="K1080" s="148"/>
      <c r="L1080" s="68"/>
      <c r="M1080" s="143" t="s">
        <v>3047</v>
      </c>
      <c r="N1080" s="68">
        <v>1079</v>
      </c>
      <c r="O1080" s="68" t="str">
        <f t="shared" si="339"/>
        <v/>
      </c>
      <c r="P1080" s="68" t="str">
        <f t="shared" si="337"/>
        <v>{ "id": 1079, "cbl_value":"INR", "oscar_display_text" : "INR", "top_record": false, "synonyms": [] },</v>
      </c>
      <c r="Q1080" s="68" t="str">
        <f t="shared" si="338"/>
        <v>{ "id": 1079, "cbl_value":"INR", "oscar_display_text" : "INR", "top_record": false, "synonyms": [] },</v>
      </c>
      <c r="R1080" s="68"/>
      <c r="S1080" t="s">
        <v>88</v>
      </c>
      <c r="T1080" t="str">
        <f t="shared" si="361"/>
        <v>UPDATE lov_value SET ACTIVE = 0 , ORDER_VALUE = 48 WHERE ID = 1079;</v>
      </c>
    </row>
    <row r="1081" spans="3:44" ht="16" hidden="1">
      <c r="C1081" s="68">
        <v>31</v>
      </c>
      <c r="D1081" s="68" t="s">
        <v>2829</v>
      </c>
      <c r="E1081" s="19" t="s">
        <v>419</v>
      </c>
      <c r="F1081" s="145"/>
      <c r="G1081" s="148" t="s">
        <v>3121</v>
      </c>
      <c r="H1081" s="148" t="s">
        <v>3121</v>
      </c>
      <c r="I1081" s="148">
        <v>49</v>
      </c>
      <c r="J1081" s="148" t="s">
        <v>200</v>
      </c>
      <c r="K1081" s="148"/>
      <c r="L1081" s="30" t="s">
        <v>1862</v>
      </c>
      <c r="M1081" s="143" t="s">
        <v>3047</v>
      </c>
      <c r="N1081" s="68">
        <v>1080</v>
      </c>
      <c r="O1081" s="68" t="str">
        <f t="shared" si="339"/>
        <v/>
      </c>
      <c r="P1081" s="68" t="str">
        <f t="shared" si="337"/>
        <v>{ "id": 1080, "cbl_value":"ISK", "oscar_display_text" : "ISK", "top_record": false, "synonyms": [] },</v>
      </c>
      <c r="Q1081" s="68" t="str">
        <f t="shared" si="338"/>
        <v>{ "id": 1080, "cbl_value":"ISK", "oscar_display_text" : "ISK", "top_record": false, "synonyms": [] },</v>
      </c>
      <c r="R1081" s="68"/>
      <c r="S1081" t="s">
        <v>88</v>
      </c>
      <c r="T1081" t="str">
        <f t="shared" si="361"/>
        <v>UPDATE lov_value SET ACTIVE = 1 , ORDER_VALUE = 49 WHERE ID = 1080;</v>
      </c>
      <c r="U1081" t="str">
        <f t="shared" ref="U1081:AF1081" si="366">IF($L1081&lt;&gt;"",
    IF(LEN($L1081)-LEN(SUBSTITUTE($L1081,";",""))&gt;=U$1,
        IF(U$1=1,
            MID($L1081,1,FIND(";",$L1081,1)-1),
            MID($L1081,
                FIND("~",SUBSTITUTE($L1081,";","~",U$1-1))+1,
                FIND("~",SUBSTITUTE($L1081,";","~",U$1))-FIND("~",SUBSTITUTE($L1081,";","~",U$1-1))-1
            )
        ),
        IF(AND(LEN($L1081)-LEN(SUBSTITUTE($L1081,";",""))=0,U$1=1),
            $L1081,
            IF(LEN($L1081)-LEN(SUBSTITUTE($L1081,";",""))=U$1-1,
                RIGHT($L1081,LEN($L1081)-FIND("~",(SUBSTITUTE($L1081,";","~",U$1-1)))),""))),"")</f>
        <v>icelandic krona</v>
      </c>
      <c r="V1081" t="str">
        <f t="shared" si="366"/>
        <v>is krona</v>
      </c>
      <c r="W1081" t="str">
        <f t="shared" si="366"/>
        <v/>
      </c>
      <c r="X1081" t="str">
        <f t="shared" si="366"/>
        <v/>
      </c>
      <c r="Y1081" t="str">
        <f t="shared" si="366"/>
        <v/>
      </c>
      <c r="Z1081" t="str">
        <f t="shared" si="366"/>
        <v/>
      </c>
      <c r="AA1081" t="str">
        <f t="shared" si="366"/>
        <v/>
      </c>
      <c r="AB1081" t="str">
        <f t="shared" si="366"/>
        <v/>
      </c>
      <c r="AC1081" t="str">
        <f t="shared" si="366"/>
        <v/>
      </c>
      <c r="AD1081" t="str">
        <f t="shared" si="366"/>
        <v/>
      </c>
      <c r="AE1081" t="str">
        <f t="shared" si="366"/>
        <v/>
      </c>
      <c r="AF1081" t="str">
        <f t="shared" si="366"/>
        <v/>
      </c>
      <c r="AG1081" t="str">
        <f t="shared" ref="AG1081:AR1081" si="367">IF(U1081&lt;&gt;"",CONCATENATE("INSERT INTO oscar_db.synonym (SYNONYM, LOV_ID) VALUES('",U1081,"' , ",$N1081,");"),"")</f>
        <v>INSERT INTO oscar_db.synonym (SYNONYM, LOV_ID) VALUES('icelandic krona' , 1080);</v>
      </c>
      <c r="AH1081" t="str">
        <f t="shared" si="367"/>
        <v>INSERT INTO oscar_db.synonym (SYNONYM, LOV_ID) VALUES('is krona' , 1080);</v>
      </c>
      <c r="AI1081" t="str">
        <f t="shared" si="367"/>
        <v/>
      </c>
      <c r="AJ1081" t="str">
        <f t="shared" si="367"/>
        <v/>
      </c>
      <c r="AK1081" t="str">
        <f t="shared" si="367"/>
        <v/>
      </c>
      <c r="AL1081" t="str">
        <f t="shared" si="367"/>
        <v/>
      </c>
      <c r="AM1081" t="str">
        <f t="shared" si="367"/>
        <v/>
      </c>
      <c r="AN1081" t="str">
        <f t="shared" si="367"/>
        <v/>
      </c>
      <c r="AO1081" t="str">
        <f t="shared" si="367"/>
        <v/>
      </c>
      <c r="AP1081" t="str">
        <f t="shared" si="367"/>
        <v/>
      </c>
      <c r="AQ1081" t="str">
        <f t="shared" si="367"/>
        <v/>
      </c>
      <c r="AR1081" t="str">
        <f t="shared" si="367"/>
        <v/>
      </c>
    </row>
    <row r="1082" spans="3:44" ht="16" hidden="1">
      <c r="C1082" s="68">
        <v>31</v>
      </c>
      <c r="D1082" s="68" t="s">
        <v>2829</v>
      </c>
      <c r="E1082" s="19" t="s">
        <v>419</v>
      </c>
      <c r="F1082" s="145"/>
      <c r="G1082" s="148" t="s">
        <v>3122</v>
      </c>
      <c r="H1082" s="148" t="s">
        <v>3122</v>
      </c>
      <c r="I1082" s="148">
        <v>50</v>
      </c>
      <c r="J1082" s="148" t="s">
        <v>88</v>
      </c>
      <c r="K1082" s="148"/>
      <c r="L1082" s="68"/>
      <c r="M1082" s="143" t="s">
        <v>3047</v>
      </c>
      <c r="N1082" s="68">
        <v>1081</v>
      </c>
      <c r="O1082" s="68" t="str">
        <f t="shared" si="339"/>
        <v/>
      </c>
      <c r="P1082" s="68" t="str">
        <f t="shared" si="337"/>
        <v>{ "id": 1081, "cbl_value":"ITL", "oscar_display_text" : "ITL", "top_record": false, "synonyms": [] },</v>
      </c>
      <c r="Q1082" s="68" t="str">
        <f t="shared" si="338"/>
        <v>{ "id": 1081, "cbl_value":"ITL", "oscar_display_text" : "ITL", "top_record": false, "synonyms": [] },</v>
      </c>
      <c r="R1082" s="68"/>
      <c r="S1082" t="s">
        <v>88</v>
      </c>
      <c r="T1082" t="str">
        <f t="shared" si="361"/>
        <v>UPDATE lov_value SET ACTIVE = 0 , ORDER_VALUE = 50 WHERE ID = 1081;</v>
      </c>
    </row>
    <row r="1083" spans="3:44" ht="16" hidden="1">
      <c r="C1083" s="68">
        <v>31</v>
      </c>
      <c r="D1083" s="68" t="s">
        <v>2829</v>
      </c>
      <c r="E1083" s="19" t="s">
        <v>419</v>
      </c>
      <c r="F1083" s="145"/>
      <c r="G1083" s="148" t="s">
        <v>3123</v>
      </c>
      <c r="H1083" s="148" t="s">
        <v>3123</v>
      </c>
      <c r="I1083" s="148">
        <v>51</v>
      </c>
      <c r="J1083" s="148" t="s">
        <v>88</v>
      </c>
      <c r="K1083" s="148"/>
      <c r="L1083" s="68"/>
      <c r="M1083" s="143" t="s">
        <v>3047</v>
      </c>
      <c r="N1083" s="68">
        <v>1082</v>
      </c>
      <c r="O1083" s="68" t="str">
        <f t="shared" si="339"/>
        <v/>
      </c>
      <c r="P1083" s="68" t="str">
        <f t="shared" si="337"/>
        <v>{ "id": 1082, "cbl_value":"JMD", "oscar_display_text" : "JMD", "top_record": false, "synonyms": [] },</v>
      </c>
      <c r="Q1083" s="68" t="str">
        <f t="shared" si="338"/>
        <v>{ "id": 1082, "cbl_value":"JMD", "oscar_display_text" : "JMD", "top_record": false, "synonyms": [] },</v>
      </c>
      <c r="R1083" s="68"/>
      <c r="S1083" t="s">
        <v>88</v>
      </c>
      <c r="T1083" t="str">
        <f t="shared" si="361"/>
        <v>UPDATE lov_value SET ACTIVE = 0 , ORDER_VALUE = 51 WHERE ID = 1082;</v>
      </c>
    </row>
    <row r="1084" spans="3:44" ht="16" hidden="1">
      <c r="C1084" s="68">
        <v>31</v>
      </c>
      <c r="D1084" s="68" t="s">
        <v>2829</v>
      </c>
      <c r="E1084" s="19" t="s">
        <v>419</v>
      </c>
      <c r="F1084" s="145"/>
      <c r="G1084" s="148" t="s">
        <v>3124</v>
      </c>
      <c r="H1084" s="148" t="s">
        <v>3124</v>
      </c>
      <c r="I1084" s="148">
        <v>52</v>
      </c>
      <c r="J1084" s="148" t="s">
        <v>88</v>
      </c>
      <c r="K1084" s="148"/>
      <c r="L1084" s="68"/>
      <c r="M1084" s="143" t="s">
        <v>3047</v>
      </c>
      <c r="N1084" s="68">
        <v>1083</v>
      </c>
      <c r="O1084" s="68" t="str">
        <f t="shared" si="339"/>
        <v/>
      </c>
      <c r="P1084" s="68" t="str">
        <f t="shared" si="337"/>
        <v>{ "id": 1083, "cbl_value":"JOD", "oscar_display_text" : "JOD", "top_record": false, "synonyms": [] },</v>
      </c>
      <c r="Q1084" s="68" t="str">
        <f t="shared" si="338"/>
        <v>{ "id": 1083, "cbl_value":"JOD", "oscar_display_text" : "JOD", "top_record": false, "synonyms": [] },</v>
      </c>
      <c r="R1084" s="68"/>
      <c r="S1084" t="s">
        <v>88</v>
      </c>
      <c r="T1084" t="str">
        <f t="shared" si="361"/>
        <v>UPDATE lov_value SET ACTIVE = 0 , ORDER_VALUE = 52 WHERE ID = 1083;</v>
      </c>
    </row>
    <row r="1085" spans="3:44" ht="32" hidden="1">
      <c r="C1085" s="68">
        <v>31</v>
      </c>
      <c r="D1085" s="68" t="s">
        <v>2829</v>
      </c>
      <c r="E1085" s="19" t="s">
        <v>419</v>
      </c>
      <c r="F1085" s="145"/>
      <c r="G1085" s="148" t="s">
        <v>3125</v>
      </c>
      <c r="H1085" s="148" t="s">
        <v>3125</v>
      </c>
      <c r="I1085" s="148">
        <v>53</v>
      </c>
      <c r="J1085" s="148" t="s">
        <v>200</v>
      </c>
      <c r="K1085" s="148" t="b">
        <v>1</v>
      </c>
      <c r="L1085" s="30" t="s">
        <v>1867</v>
      </c>
      <c r="M1085" s="143" t="s">
        <v>3106</v>
      </c>
      <c r="N1085" s="68">
        <v>1084</v>
      </c>
      <c r="O1085" s="68" t="str">
        <f t="shared" si="339"/>
        <v/>
      </c>
      <c r="P1085" s="68" t="str">
        <f t="shared" si="337"/>
        <v>{ "id": 1084, "cbl_value":"JPY", "oscar_display_text" : "JPY", "top_record": true, "synonyms": [] },</v>
      </c>
      <c r="Q1085" s="68" t="str">
        <f t="shared" si="338"/>
        <v>{ "id": 1084, "cbl_value":"JPY", "oscar_display_text" : "JPY", "top_record": true, "synonyms": [] },</v>
      </c>
      <c r="R1085" s="68"/>
      <c r="S1085" t="s">
        <v>88</v>
      </c>
      <c r="T1085" t="str">
        <f t="shared" si="361"/>
        <v>UPDATE lov_value SET ACTIVE = 1 , ORDER_VALUE = 53 WHERE ID = 1084;</v>
      </c>
      <c r="U1085" t="str">
        <f t="shared" ref="U1085:AF1085" si="368">IF($L1085&lt;&gt;"",
    IF(LEN($L1085)-LEN(SUBSTITUTE($L1085,";",""))&gt;=U$1,
        IF(U$1=1,
            MID($L1085,1,FIND(";",$L1085,1)-1),
            MID($L1085,
                FIND("~",SUBSTITUTE($L1085,";","~",U$1-1))+1,
                FIND("~",SUBSTITUTE($L1085,";","~",U$1))-FIND("~",SUBSTITUTE($L1085,";","~",U$1-1))-1
            )
        ),
        IF(AND(LEN($L1085)-LEN(SUBSTITUTE($L1085,";",""))=0,U$1=1),
            $L1085,
            IF(LEN($L1085)-LEN(SUBSTITUTE($L1085,";",""))=U$1-1,
                RIGHT($L1085,LEN($L1085)-FIND("~",(SUBSTITUTE($L1085,";","~",U$1-1)))),""))),"")</f>
        <v>japanese yen</v>
      </c>
      <c r="V1085" t="str">
        <f t="shared" si="368"/>
        <v>jp yen</v>
      </c>
      <c r="W1085" t="str">
        <f t="shared" si="368"/>
        <v>yen</v>
      </c>
      <c r="X1085" t="str">
        <f t="shared" si="368"/>
        <v/>
      </c>
      <c r="Y1085" t="str">
        <f t="shared" si="368"/>
        <v/>
      </c>
      <c r="Z1085" t="str">
        <f t="shared" si="368"/>
        <v/>
      </c>
      <c r="AA1085" t="str">
        <f t="shared" si="368"/>
        <v/>
      </c>
      <c r="AB1085" t="str">
        <f t="shared" si="368"/>
        <v/>
      </c>
      <c r="AC1085" t="str">
        <f t="shared" si="368"/>
        <v/>
      </c>
      <c r="AD1085" t="str">
        <f t="shared" si="368"/>
        <v/>
      </c>
      <c r="AE1085" t="str">
        <f t="shared" si="368"/>
        <v/>
      </c>
      <c r="AF1085" t="str">
        <f t="shared" si="368"/>
        <v/>
      </c>
      <c r="AG1085" t="str">
        <f t="shared" ref="AG1085:AR1085" si="369">IF(U1085&lt;&gt;"",CONCATENATE("INSERT INTO oscar_db.synonym (SYNONYM, LOV_ID) VALUES('",U1085,"' , ",$N1085,");"),"")</f>
        <v>INSERT INTO oscar_db.synonym (SYNONYM, LOV_ID) VALUES('japanese yen' , 1084);</v>
      </c>
      <c r="AH1085" t="str">
        <f t="shared" si="369"/>
        <v>INSERT INTO oscar_db.synonym (SYNONYM, LOV_ID) VALUES('jp yen' , 1084);</v>
      </c>
      <c r="AI1085" t="str">
        <f t="shared" si="369"/>
        <v>INSERT INTO oscar_db.synonym (SYNONYM, LOV_ID) VALUES('yen' , 1084);</v>
      </c>
      <c r="AJ1085" t="str">
        <f t="shared" si="369"/>
        <v/>
      </c>
      <c r="AK1085" t="str">
        <f t="shared" si="369"/>
        <v/>
      </c>
      <c r="AL1085" t="str">
        <f t="shared" si="369"/>
        <v/>
      </c>
      <c r="AM1085" t="str">
        <f t="shared" si="369"/>
        <v/>
      </c>
      <c r="AN1085" t="str">
        <f t="shared" si="369"/>
        <v/>
      </c>
      <c r="AO1085" t="str">
        <f t="shared" si="369"/>
        <v/>
      </c>
      <c r="AP1085" t="str">
        <f t="shared" si="369"/>
        <v/>
      </c>
      <c r="AQ1085" t="str">
        <f t="shared" si="369"/>
        <v/>
      </c>
      <c r="AR1085" t="str">
        <f t="shared" si="369"/>
        <v/>
      </c>
    </row>
    <row r="1086" spans="3:44" ht="16" hidden="1">
      <c r="C1086" s="68">
        <v>31</v>
      </c>
      <c r="D1086" s="68" t="s">
        <v>2829</v>
      </c>
      <c r="E1086" s="19" t="s">
        <v>419</v>
      </c>
      <c r="F1086" s="145"/>
      <c r="G1086" s="148" t="s">
        <v>3126</v>
      </c>
      <c r="H1086" s="148" t="s">
        <v>3126</v>
      </c>
      <c r="I1086" s="148">
        <v>54</v>
      </c>
      <c r="J1086" s="148" t="s">
        <v>88</v>
      </c>
      <c r="K1086" s="148"/>
      <c r="L1086" s="68"/>
      <c r="M1086" s="143" t="s">
        <v>3047</v>
      </c>
      <c r="N1086" s="68">
        <v>1085</v>
      </c>
      <c r="O1086" s="68" t="str">
        <f t="shared" si="339"/>
        <v/>
      </c>
      <c r="P1086" s="68" t="str">
        <f t="shared" si="337"/>
        <v>{ "id": 1085, "cbl_value":"KES", "oscar_display_text" : "KES", "top_record": false, "synonyms": [] },</v>
      </c>
      <c r="Q1086" s="68" t="str">
        <f t="shared" si="338"/>
        <v>{ "id": 1085, "cbl_value":"KES", "oscar_display_text" : "KES", "top_record": false, "synonyms": [] },</v>
      </c>
      <c r="R1086" s="68"/>
      <c r="S1086" t="s">
        <v>88</v>
      </c>
      <c r="T1086" t="str">
        <f t="shared" si="361"/>
        <v>UPDATE lov_value SET ACTIVE = 0 , ORDER_VALUE = 54 WHERE ID = 1085;</v>
      </c>
    </row>
    <row r="1087" spans="3:44" ht="16" hidden="1">
      <c r="C1087" s="68">
        <v>31</v>
      </c>
      <c r="D1087" s="68" t="s">
        <v>2829</v>
      </c>
      <c r="E1087" s="19" t="s">
        <v>419</v>
      </c>
      <c r="F1087" s="145"/>
      <c r="G1087" s="148" t="s">
        <v>3127</v>
      </c>
      <c r="H1087" s="148" t="s">
        <v>3127</v>
      </c>
      <c r="I1087" s="148">
        <v>55</v>
      </c>
      <c r="J1087" s="148" t="s">
        <v>88</v>
      </c>
      <c r="K1087" s="148"/>
      <c r="L1087" s="68"/>
      <c r="M1087" s="143" t="s">
        <v>3047</v>
      </c>
      <c r="N1087" s="68">
        <v>1086</v>
      </c>
      <c r="O1087" s="68" t="str">
        <f t="shared" si="339"/>
        <v/>
      </c>
      <c r="P1087" s="68" t="str">
        <f t="shared" si="337"/>
        <v>{ "id": 1086, "cbl_value":"KGS", "oscar_display_text" : "KGS", "top_record": false, "synonyms": [] },</v>
      </c>
      <c r="Q1087" s="68" t="str">
        <f t="shared" si="338"/>
        <v>{ "id": 1086, "cbl_value":"KGS", "oscar_display_text" : "KGS", "top_record": false, "synonyms": [] },</v>
      </c>
      <c r="R1087" s="68"/>
      <c r="S1087" t="s">
        <v>88</v>
      </c>
      <c r="T1087" t="str">
        <f t="shared" si="361"/>
        <v>UPDATE lov_value SET ACTIVE = 0 , ORDER_VALUE = 55 WHERE ID = 1086;</v>
      </c>
    </row>
    <row r="1088" spans="3:44" ht="16" hidden="1">
      <c r="C1088" s="68">
        <v>31</v>
      </c>
      <c r="D1088" s="68" t="s">
        <v>2829</v>
      </c>
      <c r="E1088" s="19" t="s">
        <v>419</v>
      </c>
      <c r="F1088" s="145"/>
      <c r="G1088" s="148" t="s">
        <v>3128</v>
      </c>
      <c r="H1088" s="148" t="s">
        <v>3128</v>
      </c>
      <c r="I1088" s="148">
        <v>56</v>
      </c>
      <c r="J1088" s="148" t="s">
        <v>88</v>
      </c>
      <c r="K1088" s="148"/>
      <c r="L1088" s="68"/>
      <c r="M1088" s="143" t="s">
        <v>3047</v>
      </c>
      <c r="N1088" s="68">
        <v>1087</v>
      </c>
      <c r="O1088" s="68" t="str">
        <f t="shared" si="339"/>
        <v/>
      </c>
      <c r="P1088" s="68" t="str">
        <f t="shared" si="337"/>
        <v>{ "id": 1087, "cbl_value":"KHR", "oscar_display_text" : "KHR", "top_record": false, "synonyms": [] },</v>
      </c>
      <c r="Q1088" s="68" t="str">
        <f t="shared" si="338"/>
        <v>{ "id": 1087, "cbl_value":"KHR", "oscar_display_text" : "KHR", "top_record": false, "synonyms": [] },</v>
      </c>
      <c r="R1088" s="68"/>
      <c r="S1088" t="s">
        <v>88</v>
      </c>
      <c r="T1088" t="str">
        <f t="shared" si="361"/>
        <v>UPDATE lov_value SET ACTIVE = 0 , ORDER_VALUE = 56 WHERE ID = 1087;</v>
      </c>
    </row>
    <row r="1089" spans="3:44" ht="32" hidden="1">
      <c r="C1089" s="68">
        <v>31</v>
      </c>
      <c r="D1089" s="68" t="s">
        <v>2829</v>
      </c>
      <c r="E1089" s="19" t="s">
        <v>419</v>
      </c>
      <c r="F1089" s="145"/>
      <c r="G1089" s="148" t="s">
        <v>3129</v>
      </c>
      <c r="H1089" s="148" t="s">
        <v>3129</v>
      </c>
      <c r="I1089" s="148">
        <v>57</v>
      </c>
      <c r="J1089" s="148" t="s">
        <v>200</v>
      </c>
      <c r="K1089" s="148"/>
      <c r="L1089" s="30" t="s">
        <v>1872</v>
      </c>
      <c r="M1089" s="143" t="s">
        <v>3047</v>
      </c>
      <c r="N1089" s="68">
        <v>1088</v>
      </c>
      <c r="O1089" s="68" t="str">
        <f t="shared" si="339"/>
        <v/>
      </c>
      <c r="P1089" s="68" t="str">
        <f t="shared" si="337"/>
        <v>{ "id": 1088, "cbl_value":"KRW", "oscar_display_text" : "KRW", "top_record": false, "synonyms": [] },</v>
      </c>
      <c r="Q1089" s="68" t="str">
        <f t="shared" si="338"/>
        <v>{ "id": 1088, "cbl_value":"KRW", "oscar_display_text" : "KRW", "top_record": false, "synonyms": [] },</v>
      </c>
      <c r="R1089" s="68"/>
      <c r="S1089" t="s">
        <v>88</v>
      </c>
      <c r="T1089" t="str">
        <f t="shared" si="361"/>
        <v>UPDATE lov_value SET ACTIVE = 1 , ORDER_VALUE = 57 WHERE ID = 1088;</v>
      </c>
      <c r="U1089" t="str">
        <f t="shared" ref="U1089:AF1091" si="370">IF($L1089&lt;&gt;"",
    IF(LEN($L1089)-LEN(SUBSTITUTE($L1089,";",""))&gt;=U$1,
        IF(U$1=1,
            MID($L1089,1,FIND(";",$L1089,1)-1),
            MID($L1089,
                FIND("~",SUBSTITUTE($L1089,";","~",U$1-1))+1,
                FIND("~",SUBSTITUTE($L1089,";","~",U$1))-FIND("~",SUBSTITUTE($L1089,";","~",U$1-1))-1
            )
        ),
        IF(AND(LEN($L1089)-LEN(SUBSTITUTE($L1089,";",""))=0,U$1=1),
            $L1089,
            IF(LEN($L1089)-LEN(SUBSTITUTE($L1089,";",""))=U$1-1,
                RIGHT($L1089,LEN($L1089)-FIND("~",(SUBSTITUTE($L1089,";","~",U$1-1)))),""))),"")</f>
        <v>south korean won</v>
      </c>
      <c r="V1089" t="str">
        <f t="shared" si="370"/>
        <v>kr won</v>
      </c>
      <c r="W1089" t="str">
        <f t="shared" si="370"/>
        <v>won</v>
      </c>
      <c r="X1089" t="str">
        <f t="shared" si="370"/>
        <v/>
      </c>
      <c r="Y1089" t="str">
        <f t="shared" si="370"/>
        <v/>
      </c>
      <c r="Z1089" t="str">
        <f t="shared" si="370"/>
        <v/>
      </c>
      <c r="AA1089" t="str">
        <f t="shared" si="370"/>
        <v/>
      </c>
      <c r="AB1089" t="str">
        <f t="shared" si="370"/>
        <v/>
      </c>
      <c r="AC1089" t="str">
        <f t="shared" si="370"/>
        <v/>
      </c>
      <c r="AD1089" t="str">
        <f t="shared" si="370"/>
        <v/>
      </c>
      <c r="AE1089" t="str">
        <f t="shared" si="370"/>
        <v/>
      </c>
      <c r="AF1089" t="str">
        <f t="shared" si="370"/>
        <v/>
      </c>
      <c r="AG1089" t="str">
        <f t="shared" ref="AG1089:AR1091" si="371">IF(U1089&lt;&gt;"",CONCATENATE("INSERT INTO oscar_db.synonym (SYNONYM, LOV_ID) VALUES('",U1089,"' , ",$N1089,");"),"")</f>
        <v>INSERT INTO oscar_db.synonym (SYNONYM, LOV_ID) VALUES('south korean won' , 1088);</v>
      </c>
      <c r="AH1089" t="str">
        <f t="shared" si="371"/>
        <v>INSERT INTO oscar_db.synonym (SYNONYM, LOV_ID) VALUES('kr won' , 1088);</v>
      </c>
      <c r="AI1089" t="str">
        <f t="shared" si="371"/>
        <v>INSERT INTO oscar_db.synonym (SYNONYM, LOV_ID) VALUES('won' , 1088);</v>
      </c>
      <c r="AJ1089" t="str">
        <f t="shared" si="371"/>
        <v/>
      </c>
      <c r="AK1089" t="str">
        <f t="shared" si="371"/>
        <v/>
      </c>
      <c r="AL1089" t="str">
        <f t="shared" si="371"/>
        <v/>
      </c>
      <c r="AM1089" t="str">
        <f t="shared" si="371"/>
        <v/>
      </c>
      <c r="AN1089" t="str">
        <f t="shared" si="371"/>
        <v/>
      </c>
      <c r="AO1089" t="str">
        <f t="shared" si="371"/>
        <v/>
      </c>
      <c r="AP1089" t="str">
        <f t="shared" si="371"/>
        <v/>
      </c>
      <c r="AQ1089" t="str">
        <f t="shared" si="371"/>
        <v/>
      </c>
      <c r="AR1089" t="str">
        <f t="shared" si="371"/>
        <v/>
      </c>
    </row>
    <row r="1090" spans="3:44" ht="16" hidden="1">
      <c r="C1090" s="68">
        <v>31</v>
      </c>
      <c r="D1090" s="68" t="s">
        <v>2829</v>
      </c>
      <c r="E1090" s="19" t="s">
        <v>419</v>
      </c>
      <c r="F1090" s="145"/>
      <c r="G1090" s="148" t="s">
        <v>3130</v>
      </c>
      <c r="H1090" s="148" t="s">
        <v>3130</v>
      </c>
      <c r="I1090" s="148">
        <v>58</v>
      </c>
      <c r="J1090" s="148" t="s">
        <v>200</v>
      </c>
      <c r="K1090" s="148"/>
      <c r="L1090" s="30" t="s">
        <v>1874</v>
      </c>
      <c r="M1090" s="143" t="s">
        <v>3047</v>
      </c>
      <c r="N1090" s="68">
        <v>1089</v>
      </c>
      <c r="O1090" s="68" t="str">
        <f t="shared" si="339"/>
        <v/>
      </c>
      <c r="P1090" s="68" t="str">
        <f t="shared" ref="P1090:P1153" si="372">CONCATENATE("{ ""id"": ",N1090,", ""cbl_value"":""",G1090,""", ""oscar_display_text"" : """,H1090,""", ""top_record"": ", IF(K1090=TRUE,"true","false"), ", ""synonyms"": []"," },")</f>
        <v>{ "id": 1089, "cbl_value":"KWD", "oscar_display_text" : "KWD", "top_record": false, "synonyms": [] },</v>
      </c>
      <c r="Q1090" s="68" t="str">
        <f t="shared" ref="Q1090:Q1153" si="373">CONCATENATE(O1090,P1090)</f>
        <v>{ "id": 1089, "cbl_value":"KWD", "oscar_display_text" : "KWD", "top_record": false, "synonyms": [] },</v>
      </c>
      <c r="R1090" s="68"/>
      <c r="S1090" t="s">
        <v>88</v>
      </c>
      <c r="T1090" t="str">
        <f t="shared" si="361"/>
        <v>UPDATE lov_value SET ACTIVE = 1 , ORDER_VALUE = 58 WHERE ID = 1089;</v>
      </c>
      <c r="U1090" t="str">
        <f t="shared" si="370"/>
        <v>kuwait dinar</v>
      </c>
      <c r="V1090" t="str">
        <f t="shared" si="370"/>
        <v>kw dinar</v>
      </c>
      <c r="W1090" t="str">
        <f t="shared" si="370"/>
        <v/>
      </c>
      <c r="X1090" t="str">
        <f t="shared" si="370"/>
        <v/>
      </c>
      <c r="Y1090" t="str">
        <f t="shared" si="370"/>
        <v/>
      </c>
      <c r="Z1090" t="str">
        <f t="shared" si="370"/>
        <v/>
      </c>
      <c r="AA1090" t="str">
        <f t="shared" si="370"/>
        <v/>
      </c>
      <c r="AB1090" t="str">
        <f t="shared" si="370"/>
        <v/>
      </c>
      <c r="AC1090" t="str">
        <f t="shared" si="370"/>
        <v/>
      </c>
      <c r="AD1090" t="str">
        <f t="shared" si="370"/>
        <v/>
      </c>
      <c r="AE1090" t="str">
        <f t="shared" si="370"/>
        <v/>
      </c>
      <c r="AF1090" t="str">
        <f t="shared" si="370"/>
        <v/>
      </c>
      <c r="AG1090" t="str">
        <f t="shared" si="371"/>
        <v>INSERT INTO oscar_db.synonym (SYNONYM, LOV_ID) VALUES('kuwait dinar' , 1089);</v>
      </c>
      <c r="AH1090" t="str">
        <f t="shared" si="371"/>
        <v>INSERT INTO oscar_db.synonym (SYNONYM, LOV_ID) VALUES('kw dinar' , 1089);</v>
      </c>
      <c r="AI1090" t="str">
        <f t="shared" si="371"/>
        <v/>
      </c>
      <c r="AJ1090" t="str">
        <f t="shared" si="371"/>
        <v/>
      </c>
      <c r="AK1090" t="str">
        <f t="shared" si="371"/>
        <v/>
      </c>
      <c r="AL1090" t="str">
        <f t="shared" si="371"/>
        <v/>
      </c>
      <c r="AM1090" t="str">
        <f t="shared" si="371"/>
        <v/>
      </c>
      <c r="AN1090" t="str">
        <f t="shared" si="371"/>
        <v/>
      </c>
      <c r="AO1090" t="str">
        <f t="shared" si="371"/>
        <v/>
      </c>
      <c r="AP1090" t="str">
        <f t="shared" si="371"/>
        <v/>
      </c>
      <c r="AQ1090" t="str">
        <f t="shared" si="371"/>
        <v/>
      </c>
      <c r="AR1090" t="str">
        <f t="shared" si="371"/>
        <v/>
      </c>
    </row>
    <row r="1091" spans="3:44" ht="32" hidden="1">
      <c r="C1091" s="68">
        <v>31</v>
      </c>
      <c r="D1091" s="68" t="s">
        <v>2829</v>
      </c>
      <c r="E1091" s="19" t="s">
        <v>419</v>
      </c>
      <c r="F1091" s="145"/>
      <c r="G1091" s="148" t="s">
        <v>3131</v>
      </c>
      <c r="H1091" s="148" t="s">
        <v>3131</v>
      </c>
      <c r="I1091" s="148">
        <v>59</v>
      </c>
      <c r="J1091" s="148" t="s">
        <v>200</v>
      </c>
      <c r="K1091" s="148"/>
      <c r="L1091" s="30" t="s">
        <v>1876</v>
      </c>
      <c r="M1091" s="143" t="s">
        <v>3047</v>
      </c>
      <c r="N1091" s="68">
        <v>1090</v>
      </c>
      <c r="O1091" s="68" t="str">
        <f t="shared" ref="O1091:O1159" si="374">IF(E1091 &lt;&gt; E1090, CONCATENATE("]},{ ""id"":",C1091,",""ext_id"": ",D1091,", ""name"":""",E1091,""",""values"":["),"")</f>
        <v/>
      </c>
      <c r="P1091" s="68" t="str">
        <f t="shared" si="372"/>
        <v>{ "id": 1090, "cbl_value":"KZT", "oscar_display_text" : "KZT", "top_record": false, "synonyms": [] },</v>
      </c>
      <c r="Q1091" s="68" t="str">
        <f t="shared" si="373"/>
        <v>{ "id": 1090, "cbl_value":"KZT", "oscar_display_text" : "KZT", "top_record": false, "synonyms": [] },</v>
      </c>
      <c r="R1091" s="68"/>
      <c r="S1091" t="s">
        <v>88</v>
      </c>
      <c r="T1091" t="str">
        <f t="shared" si="361"/>
        <v>UPDATE lov_value SET ACTIVE = 1 , ORDER_VALUE = 59 WHERE ID = 1090;</v>
      </c>
      <c r="U1091" t="str">
        <f t="shared" si="370"/>
        <v>kazachstani tenge</v>
      </c>
      <c r="V1091" t="str">
        <f t="shared" si="370"/>
        <v>kz tenge</v>
      </c>
      <c r="W1091" t="str">
        <f t="shared" si="370"/>
        <v>tenge</v>
      </c>
      <c r="X1091" t="str">
        <f t="shared" si="370"/>
        <v/>
      </c>
      <c r="Y1091" t="str">
        <f t="shared" si="370"/>
        <v/>
      </c>
      <c r="Z1091" t="str">
        <f t="shared" si="370"/>
        <v/>
      </c>
      <c r="AA1091" t="str">
        <f t="shared" si="370"/>
        <v/>
      </c>
      <c r="AB1091" t="str">
        <f t="shared" si="370"/>
        <v/>
      </c>
      <c r="AC1091" t="str">
        <f t="shared" si="370"/>
        <v/>
      </c>
      <c r="AD1091" t="str">
        <f t="shared" si="370"/>
        <v/>
      </c>
      <c r="AE1091" t="str">
        <f t="shared" si="370"/>
        <v/>
      </c>
      <c r="AF1091" t="str">
        <f t="shared" si="370"/>
        <v/>
      </c>
      <c r="AG1091" t="str">
        <f t="shared" si="371"/>
        <v>INSERT INTO oscar_db.synonym (SYNONYM, LOV_ID) VALUES('kazachstani tenge' , 1090);</v>
      </c>
      <c r="AH1091" t="str">
        <f t="shared" si="371"/>
        <v>INSERT INTO oscar_db.synonym (SYNONYM, LOV_ID) VALUES('kz tenge' , 1090);</v>
      </c>
      <c r="AI1091" t="str">
        <f t="shared" si="371"/>
        <v>INSERT INTO oscar_db.synonym (SYNONYM, LOV_ID) VALUES('tenge' , 1090);</v>
      </c>
      <c r="AJ1091" t="str">
        <f t="shared" si="371"/>
        <v/>
      </c>
      <c r="AK1091" t="str">
        <f t="shared" si="371"/>
        <v/>
      </c>
      <c r="AL1091" t="str">
        <f t="shared" si="371"/>
        <v/>
      </c>
      <c r="AM1091" t="str">
        <f t="shared" si="371"/>
        <v/>
      </c>
      <c r="AN1091" t="str">
        <f t="shared" si="371"/>
        <v/>
      </c>
      <c r="AO1091" t="str">
        <f t="shared" si="371"/>
        <v/>
      </c>
      <c r="AP1091" t="str">
        <f t="shared" si="371"/>
        <v/>
      </c>
      <c r="AQ1091" t="str">
        <f t="shared" si="371"/>
        <v/>
      </c>
      <c r="AR1091" t="str">
        <f t="shared" si="371"/>
        <v/>
      </c>
    </row>
    <row r="1092" spans="3:44" ht="16" hidden="1">
      <c r="C1092" s="68">
        <v>31</v>
      </c>
      <c r="D1092" s="68" t="s">
        <v>2829</v>
      </c>
      <c r="E1092" s="19" t="s">
        <v>419</v>
      </c>
      <c r="F1092" s="145"/>
      <c r="G1092" s="148" t="s">
        <v>3132</v>
      </c>
      <c r="H1092" s="148" t="s">
        <v>3132</v>
      </c>
      <c r="I1092" s="148">
        <v>60</v>
      </c>
      <c r="J1092" s="148" t="s">
        <v>88</v>
      </c>
      <c r="K1092" s="148"/>
      <c r="L1092" s="68"/>
      <c r="M1092" s="143" t="s">
        <v>3047</v>
      </c>
      <c r="N1092" s="68">
        <v>1091</v>
      </c>
      <c r="O1092" s="68" t="str">
        <f t="shared" si="374"/>
        <v/>
      </c>
      <c r="P1092" s="68" t="str">
        <f t="shared" si="372"/>
        <v>{ "id": 1091, "cbl_value":"LBP", "oscar_display_text" : "LBP", "top_record": false, "synonyms": [] },</v>
      </c>
      <c r="Q1092" s="68" t="str">
        <f t="shared" si="373"/>
        <v>{ "id": 1091, "cbl_value":"LBP", "oscar_display_text" : "LBP", "top_record": false, "synonyms": [] },</v>
      </c>
      <c r="R1092" s="68"/>
      <c r="S1092" t="s">
        <v>88</v>
      </c>
      <c r="T1092" t="str">
        <f t="shared" si="361"/>
        <v>UPDATE lov_value SET ACTIVE = 0 , ORDER_VALUE = 60 WHERE ID = 1091;</v>
      </c>
    </row>
    <row r="1093" spans="3:44" ht="16" hidden="1">
      <c r="C1093" s="68">
        <v>31</v>
      </c>
      <c r="D1093" s="68" t="s">
        <v>2829</v>
      </c>
      <c r="E1093" s="19" t="s">
        <v>419</v>
      </c>
      <c r="F1093" s="145"/>
      <c r="G1093" s="148" t="s">
        <v>3133</v>
      </c>
      <c r="H1093" s="148" t="s">
        <v>3133</v>
      </c>
      <c r="I1093" s="148">
        <v>61</v>
      </c>
      <c r="J1093" s="148" t="s">
        <v>88</v>
      </c>
      <c r="K1093" s="148"/>
      <c r="L1093" s="68"/>
      <c r="M1093" s="143" t="s">
        <v>3047</v>
      </c>
      <c r="N1093" s="68">
        <v>1092</v>
      </c>
      <c r="O1093" s="68" t="str">
        <f t="shared" si="374"/>
        <v/>
      </c>
      <c r="P1093" s="68" t="str">
        <f t="shared" si="372"/>
        <v>{ "id": 1092, "cbl_value":"LKR", "oscar_display_text" : "LKR", "top_record": false, "synonyms": [] },</v>
      </c>
      <c r="Q1093" s="68" t="str">
        <f t="shared" si="373"/>
        <v>{ "id": 1092, "cbl_value":"LKR", "oscar_display_text" : "LKR", "top_record": false, "synonyms": [] },</v>
      </c>
      <c r="R1093" s="68"/>
      <c r="S1093" t="s">
        <v>88</v>
      </c>
      <c r="T1093" t="str">
        <f t="shared" si="361"/>
        <v>UPDATE lov_value SET ACTIVE = 0 , ORDER_VALUE = 61 WHERE ID = 1092;</v>
      </c>
    </row>
    <row r="1094" spans="3:44" ht="16" hidden="1">
      <c r="C1094" s="68">
        <v>31</v>
      </c>
      <c r="D1094" s="68" t="s">
        <v>2829</v>
      </c>
      <c r="E1094" s="19" t="s">
        <v>419</v>
      </c>
      <c r="F1094" s="145"/>
      <c r="G1094" s="148" t="s">
        <v>3134</v>
      </c>
      <c r="H1094" s="148" t="s">
        <v>3134</v>
      </c>
      <c r="I1094" s="148">
        <v>62</v>
      </c>
      <c r="J1094" s="148" t="s">
        <v>88</v>
      </c>
      <c r="K1094" s="148"/>
      <c r="L1094" s="68"/>
      <c r="M1094" s="143" t="s">
        <v>3047</v>
      </c>
      <c r="N1094" s="68">
        <v>1093</v>
      </c>
      <c r="O1094" s="68" t="str">
        <f t="shared" si="374"/>
        <v/>
      </c>
      <c r="P1094" s="68" t="str">
        <f t="shared" si="372"/>
        <v>{ "id": 1093, "cbl_value":"LTL", "oscar_display_text" : "LTL", "top_record": false, "synonyms": [] },</v>
      </c>
      <c r="Q1094" s="68" t="str">
        <f t="shared" si="373"/>
        <v>{ "id": 1093, "cbl_value":"LTL", "oscar_display_text" : "LTL", "top_record": false, "synonyms": [] },</v>
      </c>
      <c r="R1094" s="68"/>
      <c r="S1094" t="s">
        <v>88</v>
      </c>
      <c r="T1094" t="str">
        <f t="shared" si="361"/>
        <v>UPDATE lov_value SET ACTIVE = 0 , ORDER_VALUE = 62 WHERE ID = 1093;</v>
      </c>
    </row>
    <row r="1095" spans="3:44" ht="16" hidden="1">
      <c r="C1095" s="68">
        <v>31</v>
      </c>
      <c r="D1095" s="68" t="s">
        <v>2829</v>
      </c>
      <c r="E1095" s="19" t="s">
        <v>419</v>
      </c>
      <c r="F1095" s="145"/>
      <c r="G1095" s="148" t="s">
        <v>3135</v>
      </c>
      <c r="H1095" s="148" t="s">
        <v>3135</v>
      </c>
      <c r="I1095" s="148">
        <v>63</v>
      </c>
      <c r="J1095" s="148" t="s">
        <v>88</v>
      </c>
      <c r="K1095" s="148"/>
      <c r="L1095" s="68"/>
      <c r="M1095" s="143" t="s">
        <v>3047</v>
      </c>
      <c r="N1095" s="68">
        <v>1094</v>
      </c>
      <c r="O1095" s="68" t="str">
        <f t="shared" si="374"/>
        <v/>
      </c>
      <c r="P1095" s="68" t="str">
        <f t="shared" si="372"/>
        <v>{ "id": 1094, "cbl_value":"LUF", "oscar_display_text" : "LUF", "top_record": false, "synonyms": [] },</v>
      </c>
      <c r="Q1095" s="68" t="str">
        <f t="shared" si="373"/>
        <v>{ "id": 1094, "cbl_value":"LUF", "oscar_display_text" : "LUF", "top_record": false, "synonyms": [] },</v>
      </c>
      <c r="R1095" s="68"/>
      <c r="S1095" t="s">
        <v>88</v>
      </c>
      <c r="T1095" t="str">
        <f t="shared" si="361"/>
        <v>UPDATE lov_value SET ACTIVE = 0 , ORDER_VALUE = 63 WHERE ID = 1094;</v>
      </c>
    </row>
    <row r="1096" spans="3:44" ht="16" hidden="1">
      <c r="C1096" s="68">
        <v>31</v>
      </c>
      <c r="D1096" s="68" t="s">
        <v>2829</v>
      </c>
      <c r="E1096" s="19" t="s">
        <v>419</v>
      </c>
      <c r="F1096" s="145"/>
      <c r="G1096" s="148" t="s">
        <v>3136</v>
      </c>
      <c r="H1096" s="148" t="s">
        <v>3136</v>
      </c>
      <c r="I1096" s="148">
        <v>64</v>
      </c>
      <c r="J1096" s="148" t="s">
        <v>88</v>
      </c>
      <c r="K1096" s="148"/>
      <c r="L1096" s="68"/>
      <c r="M1096" s="143" t="s">
        <v>3047</v>
      </c>
      <c r="N1096" s="68">
        <v>1095</v>
      </c>
      <c r="O1096" s="68" t="str">
        <f t="shared" si="374"/>
        <v/>
      </c>
      <c r="P1096" s="68" t="str">
        <f t="shared" si="372"/>
        <v>{ "id": 1095, "cbl_value":"LVL", "oscar_display_text" : "LVL", "top_record": false, "synonyms": [] },</v>
      </c>
      <c r="Q1096" s="68" t="str">
        <f t="shared" si="373"/>
        <v>{ "id": 1095, "cbl_value":"LVL", "oscar_display_text" : "LVL", "top_record": false, "synonyms": [] },</v>
      </c>
      <c r="R1096" s="68"/>
      <c r="S1096" t="s">
        <v>88</v>
      </c>
      <c r="T1096" t="str">
        <f t="shared" si="361"/>
        <v>UPDATE lov_value SET ACTIVE = 0 , ORDER_VALUE = 64 WHERE ID = 1095;</v>
      </c>
    </row>
    <row r="1097" spans="3:44" ht="16" hidden="1">
      <c r="C1097" s="68">
        <v>31</v>
      </c>
      <c r="D1097" s="68" t="s">
        <v>2829</v>
      </c>
      <c r="E1097" s="19" t="s">
        <v>419</v>
      </c>
      <c r="F1097" s="145"/>
      <c r="G1097" s="148" t="s">
        <v>3137</v>
      </c>
      <c r="H1097" s="148" t="s">
        <v>3137</v>
      </c>
      <c r="I1097" s="148">
        <v>65</v>
      </c>
      <c r="J1097" s="148" t="s">
        <v>88</v>
      </c>
      <c r="K1097" s="148"/>
      <c r="L1097" s="68"/>
      <c r="M1097" s="143" t="s">
        <v>3047</v>
      </c>
      <c r="N1097" s="68">
        <v>1096</v>
      </c>
      <c r="O1097" s="68" t="str">
        <f t="shared" si="374"/>
        <v/>
      </c>
      <c r="P1097" s="68" t="str">
        <f t="shared" si="372"/>
        <v>{ "id": 1096, "cbl_value":"MAD", "oscar_display_text" : "MAD", "top_record": false, "synonyms": [] },</v>
      </c>
      <c r="Q1097" s="68" t="str">
        <f t="shared" si="373"/>
        <v>{ "id": 1096, "cbl_value":"MAD", "oscar_display_text" : "MAD", "top_record": false, "synonyms": [] },</v>
      </c>
      <c r="R1097" s="68"/>
      <c r="S1097" t="s">
        <v>88</v>
      </c>
      <c r="T1097" t="str">
        <f t="shared" si="361"/>
        <v>UPDATE lov_value SET ACTIVE = 0 , ORDER_VALUE = 65 WHERE ID = 1096;</v>
      </c>
    </row>
    <row r="1098" spans="3:44" ht="16" hidden="1">
      <c r="C1098" s="68">
        <v>31</v>
      </c>
      <c r="D1098" s="68" t="s">
        <v>2829</v>
      </c>
      <c r="E1098" s="19" t="s">
        <v>419</v>
      </c>
      <c r="F1098" s="145"/>
      <c r="G1098" s="148" t="s">
        <v>3138</v>
      </c>
      <c r="H1098" s="148" t="s">
        <v>3138</v>
      </c>
      <c r="I1098" s="148">
        <v>66</v>
      </c>
      <c r="J1098" s="148" t="s">
        <v>88</v>
      </c>
      <c r="K1098" s="148"/>
      <c r="L1098" s="68"/>
      <c r="M1098" s="143" t="s">
        <v>3047</v>
      </c>
      <c r="N1098" s="68">
        <v>1097</v>
      </c>
      <c r="O1098" s="68" t="str">
        <f t="shared" si="374"/>
        <v/>
      </c>
      <c r="P1098" s="68" t="str">
        <f t="shared" si="372"/>
        <v>{ "id": 1097, "cbl_value":"MNT", "oscar_display_text" : "MNT", "top_record": false, "synonyms": [] },</v>
      </c>
      <c r="Q1098" s="68" t="str">
        <f t="shared" si="373"/>
        <v>{ "id": 1097, "cbl_value":"MNT", "oscar_display_text" : "MNT", "top_record": false, "synonyms": [] },</v>
      </c>
      <c r="R1098" s="68"/>
      <c r="S1098" t="s">
        <v>88</v>
      </c>
      <c r="T1098" t="str">
        <f t="shared" si="361"/>
        <v>UPDATE lov_value SET ACTIVE = 0 , ORDER_VALUE = 66 WHERE ID = 1097;</v>
      </c>
    </row>
    <row r="1099" spans="3:44" ht="16" hidden="1">
      <c r="C1099" s="68">
        <v>31</v>
      </c>
      <c r="D1099" s="68" t="s">
        <v>2829</v>
      </c>
      <c r="E1099" s="19" t="s">
        <v>419</v>
      </c>
      <c r="F1099" s="145"/>
      <c r="G1099" s="148" t="s">
        <v>3139</v>
      </c>
      <c r="H1099" s="148" t="s">
        <v>3139</v>
      </c>
      <c r="I1099" s="148">
        <v>67</v>
      </c>
      <c r="J1099" s="148" t="s">
        <v>88</v>
      </c>
      <c r="K1099" s="148"/>
      <c r="L1099" s="68"/>
      <c r="M1099" s="143" t="s">
        <v>3047</v>
      </c>
      <c r="N1099" s="68">
        <v>1098</v>
      </c>
      <c r="O1099" s="68" t="str">
        <f t="shared" si="374"/>
        <v/>
      </c>
      <c r="P1099" s="68" t="str">
        <f t="shared" si="372"/>
        <v>{ "id": 1098, "cbl_value":"MOP", "oscar_display_text" : "MOP", "top_record": false, "synonyms": [] },</v>
      </c>
      <c r="Q1099" s="68" t="str">
        <f t="shared" si="373"/>
        <v>{ "id": 1098, "cbl_value":"MOP", "oscar_display_text" : "MOP", "top_record": false, "synonyms": [] },</v>
      </c>
      <c r="R1099" s="68"/>
      <c r="S1099" t="s">
        <v>88</v>
      </c>
      <c r="T1099" t="str">
        <f t="shared" si="361"/>
        <v>UPDATE lov_value SET ACTIVE = 0 , ORDER_VALUE = 67 WHERE ID = 1098;</v>
      </c>
    </row>
    <row r="1100" spans="3:44" ht="16" hidden="1">
      <c r="C1100" s="68">
        <v>31</v>
      </c>
      <c r="D1100" s="68" t="s">
        <v>2829</v>
      </c>
      <c r="E1100" s="19" t="s">
        <v>419</v>
      </c>
      <c r="F1100" s="145"/>
      <c r="G1100" s="148" t="s">
        <v>3140</v>
      </c>
      <c r="H1100" s="148" t="s">
        <v>3140</v>
      </c>
      <c r="I1100" s="148">
        <v>68</v>
      </c>
      <c r="J1100" s="148" t="s">
        <v>88</v>
      </c>
      <c r="K1100" s="148"/>
      <c r="L1100" s="68"/>
      <c r="M1100" s="143" t="s">
        <v>3047</v>
      </c>
      <c r="N1100" s="68">
        <v>1099</v>
      </c>
      <c r="O1100" s="68" t="str">
        <f t="shared" si="374"/>
        <v/>
      </c>
      <c r="P1100" s="68" t="str">
        <f t="shared" si="372"/>
        <v>{ "id": 1099, "cbl_value":"MUR", "oscar_display_text" : "MUR", "top_record": false, "synonyms": [] },</v>
      </c>
      <c r="Q1100" s="68" t="str">
        <f t="shared" si="373"/>
        <v>{ "id": 1099, "cbl_value":"MUR", "oscar_display_text" : "MUR", "top_record": false, "synonyms": [] },</v>
      </c>
      <c r="R1100" s="68"/>
      <c r="S1100" t="s">
        <v>88</v>
      </c>
      <c r="T1100" t="str">
        <f t="shared" si="361"/>
        <v>UPDATE lov_value SET ACTIVE = 0 , ORDER_VALUE = 68 WHERE ID = 1099;</v>
      </c>
    </row>
    <row r="1101" spans="3:44" ht="16" hidden="1">
      <c r="C1101" s="68">
        <v>31</v>
      </c>
      <c r="D1101" s="68" t="s">
        <v>2829</v>
      </c>
      <c r="E1101" s="19" t="s">
        <v>419</v>
      </c>
      <c r="F1101" s="145"/>
      <c r="G1101" s="148" t="s">
        <v>3141</v>
      </c>
      <c r="H1101" s="148" t="s">
        <v>3141</v>
      </c>
      <c r="I1101" s="148">
        <v>69</v>
      </c>
      <c r="J1101" s="148" t="s">
        <v>200</v>
      </c>
      <c r="K1101" s="148"/>
      <c r="L1101" s="30" t="s">
        <v>1887</v>
      </c>
      <c r="M1101" s="143" t="s">
        <v>3047</v>
      </c>
      <c r="N1101" s="68">
        <v>1100</v>
      </c>
      <c r="O1101" s="68" t="str">
        <f t="shared" si="374"/>
        <v/>
      </c>
      <c r="P1101" s="68" t="str">
        <f t="shared" si="372"/>
        <v>{ "id": 1100, "cbl_value":"MXN", "oscar_display_text" : "MXN", "top_record": false, "synonyms": [] },</v>
      </c>
      <c r="Q1101" s="68" t="str">
        <f t="shared" si="373"/>
        <v>{ "id": 1100, "cbl_value":"MXN", "oscar_display_text" : "MXN", "top_record": false, "synonyms": [] },</v>
      </c>
      <c r="R1101" s="68"/>
      <c r="S1101" t="s">
        <v>88</v>
      </c>
      <c r="T1101" t="str">
        <f t="shared" si="361"/>
        <v>UPDATE lov_value SET ACTIVE = 1 , ORDER_VALUE = 69 WHERE ID = 1100;</v>
      </c>
      <c r="U1101" t="str">
        <f t="shared" ref="U1101:AF1101" si="375">IF($L1101&lt;&gt;"",
    IF(LEN($L1101)-LEN(SUBSTITUTE($L1101,";",""))&gt;=U$1,
        IF(U$1=1,
            MID($L1101,1,FIND(";",$L1101,1)-1),
            MID($L1101,
                FIND("~",SUBSTITUTE($L1101,";","~",U$1-1))+1,
                FIND("~",SUBSTITUTE($L1101,";","~",U$1))-FIND("~",SUBSTITUTE($L1101,";","~",U$1-1))-1
            )
        ),
        IF(AND(LEN($L1101)-LEN(SUBSTITUTE($L1101,";",""))=0,U$1=1),
            $L1101,
            IF(LEN($L1101)-LEN(SUBSTITUTE($L1101,";",""))=U$1-1,
                RIGHT($L1101,LEN($L1101)-FIND("~",(SUBSTITUTE($L1101,";","~",U$1-1)))),""))),"")</f>
        <v>mexican peso</v>
      </c>
      <c r="V1101" t="str">
        <f t="shared" si="375"/>
        <v>mx peso</v>
      </c>
      <c r="W1101" t="str">
        <f t="shared" si="375"/>
        <v/>
      </c>
      <c r="X1101" t="str">
        <f t="shared" si="375"/>
        <v/>
      </c>
      <c r="Y1101" t="str">
        <f t="shared" si="375"/>
        <v/>
      </c>
      <c r="Z1101" t="str">
        <f t="shared" si="375"/>
        <v/>
      </c>
      <c r="AA1101" t="str">
        <f t="shared" si="375"/>
        <v/>
      </c>
      <c r="AB1101" t="str">
        <f t="shared" si="375"/>
        <v/>
      </c>
      <c r="AC1101" t="str">
        <f t="shared" si="375"/>
        <v/>
      </c>
      <c r="AD1101" t="str">
        <f t="shared" si="375"/>
        <v/>
      </c>
      <c r="AE1101" t="str">
        <f t="shared" si="375"/>
        <v/>
      </c>
      <c r="AF1101" t="str">
        <f t="shared" si="375"/>
        <v/>
      </c>
      <c r="AG1101" t="str">
        <f t="shared" ref="AG1101:AR1101" si="376">IF(U1101&lt;&gt;"",CONCATENATE("INSERT INTO oscar_db.synonym (SYNONYM, LOV_ID) VALUES('",U1101,"' , ",$N1101,");"),"")</f>
        <v>INSERT INTO oscar_db.synonym (SYNONYM, LOV_ID) VALUES('mexican peso' , 1100);</v>
      </c>
      <c r="AH1101" t="str">
        <f t="shared" si="376"/>
        <v>INSERT INTO oscar_db.synonym (SYNONYM, LOV_ID) VALUES('mx peso' , 1100);</v>
      </c>
      <c r="AI1101" t="str">
        <f t="shared" si="376"/>
        <v/>
      </c>
      <c r="AJ1101" t="str">
        <f t="shared" si="376"/>
        <v/>
      </c>
      <c r="AK1101" t="str">
        <f t="shared" si="376"/>
        <v/>
      </c>
      <c r="AL1101" t="str">
        <f t="shared" si="376"/>
        <v/>
      </c>
      <c r="AM1101" t="str">
        <f t="shared" si="376"/>
        <v/>
      </c>
      <c r="AN1101" t="str">
        <f t="shared" si="376"/>
        <v/>
      </c>
      <c r="AO1101" t="str">
        <f t="shared" si="376"/>
        <v/>
      </c>
      <c r="AP1101" t="str">
        <f t="shared" si="376"/>
        <v/>
      </c>
      <c r="AQ1101" t="str">
        <f t="shared" si="376"/>
        <v/>
      </c>
      <c r="AR1101" t="str">
        <f t="shared" si="376"/>
        <v/>
      </c>
    </row>
    <row r="1102" spans="3:44" ht="16" hidden="1">
      <c r="C1102" s="68">
        <v>31</v>
      </c>
      <c r="D1102" s="68" t="s">
        <v>2829</v>
      </c>
      <c r="E1102" s="19" t="s">
        <v>419</v>
      </c>
      <c r="F1102" s="145"/>
      <c r="G1102" s="148" t="s">
        <v>3142</v>
      </c>
      <c r="H1102" s="148" t="s">
        <v>3142</v>
      </c>
      <c r="I1102" s="148">
        <v>70</v>
      </c>
      <c r="J1102" s="148" t="s">
        <v>88</v>
      </c>
      <c r="K1102" s="148"/>
      <c r="L1102" s="68"/>
      <c r="M1102" s="143" t="s">
        <v>3047</v>
      </c>
      <c r="N1102" s="68">
        <v>1101</v>
      </c>
      <c r="O1102" s="68" t="str">
        <f t="shared" si="374"/>
        <v/>
      </c>
      <c r="P1102" s="68" t="str">
        <f t="shared" si="372"/>
        <v>{ "id": 1101, "cbl_value":"MXV", "oscar_display_text" : "MXV", "top_record": false, "synonyms": [] },</v>
      </c>
      <c r="Q1102" s="68" t="str">
        <f t="shared" si="373"/>
        <v>{ "id": 1101, "cbl_value":"MXV", "oscar_display_text" : "MXV", "top_record": false, "synonyms": [] },</v>
      </c>
      <c r="R1102" s="68"/>
      <c r="S1102" t="s">
        <v>88</v>
      </c>
      <c r="T1102" t="str">
        <f t="shared" si="361"/>
        <v>UPDATE lov_value SET ACTIVE = 0 , ORDER_VALUE = 70 WHERE ID = 1101;</v>
      </c>
    </row>
    <row r="1103" spans="3:44" ht="32" hidden="1">
      <c r="C1103" s="68">
        <v>31</v>
      </c>
      <c r="D1103" s="68" t="s">
        <v>2829</v>
      </c>
      <c r="E1103" s="19" t="s">
        <v>419</v>
      </c>
      <c r="F1103" s="145"/>
      <c r="G1103" s="148" t="s">
        <v>3143</v>
      </c>
      <c r="H1103" s="148" t="s">
        <v>3143</v>
      </c>
      <c r="I1103" s="148">
        <v>71</v>
      </c>
      <c r="J1103" s="148" t="s">
        <v>200</v>
      </c>
      <c r="K1103" s="148"/>
      <c r="L1103" s="30" t="s">
        <v>1890</v>
      </c>
      <c r="M1103" s="143" t="s">
        <v>3047</v>
      </c>
      <c r="N1103" s="68">
        <v>1102</v>
      </c>
      <c r="O1103" s="68" t="str">
        <f t="shared" si="374"/>
        <v/>
      </c>
      <c r="P1103" s="68" t="str">
        <f t="shared" si="372"/>
        <v>{ "id": 1102, "cbl_value":"MYR", "oscar_display_text" : "MYR", "top_record": false, "synonyms": [] },</v>
      </c>
      <c r="Q1103" s="68" t="str">
        <f t="shared" si="373"/>
        <v>{ "id": 1102, "cbl_value":"MYR", "oscar_display_text" : "MYR", "top_record": false, "synonyms": [] },</v>
      </c>
      <c r="R1103" s="68"/>
      <c r="S1103" t="s">
        <v>88</v>
      </c>
      <c r="T1103" t="str">
        <f t="shared" si="361"/>
        <v>UPDATE lov_value SET ACTIVE = 1 , ORDER_VALUE = 71 WHERE ID = 1102;</v>
      </c>
      <c r="U1103" t="str">
        <f t="shared" ref="U1103:AF1103" si="377">IF($L1103&lt;&gt;"",
    IF(LEN($L1103)-LEN(SUBSTITUTE($L1103,";",""))&gt;=U$1,
        IF(U$1=1,
            MID($L1103,1,FIND(";",$L1103,1)-1),
            MID($L1103,
                FIND("~",SUBSTITUTE($L1103,";","~",U$1-1))+1,
                FIND("~",SUBSTITUTE($L1103,";","~",U$1))-FIND("~",SUBSTITUTE($L1103,";","~",U$1-1))-1
            )
        ),
        IF(AND(LEN($L1103)-LEN(SUBSTITUTE($L1103,";",""))=0,U$1=1),
            $L1103,
            IF(LEN($L1103)-LEN(SUBSTITUTE($L1103,";",""))=U$1-1,
                RIGHT($L1103,LEN($L1103)-FIND("~",(SUBSTITUTE($L1103,";","~",U$1-1)))),""))),"")</f>
        <v>malaysian ringgit</v>
      </c>
      <c r="V1103" t="str">
        <f t="shared" si="377"/>
        <v>ringgit</v>
      </c>
      <c r="W1103" t="str">
        <f t="shared" si="377"/>
        <v>my ringgit</v>
      </c>
      <c r="X1103" t="str">
        <f t="shared" si="377"/>
        <v/>
      </c>
      <c r="Y1103" t="str">
        <f t="shared" si="377"/>
        <v/>
      </c>
      <c r="Z1103" t="str">
        <f t="shared" si="377"/>
        <v/>
      </c>
      <c r="AA1103" t="str">
        <f t="shared" si="377"/>
        <v/>
      </c>
      <c r="AB1103" t="str">
        <f t="shared" si="377"/>
        <v/>
      </c>
      <c r="AC1103" t="str">
        <f t="shared" si="377"/>
        <v/>
      </c>
      <c r="AD1103" t="str">
        <f t="shared" si="377"/>
        <v/>
      </c>
      <c r="AE1103" t="str">
        <f t="shared" si="377"/>
        <v/>
      </c>
      <c r="AF1103" t="str">
        <f t="shared" si="377"/>
        <v/>
      </c>
      <c r="AG1103" t="str">
        <f t="shared" ref="AG1103:AR1103" si="378">IF(U1103&lt;&gt;"",CONCATENATE("INSERT INTO oscar_db.synonym (SYNONYM, LOV_ID) VALUES('",U1103,"' , ",$N1103,");"),"")</f>
        <v>INSERT INTO oscar_db.synonym (SYNONYM, LOV_ID) VALUES('malaysian ringgit' , 1102);</v>
      </c>
      <c r="AH1103" t="str">
        <f t="shared" si="378"/>
        <v>INSERT INTO oscar_db.synonym (SYNONYM, LOV_ID) VALUES('ringgit' , 1102);</v>
      </c>
      <c r="AI1103" t="str">
        <f t="shared" si="378"/>
        <v>INSERT INTO oscar_db.synonym (SYNONYM, LOV_ID) VALUES('my ringgit' , 1102);</v>
      </c>
      <c r="AJ1103" t="str">
        <f t="shared" si="378"/>
        <v/>
      </c>
      <c r="AK1103" t="str">
        <f t="shared" si="378"/>
        <v/>
      </c>
      <c r="AL1103" t="str">
        <f t="shared" si="378"/>
        <v/>
      </c>
      <c r="AM1103" t="str">
        <f t="shared" si="378"/>
        <v/>
      </c>
      <c r="AN1103" t="str">
        <f t="shared" si="378"/>
        <v/>
      </c>
      <c r="AO1103" t="str">
        <f t="shared" si="378"/>
        <v/>
      </c>
      <c r="AP1103" t="str">
        <f t="shared" si="378"/>
        <v/>
      </c>
      <c r="AQ1103" t="str">
        <f t="shared" si="378"/>
        <v/>
      </c>
      <c r="AR1103" t="str">
        <f t="shared" si="378"/>
        <v/>
      </c>
    </row>
    <row r="1104" spans="3:44" ht="16" hidden="1">
      <c r="C1104" s="68">
        <v>31</v>
      </c>
      <c r="D1104" s="68" t="s">
        <v>2829</v>
      </c>
      <c r="E1104" s="19" t="s">
        <v>419</v>
      </c>
      <c r="F1104" s="145"/>
      <c r="G1104" s="148" t="s">
        <v>3144</v>
      </c>
      <c r="H1104" s="148" t="s">
        <v>3144</v>
      </c>
      <c r="I1104" s="148">
        <v>72</v>
      </c>
      <c r="J1104" s="148" t="s">
        <v>88</v>
      </c>
      <c r="K1104" s="148"/>
      <c r="L1104" s="68"/>
      <c r="M1104" s="143" t="s">
        <v>3047</v>
      </c>
      <c r="N1104" s="68">
        <v>1103</v>
      </c>
      <c r="O1104" s="68" t="str">
        <f t="shared" si="374"/>
        <v/>
      </c>
      <c r="P1104" s="68" t="str">
        <f t="shared" si="372"/>
        <v>{ "id": 1103, "cbl_value":"MZN", "oscar_display_text" : "MZN", "top_record": false, "synonyms": [] },</v>
      </c>
      <c r="Q1104" s="68" t="str">
        <f t="shared" si="373"/>
        <v>{ "id": 1103, "cbl_value":"MZN", "oscar_display_text" : "MZN", "top_record": false, "synonyms": [] },</v>
      </c>
      <c r="R1104" s="68"/>
      <c r="S1104" t="s">
        <v>88</v>
      </c>
      <c r="T1104" t="str">
        <f t="shared" si="361"/>
        <v>UPDATE lov_value SET ACTIVE = 0 , ORDER_VALUE = 72 WHERE ID = 1103;</v>
      </c>
    </row>
    <row r="1105" spans="3:44" ht="16" hidden="1">
      <c r="C1105" s="68">
        <v>31</v>
      </c>
      <c r="D1105" s="68" t="s">
        <v>2829</v>
      </c>
      <c r="E1105" s="19" t="s">
        <v>419</v>
      </c>
      <c r="F1105" s="145"/>
      <c r="G1105" s="148" t="s">
        <v>3145</v>
      </c>
      <c r="H1105" s="148" t="s">
        <v>3145</v>
      </c>
      <c r="I1105" s="148">
        <v>73</v>
      </c>
      <c r="J1105" s="148" t="s">
        <v>88</v>
      </c>
      <c r="K1105" s="148"/>
      <c r="L1105" s="68"/>
      <c r="M1105" s="143" t="s">
        <v>3047</v>
      </c>
      <c r="N1105" s="68">
        <v>1104</v>
      </c>
      <c r="O1105" s="68" t="str">
        <f t="shared" si="374"/>
        <v/>
      </c>
      <c r="P1105" s="68" t="str">
        <f t="shared" si="372"/>
        <v>{ "id": 1104, "cbl_value":"NAD", "oscar_display_text" : "NAD", "top_record": false, "synonyms": [] },</v>
      </c>
      <c r="Q1105" s="68" t="str">
        <f t="shared" si="373"/>
        <v>{ "id": 1104, "cbl_value":"NAD", "oscar_display_text" : "NAD", "top_record": false, "synonyms": [] },</v>
      </c>
      <c r="R1105" s="68"/>
      <c r="S1105" t="s">
        <v>88</v>
      </c>
      <c r="T1105" t="str">
        <f t="shared" si="361"/>
        <v>UPDATE lov_value SET ACTIVE = 0 , ORDER_VALUE = 73 WHERE ID = 1104;</v>
      </c>
    </row>
    <row r="1106" spans="3:44" ht="16" hidden="1">
      <c r="C1106" s="68">
        <v>31</v>
      </c>
      <c r="D1106" s="68" t="s">
        <v>2829</v>
      </c>
      <c r="E1106" s="19" t="s">
        <v>419</v>
      </c>
      <c r="F1106" s="145"/>
      <c r="G1106" s="148" t="s">
        <v>3146</v>
      </c>
      <c r="H1106" s="148" t="s">
        <v>3146</v>
      </c>
      <c r="I1106" s="148">
        <v>74</v>
      </c>
      <c r="J1106" s="148" t="s">
        <v>88</v>
      </c>
      <c r="K1106" s="148"/>
      <c r="L1106" s="68"/>
      <c r="M1106" s="143" t="s">
        <v>3047</v>
      </c>
      <c r="N1106" s="68">
        <v>1105</v>
      </c>
      <c r="O1106" s="68" t="str">
        <f t="shared" si="374"/>
        <v/>
      </c>
      <c r="P1106" s="68" t="str">
        <f t="shared" si="372"/>
        <v>{ "id": 1105, "cbl_value":"NGN", "oscar_display_text" : "NGN", "top_record": false, "synonyms": [] },</v>
      </c>
      <c r="Q1106" s="68" t="str">
        <f t="shared" si="373"/>
        <v>{ "id": 1105, "cbl_value":"NGN", "oscar_display_text" : "NGN", "top_record": false, "synonyms": [] },</v>
      </c>
      <c r="R1106" s="68"/>
      <c r="S1106" t="s">
        <v>88</v>
      </c>
      <c r="T1106" t="str">
        <f t="shared" si="361"/>
        <v>UPDATE lov_value SET ACTIVE = 0 , ORDER_VALUE = 74 WHERE ID = 1105;</v>
      </c>
    </row>
    <row r="1107" spans="3:44" ht="16" hidden="1">
      <c r="C1107" s="68">
        <v>31</v>
      </c>
      <c r="D1107" s="68" t="s">
        <v>2829</v>
      </c>
      <c r="E1107" s="19" t="s">
        <v>419</v>
      </c>
      <c r="F1107" s="145"/>
      <c r="G1107" s="148" t="s">
        <v>3147</v>
      </c>
      <c r="H1107" s="148" t="s">
        <v>3147</v>
      </c>
      <c r="I1107" s="148">
        <v>75</v>
      </c>
      <c r="J1107" s="148" t="s">
        <v>88</v>
      </c>
      <c r="K1107" s="148"/>
      <c r="L1107" s="68"/>
      <c r="M1107" s="143" t="s">
        <v>3047</v>
      </c>
      <c r="N1107" s="68">
        <v>1106</v>
      </c>
      <c r="O1107" s="68" t="str">
        <f t="shared" si="374"/>
        <v/>
      </c>
      <c r="P1107" s="68" t="str">
        <f t="shared" si="372"/>
        <v>{ "id": 1106, "cbl_value":"NIO", "oscar_display_text" : "NIO", "top_record": false, "synonyms": [] },</v>
      </c>
      <c r="Q1107" s="68" t="str">
        <f t="shared" si="373"/>
        <v>{ "id": 1106, "cbl_value":"NIO", "oscar_display_text" : "NIO", "top_record": false, "synonyms": [] },</v>
      </c>
      <c r="R1107" s="68"/>
      <c r="S1107" t="s">
        <v>88</v>
      </c>
      <c r="T1107" t="str">
        <f t="shared" si="361"/>
        <v>UPDATE lov_value SET ACTIVE = 0 , ORDER_VALUE = 75 WHERE ID = 1106;</v>
      </c>
    </row>
    <row r="1108" spans="3:44" ht="16" hidden="1">
      <c r="C1108" s="68">
        <v>31</v>
      </c>
      <c r="D1108" s="68" t="s">
        <v>2829</v>
      </c>
      <c r="E1108" s="19" t="s">
        <v>419</v>
      </c>
      <c r="F1108" s="145"/>
      <c r="G1108" s="148" t="s">
        <v>3148</v>
      </c>
      <c r="H1108" s="148" t="s">
        <v>3148</v>
      </c>
      <c r="I1108" s="148">
        <v>76</v>
      </c>
      <c r="J1108" s="148" t="s">
        <v>88</v>
      </c>
      <c r="K1108" s="148"/>
      <c r="L1108" s="68"/>
      <c r="M1108" s="143" t="s">
        <v>3047</v>
      </c>
      <c r="N1108" s="68">
        <v>1107</v>
      </c>
      <c r="O1108" s="68" t="str">
        <f t="shared" si="374"/>
        <v/>
      </c>
      <c r="P1108" s="68" t="str">
        <f t="shared" si="372"/>
        <v>{ "id": 1107, "cbl_value":"NLG", "oscar_display_text" : "NLG", "top_record": false, "synonyms": [] },</v>
      </c>
      <c r="Q1108" s="68" t="str">
        <f t="shared" si="373"/>
        <v>{ "id": 1107, "cbl_value":"NLG", "oscar_display_text" : "NLG", "top_record": false, "synonyms": [] },</v>
      </c>
      <c r="R1108" s="68"/>
      <c r="S1108" t="s">
        <v>88</v>
      </c>
      <c r="T1108" t="str">
        <f t="shared" si="361"/>
        <v>UPDATE lov_value SET ACTIVE = 0 , ORDER_VALUE = 76 WHERE ID = 1107;</v>
      </c>
    </row>
    <row r="1109" spans="3:44" ht="16" hidden="1">
      <c r="C1109" s="68">
        <v>31</v>
      </c>
      <c r="D1109" s="68" t="s">
        <v>2829</v>
      </c>
      <c r="E1109" s="19" t="s">
        <v>419</v>
      </c>
      <c r="F1109" s="145"/>
      <c r="G1109" s="148" t="s">
        <v>3149</v>
      </c>
      <c r="H1109" s="148" t="s">
        <v>3149</v>
      </c>
      <c r="I1109" s="148">
        <v>77</v>
      </c>
      <c r="J1109" s="148" t="s">
        <v>200</v>
      </c>
      <c r="K1109" s="148"/>
      <c r="L1109" s="30" t="s">
        <v>1897</v>
      </c>
      <c r="M1109" s="143" t="s">
        <v>3078</v>
      </c>
      <c r="N1109" s="68">
        <v>1108</v>
      </c>
      <c r="O1109" s="68" t="str">
        <f t="shared" si="374"/>
        <v/>
      </c>
      <c r="P1109" s="68" t="str">
        <f t="shared" si="372"/>
        <v>{ "id": 1108, "cbl_value":"NOK", "oscar_display_text" : "NOK", "top_record": false, "synonyms": [] },</v>
      </c>
      <c r="Q1109" s="68" t="str">
        <f t="shared" si="373"/>
        <v>{ "id": 1108, "cbl_value":"NOK", "oscar_display_text" : "NOK", "top_record": false, "synonyms": [] },</v>
      </c>
      <c r="R1109" s="68"/>
      <c r="S1109" t="s">
        <v>88</v>
      </c>
      <c r="T1109" t="str">
        <f t="shared" si="361"/>
        <v>UPDATE lov_value SET ACTIVE = 1 , ORDER_VALUE = 77 WHERE ID = 1108;</v>
      </c>
      <c r="U1109" t="str">
        <f t="shared" ref="U1109:AF1109" si="379">IF($L1109&lt;&gt;"",
    IF(LEN($L1109)-LEN(SUBSTITUTE($L1109,";",""))&gt;=U$1,
        IF(U$1=1,
            MID($L1109,1,FIND(";",$L1109,1)-1),
            MID($L1109,
                FIND("~",SUBSTITUTE($L1109,";","~",U$1-1))+1,
                FIND("~",SUBSTITUTE($L1109,";","~",U$1))-FIND("~",SUBSTITUTE($L1109,";","~",U$1-1))-1
            )
        ),
        IF(AND(LEN($L1109)-LEN(SUBSTITUTE($L1109,";",""))=0,U$1=1),
            $L1109,
            IF(LEN($L1109)-LEN(SUBSTITUTE($L1109,";",""))=U$1-1,
                RIGHT($L1109,LEN($L1109)-FIND("~",(SUBSTITUTE($L1109,";","~",U$1-1)))),""))),"")</f>
        <v>norwegian krone</v>
      </c>
      <c r="V1109" t="str">
        <f t="shared" si="379"/>
        <v>no krone</v>
      </c>
      <c r="W1109" t="str">
        <f t="shared" si="379"/>
        <v/>
      </c>
      <c r="X1109" t="str">
        <f t="shared" si="379"/>
        <v/>
      </c>
      <c r="Y1109" t="str">
        <f t="shared" si="379"/>
        <v/>
      </c>
      <c r="Z1109" t="str">
        <f t="shared" si="379"/>
        <v/>
      </c>
      <c r="AA1109" t="str">
        <f t="shared" si="379"/>
        <v/>
      </c>
      <c r="AB1109" t="str">
        <f t="shared" si="379"/>
        <v/>
      </c>
      <c r="AC1109" t="str">
        <f t="shared" si="379"/>
        <v/>
      </c>
      <c r="AD1109" t="str">
        <f t="shared" si="379"/>
        <v/>
      </c>
      <c r="AE1109" t="str">
        <f t="shared" si="379"/>
        <v/>
      </c>
      <c r="AF1109" t="str">
        <f t="shared" si="379"/>
        <v/>
      </c>
      <c r="AG1109" t="str">
        <f t="shared" ref="AG1109:AR1109" si="380">IF(U1109&lt;&gt;"",CONCATENATE("INSERT INTO oscar_db.synonym (SYNONYM, LOV_ID) VALUES('",U1109,"' , ",$N1109,");"),"")</f>
        <v>INSERT INTO oscar_db.synonym (SYNONYM, LOV_ID) VALUES('norwegian krone' , 1108);</v>
      </c>
      <c r="AH1109" t="str">
        <f t="shared" si="380"/>
        <v>INSERT INTO oscar_db.synonym (SYNONYM, LOV_ID) VALUES('no krone' , 1108);</v>
      </c>
      <c r="AI1109" t="str">
        <f t="shared" si="380"/>
        <v/>
      </c>
      <c r="AJ1109" t="str">
        <f t="shared" si="380"/>
        <v/>
      </c>
      <c r="AK1109" t="str">
        <f t="shared" si="380"/>
        <v/>
      </c>
      <c r="AL1109" t="str">
        <f t="shared" si="380"/>
        <v/>
      </c>
      <c r="AM1109" t="str">
        <f t="shared" si="380"/>
        <v/>
      </c>
      <c r="AN1109" t="str">
        <f t="shared" si="380"/>
        <v/>
      </c>
      <c r="AO1109" t="str">
        <f t="shared" si="380"/>
        <v/>
      </c>
      <c r="AP1109" t="str">
        <f t="shared" si="380"/>
        <v/>
      </c>
      <c r="AQ1109" t="str">
        <f t="shared" si="380"/>
        <v/>
      </c>
      <c r="AR1109" t="str">
        <f t="shared" si="380"/>
        <v/>
      </c>
    </row>
    <row r="1110" spans="3:44" ht="16" hidden="1">
      <c r="C1110" s="68">
        <v>31</v>
      </c>
      <c r="D1110" s="68" t="s">
        <v>2829</v>
      </c>
      <c r="E1110" s="19" t="s">
        <v>419</v>
      </c>
      <c r="F1110" s="145"/>
      <c r="G1110" s="148" t="s">
        <v>3150</v>
      </c>
      <c r="H1110" s="148" t="s">
        <v>3150</v>
      </c>
      <c r="I1110" s="148">
        <v>78</v>
      </c>
      <c r="J1110" s="148" t="s">
        <v>88</v>
      </c>
      <c r="K1110" s="148"/>
      <c r="L1110" s="68"/>
      <c r="M1110" s="143" t="s">
        <v>3047</v>
      </c>
      <c r="N1110" s="68">
        <v>1109</v>
      </c>
      <c r="O1110" s="68" t="str">
        <f t="shared" si="374"/>
        <v/>
      </c>
      <c r="P1110" s="68" t="str">
        <f t="shared" si="372"/>
        <v>{ "id": 1109, "cbl_value":"NPR", "oscar_display_text" : "NPR", "top_record": false, "synonyms": [] },</v>
      </c>
      <c r="Q1110" s="68" t="str">
        <f t="shared" si="373"/>
        <v>{ "id": 1109, "cbl_value":"NPR", "oscar_display_text" : "NPR", "top_record": false, "synonyms": [] },</v>
      </c>
      <c r="R1110" s="68"/>
      <c r="S1110" t="s">
        <v>88</v>
      </c>
      <c r="T1110" t="str">
        <f t="shared" si="361"/>
        <v>UPDATE lov_value SET ACTIVE = 0 , ORDER_VALUE = 78 WHERE ID = 1109;</v>
      </c>
    </row>
    <row r="1111" spans="3:44" ht="16" hidden="1">
      <c r="C1111" s="68">
        <v>31</v>
      </c>
      <c r="D1111" s="68" t="s">
        <v>2829</v>
      </c>
      <c r="E1111" s="19" t="s">
        <v>419</v>
      </c>
      <c r="F1111" s="145"/>
      <c r="G1111" s="148" t="s">
        <v>3151</v>
      </c>
      <c r="H1111" s="148" t="s">
        <v>3151</v>
      </c>
      <c r="I1111" s="148">
        <v>79</v>
      </c>
      <c r="J1111" s="148" t="s">
        <v>200</v>
      </c>
      <c r="K1111" s="148"/>
      <c r="L1111" s="30" t="s">
        <v>1900</v>
      </c>
      <c r="M1111" s="143" t="s">
        <v>3078</v>
      </c>
      <c r="N1111" s="68">
        <v>1110</v>
      </c>
      <c r="O1111" s="68" t="str">
        <f t="shared" si="374"/>
        <v/>
      </c>
      <c r="P1111" s="68" t="str">
        <f t="shared" si="372"/>
        <v>{ "id": 1110, "cbl_value":"NZD", "oscar_display_text" : "NZD", "top_record": false, "synonyms": [] },</v>
      </c>
      <c r="Q1111" s="68" t="str">
        <f t="shared" si="373"/>
        <v>{ "id": 1110, "cbl_value":"NZD", "oscar_display_text" : "NZD", "top_record": false, "synonyms": [] },</v>
      </c>
      <c r="R1111" s="68"/>
      <c r="S1111" t="s">
        <v>88</v>
      </c>
      <c r="T1111" t="str">
        <f t="shared" si="361"/>
        <v>UPDATE lov_value SET ACTIVE = 1 , ORDER_VALUE = 79 WHERE ID = 1110;</v>
      </c>
      <c r="U1111" t="str">
        <f t="shared" ref="U1111:AF1113" si="381">IF($L1111&lt;&gt;"",
    IF(LEN($L1111)-LEN(SUBSTITUTE($L1111,";",""))&gt;=U$1,
        IF(U$1=1,
            MID($L1111,1,FIND(";",$L1111,1)-1),
            MID($L1111,
                FIND("~",SUBSTITUTE($L1111,";","~",U$1-1))+1,
                FIND("~",SUBSTITUTE($L1111,";","~",U$1))-FIND("~",SUBSTITUTE($L1111,";","~",U$1-1))-1
            )
        ),
        IF(AND(LEN($L1111)-LEN(SUBSTITUTE($L1111,";",""))=0,U$1=1),
            $L1111,
            IF(LEN($L1111)-LEN(SUBSTITUTE($L1111,";",""))=U$1-1,
                RIGHT($L1111,LEN($L1111)-FIND("~",(SUBSTITUTE($L1111,";","~",U$1-1)))),""))),"")</f>
        <v>new zealand dollar</v>
      </c>
      <c r="V1111" t="str">
        <f t="shared" si="381"/>
        <v>nz dollar</v>
      </c>
      <c r="W1111" t="str">
        <f t="shared" si="381"/>
        <v/>
      </c>
      <c r="X1111" t="str">
        <f t="shared" si="381"/>
        <v/>
      </c>
      <c r="Y1111" t="str">
        <f t="shared" si="381"/>
        <v/>
      </c>
      <c r="Z1111" t="str">
        <f t="shared" si="381"/>
        <v/>
      </c>
      <c r="AA1111" t="str">
        <f t="shared" si="381"/>
        <v/>
      </c>
      <c r="AB1111" t="str">
        <f t="shared" si="381"/>
        <v/>
      </c>
      <c r="AC1111" t="str">
        <f t="shared" si="381"/>
        <v/>
      </c>
      <c r="AD1111" t="str">
        <f t="shared" si="381"/>
        <v/>
      </c>
      <c r="AE1111" t="str">
        <f t="shared" si="381"/>
        <v/>
      </c>
      <c r="AF1111" t="str">
        <f t="shared" si="381"/>
        <v/>
      </c>
      <c r="AG1111" t="str">
        <f t="shared" ref="AG1111:AR1113" si="382">IF(U1111&lt;&gt;"",CONCATENATE("INSERT INTO oscar_db.synonym (SYNONYM, LOV_ID) VALUES('",U1111,"' , ",$N1111,");"),"")</f>
        <v>INSERT INTO oscar_db.synonym (SYNONYM, LOV_ID) VALUES('new zealand dollar' , 1110);</v>
      </c>
      <c r="AH1111" t="str">
        <f t="shared" si="382"/>
        <v>INSERT INTO oscar_db.synonym (SYNONYM, LOV_ID) VALUES('nz dollar' , 1110);</v>
      </c>
      <c r="AI1111" t="str">
        <f t="shared" si="382"/>
        <v/>
      </c>
      <c r="AJ1111" t="str">
        <f t="shared" si="382"/>
        <v/>
      </c>
      <c r="AK1111" t="str">
        <f t="shared" si="382"/>
        <v/>
      </c>
      <c r="AL1111" t="str">
        <f t="shared" si="382"/>
        <v/>
      </c>
      <c r="AM1111" t="str">
        <f t="shared" si="382"/>
        <v/>
      </c>
      <c r="AN1111" t="str">
        <f t="shared" si="382"/>
        <v/>
      </c>
      <c r="AO1111" t="str">
        <f t="shared" si="382"/>
        <v/>
      </c>
      <c r="AP1111" t="str">
        <f t="shared" si="382"/>
        <v/>
      </c>
      <c r="AQ1111" t="str">
        <f t="shared" si="382"/>
        <v/>
      </c>
      <c r="AR1111" t="str">
        <f t="shared" si="382"/>
        <v/>
      </c>
    </row>
    <row r="1112" spans="3:44" ht="16" hidden="1">
      <c r="C1112" s="68">
        <v>31</v>
      </c>
      <c r="D1112" s="68" t="s">
        <v>2829</v>
      </c>
      <c r="E1112" s="19" t="s">
        <v>419</v>
      </c>
      <c r="F1112" s="145"/>
      <c r="G1112" s="148" t="s">
        <v>3152</v>
      </c>
      <c r="H1112" s="148" t="s">
        <v>3152</v>
      </c>
      <c r="I1112" s="148">
        <v>80</v>
      </c>
      <c r="J1112" s="148" t="s">
        <v>200</v>
      </c>
      <c r="K1112" s="148"/>
      <c r="L1112" s="30" t="s">
        <v>1902</v>
      </c>
      <c r="M1112" s="143" t="s">
        <v>3047</v>
      </c>
      <c r="N1112" s="68">
        <v>1111</v>
      </c>
      <c r="O1112" s="68" t="str">
        <f t="shared" si="374"/>
        <v/>
      </c>
      <c r="P1112" s="68" t="str">
        <f t="shared" si="372"/>
        <v>{ "id": 1111, "cbl_value":"OMR", "oscar_display_text" : "OMR", "top_record": false, "synonyms": [] },</v>
      </c>
      <c r="Q1112" s="68" t="str">
        <f t="shared" si="373"/>
        <v>{ "id": 1111, "cbl_value":"OMR", "oscar_display_text" : "OMR", "top_record": false, "synonyms": [] },</v>
      </c>
      <c r="R1112" s="68"/>
      <c r="S1112" t="s">
        <v>88</v>
      </c>
      <c r="T1112" t="str">
        <f t="shared" si="361"/>
        <v>UPDATE lov_value SET ACTIVE = 1 , ORDER_VALUE = 80 WHERE ID = 1111;</v>
      </c>
      <c r="U1112" t="str">
        <f t="shared" si="381"/>
        <v>oman rial</v>
      </c>
      <c r="V1112" t="str">
        <f t="shared" si="381"/>
        <v>om rial</v>
      </c>
      <c r="W1112" t="str">
        <f t="shared" si="381"/>
        <v/>
      </c>
      <c r="X1112" t="str">
        <f t="shared" si="381"/>
        <v/>
      </c>
      <c r="Y1112" t="str">
        <f t="shared" si="381"/>
        <v/>
      </c>
      <c r="Z1112" t="str">
        <f t="shared" si="381"/>
        <v/>
      </c>
      <c r="AA1112" t="str">
        <f t="shared" si="381"/>
        <v/>
      </c>
      <c r="AB1112" t="str">
        <f t="shared" si="381"/>
        <v/>
      </c>
      <c r="AC1112" t="str">
        <f t="shared" si="381"/>
        <v/>
      </c>
      <c r="AD1112" t="str">
        <f t="shared" si="381"/>
        <v/>
      </c>
      <c r="AE1112" t="str">
        <f t="shared" si="381"/>
        <v/>
      </c>
      <c r="AF1112" t="str">
        <f t="shared" si="381"/>
        <v/>
      </c>
      <c r="AG1112" t="str">
        <f t="shared" si="382"/>
        <v>INSERT INTO oscar_db.synonym (SYNONYM, LOV_ID) VALUES('oman rial' , 1111);</v>
      </c>
      <c r="AH1112" t="str">
        <f t="shared" si="382"/>
        <v>INSERT INTO oscar_db.synonym (SYNONYM, LOV_ID) VALUES('om rial' , 1111);</v>
      </c>
      <c r="AI1112" t="str">
        <f t="shared" si="382"/>
        <v/>
      </c>
      <c r="AJ1112" t="str">
        <f t="shared" si="382"/>
        <v/>
      </c>
      <c r="AK1112" t="str">
        <f t="shared" si="382"/>
        <v/>
      </c>
      <c r="AL1112" t="str">
        <f t="shared" si="382"/>
        <v/>
      </c>
      <c r="AM1112" t="str">
        <f t="shared" si="382"/>
        <v/>
      </c>
      <c r="AN1112" t="str">
        <f t="shared" si="382"/>
        <v/>
      </c>
      <c r="AO1112" t="str">
        <f t="shared" si="382"/>
        <v/>
      </c>
      <c r="AP1112" t="str">
        <f t="shared" si="382"/>
        <v/>
      </c>
      <c r="AQ1112" t="str">
        <f t="shared" si="382"/>
        <v/>
      </c>
      <c r="AR1112" t="str">
        <f t="shared" si="382"/>
        <v/>
      </c>
    </row>
    <row r="1113" spans="3:44" ht="16" hidden="1">
      <c r="C1113" s="68">
        <v>31</v>
      </c>
      <c r="D1113" s="68" t="s">
        <v>2829</v>
      </c>
      <c r="E1113" s="19" t="s">
        <v>419</v>
      </c>
      <c r="F1113" s="145"/>
      <c r="G1113" s="148" t="s">
        <v>3153</v>
      </c>
      <c r="H1113" s="148" t="s">
        <v>3153</v>
      </c>
      <c r="I1113" s="148">
        <v>81</v>
      </c>
      <c r="J1113" s="148" t="s">
        <v>200</v>
      </c>
      <c r="K1113" s="148"/>
      <c r="L1113" s="30" t="s">
        <v>1904</v>
      </c>
      <c r="M1113" s="143" t="s">
        <v>3047</v>
      </c>
      <c r="N1113" s="68">
        <v>1112</v>
      </c>
      <c r="O1113" s="68" t="str">
        <f t="shared" si="374"/>
        <v/>
      </c>
      <c r="P1113" s="68" t="str">
        <f t="shared" si="372"/>
        <v>{ "id": 1112, "cbl_value":"PEN", "oscar_display_text" : "PEN", "top_record": false, "synonyms": [] },</v>
      </c>
      <c r="Q1113" s="68" t="str">
        <f t="shared" si="373"/>
        <v>{ "id": 1112, "cbl_value":"PEN", "oscar_display_text" : "PEN", "top_record": false, "synonyms": [] },</v>
      </c>
      <c r="R1113" s="68"/>
      <c r="S1113" t="s">
        <v>88</v>
      </c>
      <c r="T1113" t="str">
        <f t="shared" si="361"/>
        <v>UPDATE lov_value SET ACTIVE = 1 , ORDER_VALUE = 81 WHERE ID = 1112;</v>
      </c>
      <c r="U1113" t="str">
        <f t="shared" si="381"/>
        <v>peruvian sol</v>
      </c>
      <c r="V1113" t="str">
        <f t="shared" si="381"/>
        <v>pe sol</v>
      </c>
      <c r="W1113" t="str">
        <f t="shared" si="381"/>
        <v xml:space="preserve"> sol</v>
      </c>
      <c r="X1113" t="str">
        <f t="shared" si="381"/>
        <v/>
      </c>
      <c r="Y1113" t="str">
        <f t="shared" si="381"/>
        <v/>
      </c>
      <c r="Z1113" t="str">
        <f t="shared" si="381"/>
        <v/>
      </c>
      <c r="AA1113" t="str">
        <f t="shared" si="381"/>
        <v/>
      </c>
      <c r="AB1113" t="str">
        <f t="shared" si="381"/>
        <v/>
      </c>
      <c r="AC1113" t="str">
        <f t="shared" si="381"/>
        <v/>
      </c>
      <c r="AD1113" t="str">
        <f t="shared" si="381"/>
        <v/>
      </c>
      <c r="AE1113" t="str">
        <f t="shared" si="381"/>
        <v/>
      </c>
      <c r="AF1113" t="str">
        <f t="shared" si="381"/>
        <v/>
      </c>
      <c r="AG1113" t="str">
        <f t="shared" si="382"/>
        <v>INSERT INTO oscar_db.synonym (SYNONYM, LOV_ID) VALUES('peruvian sol' , 1112);</v>
      </c>
      <c r="AH1113" t="str">
        <f t="shared" si="382"/>
        <v>INSERT INTO oscar_db.synonym (SYNONYM, LOV_ID) VALUES('pe sol' , 1112);</v>
      </c>
      <c r="AI1113" t="str">
        <f t="shared" si="382"/>
        <v>INSERT INTO oscar_db.synonym (SYNONYM, LOV_ID) VALUES(' sol' , 1112);</v>
      </c>
      <c r="AJ1113" t="str">
        <f t="shared" si="382"/>
        <v/>
      </c>
      <c r="AK1113" t="str">
        <f t="shared" si="382"/>
        <v/>
      </c>
      <c r="AL1113" t="str">
        <f t="shared" si="382"/>
        <v/>
      </c>
      <c r="AM1113" t="str">
        <f t="shared" si="382"/>
        <v/>
      </c>
      <c r="AN1113" t="str">
        <f t="shared" si="382"/>
        <v/>
      </c>
      <c r="AO1113" t="str">
        <f t="shared" si="382"/>
        <v/>
      </c>
      <c r="AP1113" t="str">
        <f t="shared" si="382"/>
        <v/>
      </c>
      <c r="AQ1113" t="str">
        <f t="shared" si="382"/>
        <v/>
      </c>
      <c r="AR1113" t="str">
        <f t="shared" si="382"/>
        <v/>
      </c>
    </row>
    <row r="1114" spans="3:44" ht="16" hidden="1">
      <c r="C1114" s="68">
        <v>31</v>
      </c>
      <c r="D1114" s="68" t="s">
        <v>2829</v>
      </c>
      <c r="E1114" s="19" t="s">
        <v>419</v>
      </c>
      <c r="F1114" s="145"/>
      <c r="G1114" s="148" t="s">
        <v>3154</v>
      </c>
      <c r="H1114" s="148" t="s">
        <v>3154</v>
      </c>
      <c r="I1114" s="148">
        <v>82</v>
      </c>
      <c r="J1114" s="148" t="s">
        <v>88</v>
      </c>
      <c r="K1114" s="148"/>
      <c r="L1114" s="68"/>
      <c r="M1114" s="143" t="s">
        <v>3047</v>
      </c>
      <c r="N1114" s="68">
        <v>1113</v>
      </c>
      <c r="O1114" s="68" t="str">
        <f t="shared" si="374"/>
        <v/>
      </c>
      <c r="P1114" s="68" t="str">
        <f t="shared" si="372"/>
        <v>{ "id": 1113, "cbl_value":"PGK", "oscar_display_text" : "PGK", "top_record": false, "synonyms": [] },</v>
      </c>
      <c r="Q1114" s="68" t="str">
        <f t="shared" si="373"/>
        <v>{ "id": 1113, "cbl_value":"PGK", "oscar_display_text" : "PGK", "top_record": false, "synonyms": [] },</v>
      </c>
      <c r="R1114" s="68"/>
      <c r="S1114" t="s">
        <v>88</v>
      </c>
      <c r="T1114" t="str">
        <f t="shared" si="361"/>
        <v>UPDATE lov_value SET ACTIVE = 0 , ORDER_VALUE = 82 WHERE ID = 1113;</v>
      </c>
    </row>
    <row r="1115" spans="3:44" ht="16" hidden="1">
      <c r="C1115" s="68">
        <v>31</v>
      </c>
      <c r="D1115" s="68" t="s">
        <v>2829</v>
      </c>
      <c r="E1115" s="19" t="s">
        <v>419</v>
      </c>
      <c r="F1115" s="145"/>
      <c r="G1115" s="148" t="s">
        <v>3155</v>
      </c>
      <c r="H1115" s="148" t="s">
        <v>3155</v>
      </c>
      <c r="I1115" s="148">
        <v>83</v>
      </c>
      <c r="J1115" s="148" t="s">
        <v>200</v>
      </c>
      <c r="K1115" s="148"/>
      <c r="L1115" s="30" t="s">
        <v>1907</v>
      </c>
      <c r="M1115" s="143" t="s">
        <v>3047</v>
      </c>
      <c r="N1115" s="68">
        <v>1114</v>
      </c>
      <c r="O1115" s="68" t="str">
        <f t="shared" si="374"/>
        <v/>
      </c>
      <c r="P1115" s="68" t="str">
        <f t="shared" si="372"/>
        <v>{ "id": 1114, "cbl_value":"PHP", "oscar_display_text" : "PHP", "top_record": false, "synonyms": [] },</v>
      </c>
      <c r="Q1115" s="68" t="str">
        <f t="shared" si="373"/>
        <v>{ "id": 1114, "cbl_value":"PHP", "oscar_display_text" : "PHP", "top_record": false, "synonyms": [] },</v>
      </c>
      <c r="R1115" s="68"/>
      <c r="S1115" t="s">
        <v>88</v>
      </c>
      <c r="T1115" t="str">
        <f t="shared" si="361"/>
        <v>UPDATE lov_value SET ACTIVE = 1 , ORDER_VALUE = 83 WHERE ID = 1114;</v>
      </c>
      <c r="U1115" t="str">
        <f t="shared" ref="U1115:AF1115" si="383">IF($L1115&lt;&gt;"",
    IF(LEN($L1115)-LEN(SUBSTITUTE($L1115,";",""))&gt;=U$1,
        IF(U$1=1,
            MID($L1115,1,FIND(";",$L1115,1)-1),
            MID($L1115,
                FIND("~",SUBSTITUTE($L1115,";","~",U$1-1))+1,
                FIND("~",SUBSTITUTE($L1115,";","~",U$1))-FIND("~",SUBSTITUTE($L1115,";","~",U$1-1))-1
            )
        ),
        IF(AND(LEN($L1115)-LEN(SUBSTITUTE($L1115,";",""))=0,U$1=1),
            $L1115,
            IF(LEN($L1115)-LEN(SUBSTITUTE($L1115,";",""))=U$1-1,
                RIGHT($L1115,LEN($L1115)-FIND("~",(SUBSTITUTE($L1115,";","~",U$1-1)))),""))),"")</f>
        <v>philippine peso</v>
      </c>
      <c r="V1115" t="str">
        <f t="shared" si="383"/>
        <v>ph peso</v>
      </c>
      <c r="W1115" t="str">
        <f t="shared" si="383"/>
        <v/>
      </c>
      <c r="X1115" t="str">
        <f t="shared" si="383"/>
        <v/>
      </c>
      <c r="Y1115" t="str">
        <f t="shared" si="383"/>
        <v/>
      </c>
      <c r="Z1115" t="str">
        <f t="shared" si="383"/>
        <v/>
      </c>
      <c r="AA1115" t="str">
        <f t="shared" si="383"/>
        <v/>
      </c>
      <c r="AB1115" t="str">
        <f t="shared" si="383"/>
        <v/>
      </c>
      <c r="AC1115" t="str">
        <f t="shared" si="383"/>
        <v/>
      </c>
      <c r="AD1115" t="str">
        <f t="shared" si="383"/>
        <v/>
      </c>
      <c r="AE1115" t="str">
        <f t="shared" si="383"/>
        <v/>
      </c>
      <c r="AF1115" t="str">
        <f t="shared" si="383"/>
        <v/>
      </c>
      <c r="AG1115" t="str">
        <f t="shared" ref="AG1115:AR1115" si="384">IF(U1115&lt;&gt;"",CONCATENATE("INSERT INTO oscar_db.synonym (SYNONYM, LOV_ID) VALUES('",U1115,"' , ",$N1115,");"),"")</f>
        <v>INSERT INTO oscar_db.synonym (SYNONYM, LOV_ID) VALUES('philippine peso' , 1114);</v>
      </c>
      <c r="AH1115" t="str">
        <f t="shared" si="384"/>
        <v>INSERT INTO oscar_db.synonym (SYNONYM, LOV_ID) VALUES('ph peso' , 1114);</v>
      </c>
      <c r="AI1115" t="str">
        <f t="shared" si="384"/>
        <v/>
      </c>
      <c r="AJ1115" t="str">
        <f t="shared" si="384"/>
        <v/>
      </c>
      <c r="AK1115" t="str">
        <f t="shared" si="384"/>
        <v/>
      </c>
      <c r="AL1115" t="str">
        <f t="shared" si="384"/>
        <v/>
      </c>
      <c r="AM1115" t="str">
        <f t="shared" si="384"/>
        <v/>
      </c>
      <c r="AN1115" t="str">
        <f t="shared" si="384"/>
        <v/>
      </c>
      <c r="AO1115" t="str">
        <f t="shared" si="384"/>
        <v/>
      </c>
      <c r="AP1115" t="str">
        <f t="shared" si="384"/>
        <v/>
      </c>
      <c r="AQ1115" t="str">
        <f t="shared" si="384"/>
        <v/>
      </c>
      <c r="AR1115" t="str">
        <f t="shared" si="384"/>
        <v/>
      </c>
    </row>
    <row r="1116" spans="3:44" ht="16" hidden="1">
      <c r="C1116" s="68">
        <v>31</v>
      </c>
      <c r="D1116" s="68" t="s">
        <v>2829</v>
      </c>
      <c r="E1116" s="19" t="s">
        <v>419</v>
      </c>
      <c r="F1116" s="145"/>
      <c r="G1116" s="148" t="s">
        <v>3156</v>
      </c>
      <c r="H1116" s="148" t="s">
        <v>3156</v>
      </c>
      <c r="I1116" s="148">
        <v>84</v>
      </c>
      <c r="J1116" s="148" t="s">
        <v>88</v>
      </c>
      <c r="K1116" s="148"/>
      <c r="L1116" s="68"/>
      <c r="M1116" s="143" t="s">
        <v>3047</v>
      </c>
      <c r="N1116" s="68">
        <v>1115</v>
      </c>
      <c r="O1116" s="68" t="str">
        <f t="shared" si="374"/>
        <v/>
      </c>
      <c r="P1116" s="68" t="str">
        <f t="shared" si="372"/>
        <v>{ "id": 1115, "cbl_value":"PKR", "oscar_display_text" : "PKR", "top_record": false, "synonyms": [] },</v>
      </c>
      <c r="Q1116" s="68" t="str">
        <f t="shared" si="373"/>
        <v>{ "id": 1115, "cbl_value":"PKR", "oscar_display_text" : "PKR", "top_record": false, "synonyms": [] },</v>
      </c>
      <c r="R1116" s="68"/>
      <c r="S1116" t="s">
        <v>88</v>
      </c>
      <c r="T1116" t="str">
        <f t="shared" si="361"/>
        <v>UPDATE lov_value SET ACTIVE = 0 , ORDER_VALUE = 84 WHERE ID = 1115;</v>
      </c>
    </row>
    <row r="1117" spans="3:44" ht="16" hidden="1">
      <c r="C1117" s="68">
        <v>31</v>
      </c>
      <c r="D1117" s="68" t="s">
        <v>2829</v>
      </c>
      <c r="E1117" s="19" t="s">
        <v>419</v>
      </c>
      <c r="F1117" s="145"/>
      <c r="G1117" s="148" t="s">
        <v>3157</v>
      </c>
      <c r="H1117" s="148" t="s">
        <v>3157</v>
      </c>
      <c r="I1117" s="148">
        <v>85</v>
      </c>
      <c r="J1117" s="148" t="s">
        <v>200</v>
      </c>
      <c r="K1117" s="148"/>
      <c r="L1117" s="30" t="s">
        <v>1910</v>
      </c>
      <c r="M1117" s="143" t="s">
        <v>3047</v>
      </c>
      <c r="N1117" s="68">
        <v>1116</v>
      </c>
      <c r="O1117" s="68" t="str">
        <f t="shared" si="374"/>
        <v/>
      </c>
      <c r="P1117" s="68" t="str">
        <f t="shared" si="372"/>
        <v>{ "id": 1116, "cbl_value":"PLN", "oscar_display_text" : "PLN", "top_record": false, "synonyms": [] },</v>
      </c>
      <c r="Q1117" s="68" t="str">
        <f t="shared" si="373"/>
        <v>{ "id": 1116, "cbl_value":"PLN", "oscar_display_text" : "PLN", "top_record": false, "synonyms": [] },</v>
      </c>
      <c r="R1117" s="68"/>
      <c r="S1117" t="s">
        <v>88</v>
      </c>
      <c r="T1117" t="str">
        <f t="shared" si="361"/>
        <v>UPDATE lov_value SET ACTIVE = 1 , ORDER_VALUE = 85 WHERE ID = 1116;</v>
      </c>
      <c r="U1117" t="str">
        <f t="shared" ref="U1117:AF1117" si="385">IF($L1117&lt;&gt;"",
    IF(LEN($L1117)-LEN(SUBSTITUTE($L1117,";",""))&gt;=U$1,
        IF(U$1=1,
            MID($L1117,1,FIND(";",$L1117,1)-1),
            MID($L1117,
                FIND("~",SUBSTITUTE($L1117,";","~",U$1-1))+1,
                FIND("~",SUBSTITUTE($L1117,";","~",U$1))-FIND("~",SUBSTITUTE($L1117,";","~",U$1-1))-1
            )
        ),
        IF(AND(LEN($L1117)-LEN(SUBSTITUTE($L1117,";",""))=0,U$1=1),
            $L1117,
            IF(LEN($L1117)-LEN(SUBSTITUTE($L1117,";",""))=U$1-1,
                RIGHT($L1117,LEN($L1117)-FIND("~",(SUBSTITUTE($L1117,";","~",U$1-1)))),""))),"")</f>
        <v>polish zloty</v>
      </c>
      <c r="V1117" t="str">
        <f t="shared" si="385"/>
        <v>pl zloty</v>
      </c>
      <c r="W1117" t="str">
        <f t="shared" si="385"/>
        <v>zloty</v>
      </c>
      <c r="X1117" t="str">
        <f t="shared" si="385"/>
        <v/>
      </c>
      <c r="Y1117" t="str">
        <f t="shared" si="385"/>
        <v/>
      </c>
      <c r="Z1117" t="str">
        <f t="shared" si="385"/>
        <v/>
      </c>
      <c r="AA1117" t="str">
        <f t="shared" si="385"/>
        <v/>
      </c>
      <c r="AB1117" t="str">
        <f t="shared" si="385"/>
        <v/>
      </c>
      <c r="AC1117" t="str">
        <f t="shared" si="385"/>
        <v/>
      </c>
      <c r="AD1117" t="str">
        <f t="shared" si="385"/>
        <v/>
      </c>
      <c r="AE1117" t="str">
        <f t="shared" si="385"/>
        <v/>
      </c>
      <c r="AF1117" t="str">
        <f t="shared" si="385"/>
        <v/>
      </c>
      <c r="AG1117" t="str">
        <f t="shared" ref="AG1117:AR1117" si="386">IF(U1117&lt;&gt;"",CONCATENATE("INSERT INTO oscar_db.synonym (SYNONYM, LOV_ID) VALUES('",U1117,"' , ",$N1117,");"),"")</f>
        <v>INSERT INTO oscar_db.synonym (SYNONYM, LOV_ID) VALUES('polish zloty' , 1116);</v>
      </c>
      <c r="AH1117" t="str">
        <f t="shared" si="386"/>
        <v>INSERT INTO oscar_db.synonym (SYNONYM, LOV_ID) VALUES('pl zloty' , 1116);</v>
      </c>
      <c r="AI1117" t="str">
        <f t="shared" si="386"/>
        <v>INSERT INTO oscar_db.synonym (SYNONYM, LOV_ID) VALUES('zloty' , 1116);</v>
      </c>
      <c r="AJ1117" t="str">
        <f t="shared" si="386"/>
        <v/>
      </c>
      <c r="AK1117" t="str">
        <f t="shared" si="386"/>
        <v/>
      </c>
      <c r="AL1117" t="str">
        <f t="shared" si="386"/>
        <v/>
      </c>
      <c r="AM1117" t="str">
        <f t="shared" si="386"/>
        <v/>
      </c>
      <c r="AN1117" t="str">
        <f t="shared" si="386"/>
        <v/>
      </c>
      <c r="AO1117" t="str">
        <f t="shared" si="386"/>
        <v/>
      </c>
      <c r="AP1117" t="str">
        <f t="shared" si="386"/>
        <v/>
      </c>
      <c r="AQ1117" t="str">
        <f t="shared" si="386"/>
        <v/>
      </c>
      <c r="AR1117" t="str">
        <f t="shared" si="386"/>
        <v/>
      </c>
    </row>
    <row r="1118" spans="3:44" ht="16" hidden="1">
      <c r="C1118" s="68">
        <v>31</v>
      </c>
      <c r="D1118" s="68" t="s">
        <v>2829</v>
      </c>
      <c r="E1118" s="19" t="s">
        <v>419</v>
      </c>
      <c r="F1118" s="145"/>
      <c r="G1118" s="148" t="s">
        <v>3158</v>
      </c>
      <c r="H1118" s="148" t="s">
        <v>3158</v>
      </c>
      <c r="I1118" s="148">
        <v>86</v>
      </c>
      <c r="J1118" s="148" t="s">
        <v>88</v>
      </c>
      <c r="K1118" s="148"/>
      <c r="L1118" s="68"/>
      <c r="M1118" s="143" t="s">
        <v>3047</v>
      </c>
      <c r="N1118" s="68">
        <v>1117</v>
      </c>
      <c r="O1118" s="68" t="str">
        <f t="shared" si="374"/>
        <v/>
      </c>
      <c r="P1118" s="68" t="str">
        <f t="shared" si="372"/>
        <v>{ "id": 1117, "cbl_value":"PTE", "oscar_display_text" : "PTE", "top_record": false, "synonyms": [] },</v>
      </c>
      <c r="Q1118" s="68" t="str">
        <f t="shared" si="373"/>
        <v>{ "id": 1117, "cbl_value":"PTE", "oscar_display_text" : "PTE", "top_record": false, "synonyms": [] },</v>
      </c>
      <c r="R1118" s="68"/>
      <c r="S1118" t="s">
        <v>88</v>
      </c>
      <c r="T1118" t="str">
        <f t="shared" si="361"/>
        <v>UPDATE lov_value SET ACTIVE = 0 , ORDER_VALUE = 86 WHERE ID = 1117;</v>
      </c>
    </row>
    <row r="1119" spans="3:44" ht="16" hidden="1">
      <c r="C1119" s="68">
        <v>31</v>
      </c>
      <c r="D1119" s="68" t="s">
        <v>2829</v>
      </c>
      <c r="E1119" s="19" t="s">
        <v>419</v>
      </c>
      <c r="F1119" s="145"/>
      <c r="G1119" s="148" t="s">
        <v>3159</v>
      </c>
      <c r="H1119" s="148" t="s">
        <v>3159</v>
      </c>
      <c r="I1119" s="148">
        <v>87</v>
      </c>
      <c r="J1119" s="148" t="s">
        <v>88</v>
      </c>
      <c r="K1119" s="148"/>
      <c r="L1119" s="68"/>
      <c r="M1119" s="143" t="s">
        <v>3047</v>
      </c>
      <c r="N1119" s="68">
        <v>1118</v>
      </c>
      <c r="O1119" s="68" t="str">
        <f t="shared" si="374"/>
        <v/>
      </c>
      <c r="P1119" s="68" t="str">
        <f t="shared" si="372"/>
        <v>{ "id": 1118, "cbl_value":"PYG", "oscar_display_text" : "PYG", "top_record": false, "synonyms": [] },</v>
      </c>
      <c r="Q1119" s="68" t="str">
        <f t="shared" si="373"/>
        <v>{ "id": 1118, "cbl_value":"PYG", "oscar_display_text" : "PYG", "top_record": false, "synonyms": [] },</v>
      </c>
      <c r="R1119" s="68"/>
      <c r="S1119" t="s">
        <v>88</v>
      </c>
      <c r="T1119" t="str">
        <f t="shared" si="361"/>
        <v>UPDATE lov_value SET ACTIVE = 0 , ORDER_VALUE = 87 WHERE ID = 1118;</v>
      </c>
    </row>
    <row r="1120" spans="3:44" ht="16" hidden="1">
      <c r="C1120" s="68">
        <v>31</v>
      </c>
      <c r="D1120" s="68" t="s">
        <v>2829</v>
      </c>
      <c r="E1120" s="19" t="s">
        <v>419</v>
      </c>
      <c r="F1120" s="145"/>
      <c r="G1120" s="148" t="s">
        <v>3160</v>
      </c>
      <c r="H1120" s="148" t="s">
        <v>3160</v>
      </c>
      <c r="I1120" s="148">
        <v>88</v>
      </c>
      <c r="J1120" s="148" t="s">
        <v>200</v>
      </c>
      <c r="K1120" s="148"/>
      <c r="L1120" s="30" t="s">
        <v>1914</v>
      </c>
      <c r="M1120" s="143" t="s">
        <v>3047</v>
      </c>
      <c r="N1120" s="68">
        <v>1119</v>
      </c>
      <c r="O1120" s="68" t="str">
        <f t="shared" si="374"/>
        <v/>
      </c>
      <c r="P1120" s="68" t="str">
        <f t="shared" si="372"/>
        <v>{ "id": 1119, "cbl_value":"QAR", "oscar_display_text" : "QAR", "top_record": false, "synonyms": [] },</v>
      </c>
      <c r="Q1120" s="68" t="str">
        <f t="shared" si="373"/>
        <v>{ "id": 1119, "cbl_value":"QAR", "oscar_display_text" : "QAR", "top_record": false, "synonyms": [] },</v>
      </c>
      <c r="R1120" s="68"/>
      <c r="S1120" t="s">
        <v>88</v>
      </c>
      <c r="T1120" t="str">
        <f t="shared" si="361"/>
        <v>UPDATE lov_value SET ACTIVE = 1 , ORDER_VALUE = 88 WHERE ID = 1119;</v>
      </c>
      <c r="U1120" t="str">
        <f t="shared" ref="U1120:AF1120" si="387">IF($L1120&lt;&gt;"",
    IF(LEN($L1120)-LEN(SUBSTITUTE($L1120,";",""))&gt;=U$1,
        IF(U$1=1,
            MID($L1120,1,FIND(";",$L1120,1)-1),
            MID($L1120,
                FIND("~",SUBSTITUTE($L1120,";","~",U$1-1))+1,
                FIND("~",SUBSTITUTE($L1120,";","~",U$1))-FIND("~",SUBSTITUTE($L1120,";","~",U$1-1))-1
            )
        ),
        IF(AND(LEN($L1120)-LEN(SUBSTITUTE($L1120,";",""))=0,U$1=1),
            $L1120,
            IF(LEN($L1120)-LEN(SUBSTITUTE($L1120,";",""))=U$1-1,
                RIGHT($L1120,LEN($L1120)-FIND("~",(SUBSTITUTE($L1120,";","~",U$1-1)))),""))),"")</f>
        <v>qatari riyal</v>
      </c>
      <c r="V1120" t="str">
        <f t="shared" si="387"/>
        <v>qa riyal</v>
      </c>
      <c r="W1120" t="str">
        <f t="shared" si="387"/>
        <v/>
      </c>
      <c r="X1120" t="str">
        <f t="shared" si="387"/>
        <v/>
      </c>
      <c r="Y1120" t="str">
        <f t="shared" si="387"/>
        <v/>
      </c>
      <c r="Z1120" t="str">
        <f t="shared" si="387"/>
        <v/>
      </c>
      <c r="AA1120" t="str">
        <f t="shared" si="387"/>
        <v/>
      </c>
      <c r="AB1120" t="str">
        <f t="shared" si="387"/>
        <v/>
      </c>
      <c r="AC1120" t="str">
        <f t="shared" si="387"/>
        <v/>
      </c>
      <c r="AD1120" t="str">
        <f t="shared" si="387"/>
        <v/>
      </c>
      <c r="AE1120" t="str">
        <f t="shared" si="387"/>
        <v/>
      </c>
      <c r="AF1120" t="str">
        <f t="shared" si="387"/>
        <v/>
      </c>
      <c r="AG1120" t="str">
        <f t="shared" ref="AG1120:AR1120" si="388">IF(U1120&lt;&gt;"",CONCATENATE("INSERT INTO oscar_db.synonym (SYNONYM, LOV_ID) VALUES('",U1120,"' , ",$N1120,");"),"")</f>
        <v>INSERT INTO oscar_db.synonym (SYNONYM, LOV_ID) VALUES('qatari riyal' , 1119);</v>
      </c>
      <c r="AH1120" t="str">
        <f t="shared" si="388"/>
        <v>INSERT INTO oscar_db.synonym (SYNONYM, LOV_ID) VALUES('qa riyal' , 1119);</v>
      </c>
      <c r="AI1120" t="str">
        <f t="shared" si="388"/>
        <v/>
      </c>
      <c r="AJ1120" t="str">
        <f t="shared" si="388"/>
        <v/>
      </c>
      <c r="AK1120" t="str">
        <f t="shared" si="388"/>
        <v/>
      </c>
      <c r="AL1120" t="str">
        <f t="shared" si="388"/>
        <v/>
      </c>
      <c r="AM1120" t="str">
        <f t="shared" si="388"/>
        <v/>
      </c>
      <c r="AN1120" t="str">
        <f t="shared" si="388"/>
        <v/>
      </c>
      <c r="AO1120" t="str">
        <f t="shared" si="388"/>
        <v/>
      </c>
      <c r="AP1120" t="str">
        <f t="shared" si="388"/>
        <v/>
      </c>
      <c r="AQ1120" t="str">
        <f t="shared" si="388"/>
        <v/>
      </c>
      <c r="AR1120" t="str">
        <f t="shared" si="388"/>
        <v/>
      </c>
    </row>
    <row r="1121" spans="3:44" ht="16" hidden="1">
      <c r="C1121" s="68">
        <v>31</v>
      </c>
      <c r="D1121" s="68" t="s">
        <v>2829</v>
      </c>
      <c r="E1121" s="19" t="s">
        <v>419</v>
      </c>
      <c r="F1121" s="145"/>
      <c r="G1121" s="148" t="s">
        <v>3161</v>
      </c>
      <c r="H1121" s="148" t="s">
        <v>3161</v>
      </c>
      <c r="I1121" s="148">
        <v>89</v>
      </c>
      <c r="J1121" s="148" t="s">
        <v>88</v>
      </c>
      <c r="K1121" s="148"/>
      <c r="L1121" s="68"/>
      <c r="M1121" s="143" t="s">
        <v>3047</v>
      </c>
      <c r="N1121" s="68">
        <v>1120</v>
      </c>
      <c r="O1121" s="68" t="str">
        <f t="shared" si="374"/>
        <v/>
      </c>
      <c r="P1121" s="68" t="str">
        <f t="shared" si="372"/>
        <v>{ "id": 1120, "cbl_value":"ROL", "oscar_display_text" : "ROL", "top_record": false, "synonyms": [] },</v>
      </c>
      <c r="Q1121" s="68" t="str">
        <f t="shared" si="373"/>
        <v>{ "id": 1120, "cbl_value":"ROL", "oscar_display_text" : "ROL", "top_record": false, "synonyms": [] },</v>
      </c>
      <c r="R1121" s="68"/>
      <c r="S1121" t="s">
        <v>88</v>
      </c>
      <c r="T1121" t="str">
        <f t="shared" si="361"/>
        <v>UPDATE lov_value SET ACTIVE = 0 , ORDER_VALUE = 89 WHERE ID = 1120;</v>
      </c>
    </row>
    <row r="1122" spans="3:44" ht="16" hidden="1">
      <c r="C1122" s="68">
        <v>31</v>
      </c>
      <c r="D1122" s="68" t="s">
        <v>2829</v>
      </c>
      <c r="E1122" s="19" t="s">
        <v>419</v>
      </c>
      <c r="F1122" s="145"/>
      <c r="G1122" s="148" t="s">
        <v>3162</v>
      </c>
      <c r="H1122" s="148" t="s">
        <v>3162</v>
      </c>
      <c r="I1122" s="148">
        <v>90</v>
      </c>
      <c r="J1122" s="148" t="s">
        <v>200</v>
      </c>
      <c r="K1122" s="148"/>
      <c r="L1122" s="30" t="s">
        <v>1917</v>
      </c>
      <c r="M1122" s="143" t="s">
        <v>3047</v>
      </c>
      <c r="N1122" s="68">
        <v>1121</v>
      </c>
      <c r="O1122" s="68" t="str">
        <f t="shared" si="374"/>
        <v/>
      </c>
      <c r="P1122" s="68" t="str">
        <f t="shared" si="372"/>
        <v>{ "id": 1121, "cbl_value":"RON", "oscar_display_text" : "RON", "top_record": false, "synonyms": [] },</v>
      </c>
      <c r="Q1122" s="68" t="str">
        <f t="shared" si="373"/>
        <v>{ "id": 1121, "cbl_value":"RON", "oscar_display_text" : "RON", "top_record": false, "synonyms": [] },</v>
      </c>
      <c r="R1122" s="68"/>
      <c r="S1122" t="s">
        <v>88</v>
      </c>
      <c r="T1122" t="str">
        <f t="shared" si="361"/>
        <v>UPDATE lov_value SET ACTIVE = 1 , ORDER_VALUE = 90 WHERE ID = 1121;</v>
      </c>
      <c r="U1122" t="str">
        <f t="shared" ref="U1122:AF1122" si="389">IF($L1122&lt;&gt;"",
    IF(LEN($L1122)-LEN(SUBSTITUTE($L1122,";",""))&gt;=U$1,
        IF(U$1=1,
            MID($L1122,1,FIND(";",$L1122,1)-1),
            MID($L1122,
                FIND("~",SUBSTITUTE($L1122,";","~",U$1-1))+1,
                FIND("~",SUBSTITUTE($L1122,";","~",U$1))-FIND("~",SUBSTITUTE($L1122,";","~",U$1-1))-1
            )
        ),
        IF(AND(LEN($L1122)-LEN(SUBSTITUTE($L1122,";",""))=0,U$1=1),
            $L1122,
            IF(LEN($L1122)-LEN(SUBSTITUTE($L1122,";",""))=U$1-1,
                RIGHT($L1122,LEN($L1122)-FIND("~",(SUBSTITUTE($L1122,";","~",U$1-1)))),""))),"")</f>
        <v>romanian leu</v>
      </c>
      <c r="V1122" t="str">
        <f t="shared" si="389"/>
        <v>ro leu</v>
      </c>
      <c r="W1122" t="str">
        <f t="shared" si="389"/>
        <v>leu</v>
      </c>
      <c r="X1122" t="str">
        <f t="shared" si="389"/>
        <v/>
      </c>
      <c r="Y1122" t="str">
        <f t="shared" si="389"/>
        <v/>
      </c>
      <c r="Z1122" t="str">
        <f t="shared" si="389"/>
        <v/>
      </c>
      <c r="AA1122" t="str">
        <f t="shared" si="389"/>
        <v/>
      </c>
      <c r="AB1122" t="str">
        <f t="shared" si="389"/>
        <v/>
      </c>
      <c r="AC1122" t="str">
        <f t="shared" si="389"/>
        <v/>
      </c>
      <c r="AD1122" t="str">
        <f t="shared" si="389"/>
        <v/>
      </c>
      <c r="AE1122" t="str">
        <f t="shared" si="389"/>
        <v/>
      </c>
      <c r="AF1122" t="str">
        <f t="shared" si="389"/>
        <v/>
      </c>
      <c r="AG1122" t="str">
        <f t="shared" ref="AG1122:AR1122" si="390">IF(U1122&lt;&gt;"",CONCATENATE("INSERT INTO oscar_db.synonym (SYNONYM, LOV_ID) VALUES('",U1122,"' , ",$N1122,");"),"")</f>
        <v>INSERT INTO oscar_db.synonym (SYNONYM, LOV_ID) VALUES('romanian leu' , 1121);</v>
      </c>
      <c r="AH1122" t="str">
        <f t="shared" si="390"/>
        <v>INSERT INTO oscar_db.synonym (SYNONYM, LOV_ID) VALUES('ro leu' , 1121);</v>
      </c>
      <c r="AI1122" t="str">
        <f t="shared" si="390"/>
        <v>INSERT INTO oscar_db.synonym (SYNONYM, LOV_ID) VALUES('leu' , 1121);</v>
      </c>
      <c r="AJ1122" t="str">
        <f t="shared" si="390"/>
        <v/>
      </c>
      <c r="AK1122" t="str">
        <f t="shared" si="390"/>
        <v/>
      </c>
      <c r="AL1122" t="str">
        <f t="shared" si="390"/>
        <v/>
      </c>
      <c r="AM1122" t="str">
        <f t="shared" si="390"/>
        <v/>
      </c>
      <c r="AN1122" t="str">
        <f t="shared" si="390"/>
        <v/>
      </c>
      <c r="AO1122" t="str">
        <f t="shared" si="390"/>
        <v/>
      </c>
      <c r="AP1122" t="str">
        <f t="shared" si="390"/>
        <v/>
      </c>
      <c r="AQ1122" t="str">
        <f t="shared" si="390"/>
        <v/>
      </c>
      <c r="AR1122" t="str">
        <f t="shared" si="390"/>
        <v/>
      </c>
    </row>
    <row r="1123" spans="3:44" ht="16" hidden="1">
      <c r="C1123" s="68">
        <v>31</v>
      </c>
      <c r="D1123" s="68" t="s">
        <v>2829</v>
      </c>
      <c r="E1123" s="19" t="s">
        <v>419</v>
      </c>
      <c r="F1123" s="145"/>
      <c r="G1123" s="148" t="s">
        <v>3163</v>
      </c>
      <c r="H1123" s="148" t="s">
        <v>3163</v>
      </c>
      <c r="I1123" s="148">
        <v>91</v>
      </c>
      <c r="J1123" s="148" t="s">
        <v>88</v>
      </c>
      <c r="K1123" s="148"/>
      <c r="L1123" s="68"/>
      <c r="M1123" s="143" t="s">
        <v>3047</v>
      </c>
      <c r="N1123" s="68">
        <v>1122</v>
      </c>
      <c r="O1123" s="68" t="str">
        <f t="shared" si="374"/>
        <v/>
      </c>
      <c r="P1123" s="68" t="str">
        <f t="shared" si="372"/>
        <v>{ "id": 1122, "cbl_value":"RSD", "oscar_display_text" : "RSD", "top_record": false, "synonyms": [] },</v>
      </c>
      <c r="Q1123" s="68" t="str">
        <f t="shared" si="373"/>
        <v>{ "id": 1122, "cbl_value":"RSD", "oscar_display_text" : "RSD", "top_record": false, "synonyms": [] },</v>
      </c>
      <c r="R1123" s="68"/>
      <c r="S1123" t="s">
        <v>88</v>
      </c>
      <c r="T1123" t="str">
        <f t="shared" si="361"/>
        <v>UPDATE lov_value SET ACTIVE = 0 , ORDER_VALUE = 91 WHERE ID = 1122;</v>
      </c>
    </row>
    <row r="1124" spans="3:44" ht="16" hidden="1">
      <c r="C1124" s="68">
        <v>31</v>
      </c>
      <c r="D1124" s="68" t="s">
        <v>2829</v>
      </c>
      <c r="E1124" s="19" t="s">
        <v>419</v>
      </c>
      <c r="F1124" s="145"/>
      <c r="G1124" s="148" t="s">
        <v>3164</v>
      </c>
      <c r="H1124" s="148" t="s">
        <v>3164</v>
      </c>
      <c r="I1124" s="148">
        <v>92</v>
      </c>
      <c r="J1124" s="148" t="s">
        <v>200</v>
      </c>
      <c r="K1124" s="148"/>
      <c r="L1124" s="30" t="s">
        <v>1920</v>
      </c>
      <c r="M1124" s="143" t="s">
        <v>3047</v>
      </c>
      <c r="N1124" s="68">
        <v>1123</v>
      </c>
      <c r="O1124" s="68" t="str">
        <f t="shared" si="374"/>
        <v/>
      </c>
      <c r="P1124" s="68" t="str">
        <f t="shared" si="372"/>
        <v>{ "id": 1123, "cbl_value":"RUB", "oscar_display_text" : "RUB", "top_record": false, "synonyms": [] },</v>
      </c>
      <c r="Q1124" s="68" t="str">
        <f t="shared" si="373"/>
        <v>{ "id": 1123, "cbl_value":"RUB", "oscar_display_text" : "RUB", "top_record": false, "synonyms": [] },</v>
      </c>
      <c r="R1124" s="68"/>
      <c r="S1124" t="s">
        <v>88</v>
      </c>
      <c r="T1124" t="str">
        <f t="shared" si="361"/>
        <v>UPDATE lov_value SET ACTIVE = 1 , ORDER_VALUE = 92 WHERE ID = 1123;</v>
      </c>
      <c r="U1124" t="str">
        <f t="shared" ref="U1124:AF1124" si="391">IF($L1124&lt;&gt;"",
    IF(LEN($L1124)-LEN(SUBSTITUTE($L1124,";",""))&gt;=U$1,
        IF(U$1=1,
            MID($L1124,1,FIND(";",$L1124,1)-1),
            MID($L1124,
                FIND("~",SUBSTITUTE($L1124,";","~",U$1-1))+1,
                FIND("~",SUBSTITUTE($L1124,";","~",U$1))-FIND("~",SUBSTITUTE($L1124,";","~",U$1-1))-1
            )
        ),
        IF(AND(LEN($L1124)-LEN(SUBSTITUTE($L1124,";",""))=0,U$1=1),
            $L1124,
            IF(LEN($L1124)-LEN(SUBSTITUTE($L1124,";",""))=U$1-1,
                RIGHT($L1124,LEN($L1124)-FIND("~",(SUBSTITUTE($L1124,";","~",U$1-1)))),""))),"")</f>
        <v>russian ruble</v>
      </c>
      <c r="V1124" t="str">
        <f t="shared" si="391"/>
        <v>ru ruble</v>
      </c>
      <c r="W1124" t="str">
        <f t="shared" si="391"/>
        <v>ruble</v>
      </c>
      <c r="X1124" t="str">
        <f t="shared" si="391"/>
        <v/>
      </c>
      <c r="Y1124" t="str">
        <f t="shared" si="391"/>
        <v/>
      </c>
      <c r="Z1124" t="str">
        <f t="shared" si="391"/>
        <v/>
      </c>
      <c r="AA1124" t="str">
        <f t="shared" si="391"/>
        <v/>
      </c>
      <c r="AB1124" t="str">
        <f t="shared" si="391"/>
        <v/>
      </c>
      <c r="AC1124" t="str">
        <f t="shared" si="391"/>
        <v/>
      </c>
      <c r="AD1124" t="str">
        <f t="shared" si="391"/>
        <v/>
      </c>
      <c r="AE1124" t="str">
        <f t="shared" si="391"/>
        <v/>
      </c>
      <c r="AF1124" t="str">
        <f t="shared" si="391"/>
        <v/>
      </c>
      <c r="AG1124" t="str">
        <f t="shared" ref="AG1124:AR1124" si="392">IF(U1124&lt;&gt;"",CONCATENATE("INSERT INTO oscar_db.synonym (SYNONYM, LOV_ID) VALUES('",U1124,"' , ",$N1124,");"),"")</f>
        <v>INSERT INTO oscar_db.synonym (SYNONYM, LOV_ID) VALUES('russian ruble' , 1123);</v>
      </c>
      <c r="AH1124" t="str">
        <f t="shared" si="392"/>
        <v>INSERT INTO oscar_db.synonym (SYNONYM, LOV_ID) VALUES('ru ruble' , 1123);</v>
      </c>
      <c r="AI1124" t="str">
        <f t="shared" si="392"/>
        <v>INSERT INTO oscar_db.synonym (SYNONYM, LOV_ID) VALUES('ruble' , 1123);</v>
      </c>
      <c r="AJ1124" t="str">
        <f t="shared" si="392"/>
        <v/>
      </c>
      <c r="AK1124" t="str">
        <f t="shared" si="392"/>
        <v/>
      </c>
      <c r="AL1124" t="str">
        <f t="shared" si="392"/>
        <v/>
      </c>
      <c r="AM1124" t="str">
        <f t="shared" si="392"/>
        <v/>
      </c>
      <c r="AN1124" t="str">
        <f t="shared" si="392"/>
        <v/>
      </c>
      <c r="AO1124" t="str">
        <f t="shared" si="392"/>
        <v/>
      </c>
      <c r="AP1124" t="str">
        <f t="shared" si="392"/>
        <v/>
      </c>
      <c r="AQ1124" t="str">
        <f t="shared" si="392"/>
        <v/>
      </c>
      <c r="AR1124" t="str">
        <f t="shared" si="392"/>
        <v/>
      </c>
    </row>
    <row r="1125" spans="3:44" ht="16" hidden="1">
      <c r="C1125" s="68">
        <v>31</v>
      </c>
      <c r="D1125" s="68" t="s">
        <v>2829</v>
      </c>
      <c r="E1125" s="19" t="s">
        <v>419</v>
      </c>
      <c r="F1125" s="145"/>
      <c r="G1125" s="148" t="s">
        <v>3165</v>
      </c>
      <c r="H1125" s="148" t="s">
        <v>3165</v>
      </c>
      <c r="I1125" s="148">
        <v>93</v>
      </c>
      <c r="J1125" s="148" t="s">
        <v>88</v>
      </c>
      <c r="K1125" s="148"/>
      <c r="L1125" s="68"/>
      <c r="M1125" s="143" t="s">
        <v>3047</v>
      </c>
      <c r="N1125" s="68">
        <v>1124</v>
      </c>
      <c r="O1125" s="68" t="str">
        <f t="shared" si="374"/>
        <v/>
      </c>
      <c r="P1125" s="68" t="str">
        <f t="shared" si="372"/>
        <v>{ "id": 1124, "cbl_value":"RWF", "oscar_display_text" : "RWF", "top_record": false, "synonyms": [] },</v>
      </c>
      <c r="Q1125" s="68" t="str">
        <f t="shared" si="373"/>
        <v>{ "id": 1124, "cbl_value":"RWF", "oscar_display_text" : "RWF", "top_record": false, "synonyms": [] },</v>
      </c>
      <c r="R1125" s="68"/>
      <c r="S1125" t="s">
        <v>88</v>
      </c>
      <c r="T1125" t="str">
        <f t="shared" si="361"/>
        <v>UPDATE lov_value SET ACTIVE = 0 , ORDER_VALUE = 93 WHERE ID = 1124;</v>
      </c>
    </row>
    <row r="1126" spans="3:44" ht="16" hidden="1">
      <c r="C1126" s="68">
        <v>31</v>
      </c>
      <c r="D1126" s="68" t="s">
        <v>2829</v>
      </c>
      <c r="E1126" s="19" t="s">
        <v>419</v>
      </c>
      <c r="F1126" s="145"/>
      <c r="G1126" s="148" t="s">
        <v>3166</v>
      </c>
      <c r="H1126" s="148" t="s">
        <v>3166</v>
      </c>
      <c r="I1126" s="148">
        <v>94</v>
      </c>
      <c r="J1126" s="148" t="s">
        <v>200</v>
      </c>
      <c r="K1126" s="148"/>
      <c r="L1126" s="30" t="s">
        <v>1923</v>
      </c>
      <c r="M1126" s="143" t="s">
        <v>3047</v>
      </c>
      <c r="N1126" s="68">
        <v>1125</v>
      </c>
      <c r="O1126" s="68" t="str">
        <f t="shared" si="374"/>
        <v/>
      </c>
      <c r="P1126" s="68" t="str">
        <f t="shared" si="372"/>
        <v>{ "id": 1125, "cbl_value":"SAR", "oscar_display_text" : "SAR", "top_record": false, "synonyms": [] },</v>
      </c>
      <c r="Q1126" s="68" t="str">
        <f t="shared" si="373"/>
        <v>{ "id": 1125, "cbl_value":"SAR", "oscar_display_text" : "SAR", "top_record": false, "synonyms": [] },</v>
      </c>
      <c r="R1126" s="68"/>
      <c r="S1126" t="s">
        <v>88</v>
      </c>
      <c r="T1126" t="str">
        <f t="shared" si="361"/>
        <v>UPDATE lov_value SET ACTIVE = 1 , ORDER_VALUE = 94 WHERE ID = 1125;</v>
      </c>
      <c r="U1126" t="str">
        <f t="shared" ref="U1126:AF1128" si="393">IF($L1126&lt;&gt;"",
    IF(LEN($L1126)-LEN(SUBSTITUTE($L1126,";",""))&gt;=U$1,
        IF(U$1=1,
            MID($L1126,1,FIND(";",$L1126,1)-1),
            MID($L1126,
                FIND("~",SUBSTITUTE($L1126,";","~",U$1-1))+1,
                FIND("~",SUBSTITUTE($L1126,";","~",U$1))-FIND("~",SUBSTITUTE($L1126,";","~",U$1-1))-1
            )
        ),
        IF(AND(LEN($L1126)-LEN(SUBSTITUTE($L1126,";",""))=0,U$1=1),
            $L1126,
            IF(LEN($L1126)-LEN(SUBSTITUTE($L1126,";",""))=U$1-1,
                RIGHT($L1126,LEN($L1126)-FIND("~",(SUBSTITUTE($L1126,";","~",U$1-1)))),""))),"")</f>
        <v>saudi arabia riyal</v>
      </c>
      <c r="V1126" t="str">
        <f t="shared" si="393"/>
        <v>sa riyal</v>
      </c>
      <c r="W1126" t="str">
        <f t="shared" si="393"/>
        <v/>
      </c>
      <c r="X1126" t="str">
        <f t="shared" si="393"/>
        <v/>
      </c>
      <c r="Y1126" t="str">
        <f t="shared" si="393"/>
        <v/>
      </c>
      <c r="Z1126" t="str">
        <f t="shared" si="393"/>
        <v/>
      </c>
      <c r="AA1126" t="str">
        <f t="shared" si="393"/>
        <v/>
      </c>
      <c r="AB1126" t="str">
        <f t="shared" si="393"/>
        <v/>
      </c>
      <c r="AC1126" t="str">
        <f t="shared" si="393"/>
        <v/>
      </c>
      <c r="AD1126" t="str">
        <f t="shared" si="393"/>
        <v/>
      </c>
      <c r="AE1126" t="str">
        <f t="shared" si="393"/>
        <v/>
      </c>
      <c r="AF1126" t="str">
        <f t="shared" si="393"/>
        <v/>
      </c>
      <c r="AG1126" t="str">
        <f t="shared" ref="AG1126:AR1128" si="394">IF(U1126&lt;&gt;"",CONCATENATE("INSERT INTO oscar_db.synonym (SYNONYM, LOV_ID) VALUES('",U1126,"' , ",$N1126,");"),"")</f>
        <v>INSERT INTO oscar_db.synonym (SYNONYM, LOV_ID) VALUES('saudi arabia riyal' , 1125);</v>
      </c>
      <c r="AH1126" t="str">
        <f t="shared" si="394"/>
        <v>INSERT INTO oscar_db.synonym (SYNONYM, LOV_ID) VALUES('sa riyal' , 1125);</v>
      </c>
      <c r="AI1126" t="str">
        <f t="shared" si="394"/>
        <v/>
      </c>
      <c r="AJ1126" t="str">
        <f t="shared" si="394"/>
        <v/>
      </c>
      <c r="AK1126" t="str">
        <f t="shared" si="394"/>
        <v/>
      </c>
      <c r="AL1126" t="str">
        <f t="shared" si="394"/>
        <v/>
      </c>
      <c r="AM1126" t="str">
        <f t="shared" si="394"/>
        <v/>
      </c>
      <c r="AN1126" t="str">
        <f t="shared" si="394"/>
        <v/>
      </c>
      <c r="AO1126" t="str">
        <f t="shared" si="394"/>
        <v/>
      </c>
      <c r="AP1126" t="str">
        <f t="shared" si="394"/>
        <v/>
      </c>
      <c r="AQ1126" t="str">
        <f t="shared" si="394"/>
        <v/>
      </c>
      <c r="AR1126" t="str">
        <f t="shared" si="394"/>
        <v/>
      </c>
    </row>
    <row r="1127" spans="3:44" ht="16" hidden="1">
      <c r="C1127" s="68">
        <v>31</v>
      </c>
      <c r="D1127" s="68" t="s">
        <v>2829</v>
      </c>
      <c r="E1127" s="19" t="s">
        <v>419</v>
      </c>
      <c r="F1127" s="145"/>
      <c r="G1127" s="148" t="s">
        <v>3167</v>
      </c>
      <c r="H1127" s="148" t="s">
        <v>3167</v>
      </c>
      <c r="I1127" s="148">
        <v>95</v>
      </c>
      <c r="J1127" s="148" t="s">
        <v>200</v>
      </c>
      <c r="K1127" s="148"/>
      <c r="L1127" s="30" t="s">
        <v>1925</v>
      </c>
      <c r="M1127" s="143" t="s">
        <v>3078</v>
      </c>
      <c r="N1127" s="68">
        <v>1126</v>
      </c>
      <c r="O1127" s="68" t="str">
        <f t="shared" si="374"/>
        <v/>
      </c>
      <c r="P1127" s="68" t="str">
        <f t="shared" si="372"/>
        <v>{ "id": 1126, "cbl_value":"SEK", "oscar_display_text" : "SEK", "top_record": false, "synonyms": [] },</v>
      </c>
      <c r="Q1127" s="68" t="str">
        <f t="shared" si="373"/>
        <v>{ "id": 1126, "cbl_value":"SEK", "oscar_display_text" : "SEK", "top_record": false, "synonyms": [] },</v>
      </c>
      <c r="R1127" s="68"/>
      <c r="S1127" t="s">
        <v>88</v>
      </c>
      <c r="T1127" t="str">
        <f t="shared" si="361"/>
        <v>UPDATE lov_value SET ACTIVE = 1 , ORDER_VALUE = 95 WHERE ID = 1126;</v>
      </c>
      <c r="U1127" t="str">
        <f t="shared" si="393"/>
        <v>swedish krona</v>
      </c>
      <c r="V1127" t="str">
        <f t="shared" si="393"/>
        <v>se krona</v>
      </c>
      <c r="W1127" t="str">
        <f t="shared" si="393"/>
        <v/>
      </c>
      <c r="X1127" t="str">
        <f t="shared" si="393"/>
        <v/>
      </c>
      <c r="Y1127" t="str">
        <f t="shared" si="393"/>
        <v/>
      </c>
      <c r="Z1127" t="str">
        <f t="shared" si="393"/>
        <v/>
      </c>
      <c r="AA1127" t="str">
        <f t="shared" si="393"/>
        <v/>
      </c>
      <c r="AB1127" t="str">
        <f t="shared" si="393"/>
        <v/>
      </c>
      <c r="AC1127" t="str">
        <f t="shared" si="393"/>
        <v/>
      </c>
      <c r="AD1127" t="str">
        <f t="shared" si="393"/>
        <v/>
      </c>
      <c r="AE1127" t="str">
        <f t="shared" si="393"/>
        <v/>
      </c>
      <c r="AF1127" t="str">
        <f t="shared" si="393"/>
        <v/>
      </c>
      <c r="AG1127" t="str">
        <f t="shared" si="394"/>
        <v>INSERT INTO oscar_db.synonym (SYNONYM, LOV_ID) VALUES('swedish krona' , 1126);</v>
      </c>
      <c r="AH1127" t="str">
        <f t="shared" si="394"/>
        <v>INSERT INTO oscar_db.synonym (SYNONYM, LOV_ID) VALUES('se krona' , 1126);</v>
      </c>
      <c r="AI1127" t="str">
        <f t="shared" si="394"/>
        <v/>
      </c>
      <c r="AJ1127" t="str">
        <f t="shared" si="394"/>
        <v/>
      </c>
      <c r="AK1127" t="str">
        <f t="shared" si="394"/>
        <v/>
      </c>
      <c r="AL1127" t="str">
        <f t="shared" si="394"/>
        <v/>
      </c>
      <c r="AM1127" t="str">
        <f t="shared" si="394"/>
        <v/>
      </c>
      <c r="AN1127" t="str">
        <f t="shared" si="394"/>
        <v/>
      </c>
      <c r="AO1127" t="str">
        <f t="shared" si="394"/>
        <v/>
      </c>
      <c r="AP1127" t="str">
        <f t="shared" si="394"/>
        <v/>
      </c>
      <c r="AQ1127" t="str">
        <f t="shared" si="394"/>
        <v/>
      </c>
      <c r="AR1127" t="str">
        <f t="shared" si="394"/>
        <v/>
      </c>
    </row>
    <row r="1128" spans="3:44" ht="16" hidden="1">
      <c r="C1128" s="68">
        <v>31</v>
      </c>
      <c r="D1128" s="68" t="s">
        <v>2829</v>
      </c>
      <c r="E1128" s="19" t="s">
        <v>419</v>
      </c>
      <c r="F1128" s="145"/>
      <c r="G1128" s="148" t="s">
        <v>3168</v>
      </c>
      <c r="H1128" s="148" t="s">
        <v>3168</v>
      </c>
      <c r="I1128" s="148">
        <v>96</v>
      </c>
      <c r="J1128" s="148" t="s">
        <v>200</v>
      </c>
      <c r="K1128" s="148"/>
      <c r="L1128" s="30" t="s">
        <v>1927</v>
      </c>
      <c r="M1128" s="143" t="s">
        <v>3047</v>
      </c>
      <c r="N1128" s="68">
        <v>1127</v>
      </c>
      <c r="O1128" s="68" t="str">
        <f t="shared" si="374"/>
        <v/>
      </c>
      <c r="P1128" s="68" t="str">
        <f t="shared" si="372"/>
        <v>{ "id": 1127, "cbl_value":"SGD", "oscar_display_text" : "SGD", "top_record": false, "synonyms": [] },</v>
      </c>
      <c r="Q1128" s="68" t="str">
        <f t="shared" si="373"/>
        <v>{ "id": 1127, "cbl_value":"SGD", "oscar_display_text" : "SGD", "top_record": false, "synonyms": [] },</v>
      </c>
      <c r="R1128" s="68"/>
      <c r="S1128" t="s">
        <v>88</v>
      </c>
      <c r="T1128" t="str">
        <f t="shared" si="361"/>
        <v>UPDATE lov_value SET ACTIVE = 1 , ORDER_VALUE = 96 WHERE ID = 1127;</v>
      </c>
      <c r="U1128" t="str">
        <f t="shared" si="393"/>
        <v>singapore dollar</v>
      </c>
      <c r="V1128" t="str">
        <f t="shared" si="393"/>
        <v>sg dollar</v>
      </c>
      <c r="W1128" t="str">
        <f t="shared" si="393"/>
        <v/>
      </c>
      <c r="X1128" t="str">
        <f t="shared" si="393"/>
        <v/>
      </c>
      <c r="Y1128" t="str">
        <f t="shared" si="393"/>
        <v/>
      </c>
      <c r="Z1128" t="str">
        <f t="shared" si="393"/>
        <v/>
      </c>
      <c r="AA1128" t="str">
        <f t="shared" si="393"/>
        <v/>
      </c>
      <c r="AB1128" t="str">
        <f t="shared" si="393"/>
        <v/>
      </c>
      <c r="AC1128" t="str">
        <f t="shared" si="393"/>
        <v/>
      </c>
      <c r="AD1128" t="str">
        <f t="shared" si="393"/>
        <v/>
      </c>
      <c r="AE1128" t="str">
        <f t="shared" si="393"/>
        <v/>
      </c>
      <c r="AF1128" t="str">
        <f t="shared" si="393"/>
        <v/>
      </c>
      <c r="AG1128" t="str">
        <f t="shared" si="394"/>
        <v>INSERT INTO oscar_db.synonym (SYNONYM, LOV_ID) VALUES('singapore dollar' , 1127);</v>
      </c>
      <c r="AH1128" t="str">
        <f t="shared" si="394"/>
        <v>INSERT INTO oscar_db.synonym (SYNONYM, LOV_ID) VALUES('sg dollar' , 1127);</v>
      </c>
      <c r="AI1128" t="str">
        <f t="shared" si="394"/>
        <v/>
      </c>
      <c r="AJ1128" t="str">
        <f t="shared" si="394"/>
        <v/>
      </c>
      <c r="AK1128" t="str">
        <f t="shared" si="394"/>
        <v/>
      </c>
      <c r="AL1128" t="str">
        <f t="shared" si="394"/>
        <v/>
      </c>
      <c r="AM1128" t="str">
        <f t="shared" si="394"/>
        <v/>
      </c>
      <c r="AN1128" t="str">
        <f t="shared" si="394"/>
        <v/>
      </c>
      <c r="AO1128" t="str">
        <f t="shared" si="394"/>
        <v/>
      </c>
      <c r="AP1128" t="str">
        <f t="shared" si="394"/>
        <v/>
      </c>
      <c r="AQ1128" t="str">
        <f t="shared" si="394"/>
        <v/>
      </c>
      <c r="AR1128" t="str">
        <f t="shared" si="394"/>
        <v/>
      </c>
    </row>
    <row r="1129" spans="3:44" ht="16" hidden="1">
      <c r="C1129" s="68">
        <v>31</v>
      </c>
      <c r="D1129" s="68" t="s">
        <v>2829</v>
      </c>
      <c r="E1129" s="19" t="s">
        <v>419</v>
      </c>
      <c r="F1129" s="145"/>
      <c r="G1129" s="148" t="s">
        <v>3169</v>
      </c>
      <c r="H1129" s="148" t="s">
        <v>3169</v>
      </c>
      <c r="I1129" s="148">
        <v>97</v>
      </c>
      <c r="J1129" s="148" t="s">
        <v>88</v>
      </c>
      <c r="K1129" s="148"/>
      <c r="L1129" s="68"/>
      <c r="M1129" s="143" t="s">
        <v>3047</v>
      </c>
      <c r="N1129" s="68">
        <v>1128</v>
      </c>
      <c r="O1129" s="68" t="str">
        <f t="shared" si="374"/>
        <v/>
      </c>
      <c r="P1129" s="68" t="str">
        <f t="shared" si="372"/>
        <v>{ "id": 1128, "cbl_value":"SIT", "oscar_display_text" : "SIT", "top_record": false, "synonyms": [] },</v>
      </c>
      <c r="Q1129" s="68" t="str">
        <f t="shared" si="373"/>
        <v>{ "id": 1128, "cbl_value":"SIT", "oscar_display_text" : "SIT", "top_record": false, "synonyms": [] },</v>
      </c>
      <c r="R1129" s="68"/>
      <c r="S1129" t="s">
        <v>88</v>
      </c>
      <c r="T1129" t="str">
        <f t="shared" si="361"/>
        <v>UPDATE lov_value SET ACTIVE = 0 , ORDER_VALUE = 97 WHERE ID = 1128;</v>
      </c>
    </row>
    <row r="1130" spans="3:44" ht="16" hidden="1">
      <c r="C1130" s="68">
        <v>31</v>
      </c>
      <c r="D1130" s="68" t="s">
        <v>2829</v>
      </c>
      <c r="E1130" s="19" t="s">
        <v>419</v>
      </c>
      <c r="F1130" s="145"/>
      <c r="G1130" s="148" t="s">
        <v>3170</v>
      </c>
      <c r="H1130" s="148" t="s">
        <v>3170</v>
      </c>
      <c r="I1130" s="148">
        <v>98</v>
      </c>
      <c r="J1130" s="148" t="s">
        <v>88</v>
      </c>
      <c r="K1130" s="148"/>
      <c r="L1130" s="68"/>
      <c r="M1130" s="143" t="s">
        <v>3047</v>
      </c>
      <c r="N1130" s="68">
        <v>1129</v>
      </c>
      <c r="O1130" s="68" t="str">
        <f t="shared" si="374"/>
        <v/>
      </c>
      <c r="P1130" s="68" t="str">
        <f t="shared" si="372"/>
        <v>{ "id": 1129, "cbl_value":"SKK", "oscar_display_text" : "SKK", "top_record": false, "synonyms": [] },</v>
      </c>
      <c r="Q1130" s="68" t="str">
        <f t="shared" si="373"/>
        <v>{ "id": 1129, "cbl_value":"SKK", "oscar_display_text" : "SKK", "top_record": false, "synonyms": [] },</v>
      </c>
      <c r="R1130" s="68"/>
      <c r="S1130" t="s">
        <v>88</v>
      </c>
      <c r="T1130" t="str">
        <f t="shared" si="361"/>
        <v>UPDATE lov_value SET ACTIVE = 0 , ORDER_VALUE = 98 WHERE ID = 1129;</v>
      </c>
    </row>
    <row r="1131" spans="3:44" ht="16" hidden="1">
      <c r="C1131" s="68">
        <v>31</v>
      </c>
      <c r="D1131" s="68" t="s">
        <v>2829</v>
      </c>
      <c r="E1131" s="19" t="s">
        <v>419</v>
      </c>
      <c r="F1131" s="145"/>
      <c r="G1131" s="148" t="s">
        <v>3171</v>
      </c>
      <c r="H1131" s="148" t="s">
        <v>3171</v>
      </c>
      <c r="I1131" s="148">
        <v>99</v>
      </c>
      <c r="J1131" s="148" t="s">
        <v>200</v>
      </c>
      <c r="K1131" s="148"/>
      <c r="L1131" s="30" t="s">
        <v>1931</v>
      </c>
      <c r="M1131" s="143" t="s">
        <v>3047</v>
      </c>
      <c r="N1131" s="68">
        <v>1130</v>
      </c>
      <c r="O1131" s="68" t="str">
        <f t="shared" si="374"/>
        <v/>
      </c>
      <c r="P1131" s="68" t="str">
        <f t="shared" si="372"/>
        <v>{ "id": 1130, "cbl_value":"THB", "oscar_display_text" : "THB", "top_record": false, "synonyms": [] },</v>
      </c>
      <c r="Q1131" s="68" t="str">
        <f t="shared" si="373"/>
        <v>{ "id": 1130, "cbl_value":"THB", "oscar_display_text" : "THB", "top_record": false, "synonyms": [] },</v>
      </c>
      <c r="R1131" s="68"/>
      <c r="S1131" t="s">
        <v>88</v>
      </c>
      <c r="T1131" t="str">
        <f t="shared" si="361"/>
        <v>UPDATE lov_value SET ACTIVE = 1 , ORDER_VALUE = 99 WHERE ID = 1130;</v>
      </c>
      <c r="U1131" t="str">
        <f t="shared" ref="U1131:AF1131" si="395">IF($L1131&lt;&gt;"",
    IF(LEN($L1131)-LEN(SUBSTITUTE($L1131,";",""))&gt;=U$1,
        IF(U$1=1,
            MID($L1131,1,FIND(";",$L1131,1)-1),
            MID($L1131,
                FIND("~",SUBSTITUTE($L1131,";","~",U$1-1))+1,
                FIND("~",SUBSTITUTE($L1131,";","~",U$1))-FIND("~",SUBSTITUTE($L1131,";","~",U$1-1))-1
            )
        ),
        IF(AND(LEN($L1131)-LEN(SUBSTITUTE($L1131,";",""))=0,U$1=1),
            $L1131,
            IF(LEN($L1131)-LEN(SUBSTITUTE($L1131,";",""))=U$1-1,
                RIGHT($L1131,LEN($L1131)-FIND("~",(SUBSTITUTE($L1131,";","~",U$1-1)))),""))),"")</f>
        <v>thailand baht</v>
      </c>
      <c r="V1131" t="str">
        <f t="shared" si="395"/>
        <v>th baht</v>
      </c>
      <c r="W1131" t="str">
        <f t="shared" si="395"/>
        <v>baht</v>
      </c>
      <c r="X1131" t="str">
        <f t="shared" si="395"/>
        <v/>
      </c>
      <c r="Y1131" t="str">
        <f t="shared" si="395"/>
        <v/>
      </c>
      <c r="Z1131" t="str">
        <f t="shared" si="395"/>
        <v/>
      </c>
      <c r="AA1131" t="str">
        <f t="shared" si="395"/>
        <v/>
      </c>
      <c r="AB1131" t="str">
        <f t="shared" si="395"/>
        <v/>
      </c>
      <c r="AC1131" t="str">
        <f t="shared" si="395"/>
        <v/>
      </c>
      <c r="AD1131" t="str">
        <f t="shared" si="395"/>
        <v/>
      </c>
      <c r="AE1131" t="str">
        <f t="shared" si="395"/>
        <v/>
      </c>
      <c r="AF1131" t="str">
        <f t="shared" si="395"/>
        <v/>
      </c>
      <c r="AG1131" t="str">
        <f t="shared" ref="AG1131:AR1131" si="396">IF(U1131&lt;&gt;"",CONCATENATE("INSERT INTO oscar_db.synonym (SYNONYM, LOV_ID) VALUES('",U1131,"' , ",$N1131,");"),"")</f>
        <v>INSERT INTO oscar_db.synonym (SYNONYM, LOV_ID) VALUES('thailand baht' , 1130);</v>
      </c>
      <c r="AH1131" t="str">
        <f t="shared" si="396"/>
        <v>INSERT INTO oscar_db.synonym (SYNONYM, LOV_ID) VALUES('th baht' , 1130);</v>
      </c>
      <c r="AI1131" t="str">
        <f t="shared" si="396"/>
        <v>INSERT INTO oscar_db.synonym (SYNONYM, LOV_ID) VALUES('baht' , 1130);</v>
      </c>
      <c r="AJ1131" t="str">
        <f t="shared" si="396"/>
        <v/>
      </c>
      <c r="AK1131" t="str">
        <f t="shared" si="396"/>
        <v/>
      </c>
      <c r="AL1131" t="str">
        <f t="shared" si="396"/>
        <v/>
      </c>
      <c r="AM1131" t="str">
        <f t="shared" si="396"/>
        <v/>
      </c>
      <c r="AN1131" t="str">
        <f t="shared" si="396"/>
        <v/>
      </c>
      <c r="AO1131" t="str">
        <f t="shared" si="396"/>
        <v/>
      </c>
      <c r="AP1131" t="str">
        <f t="shared" si="396"/>
        <v/>
      </c>
      <c r="AQ1131" t="str">
        <f t="shared" si="396"/>
        <v/>
      </c>
      <c r="AR1131" t="str">
        <f t="shared" si="396"/>
        <v/>
      </c>
    </row>
    <row r="1132" spans="3:44" ht="16" hidden="1">
      <c r="C1132" s="68">
        <v>31</v>
      </c>
      <c r="D1132" s="68" t="s">
        <v>2829</v>
      </c>
      <c r="E1132" s="19" t="s">
        <v>419</v>
      </c>
      <c r="F1132" s="145"/>
      <c r="G1132" s="148" t="s">
        <v>3172</v>
      </c>
      <c r="H1132" s="148" t="s">
        <v>3172</v>
      </c>
      <c r="I1132" s="148">
        <v>100</v>
      </c>
      <c r="J1132" s="148" t="s">
        <v>88</v>
      </c>
      <c r="K1132" s="148"/>
      <c r="L1132" s="68"/>
      <c r="M1132" s="143" t="s">
        <v>3047</v>
      </c>
      <c r="N1132" s="68">
        <v>1131</v>
      </c>
      <c r="O1132" s="68" t="str">
        <f t="shared" si="374"/>
        <v/>
      </c>
      <c r="P1132" s="68" t="str">
        <f t="shared" si="372"/>
        <v>{ "id": 1131, "cbl_value":"TMT", "oscar_display_text" : "TMT", "top_record": false, "synonyms": [] },</v>
      </c>
      <c r="Q1132" s="68" t="str">
        <f t="shared" si="373"/>
        <v>{ "id": 1131, "cbl_value":"TMT", "oscar_display_text" : "TMT", "top_record": false, "synonyms": [] },</v>
      </c>
      <c r="R1132" s="68"/>
      <c r="S1132" t="s">
        <v>88</v>
      </c>
      <c r="T1132" t="str">
        <f t="shared" si="361"/>
        <v>UPDATE lov_value SET ACTIVE = 0 , ORDER_VALUE = 100 WHERE ID = 1131;</v>
      </c>
    </row>
    <row r="1133" spans="3:44" ht="16" hidden="1">
      <c r="C1133" s="68">
        <v>31</v>
      </c>
      <c r="D1133" s="68" t="s">
        <v>2829</v>
      </c>
      <c r="E1133" s="19" t="s">
        <v>419</v>
      </c>
      <c r="F1133" s="145"/>
      <c r="G1133" s="148" t="s">
        <v>3173</v>
      </c>
      <c r="H1133" s="148" t="s">
        <v>3173</v>
      </c>
      <c r="I1133" s="148">
        <v>101</v>
      </c>
      <c r="J1133" s="148" t="s">
        <v>88</v>
      </c>
      <c r="K1133" s="148"/>
      <c r="L1133" s="68"/>
      <c r="M1133" s="143" t="s">
        <v>3047</v>
      </c>
      <c r="N1133" s="68">
        <v>1132</v>
      </c>
      <c r="O1133" s="68" t="str">
        <f t="shared" si="374"/>
        <v/>
      </c>
      <c r="P1133" s="68" t="str">
        <f t="shared" si="372"/>
        <v>{ "id": 1132, "cbl_value":"TND", "oscar_display_text" : "TND", "top_record": false, "synonyms": [] },</v>
      </c>
      <c r="Q1133" s="68" t="str">
        <f t="shared" si="373"/>
        <v>{ "id": 1132, "cbl_value":"TND", "oscar_display_text" : "TND", "top_record": false, "synonyms": [] },</v>
      </c>
      <c r="R1133" s="68"/>
      <c r="S1133" t="s">
        <v>88</v>
      </c>
      <c r="T1133" t="str">
        <f t="shared" si="361"/>
        <v>UPDATE lov_value SET ACTIVE = 0 , ORDER_VALUE = 101 WHERE ID = 1132;</v>
      </c>
    </row>
    <row r="1134" spans="3:44" ht="16" hidden="1">
      <c r="C1134" s="68">
        <v>31</v>
      </c>
      <c r="D1134" s="68" t="s">
        <v>2829</v>
      </c>
      <c r="E1134" s="19" t="s">
        <v>419</v>
      </c>
      <c r="F1134" s="145"/>
      <c r="G1134" s="148" t="s">
        <v>3174</v>
      </c>
      <c r="H1134" s="148" t="s">
        <v>3174</v>
      </c>
      <c r="I1134" s="148">
        <v>102</v>
      </c>
      <c r="J1134" s="148" t="s">
        <v>88</v>
      </c>
      <c r="K1134" s="148"/>
      <c r="L1134" s="68"/>
      <c r="M1134" s="143" t="s">
        <v>3047</v>
      </c>
      <c r="N1134" s="68">
        <v>1133</v>
      </c>
      <c r="O1134" s="68" t="str">
        <f t="shared" si="374"/>
        <v/>
      </c>
      <c r="P1134" s="68" t="str">
        <f t="shared" si="372"/>
        <v>{ "id": 1133, "cbl_value":"TRL", "oscar_display_text" : "TRL", "top_record": false, "synonyms": [] },</v>
      </c>
      <c r="Q1134" s="68" t="str">
        <f t="shared" si="373"/>
        <v>{ "id": 1133, "cbl_value":"TRL", "oscar_display_text" : "TRL", "top_record": false, "synonyms": [] },</v>
      </c>
      <c r="R1134" s="68"/>
      <c r="S1134" t="s">
        <v>88</v>
      </c>
      <c r="T1134" t="str">
        <f t="shared" si="361"/>
        <v>UPDATE lov_value SET ACTIVE = 0 , ORDER_VALUE = 102 WHERE ID = 1133;</v>
      </c>
    </row>
    <row r="1135" spans="3:44" ht="16" hidden="1">
      <c r="C1135" s="68">
        <v>31</v>
      </c>
      <c r="D1135" s="68" t="s">
        <v>2829</v>
      </c>
      <c r="E1135" s="19" t="s">
        <v>419</v>
      </c>
      <c r="F1135" s="145"/>
      <c r="G1135" s="148" t="s">
        <v>3175</v>
      </c>
      <c r="H1135" s="148" t="s">
        <v>3175</v>
      </c>
      <c r="I1135" s="148">
        <v>103</v>
      </c>
      <c r="J1135" s="148" t="s">
        <v>200</v>
      </c>
      <c r="K1135" s="148"/>
      <c r="L1135" s="30" t="s">
        <v>1936</v>
      </c>
      <c r="M1135" s="143" t="s">
        <v>3047</v>
      </c>
      <c r="N1135" s="68">
        <v>1134</v>
      </c>
      <c r="O1135" s="68" t="str">
        <f t="shared" si="374"/>
        <v/>
      </c>
      <c r="P1135" s="68" t="str">
        <f t="shared" si="372"/>
        <v>{ "id": 1134, "cbl_value":"TRY", "oscar_display_text" : "TRY", "top_record": false, "synonyms": [] },</v>
      </c>
      <c r="Q1135" s="68" t="str">
        <f t="shared" si="373"/>
        <v>{ "id": 1134, "cbl_value":"TRY", "oscar_display_text" : "TRY", "top_record": false, "synonyms": [] },</v>
      </c>
      <c r="R1135" s="68"/>
      <c r="S1135" t="s">
        <v>88</v>
      </c>
      <c r="T1135" t="str">
        <f t="shared" si="361"/>
        <v>UPDATE lov_value SET ACTIVE = 1 , ORDER_VALUE = 103 WHERE ID = 1134;</v>
      </c>
      <c r="U1135" t="str">
        <f t="shared" ref="U1135:AF1135" si="397">IF($L1135&lt;&gt;"",
    IF(LEN($L1135)-LEN(SUBSTITUTE($L1135,";",""))&gt;=U$1,
        IF(U$1=1,
            MID($L1135,1,FIND(";",$L1135,1)-1),
            MID($L1135,
                FIND("~",SUBSTITUTE($L1135,";","~",U$1-1))+1,
                FIND("~",SUBSTITUTE($L1135,";","~",U$1))-FIND("~",SUBSTITUTE($L1135,";","~",U$1-1))-1
            )
        ),
        IF(AND(LEN($L1135)-LEN(SUBSTITUTE($L1135,";",""))=0,U$1=1),
            $L1135,
            IF(LEN($L1135)-LEN(SUBSTITUTE($L1135,";",""))=U$1-1,
                RIGHT($L1135,LEN($L1135)-FIND("~",(SUBSTITUTE($L1135,";","~",U$1-1)))),""))),"")</f>
        <v>turkish lira</v>
      </c>
      <c r="V1135" t="str">
        <f t="shared" si="397"/>
        <v>tr lira</v>
      </c>
      <c r="W1135" t="str">
        <f t="shared" si="397"/>
        <v/>
      </c>
      <c r="X1135" t="str">
        <f t="shared" si="397"/>
        <v/>
      </c>
      <c r="Y1135" t="str">
        <f t="shared" si="397"/>
        <v/>
      </c>
      <c r="Z1135" t="str">
        <f t="shared" si="397"/>
        <v/>
      </c>
      <c r="AA1135" t="str">
        <f t="shared" si="397"/>
        <v/>
      </c>
      <c r="AB1135" t="str">
        <f t="shared" si="397"/>
        <v/>
      </c>
      <c r="AC1135" t="str">
        <f t="shared" si="397"/>
        <v/>
      </c>
      <c r="AD1135" t="str">
        <f t="shared" si="397"/>
        <v/>
      </c>
      <c r="AE1135" t="str">
        <f t="shared" si="397"/>
        <v/>
      </c>
      <c r="AF1135" t="str">
        <f t="shared" si="397"/>
        <v/>
      </c>
      <c r="AG1135" t="str">
        <f t="shared" ref="AG1135:AR1135" si="398">IF(U1135&lt;&gt;"",CONCATENATE("INSERT INTO oscar_db.synonym (SYNONYM, LOV_ID) VALUES('",U1135,"' , ",$N1135,");"),"")</f>
        <v>INSERT INTO oscar_db.synonym (SYNONYM, LOV_ID) VALUES('turkish lira' , 1134);</v>
      </c>
      <c r="AH1135" t="str">
        <f t="shared" si="398"/>
        <v>INSERT INTO oscar_db.synonym (SYNONYM, LOV_ID) VALUES('tr lira' , 1134);</v>
      </c>
      <c r="AI1135" t="str">
        <f t="shared" si="398"/>
        <v/>
      </c>
      <c r="AJ1135" t="str">
        <f t="shared" si="398"/>
        <v/>
      </c>
      <c r="AK1135" t="str">
        <f t="shared" si="398"/>
        <v/>
      </c>
      <c r="AL1135" t="str">
        <f t="shared" si="398"/>
        <v/>
      </c>
      <c r="AM1135" t="str">
        <f t="shared" si="398"/>
        <v/>
      </c>
      <c r="AN1135" t="str">
        <f t="shared" si="398"/>
        <v/>
      </c>
      <c r="AO1135" t="str">
        <f t="shared" si="398"/>
        <v/>
      </c>
      <c r="AP1135" t="str">
        <f t="shared" si="398"/>
        <v/>
      </c>
      <c r="AQ1135" t="str">
        <f t="shared" si="398"/>
        <v/>
      </c>
      <c r="AR1135" t="str">
        <f t="shared" si="398"/>
        <v/>
      </c>
    </row>
    <row r="1136" spans="3:44" ht="16" hidden="1">
      <c r="C1136" s="68">
        <v>31</v>
      </c>
      <c r="D1136" s="68" t="s">
        <v>2829</v>
      </c>
      <c r="E1136" s="19" t="s">
        <v>419</v>
      </c>
      <c r="F1136" s="145"/>
      <c r="G1136" s="148" t="s">
        <v>3176</v>
      </c>
      <c r="H1136" s="148" t="s">
        <v>3176</v>
      </c>
      <c r="I1136" s="148">
        <v>104</v>
      </c>
      <c r="J1136" s="148" t="s">
        <v>88</v>
      </c>
      <c r="K1136" s="148"/>
      <c r="L1136" s="68"/>
      <c r="M1136" s="143" t="s">
        <v>3047</v>
      </c>
      <c r="N1136" s="68">
        <v>1135</v>
      </c>
      <c r="O1136" s="68" t="str">
        <f t="shared" si="374"/>
        <v/>
      </c>
      <c r="P1136" s="68" t="str">
        <f t="shared" si="372"/>
        <v>{ "id": 1135, "cbl_value":"TTD", "oscar_display_text" : "TTD", "top_record": false, "synonyms": [] },</v>
      </c>
      <c r="Q1136" s="68" t="str">
        <f t="shared" si="373"/>
        <v>{ "id": 1135, "cbl_value":"TTD", "oscar_display_text" : "TTD", "top_record": false, "synonyms": [] },</v>
      </c>
      <c r="R1136" s="68"/>
      <c r="S1136" t="s">
        <v>88</v>
      </c>
      <c r="T1136" t="str">
        <f t="shared" si="361"/>
        <v>UPDATE lov_value SET ACTIVE = 0 , ORDER_VALUE = 104 WHERE ID = 1135;</v>
      </c>
    </row>
    <row r="1137" spans="3:44" ht="16" hidden="1">
      <c r="C1137" s="68">
        <v>31</v>
      </c>
      <c r="D1137" s="68" t="s">
        <v>2829</v>
      </c>
      <c r="E1137" s="19" t="s">
        <v>419</v>
      </c>
      <c r="F1137" s="145"/>
      <c r="G1137" s="148" t="s">
        <v>3177</v>
      </c>
      <c r="H1137" s="148" t="s">
        <v>3177</v>
      </c>
      <c r="I1137" s="148">
        <v>105</v>
      </c>
      <c r="J1137" s="148" t="s">
        <v>88</v>
      </c>
      <c r="K1137" s="148"/>
      <c r="L1137" s="68"/>
      <c r="M1137" s="143" t="s">
        <v>3047</v>
      </c>
      <c r="N1137" s="68">
        <v>1136</v>
      </c>
      <c r="O1137" s="68" t="str">
        <f t="shared" si="374"/>
        <v/>
      </c>
      <c r="P1137" s="68" t="str">
        <f t="shared" si="372"/>
        <v>{ "id": 1136, "cbl_value":"TWD", "oscar_display_text" : "TWD", "top_record": false, "synonyms": [] },</v>
      </c>
      <c r="Q1137" s="68" t="str">
        <f t="shared" si="373"/>
        <v>{ "id": 1136, "cbl_value":"TWD", "oscar_display_text" : "TWD", "top_record": false, "synonyms": [] },</v>
      </c>
      <c r="R1137" s="68"/>
      <c r="S1137" t="s">
        <v>88</v>
      </c>
      <c r="T1137" t="str">
        <f t="shared" si="361"/>
        <v>UPDATE lov_value SET ACTIVE = 0 , ORDER_VALUE = 105 WHERE ID = 1136;</v>
      </c>
    </row>
    <row r="1138" spans="3:44" ht="16" hidden="1">
      <c r="C1138" s="68">
        <v>31</v>
      </c>
      <c r="D1138" s="68" t="s">
        <v>2829</v>
      </c>
      <c r="E1138" s="19" t="s">
        <v>419</v>
      </c>
      <c r="F1138" s="145"/>
      <c r="G1138" s="148" t="s">
        <v>3178</v>
      </c>
      <c r="H1138" s="148" t="s">
        <v>3178</v>
      </c>
      <c r="I1138" s="148">
        <v>106</v>
      </c>
      <c r="J1138" s="148" t="s">
        <v>88</v>
      </c>
      <c r="K1138" s="148"/>
      <c r="L1138" s="68"/>
      <c r="M1138" s="143" t="s">
        <v>3047</v>
      </c>
      <c r="N1138" s="68">
        <v>1137</v>
      </c>
      <c r="O1138" s="68" t="str">
        <f t="shared" si="374"/>
        <v/>
      </c>
      <c r="P1138" s="68" t="str">
        <f t="shared" si="372"/>
        <v>{ "id": 1137, "cbl_value":"TZS", "oscar_display_text" : "TZS", "top_record": false, "synonyms": [] },</v>
      </c>
      <c r="Q1138" s="68" t="str">
        <f t="shared" si="373"/>
        <v>{ "id": 1137, "cbl_value":"TZS", "oscar_display_text" : "TZS", "top_record": false, "synonyms": [] },</v>
      </c>
      <c r="R1138" s="68"/>
      <c r="S1138" t="s">
        <v>88</v>
      </c>
      <c r="T1138" t="str">
        <f t="shared" ref="T1138:T1159" si="399">CONCATENATE("UPDATE lov_value SET ACTIVE = ", IF(J1138="Y",1,0), " , ORDER_VALUE = ",IF(I1138&gt;0,I1138,0), " WHERE ID = ", N1138,";")</f>
        <v>UPDATE lov_value SET ACTIVE = 0 , ORDER_VALUE = 106 WHERE ID = 1137;</v>
      </c>
    </row>
    <row r="1139" spans="3:44" ht="32" hidden="1">
      <c r="C1139" s="68">
        <v>31</v>
      </c>
      <c r="D1139" s="68" t="s">
        <v>2829</v>
      </c>
      <c r="E1139" s="19" t="s">
        <v>419</v>
      </c>
      <c r="F1139" s="145"/>
      <c r="G1139" s="148" t="s">
        <v>3179</v>
      </c>
      <c r="H1139" s="148" t="s">
        <v>3179</v>
      </c>
      <c r="I1139" s="148">
        <v>107</v>
      </c>
      <c r="J1139" s="148" t="s">
        <v>200</v>
      </c>
      <c r="K1139" s="148"/>
      <c r="L1139" s="30" t="s">
        <v>1941</v>
      </c>
      <c r="M1139" s="143" t="s">
        <v>3047</v>
      </c>
      <c r="N1139" s="68">
        <v>1138</v>
      </c>
      <c r="O1139" s="68" t="str">
        <f t="shared" si="374"/>
        <v/>
      </c>
      <c r="P1139" s="68" t="str">
        <f t="shared" si="372"/>
        <v>{ "id": 1138, "cbl_value":"UAH", "oscar_display_text" : "UAH", "top_record": false, "synonyms": [] },</v>
      </c>
      <c r="Q1139" s="68" t="str">
        <f t="shared" si="373"/>
        <v>{ "id": 1138, "cbl_value":"UAH", "oscar_display_text" : "UAH", "top_record": false, "synonyms": [] },</v>
      </c>
      <c r="R1139" s="68"/>
      <c r="S1139" t="s">
        <v>88</v>
      </c>
      <c r="T1139" t="str">
        <f t="shared" si="399"/>
        <v>UPDATE lov_value SET ACTIVE = 1 , ORDER_VALUE = 107 WHERE ID = 1138;</v>
      </c>
      <c r="U1139" t="str">
        <f t="shared" ref="U1139:AF1139" si="400">IF($L1139&lt;&gt;"",
    IF(LEN($L1139)-LEN(SUBSTITUTE($L1139,";",""))&gt;=U$1,
        IF(U$1=1,
            MID($L1139,1,FIND(";",$L1139,1)-1),
            MID($L1139,
                FIND("~",SUBSTITUTE($L1139,";","~",U$1-1))+1,
                FIND("~",SUBSTITUTE($L1139,";","~",U$1))-FIND("~",SUBSTITUTE($L1139,";","~",U$1-1))-1
            )
        ),
        IF(AND(LEN($L1139)-LEN(SUBSTITUTE($L1139,";",""))=0,U$1=1),
            $L1139,
            IF(LEN($L1139)-LEN(SUBSTITUTE($L1139,";",""))=U$1-1,
                RIGHT($L1139,LEN($L1139)-FIND("~",(SUBSTITUTE($L1139,";","~",U$1-1)))),""))),"")</f>
        <v>ukrainian hryvnia</v>
      </c>
      <c r="V1139" t="str">
        <f t="shared" si="400"/>
        <v>ua hryvnia</v>
      </c>
      <c r="W1139" t="str">
        <f t="shared" si="400"/>
        <v>hryvnia</v>
      </c>
      <c r="X1139" t="str">
        <f t="shared" si="400"/>
        <v/>
      </c>
      <c r="Y1139" t="str">
        <f t="shared" si="400"/>
        <v/>
      </c>
      <c r="Z1139" t="str">
        <f t="shared" si="400"/>
        <v/>
      </c>
      <c r="AA1139" t="str">
        <f t="shared" si="400"/>
        <v/>
      </c>
      <c r="AB1139" t="str">
        <f t="shared" si="400"/>
        <v/>
      </c>
      <c r="AC1139" t="str">
        <f t="shared" si="400"/>
        <v/>
      </c>
      <c r="AD1139" t="str">
        <f t="shared" si="400"/>
        <v/>
      </c>
      <c r="AE1139" t="str">
        <f t="shared" si="400"/>
        <v/>
      </c>
      <c r="AF1139" t="str">
        <f t="shared" si="400"/>
        <v/>
      </c>
      <c r="AG1139" t="str">
        <f t="shared" ref="AG1139:AR1139" si="401">IF(U1139&lt;&gt;"",CONCATENATE("INSERT INTO oscar_db.synonym (SYNONYM, LOV_ID) VALUES('",U1139,"' , ",$N1139,");"),"")</f>
        <v>INSERT INTO oscar_db.synonym (SYNONYM, LOV_ID) VALUES('ukrainian hryvnia' , 1138);</v>
      </c>
      <c r="AH1139" t="str">
        <f t="shared" si="401"/>
        <v>INSERT INTO oscar_db.synonym (SYNONYM, LOV_ID) VALUES('ua hryvnia' , 1138);</v>
      </c>
      <c r="AI1139" t="str">
        <f t="shared" si="401"/>
        <v>INSERT INTO oscar_db.synonym (SYNONYM, LOV_ID) VALUES('hryvnia' , 1138);</v>
      </c>
      <c r="AJ1139" t="str">
        <f t="shared" si="401"/>
        <v/>
      </c>
      <c r="AK1139" t="str">
        <f t="shared" si="401"/>
        <v/>
      </c>
      <c r="AL1139" t="str">
        <f t="shared" si="401"/>
        <v/>
      </c>
      <c r="AM1139" t="str">
        <f t="shared" si="401"/>
        <v/>
      </c>
      <c r="AN1139" t="str">
        <f t="shared" si="401"/>
        <v/>
      </c>
      <c r="AO1139" t="str">
        <f t="shared" si="401"/>
        <v/>
      </c>
      <c r="AP1139" t="str">
        <f t="shared" si="401"/>
        <v/>
      </c>
      <c r="AQ1139" t="str">
        <f t="shared" si="401"/>
        <v/>
      </c>
      <c r="AR1139" t="str">
        <f t="shared" si="401"/>
        <v/>
      </c>
    </row>
    <row r="1140" spans="3:44" ht="16" hidden="1">
      <c r="C1140" s="68">
        <v>31</v>
      </c>
      <c r="D1140" s="68" t="s">
        <v>2829</v>
      </c>
      <c r="E1140" s="19" t="s">
        <v>419</v>
      </c>
      <c r="F1140" s="145"/>
      <c r="G1140" s="148" t="s">
        <v>3180</v>
      </c>
      <c r="H1140" s="148" t="s">
        <v>3180</v>
      </c>
      <c r="I1140" s="148">
        <v>108</v>
      </c>
      <c r="J1140" s="148" t="s">
        <v>88</v>
      </c>
      <c r="K1140" s="148"/>
      <c r="L1140" s="68"/>
      <c r="M1140" s="143" t="s">
        <v>3047</v>
      </c>
      <c r="N1140" s="68">
        <v>1139</v>
      </c>
      <c r="O1140" s="68" t="str">
        <f t="shared" si="374"/>
        <v/>
      </c>
      <c r="P1140" s="68" t="str">
        <f t="shared" si="372"/>
        <v>{ "id": 1139, "cbl_value":"UGX", "oscar_display_text" : "UGX", "top_record": false, "synonyms": [] },</v>
      </c>
      <c r="Q1140" s="68" t="str">
        <f t="shared" si="373"/>
        <v>{ "id": 1139, "cbl_value":"UGX", "oscar_display_text" : "UGX", "top_record": false, "synonyms": [] },</v>
      </c>
      <c r="R1140" s="68"/>
      <c r="S1140" t="s">
        <v>88</v>
      </c>
      <c r="T1140" t="str">
        <f t="shared" si="399"/>
        <v>UPDATE lov_value SET ACTIVE = 0 , ORDER_VALUE = 108 WHERE ID = 1139;</v>
      </c>
    </row>
    <row r="1141" spans="3:44" ht="32" hidden="1">
      <c r="C1141" s="68">
        <v>31</v>
      </c>
      <c r="D1141" s="68" t="s">
        <v>2829</v>
      </c>
      <c r="E1141" s="19" t="s">
        <v>419</v>
      </c>
      <c r="F1141" s="145"/>
      <c r="G1141" s="148" t="s">
        <v>612</v>
      </c>
      <c r="H1141" s="148" t="s">
        <v>612</v>
      </c>
      <c r="I1141" s="148">
        <v>109</v>
      </c>
      <c r="J1141" s="148" t="s">
        <v>200</v>
      </c>
      <c r="K1141" s="148" t="b">
        <v>1</v>
      </c>
      <c r="L1141" s="30" t="s">
        <v>3181</v>
      </c>
      <c r="M1141" s="143" t="s">
        <v>3106</v>
      </c>
      <c r="N1141" s="68">
        <v>1140</v>
      </c>
      <c r="O1141" s="68" t="str">
        <f t="shared" si="374"/>
        <v/>
      </c>
      <c r="P1141" s="68" t="str">
        <f t="shared" si="372"/>
        <v>{ "id": 1140, "cbl_value":"USD", "oscar_display_text" : "USD", "top_record": true, "synonyms": [] },</v>
      </c>
      <c r="Q1141" s="68" t="str">
        <f t="shared" si="373"/>
        <v>{ "id": 1140, "cbl_value":"USD", "oscar_display_text" : "USD", "top_record": true, "synonyms": [] },</v>
      </c>
      <c r="R1141" s="68"/>
      <c r="S1141" t="s">
        <v>88</v>
      </c>
      <c r="T1141" t="str">
        <f t="shared" si="399"/>
        <v>UPDATE lov_value SET ACTIVE = 1 , ORDER_VALUE = 109 WHERE ID = 1140;</v>
      </c>
      <c r="U1141" t="str">
        <f t="shared" ref="U1141:AF1142" si="402">IF($L1141&lt;&gt;"",
    IF(LEN($L1141)-LEN(SUBSTITUTE($L1141,";",""))&gt;=U$1,
        IF(U$1=1,
            MID($L1141,1,FIND(";",$L1141,1)-1),
            MID($L1141,
                FIND("~",SUBSTITUTE($L1141,";","~",U$1-1))+1,
                FIND("~",SUBSTITUTE($L1141,";","~",U$1))-FIND("~",SUBSTITUTE($L1141,";","~",U$1-1))-1
            )
        ),
        IF(AND(LEN($L1141)-LEN(SUBSTITUTE($L1141,";",""))=0,U$1=1),
            $L1141,
            IF(LEN($L1141)-LEN(SUBSTITUTE($L1141,";",""))=U$1-1,
                RIGHT($L1141,LEN($L1141)-FIND("~",(SUBSTITUTE($L1141,";","~",U$1-1)))),""))),"")</f>
        <v>$</v>
      </c>
      <c r="V1141" t="str">
        <f t="shared" si="402"/>
        <v>US dollar</v>
      </c>
      <c r="W1141" t="str">
        <f t="shared" si="402"/>
        <v xml:space="preserve"> united states dollar</v>
      </c>
      <c r="X1141" t="str">
        <f t="shared" si="402"/>
        <v>dollar</v>
      </c>
      <c r="Y1141" t="str">
        <f t="shared" si="402"/>
        <v/>
      </c>
      <c r="Z1141" t="str">
        <f t="shared" si="402"/>
        <v/>
      </c>
      <c r="AA1141" t="str">
        <f t="shared" si="402"/>
        <v/>
      </c>
      <c r="AB1141" t="str">
        <f t="shared" si="402"/>
        <v/>
      </c>
      <c r="AC1141" t="str">
        <f t="shared" si="402"/>
        <v/>
      </c>
      <c r="AD1141" t="str">
        <f t="shared" si="402"/>
        <v/>
      </c>
      <c r="AE1141" t="str">
        <f t="shared" si="402"/>
        <v/>
      </c>
      <c r="AF1141" t="str">
        <f t="shared" si="402"/>
        <v/>
      </c>
      <c r="AG1141" t="str">
        <f t="shared" ref="AG1141:AR1142" si="403">IF(U1141&lt;&gt;"",CONCATENATE("INSERT INTO oscar_db.synonym (SYNONYM, LOV_ID) VALUES('",U1141,"' , ",$N1141,");"),"")</f>
        <v>INSERT INTO oscar_db.synonym (SYNONYM, LOV_ID) VALUES('$' , 1140);</v>
      </c>
      <c r="AH1141" t="str">
        <f t="shared" si="403"/>
        <v>INSERT INTO oscar_db.synonym (SYNONYM, LOV_ID) VALUES('US dollar' , 1140);</v>
      </c>
      <c r="AI1141" t="str">
        <f t="shared" si="403"/>
        <v>INSERT INTO oscar_db.synonym (SYNONYM, LOV_ID) VALUES(' united states dollar' , 1140);</v>
      </c>
      <c r="AJ1141" t="str">
        <f t="shared" si="403"/>
        <v>INSERT INTO oscar_db.synonym (SYNONYM, LOV_ID) VALUES('dollar' , 1140);</v>
      </c>
      <c r="AK1141" t="str">
        <f t="shared" si="403"/>
        <v/>
      </c>
      <c r="AL1141" t="str">
        <f t="shared" si="403"/>
        <v/>
      </c>
      <c r="AM1141" t="str">
        <f t="shared" si="403"/>
        <v/>
      </c>
      <c r="AN1141" t="str">
        <f t="shared" si="403"/>
        <v/>
      </c>
      <c r="AO1141" t="str">
        <f t="shared" si="403"/>
        <v/>
      </c>
      <c r="AP1141" t="str">
        <f t="shared" si="403"/>
        <v/>
      </c>
      <c r="AQ1141" t="str">
        <f t="shared" si="403"/>
        <v/>
      </c>
      <c r="AR1141" t="str">
        <f t="shared" si="403"/>
        <v/>
      </c>
    </row>
    <row r="1142" spans="3:44" ht="16" hidden="1">
      <c r="C1142" s="68">
        <v>31</v>
      </c>
      <c r="D1142" s="68" t="s">
        <v>2829</v>
      </c>
      <c r="E1142" s="19" t="s">
        <v>419</v>
      </c>
      <c r="F1142" s="145"/>
      <c r="G1142" s="148" t="s">
        <v>3182</v>
      </c>
      <c r="H1142" s="148" t="s">
        <v>3182</v>
      </c>
      <c r="I1142" s="148">
        <v>110</v>
      </c>
      <c r="J1142" s="148" t="s">
        <v>200</v>
      </c>
      <c r="K1142" s="148"/>
      <c r="L1142" s="30" t="s">
        <v>1946</v>
      </c>
      <c r="M1142" s="143" t="s">
        <v>3047</v>
      </c>
      <c r="N1142" s="68">
        <v>1141</v>
      </c>
      <c r="O1142" s="68" t="str">
        <f t="shared" si="374"/>
        <v/>
      </c>
      <c r="P1142" s="68" t="str">
        <f t="shared" si="372"/>
        <v>{ "id": 1141, "cbl_value":"UYU", "oscar_display_text" : "UYU", "top_record": false, "synonyms": [] },</v>
      </c>
      <c r="Q1142" s="68" t="str">
        <f t="shared" si="373"/>
        <v>{ "id": 1141, "cbl_value":"UYU", "oscar_display_text" : "UYU", "top_record": false, "synonyms": [] },</v>
      </c>
      <c r="R1142" s="68"/>
      <c r="S1142" t="s">
        <v>88</v>
      </c>
      <c r="T1142" t="str">
        <f t="shared" si="399"/>
        <v>UPDATE lov_value SET ACTIVE = 1 , ORDER_VALUE = 110 WHERE ID = 1141;</v>
      </c>
      <c r="U1142" t="str">
        <f t="shared" si="402"/>
        <v>uruguyan peso</v>
      </c>
      <c r="V1142" t="str">
        <f t="shared" si="402"/>
        <v>uy peso</v>
      </c>
      <c r="W1142" t="str">
        <f t="shared" si="402"/>
        <v/>
      </c>
      <c r="X1142" t="str">
        <f t="shared" si="402"/>
        <v/>
      </c>
      <c r="Y1142" t="str">
        <f t="shared" si="402"/>
        <v/>
      </c>
      <c r="Z1142" t="str">
        <f t="shared" si="402"/>
        <v/>
      </c>
      <c r="AA1142" t="str">
        <f t="shared" si="402"/>
        <v/>
      </c>
      <c r="AB1142" t="str">
        <f t="shared" si="402"/>
        <v/>
      </c>
      <c r="AC1142" t="str">
        <f t="shared" si="402"/>
        <v/>
      </c>
      <c r="AD1142" t="str">
        <f t="shared" si="402"/>
        <v/>
      </c>
      <c r="AE1142" t="str">
        <f t="shared" si="402"/>
        <v/>
      </c>
      <c r="AF1142" t="str">
        <f t="shared" si="402"/>
        <v/>
      </c>
      <c r="AG1142" t="str">
        <f t="shared" si="403"/>
        <v>INSERT INTO oscar_db.synonym (SYNONYM, LOV_ID) VALUES('uruguyan peso' , 1141);</v>
      </c>
      <c r="AH1142" t="str">
        <f t="shared" si="403"/>
        <v>INSERT INTO oscar_db.synonym (SYNONYM, LOV_ID) VALUES('uy peso' , 1141);</v>
      </c>
      <c r="AI1142" t="str">
        <f t="shared" si="403"/>
        <v/>
      </c>
      <c r="AJ1142" t="str">
        <f t="shared" si="403"/>
        <v/>
      </c>
      <c r="AK1142" t="str">
        <f t="shared" si="403"/>
        <v/>
      </c>
      <c r="AL1142" t="str">
        <f t="shared" si="403"/>
        <v/>
      </c>
      <c r="AM1142" t="str">
        <f t="shared" si="403"/>
        <v/>
      </c>
      <c r="AN1142" t="str">
        <f t="shared" si="403"/>
        <v/>
      </c>
      <c r="AO1142" t="str">
        <f t="shared" si="403"/>
        <v/>
      </c>
      <c r="AP1142" t="str">
        <f t="shared" si="403"/>
        <v/>
      </c>
      <c r="AQ1142" t="str">
        <f t="shared" si="403"/>
        <v/>
      </c>
      <c r="AR1142" t="str">
        <f t="shared" si="403"/>
        <v/>
      </c>
    </row>
    <row r="1143" spans="3:44" ht="16" hidden="1">
      <c r="C1143" s="68">
        <v>31</v>
      </c>
      <c r="D1143" s="68" t="s">
        <v>2829</v>
      </c>
      <c r="E1143" s="19" t="s">
        <v>419</v>
      </c>
      <c r="F1143" s="145"/>
      <c r="G1143" s="148" t="s">
        <v>3183</v>
      </c>
      <c r="H1143" s="148" t="s">
        <v>3183</v>
      </c>
      <c r="I1143" s="148">
        <v>111</v>
      </c>
      <c r="J1143" s="148" t="s">
        <v>88</v>
      </c>
      <c r="K1143" s="148"/>
      <c r="L1143" s="68"/>
      <c r="M1143" s="143" t="s">
        <v>3047</v>
      </c>
      <c r="N1143" s="68">
        <v>1142</v>
      </c>
      <c r="O1143" s="68" t="str">
        <f t="shared" si="374"/>
        <v/>
      </c>
      <c r="P1143" s="68" t="str">
        <f t="shared" si="372"/>
        <v>{ "id": 1142, "cbl_value":"UZS", "oscar_display_text" : "UZS", "top_record": false, "synonyms": [] },</v>
      </c>
      <c r="Q1143" s="68" t="str">
        <f t="shared" si="373"/>
        <v>{ "id": 1142, "cbl_value":"UZS", "oscar_display_text" : "UZS", "top_record": false, "synonyms": [] },</v>
      </c>
      <c r="R1143" s="68"/>
      <c r="S1143" t="s">
        <v>88</v>
      </c>
      <c r="T1143" t="str">
        <f t="shared" si="399"/>
        <v>UPDATE lov_value SET ACTIVE = 0 , ORDER_VALUE = 111 WHERE ID = 1142;</v>
      </c>
    </row>
    <row r="1144" spans="3:44" ht="16" hidden="1">
      <c r="C1144" s="68">
        <v>31</v>
      </c>
      <c r="D1144" s="68" t="s">
        <v>2829</v>
      </c>
      <c r="E1144" s="19" t="s">
        <v>419</v>
      </c>
      <c r="F1144" s="145"/>
      <c r="G1144" s="148" t="s">
        <v>3184</v>
      </c>
      <c r="H1144" s="148" t="s">
        <v>3184</v>
      </c>
      <c r="I1144" s="148">
        <v>112</v>
      </c>
      <c r="J1144" s="148" t="s">
        <v>88</v>
      </c>
      <c r="K1144" s="148"/>
      <c r="L1144" s="68"/>
      <c r="M1144" s="143" t="s">
        <v>3047</v>
      </c>
      <c r="N1144" s="68">
        <v>1143</v>
      </c>
      <c r="O1144" s="68" t="str">
        <f t="shared" si="374"/>
        <v/>
      </c>
      <c r="P1144" s="68" t="str">
        <f t="shared" si="372"/>
        <v>{ "id": 1143, "cbl_value":"VEB", "oscar_display_text" : "VEB", "top_record": false, "synonyms": [] },</v>
      </c>
      <c r="Q1144" s="68" t="str">
        <f t="shared" si="373"/>
        <v>{ "id": 1143, "cbl_value":"VEB", "oscar_display_text" : "VEB", "top_record": false, "synonyms": [] },</v>
      </c>
      <c r="R1144" s="68"/>
      <c r="S1144" t="s">
        <v>88</v>
      </c>
      <c r="T1144" t="str">
        <f t="shared" si="399"/>
        <v>UPDATE lov_value SET ACTIVE = 0 , ORDER_VALUE = 112 WHERE ID = 1143;</v>
      </c>
    </row>
    <row r="1145" spans="3:44" ht="16" hidden="1">
      <c r="C1145" s="68">
        <v>31</v>
      </c>
      <c r="D1145" s="68" t="s">
        <v>2829</v>
      </c>
      <c r="E1145" s="19" t="s">
        <v>419</v>
      </c>
      <c r="F1145" s="145"/>
      <c r="G1145" s="148" t="s">
        <v>3185</v>
      </c>
      <c r="H1145" s="148" t="s">
        <v>3185</v>
      </c>
      <c r="I1145" s="148">
        <v>113</v>
      </c>
      <c r="J1145" s="148" t="s">
        <v>88</v>
      </c>
      <c r="K1145" s="148"/>
      <c r="L1145" s="68"/>
      <c r="M1145" s="143" t="s">
        <v>3047</v>
      </c>
      <c r="N1145" s="68">
        <v>1144</v>
      </c>
      <c r="O1145" s="68" t="str">
        <f t="shared" si="374"/>
        <v/>
      </c>
      <c r="P1145" s="68" t="str">
        <f t="shared" si="372"/>
        <v>{ "id": 1144, "cbl_value":"VEF", "oscar_display_text" : "VEF", "top_record": false, "synonyms": [] },</v>
      </c>
      <c r="Q1145" s="68" t="str">
        <f t="shared" si="373"/>
        <v>{ "id": 1144, "cbl_value":"VEF", "oscar_display_text" : "VEF", "top_record": false, "synonyms": [] },</v>
      </c>
      <c r="R1145" s="68"/>
      <c r="S1145" t="s">
        <v>88</v>
      </c>
      <c r="T1145" t="str">
        <f t="shared" si="399"/>
        <v>UPDATE lov_value SET ACTIVE = 0 , ORDER_VALUE = 113 WHERE ID = 1144;</v>
      </c>
    </row>
    <row r="1146" spans="3:44" ht="16" hidden="1">
      <c r="C1146" s="68">
        <v>31</v>
      </c>
      <c r="D1146" s="68" t="s">
        <v>2829</v>
      </c>
      <c r="E1146" s="19" t="s">
        <v>419</v>
      </c>
      <c r="F1146" s="145"/>
      <c r="G1146" s="148" t="s">
        <v>3186</v>
      </c>
      <c r="H1146" s="148" t="s">
        <v>3186</v>
      </c>
      <c r="I1146" s="148">
        <v>114</v>
      </c>
      <c r="J1146" s="148" t="s">
        <v>88</v>
      </c>
      <c r="K1146" s="148"/>
      <c r="L1146" s="68"/>
      <c r="M1146" s="143" t="s">
        <v>3047</v>
      </c>
      <c r="N1146" s="68">
        <v>1145</v>
      </c>
      <c r="O1146" s="68" t="str">
        <f t="shared" si="374"/>
        <v/>
      </c>
      <c r="P1146" s="68" t="str">
        <f t="shared" si="372"/>
        <v>{ "id": 1145, "cbl_value":"VND", "oscar_display_text" : "VND", "top_record": false, "synonyms": [] },</v>
      </c>
      <c r="Q1146" s="68" t="str">
        <f t="shared" si="373"/>
        <v>{ "id": 1145, "cbl_value":"VND", "oscar_display_text" : "VND", "top_record": false, "synonyms": [] },</v>
      </c>
      <c r="R1146" s="68"/>
      <c r="S1146" t="s">
        <v>88</v>
      </c>
      <c r="T1146" t="str">
        <f t="shared" si="399"/>
        <v>UPDATE lov_value SET ACTIVE = 0 , ORDER_VALUE = 114 WHERE ID = 1145;</v>
      </c>
    </row>
    <row r="1147" spans="3:44" ht="16" hidden="1">
      <c r="C1147" s="68">
        <v>31</v>
      </c>
      <c r="D1147" s="68" t="s">
        <v>2829</v>
      </c>
      <c r="E1147" s="19" t="s">
        <v>419</v>
      </c>
      <c r="F1147" s="145"/>
      <c r="G1147" s="148" t="s">
        <v>3187</v>
      </c>
      <c r="H1147" s="148" t="s">
        <v>3187</v>
      </c>
      <c r="I1147" s="148">
        <v>115</v>
      </c>
      <c r="J1147" s="148" t="s">
        <v>88</v>
      </c>
      <c r="K1147" s="148"/>
      <c r="L1147" s="68"/>
      <c r="M1147" s="143" t="s">
        <v>3047</v>
      </c>
      <c r="N1147" s="68">
        <v>1146</v>
      </c>
      <c r="O1147" s="68" t="str">
        <f t="shared" si="374"/>
        <v/>
      </c>
      <c r="P1147" s="68" t="str">
        <f t="shared" si="372"/>
        <v>{ "id": 1146, "cbl_value":"XAF", "oscar_display_text" : "XAF", "top_record": false, "synonyms": [] },</v>
      </c>
      <c r="Q1147" s="68" t="str">
        <f t="shared" si="373"/>
        <v>{ "id": 1146, "cbl_value":"XAF", "oscar_display_text" : "XAF", "top_record": false, "synonyms": [] },</v>
      </c>
      <c r="R1147" s="68"/>
      <c r="S1147" t="s">
        <v>88</v>
      </c>
      <c r="T1147" t="str">
        <f t="shared" si="399"/>
        <v>UPDATE lov_value SET ACTIVE = 0 , ORDER_VALUE = 115 WHERE ID = 1146;</v>
      </c>
    </row>
    <row r="1148" spans="3:44" ht="16" hidden="1">
      <c r="C1148" s="68">
        <v>31</v>
      </c>
      <c r="D1148" s="68" t="s">
        <v>2829</v>
      </c>
      <c r="E1148" s="19" t="s">
        <v>419</v>
      </c>
      <c r="F1148" s="145"/>
      <c r="G1148" s="148" t="s">
        <v>3188</v>
      </c>
      <c r="H1148" s="148" t="s">
        <v>3188</v>
      </c>
      <c r="I1148" s="148">
        <v>116</v>
      </c>
      <c r="J1148" s="148" t="s">
        <v>88</v>
      </c>
      <c r="K1148" s="148"/>
      <c r="L1148" s="68"/>
      <c r="M1148" s="143" t="s">
        <v>3047</v>
      </c>
      <c r="N1148" s="68">
        <v>1147</v>
      </c>
      <c r="O1148" s="68" t="str">
        <f t="shared" si="374"/>
        <v/>
      </c>
      <c r="P1148" s="68" t="str">
        <f t="shared" si="372"/>
        <v>{ "id": 1147, "cbl_value":"XAU", "oscar_display_text" : "XAU", "top_record": false, "synonyms": [] },</v>
      </c>
      <c r="Q1148" s="68" t="str">
        <f t="shared" si="373"/>
        <v>{ "id": 1147, "cbl_value":"XAU", "oscar_display_text" : "XAU", "top_record": false, "synonyms": [] },</v>
      </c>
      <c r="R1148" s="68"/>
      <c r="S1148" t="s">
        <v>88</v>
      </c>
      <c r="T1148" t="str">
        <f t="shared" si="399"/>
        <v>UPDATE lov_value SET ACTIVE = 0 , ORDER_VALUE = 116 WHERE ID = 1147;</v>
      </c>
    </row>
    <row r="1149" spans="3:44" ht="16" hidden="1">
      <c r="C1149" s="68">
        <v>31</v>
      </c>
      <c r="D1149" s="68" t="s">
        <v>2829</v>
      </c>
      <c r="E1149" s="19" t="s">
        <v>419</v>
      </c>
      <c r="F1149" s="145"/>
      <c r="G1149" s="148" t="s">
        <v>3189</v>
      </c>
      <c r="H1149" s="148" t="s">
        <v>3189</v>
      </c>
      <c r="I1149" s="148">
        <v>117</v>
      </c>
      <c r="J1149" s="148" t="s">
        <v>88</v>
      </c>
      <c r="K1149" s="148"/>
      <c r="L1149" s="68"/>
      <c r="M1149" s="143" t="s">
        <v>3047</v>
      </c>
      <c r="N1149" s="68">
        <v>1148</v>
      </c>
      <c r="O1149" s="68" t="str">
        <f t="shared" si="374"/>
        <v/>
      </c>
      <c r="P1149" s="68" t="str">
        <f t="shared" si="372"/>
        <v>{ "id": 1148, "cbl_value":"XDR", "oscar_display_text" : "XDR", "top_record": false, "synonyms": [] },</v>
      </c>
      <c r="Q1149" s="68" t="str">
        <f t="shared" si="373"/>
        <v>{ "id": 1148, "cbl_value":"XDR", "oscar_display_text" : "XDR", "top_record": false, "synonyms": [] },</v>
      </c>
      <c r="R1149" s="68"/>
      <c r="S1149" t="s">
        <v>88</v>
      </c>
      <c r="T1149" t="str">
        <f t="shared" si="399"/>
        <v>UPDATE lov_value SET ACTIVE = 0 , ORDER_VALUE = 117 WHERE ID = 1148;</v>
      </c>
    </row>
    <row r="1150" spans="3:44" ht="16" hidden="1">
      <c r="C1150" s="68">
        <v>31</v>
      </c>
      <c r="D1150" s="68" t="s">
        <v>2829</v>
      </c>
      <c r="E1150" s="19" t="s">
        <v>419</v>
      </c>
      <c r="F1150" s="145"/>
      <c r="G1150" s="148" t="s">
        <v>3190</v>
      </c>
      <c r="H1150" s="148" t="s">
        <v>3190</v>
      </c>
      <c r="I1150" s="148">
        <v>118</v>
      </c>
      <c r="J1150" s="148" t="s">
        <v>88</v>
      </c>
      <c r="K1150" s="148"/>
      <c r="L1150" s="68"/>
      <c r="M1150" s="143" t="s">
        <v>3047</v>
      </c>
      <c r="N1150" s="68">
        <v>1149</v>
      </c>
      <c r="O1150" s="68" t="str">
        <f t="shared" si="374"/>
        <v/>
      </c>
      <c r="P1150" s="68" t="str">
        <f t="shared" si="372"/>
        <v>{ "id": 1149, "cbl_value":"XEU", "oscar_display_text" : "XEU", "top_record": false, "synonyms": [] },</v>
      </c>
      <c r="Q1150" s="68" t="str">
        <f t="shared" si="373"/>
        <v>{ "id": 1149, "cbl_value":"XEU", "oscar_display_text" : "XEU", "top_record": false, "synonyms": [] },</v>
      </c>
      <c r="R1150" s="68"/>
      <c r="S1150" t="s">
        <v>88</v>
      </c>
      <c r="T1150" t="str">
        <f t="shared" si="399"/>
        <v>UPDATE lov_value SET ACTIVE = 0 , ORDER_VALUE = 118 WHERE ID = 1149;</v>
      </c>
    </row>
    <row r="1151" spans="3:44" ht="16" hidden="1">
      <c r="C1151" s="68">
        <v>31</v>
      </c>
      <c r="D1151" s="68" t="s">
        <v>2829</v>
      </c>
      <c r="E1151" s="19" t="s">
        <v>419</v>
      </c>
      <c r="F1151" s="145"/>
      <c r="G1151" s="148" t="s">
        <v>3191</v>
      </c>
      <c r="H1151" s="148" t="s">
        <v>3191</v>
      </c>
      <c r="I1151" s="148">
        <v>119</v>
      </c>
      <c r="J1151" s="148" t="s">
        <v>88</v>
      </c>
      <c r="K1151" s="148"/>
      <c r="L1151" s="68"/>
      <c r="M1151" s="143" t="s">
        <v>3047</v>
      </c>
      <c r="N1151" s="68">
        <v>1150</v>
      </c>
      <c r="O1151" s="68" t="str">
        <f t="shared" si="374"/>
        <v/>
      </c>
      <c r="P1151" s="68" t="str">
        <f t="shared" si="372"/>
        <v>{ "id": 1150, "cbl_value":"XOF", "oscar_display_text" : "XOF", "top_record": false, "synonyms": [] },</v>
      </c>
      <c r="Q1151" s="68" t="str">
        <f t="shared" si="373"/>
        <v>{ "id": 1150, "cbl_value":"XOF", "oscar_display_text" : "XOF", "top_record": false, "synonyms": [] },</v>
      </c>
      <c r="R1151" s="68"/>
      <c r="S1151" t="s">
        <v>88</v>
      </c>
      <c r="T1151" t="str">
        <f t="shared" si="399"/>
        <v>UPDATE lov_value SET ACTIVE = 0 , ORDER_VALUE = 119 WHERE ID = 1150;</v>
      </c>
    </row>
    <row r="1152" spans="3:44" ht="16" hidden="1">
      <c r="C1152" s="68">
        <v>31</v>
      </c>
      <c r="D1152" s="68" t="s">
        <v>2829</v>
      </c>
      <c r="E1152" s="19" t="s">
        <v>419</v>
      </c>
      <c r="F1152" s="145"/>
      <c r="G1152" s="148" t="s">
        <v>3192</v>
      </c>
      <c r="H1152" s="148" t="s">
        <v>3192</v>
      </c>
      <c r="I1152" s="148">
        <v>120</v>
      </c>
      <c r="J1152" s="148" t="s">
        <v>200</v>
      </c>
      <c r="K1152" s="148"/>
      <c r="L1152" s="30" t="s">
        <v>1957</v>
      </c>
      <c r="M1152" s="143" t="s">
        <v>3047</v>
      </c>
      <c r="N1152" s="68">
        <v>1151</v>
      </c>
      <c r="O1152" s="68" t="str">
        <f t="shared" si="374"/>
        <v/>
      </c>
      <c r="P1152" s="68" t="str">
        <f t="shared" si="372"/>
        <v>{ "id": 1151, "cbl_value":"ZAR", "oscar_display_text" : "ZAR", "top_record": false, "synonyms": [] },</v>
      </c>
      <c r="Q1152" s="68" t="str">
        <f t="shared" si="373"/>
        <v>{ "id": 1151, "cbl_value":"ZAR", "oscar_display_text" : "ZAR", "top_record": false, "synonyms": [] },</v>
      </c>
      <c r="R1152" s="68"/>
      <c r="S1152" t="s">
        <v>88</v>
      </c>
      <c r="T1152" t="str">
        <f t="shared" si="399"/>
        <v>UPDATE lov_value SET ACTIVE = 1 , ORDER_VALUE = 120 WHERE ID = 1151;</v>
      </c>
      <c r="U1152" t="str">
        <f t="shared" ref="U1152:AF1152" si="404">IF($L1152&lt;&gt;"",
    IF(LEN($L1152)-LEN(SUBSTITUTE($L1152,";",""))&gt;=U$1,
        IF(U$1=1,
            MID($L1152,1,FIND(";",$L1152,1)-1),
            MID($L1152,
                FIND("~",SUBSTITUTE($L1152,";","~",U$1-1))+1,
                FIND("~",SUBSTITUTE($L1152,";","~",U$1))-FIND("~",SUBSTITUTE($L1152,";","~",U$1-1))-1
            )
        ),
        IF(AND(LEN($L1152)-LEN(SUBSTITUTE($L1152,";",""))=0,U$1=1),
            $L1152,
            IF(LEN($L1152)-LEN(SUBSTITUTE($L1152,";",""))=U$1-1,
                RIGHT($L1152,LEN($L1152)-FIND("~",(SUBSTITUTE($L1152,";","~",U$1-1)))),""))),"")</f>
        <v>south african rand</v>
      </c>
      <c r="V1152" t="str">
        <f t="shared" si="404"/>
        <v>rand</v>
      </c>
      <c r="W1152" t="str">
        <f t="shared" si="404"/>
        <v/>
      </c>
      <c r="X1152" t="str">
        <f t="shared" si="404"/>
        <v/>
      </c>
      <c r="Y1152" t="str">
        <f t="shared" si="404"/>
        <v/>
      </c>
      <c r="Z1152" t="str">
        <f t="shared" si="404"/>
        <v/>
      </c>
      <c r="AA1152" t="str">
        <f t="shared" si="404"/>
        <v/>
      </c>
      <c r="AB1152" t="str">
        <f t="shared" si="404"/>
        <v/>
      </c>
      <c r="AC1152" t="str">
        <f t="shared" si="404"/>
        <v/>
      </c>
      <c r="AD1152" t="str">
        <f t="shared" si="404"/>
        <v/>
      </c>
      <c r="AE1152" t="str">
        <f t="shared" si="404"/>
        <v/>
      </c>
      <c r="AF1152" t="str">
        <f t="shared" si="404"/>
        <v/>
      </c>
      <c r="AG1152" t="str">
        <f t="shared" ref="AG1152:AR1152" si="405">IF(U1152&lt;&gt;"",CONCATENATE("INSERT INTO oscar_db.synonym (SYNONYM, LOV_ID) VALUES('",U1152,"' , ",$N1152,");"),"")</f>
        <v>INSERT INTO oscar_db.synonym (SYNONYM, LOV_ID) VALUES('south african rand' , 1151);</v>
      </c>
      <c r="AH1152" t="str">
        <f t="shared" si="405"/>
        <v>INSERT INTO oscar_db.synonym (SYNONYM, LOV_ID) VALUES('rand' , 1151);</v>
      </c>
      <c r="AI1152" t="str">
        <f t="shared" si="405"/>
        <v/>
      </c>
      <c r="AJ1152" t="str">
        <f t="shared" si="405"/>
        <v/>
      </c>
      <c r="AK1152" t="str">
        <f t="shared" si="405"/>
        <v/>
      </c>
      <c r="AL1152" t="str">
        <f t="shared" si="405"/>
        <v/>
      </c>
      <c r="AM1152" t="str">
        <f t="shared" si="405"/>
        <v/>
      </c>
      <c r="AN1152" t="str">
        <f t="shared" si="405"/>
        <v/>
      </c>
      <c r="AO1152" t="str">
        <f t="shared" si="405"/>
        <v/>
      </c>
      <c r="AP1152" t="str">
        <f t="shared" si="405"/>
        <v/>
      </c>
      <c r="AQ1152" t="str">
        <f t="shared" si="405"/>
        <v/>
      </c>
      <c r="AR1152" t="str">
        <f t="shared" si="405"/>
        <v/>
      </c>
    </row>
    <row r="1153" spans="3:44" ht="16" hidden="1">
      <c r="C1153" s="68">
        <v>31</v>
      </c>
      <c r="D1153" s="68" t="s">
        <v>2829</v>
      </c>
      <c r="E1153" s="19" t="s">
        <v>419</v>
      </c>
      <c r="F1153" s="145"/>
      <c r="G1153" s="148" t="s">
        <v>3193</v>
      </c>
      <c r="H1153" s="148" t="s">
        <v>3193</v>
      </c>
      <c r="I1153" s="148">
        <v>121</v>
      </c>
      <c r="J1153" s="148" t="s">
        <v>88</v>
      </c>
      <c r="K1153" s="148"/>
      <c r="L1153" s="68"/>
      <c r="M1153" s="143" t="s">
        <v>3047</v>
      </c>
      <c r="N1153" s="68">
        <v>1152</v>
      </c>
      <c r="O1153" s="68" t="str">
        <f t="shared" si="374"/>
        <v/>
      </c>
      <c r="P1153" s="68" t="str">
        <f t="shared" si="372"/>
        <v>{ "id": 1152, "cbl_value":"ZMK", "oscar_display_text" : "ZMK", "top_record": false, "synonyms": [] },</v>
      </c>
      <c r="Q1153" s="68" t="str">
        <f t="shared" si="373"/>
        <v>{ "id": 1152, "cbl_value":"ZMK", "oscar_display_text" : "ZMK", "top_record": false, "synonyms": [] },</v>
      </c>
      <c r="R1153" s="68"/>
      <c r="S1153" t="s">
        <v>88</v>
      </c>
      <c r="T1153" t="str">
        <f t="shared" si="399"/>
        <v>UPDATE lov_value SET ACTIVE = 0 , ORDER_VALUE = 121 WHERE ID = 1152;</v>
      </c>
    </row>
    <row r="1154" spans="3:44" ht="16" hidden="1">
      <c r="C1154" s="68">
        <v>31</v>
      </c>
      <c r="D1154" s="68" t="s">
        <v>2829</v>
      </c>
      <c r="E1154" s="19" t="s">
        <v>419</v>
      </c>
      <c r="F1154" s="145"/>
      <c r="G1154" s="148" t="s">
        <v>3194</v>
      </c>
      <c r="H1154" s="148" t="s">
        <v>3194</v>
      </c>
      <c r="I1154" s="148">
        <v>122</v>
      </c>
      <c r="J1154" s="148" t="s">
        <v>88</v>
      </c>
      <c r="K1154" s="148"/>
      <c r="L1154" s="68"/>
      <c r="M1154" s="143" t="s">
        <v>3047</v>
      </c>
      <c r="N1154" s="68">
        <v>1153</v>
      </c>
      <c r="O1154" s="68" t="str">
        <f t="shared" si="374"/>
        <v/>
      </c>
      <c r="P1154" s="68" t="str">
        <f t="shared" ref="P1154:P1160" si="406">CONCATENATE("{ ""id"": ",N1154,", ""cbl_value"":""",G1154,""", ""oscar_display_text"" : """,H1154,""", ""top_record"": ", IF(K1154=TRUE,"true","false"), ", ""synonyms"": []"," },")</f>
        <v>{ "id": 1153, "cbl_value":"ZMW", "oscar_display_text" : "ZMW", "top_record": false, "synonyms": [] },</v>
      </c>
      <c r="Q1154" s="68" t="str">
        <f t="shared" ref="Q1154:Q1159" si="407">CONCATENATE(O1154,P1154)</f>
        <v>{ "id": 1153, "cbl_value":"ZMW", "oscar_display_text" : "ZMW", "top_record": false, "synonyms": [] },</v>
      </c>
      <c r="R1154" s="68"/>
      <c r="S1154" t="s">
        <v>88</v>
      </c>
      <c r="T1154" t="str">
        <f t="shared" si="399"/>
        <v>UPDATE lov_value SET ACTIVE = 0 , ORDER_VALUE = 122 WHERE ID = 1153;</v>
      </c>
    </row>
    <row r="1155" spans="3:44" ht="16" hidden="1">
      <c r="C1155" s="68">
        <v>31</v>
      </c>
      <c r="D1155" s="68" t="s">
        <v>2829</v>
      </c>
      <c r="E1155" s="19" t="s">
        <v>419</v>
      </c>
      <c r="F1155" s="145"/>
      <c r="G1155" s="148" t="s">
        <v>3195</v>
      </c>
      <c r="H1155" s="148" t="s">
        <v>3195</v>
      </c>
      <c r="I1155" s="148">
        <v>123</v>
      </c>
      <c r="J1155" s="148" t="s">
        <v>88</v>
      </c>
      <c r="K1155" s="148"/>
      <c r="L1155" s="68"/>
      <c r="M1155" s="143" t="s">
        <v>3047</v>
      </c>
      <c r="N1155" s="68">
        <v>1154</v>
      </c>
      <c r="O1155" s="68" t="str">
        <f t="shared" si="374"/>
        <v/>
      </c>
      <c r="P1155" s="68" t="str">
        <f t="shared" si="406"/>
        <v>{ "id": 1154, "cbl_value":"ZWD", "oscar_display_text" : "ZWD", "top_record": false, "synonyms": [] },</v>
      </c>
      <c r="Q1155" s="68" t="str">
        <f t="shared" si="407"/>
        <v>{ "id": 1154, "cbl_value":"ZWD", "oscar_display_text" : "ZWD", "top_record": false, "synonyms": [] },</v>
      </c>
      <c r="R1155" s="68"/>
      <c r="S1155" t="s">
        <v>88</v>
      </c>
      <c r="T1155" t="str">
        <f t="shared" si="399"/>
        <v>UPDATE lov_value SET ACTIVE = 0 , ORDER_VALUE = 123 WHERE ID = 1154;</v>
      </c>
    </row>
    <row r="1156" spans="3:44" ht="16" hidden="1">
      <c r="C1156" s="68">
        <v>31</v>
      </c>
      <c r="D1156" s="68" t="s">
        <v>2829</v>
      </c>
      <c r="E1156" s="19" t="s">
        <v>419</v>
      </c>
      <c r="F1156" s="145"/>
      <c r="G1156" s="148" t="s">
        <v>3196</v>
      </c>
      <c r="H1156" s="148" t="s">
        <v>3196</v>
      </c>
      <c r="I1156" s="148">
        <v>124</v>
      </c>
      <c r="J1156" s="148" t="s">
        <v>88</v>
      </c>
      <c r="K1156" s="148"/>
      <c r="L1156" s="68"/>
      <c r="M1156" s="143" t="s">
        <v>3047</v>
      </c>
      <c r="N1156" s="68">
        <v>1155</v>
      </c>
      <c r="O1156" s="68" t="str">
        <f t="shared" si="374"/>
        <v/>
      </c>
      <c r="P1156" s="68" t="str">
        <f t="shared" si="406"/>
        <v>{ "id": 1155, "cbl_value":"ZWL", "oscar_display_text" : "ZWL", "top_record": false, "synonyms": [] },</v>
      </c>
      <c r="Q1156" s="68" t="str">
        <f t="shared" si="407"/>
        <v>{ "id": 1155, "cbl_value":"ZWL", "oscar_display_text" : "ZWL", "top_record": false, "synonyms": [] },</v>
      </c>
      <c r="R1156" s="68"/>
      <c r="S1156" t="s">
        <v>88</v>
      </c>
      <c r="T1156" t="str">
        <f t="shared" si="399"/>
        <v>UPDATE lov_value SET ACTIVE = 0 , ORDER_VALUE = 124 WHERE ID = 1155;</v>
      </c>
    </row>
    <row r="1157" spans="3:44" ht="16" hidden="1">
      <c r="C1157" s="68">
        <v>32</v>
      </c>
      <c r="D1157" s="68" t="s">
        <v>2829</v>
      </c>
      <c r="E1157" s="176" t="s">
        <v>446</v>
      </c>
      <c r="F1157" s="145"/>
      <c r="G1157" s="148" t="s">
        <v>3048</v>
      </c>
      <c r="H1157" s="148" t="s">
        <v>3049</v>
      </c>
      <c r="I1157" s="148">
        <v>1</v>
      </c>
      <c r="J1157" s="148" t="s">
        <v>200</v>
      </c>
      <c r="K1157" s="148"/>
      <c r="L1157" s="30" t="s">
        <v>3197</v>
      </c>
      <c r="M1157" s="143" t="s">
        <v>3047</v>
      </c>
      <c r="N1157" s="68">
        <v>1156</v>
      </c>
      <c r="O1157" s="68" t="str">
        <f t="shared" si="374"/>
        <v>]},{ "id":32,"ext_id": null, "name":"OSCAR_SEC_TIME_TO_MATURITY_SECURITY","values":[</v>
      </c>
      <c r="P1157" s="68" t="str">
        <f t="shared" si="406"/>
        <v>{ "id": 1156, "cbl_value":"CAL_DAYS", "oscar_display_text" : "Calendar days", "top_record": false, "synonyms": [] },</v>
      </c>
      <c r="Q1157" s="68" t="str">
        <f t="shared" si="407"/>
        <v>]},{ "id":32,"ext_id": null, "name":"OSCAR_SEC_TIME_TO_MATURITY_SECURITY","values":[{ "id": 1156, "cbl_value":"CAL_DAYS", "oscar_display_text" : "Calendar days", "top_record": false, "synonyms": [] },</v>
      </c>
      <c r="R1157" s="68"/>
      <c r="S1157" t="s">
        <v>88</v>
      </c>
      <c r="T1157" t="str">
        <f t="shared" si="399"/>
        <v>UPDATE lov_value SET ACTIVE = 1 , ORDER_VALUE = 1 WHERE ID = 1156;</v>
      </c>
      <c r="U1157" t="str">
        <f t="shared" ref="U1157:AF1172" si="408">IF($L1157&lt;&gt;"",
    IF(LEN($L1157)-LEN(SUBSTITUTE($L1157,";",""))&gt;=U$1,
        IF(U$1=1,
            MID($L1157,1,FIND(";",$L1157,1)-1),
            MID($L1157,
                FIND("~",SUBSTITUTE($L1157,";","~",U$1-1))+1,
                FIND("~",SUBSTITUTE($L1157,";","~",U$1))-FIND("~",SUBSTITUTE($L1157,";","~",U$1-1))-1
            )
        ),
        IF(AND(LEN($L1157)-LEN(SUBSTITUTE($L1157,";",""))=0,U$1=1),
            $L1157,
            IF(LEN($L1157)-LEN(SUBSTITUTE($L1157,";",""))=U$1-1,
                RIGHT($L1157,LEN($L1157)-FIND("~",(SUBSTITUTE($L1157,";","~",U$1-1)))),""))),"")</f>
        <v>days</v>
      </c>
      <c r="V1157" t="str">
        <f t="shared" si="408"/>
        <v>d</v>
      </c>
      <c r="W1157" t="str">
        <f t="shared" si="408"/>
        <v>day</v>
      </c>
      <c r="X1157" t="str">
        <f t="shared" si="408"/>
        <v/>
      </c>
      <c r="Y1157" t="str">
        <f t="shared" si="408"/>
        <v/>
      </c>
      <c r="Z1157" t="str">
        <f t="shared" si="408"/>
        <v/>
      </c>
      <c r="AA1157" t="str">
        <f t="shared" si="408"/>
        <v/>
      </c>
      <c r="AB1157" t="str">
        <f t="shared" si="408"/>
        <v/>
      </c>
      <c r="AC1157" t="str">
        <f t="shared" si="408"/>
        <v/>
      </c>
      <c r="AD1157" t="str">
        <f t="shared" si="408"/>
        <v/>
      </c>
      <c r="AE1157" t="str">
        <f t="shared" si="408"/>
        <v/>
      </c>
      <c r="AF1157" t="str">
        <f t="shared" si="408"/>
        <v/>
      </c>
      <c r="AG1157" t="str">
        <f t="shared" ref="AG1157:AR1172" si="409">IF(U1157&lt;&gt;"",CONCATENATE("INSERT INTO oscar_db.synonym (SYNONYM, LOV_ID) VALUES('",U1157,"' , ",$N1157,");"),"")</f>
        <v>INSERT INTO oscar_db.synonym (SYNONYM, LOV_ID) VALUES('days' , 1156);</v>
      </c>
      <c r="AH1157" t="str">
        <f t="shared" si="409"/>
        <v>INSERT INTO oscar_db.synonym (SYNONYM, LOV_ID) VALUES('d' , 1156);</v>
      </c>
      <c r="AI1157" t="str">
        <f t="shared" si="409"/>
        <v>INSERT INTO oscar_db.synonym (SYNONYM, LOV_ID) VALUES('day' , 1156);</v>
      </c>
      <c r="AJ1157" t="str">
        <f t="shared" si="409"/>
        <v/>
      </c>
      <c r="AK1157" t="str">
        <f t="shared" si="409"/>
        <v/>
      </c>
      <c r="AL1157" t="str">
        <f t="shared" si="409"/>
        <v/>
      </c>
      <c r="AM1157" t="str">
        <f t="shared" si="409"/>
        <v/>
      </c>
      <c r="AN1157" t="str">
        <f t="shared" si="409"/>
        <v/>
      </c>
      <c r="AO1157" t="str">
        <f t="shared" si="409"/>
        <v/>
      </c>
      <c r="AP1157" t="str">
        <f t="shared" si="409"/>
        <v/>
      </c>
      <c r="AQ1157" t="str">
        <f t="shared" si="409"/>
        <v/>
      </c>
      <c r="AR1157" t="str">
        <f t="shared" si="409"/>
        <v/>
      </c>
    </row>
    <row r="1158" spans="3:44" ht="16" hidden="1">
      <c r="C1158" s="68">
        <v>32</v>
      </c>
      <c r="D1158" s="68" t="s">
        <v>2829</v>
      </c>
      <c r="E1158" s="68" t="s">
        <v>446</v>
      </c>
      <c r="F1158" s="145"/>
      <c r="G1158" s="148" t="s">
        <v>3069</v>
      </c>
      <c r="H1158" s="148" t="s">
        <v>3070</v>
      </c>
      <c r="I1158" s="148">
        <v>2</v>
      </c>
      <c r="J1158" s="148" t="s">
        <v>200</v>
      </c>
      <c r="K1158" s="148"/>
      <c r="L1158" s="30" t="s">
        <v>3071</v>
      </c>
      <c r="M1158" s="143" t="s">
        <v>3047</v>
      </c>
      <c r="N1158" s="68">
        <v>1157</v>
      </c>
      <c r="O1158" s="68" t="str">
        <f t="shared" si="374"/>
        <v/>
      </c>
      <c r="P1158" s="68" t="str">
        <f t="shared" si="406"/>
        <v>{ "id": 1157, "cbl_value":"YEARS", "oscar_display_text" : "Years", "top_record": false, "synonyms": [] },</v>
      </c>
      <c r="Q1158" s="68" t="str">
        <f t="shared" si="407"/>
        <v>{ "id": 1157, "cbl_value":"YEARS", "oscar_display_text" : "Years", "top_record": false, "synonyms": [] },</v>
      </c>
      <c r="R1158" s="68"/>
      <c r="S1158" t="s">
        <v>88</v>
      </c>
      <c r="T1158" t="str">
        <f t="shared" si="399"/>
        <v>UPDATE lov_value SET ACTIVE = 1 , ORDER_VALUE = 2 WHERE ID = 1157;</v>
      </c>
      <c r="U1158" t="str">
        <f t="shared" si="408"/>
        <v>yrs</v>
      </c>
      <c r="V1158" t="str">
        <f t="shared" si="408"/>
        <v xml:space="preserve"> yr</v>
      </c>
      <c r="W1158" t="str">
        <f t="shared" si="408"/>
        <v>y</v>
      </c>
      <c r="X1158" t="str">
        <f t="shared" si="408"/>
        <v>year</v>
      </c>
      <c r="Y1158" t="str">
        <f t="shared" si="408"/>
        <v/>
      </c>
      <c r="Z1158" t="str">
        <f t="shared" si="408"/>
        <v/>
      </c>
      <c r="AA1158" t="str">
        <f t="shared" si="408"/>
        <v/>
      </c>
      <c r="AB1158" t="str">
        <f t="shared" si="408"/>
        <v/>
      </c>
      <c r="AC1158" t="str">
        <f t="shared" si="408"/>
        <v/>
      </c>
      <c r="AD1158" t="str">
        <f t="shared" si="408"/>
        <v/>
      </c>
      <c r="AE1158" t="str">
        <f t="shared" si="408"/>
        <v/>
      </c>
      <c r="AF1158" t="str">
        <f t="shared" si="408"/>
        <v/>
      </c>
      <c r="AG1158" t="str">
        <f t="shared" si="409"/>
        <v>INSERT INTO oscar_db.synonym (SYNONYM, LOV_ID) VALUES('yrs' , 1157);</v>
      </c>
      <c r="AH1158" t="str">
        <f t="shared" si="409"/>
        <v>INSERT INTO oscar_db.synonym (SYNONYM, LOV_ID) VALUES(' yr' , 1157);</v>
      </c>
      <c r="AI1158" t="str">
        <f t="shared" si="409"/>
        <v>INSERT INTO oscar_db.synonym (SYNONYM, LOV_ID) VALUES('y' , 1157);</v>
      </c>
      <c r="AJ1158" t="str">
        <f t="shared" si="409"/>
        <v>INSERT INTO oscar_db.synonym (SYNONYM, LOV_ID) VALUES('year' , 1157);</v>
      </c>
      <c r="AK1158" t="str">
        <f t="shared" si="409"/>
        <v/>
      </c>
      <c r="AL1158" t="str">
        <f t="shared" si="409"/>
        <v/>
      </c>
      <c r="AM1158" t="str">
        <f t="shared" si="409"/>
        <v/>
      </c>
      <c r="AN1158" t="str">
        <f t="shared" si="409"/>
        <v/>
      </c>
      <c r="AO1158" t="str">
        <f t="shared" si="409"/>
        <v/>
      </c>
      <c r="AP1158" t="str">
        <f t="shared" si="409"/>
        <v/>
      </c>
      <c r="AQ1158" t="str">
        <f t="shared" si="409"/>
        <v/>
      </c>
      <c r="AR1158" t="str">
        <f t="shared" si="409"/>
        <v/>
      </c>
    </row>
    <row r="1159" spans="3:44" ht="16" hidden="1">
      <c r="C1159" s="68">
        <v>32</v>
      </c>
      <c r="D1159" s="68" t="s">
        <v>2829</v>
      </c>
      <c r="E1159" s="68" t="s">
        <v>446</v>
      </c>
      <c r="F1159" s="145"/>
      <c r="G1159" s="148" t="s">
        <v>3060</v>
      </c>
      <c r="H1159" s="148" t="s">
        <v>3061</v>
      </c>
      <c r="I1159" s="148">
        <v>3</v>
      </c>
      <c r="J1159" s="148" t="s">
        <v>200</v>
      </c>
      <c r="K1159" s="148"/>
      <c r="L1159" s="30" t="s">
        <v>3062</v>
      </c>
      <c r="M1159" s="143" t="s">
        <v>3047</v>
      </c>
      <c r="N1159" s="68">
        <v>1158</v>
      </c>
      <c r="O1159" s="68" t="str">
        <f t="shared" si="374"/>
        <v/>
      </c>
      <c r="P1159" s="68" t="str">
        <f t="shared" si="406"/>
        <v>{ "id": 1158, "cbl_value":"MONTHS", "oscar_display_text" : "Months", "top_record": false, "synonyms": [] },</v>
      </c>
      <c r="Q1159" s="68" t="str">
        <f t="shared" si="407"/>
        <v>{ "id": 1158, "cbl_value":"MONTHS", "oscar_display_text" : "Months", "top_record": false, "synonyms": [] },</v>
      </c>
      <c r="R1159" s="68"/>
      <c r="S1159" t="s">
        <v>88</v>
      </c>
      <c r="T1159" t="str">
        <f t="shared" si="399"/>
        <v>UPDATE lov_value SET ACTIVE = 1 , ORDER_VALUE = 3 WHERE ID = 1158;</v>
      </c>
      <c r="U1159" t="str">
        <f t="shared" si="408"/>
        <v>mo</v>
      </c>
      <c r="V1159" t="str">
        <f t="shared" si="408"/>
        <v>m</v>
      </c>
      <c r="W1159" t="str">
        <f t="shared" si="408"/>
        <v>month</v>
      </c>
      <c r="X1159" t="str">
        <f t="shared" si="408"/>
        <v/>
      </c>
      <c r="Y1159" t="str">
        <f t="shared" si="408"/>
        <v/>
      </c>
      <c r="Z1159" t="str">
        <f t="shared" si="408"/>
        <v/>
      </c>
      <c r="AA1159" t="str">
        <f t="shared" si="408"/>
        <v/>
      </c>
      <c r="AB1159" t="str">
        <f t="shared" si="408"/>
        <v/>
      </c>
      <c r="AC1159" t="str">
        <f t="shared" si="408"/>
        <v/>
      </c>
      <c r="AD1159" t="str">
        <f t="shared" si="408"/>
        <v/>
      </c>
      <c r="AE1159" t="str">
        <f t="shared" si="408"/>
        <v/>
      </c>
      <c r="AF1159" t="str">
        <f t="shared" si="408"/>
        <v/>
      </c>
      <c r="AG1159" t="str">
        <f t="shared" si="409"/>
        <v>INSERT INTO oscar_db.synonym (SYNONYM, LOV_ID) VALUES('mo' , 1158);</v>
      </c>
      <c r="AH1159" t="str">
        <f t="shared" si="409"/>
        <v>INSERT INTO oscar_db.synonym (SYNONYM, LOV_ID) VALUES('m' , 1158);</v>
      </c>
      <c r="AI1159" t="str">
        <f t="shared" si="409"/>
        <v>INSERT INTO oscar_db.synonym (SYNONYM, LOV_ID) VALUES('month' , 1158);</v>
      </c>
      <c r="AJ1159" t="str">
        <f t="shared" si="409"/>
        <v/>
      </c>
      <c r="AK1159" t="str">
        <f t="shared" si="409"/>
        <v/>
      </c>
      <c r="AL1159" t="str">
        <f t="shared" si="409"/>
        <v/>
      </c>
      <c r="AM1159" t="str">
        <f t="shared" si="409"/>
        <v/>
      </c>
      <c r="AN1159" t="str">
        <f t="shared" si="409"/>
        <v/>
      </c>
      <c r="AO1159" t="str">
        <f t="shared" si="409"/>
        <v/>
      </c>
      <c r="AP1159" t="str">
        <f t="shared" si="409"/>
        <v/>
      </c>
      <c r="AQ1159" t="str">
        <f t="shared" si="409"/>
        <v/>
      </c>
      <c r="AR1159" t="str">
        <f t="shared" si="409"/>
        <v/>
      </c>
    </row>
    <row r="1160" spans="3:44" ht="16" hidden="1">
      <c r="C1160" s="168">
        <v>33</v>
      </c>
      <c r="D1160" s="68" t="s">
        <v>2829</v>
      </c>
      <c r="E1160" s="145" t="s">
        <v>952</v>
      </c>
      <c r="G1160" s="149" t="s">
        <v>3198</v>
      </c>
      <c r="H1160" s="149" t="s">
        <v>3199</v>
      </c>
      <c r="I1160" s="149">
        <v>1</v>
      </c>
      <c r="J1160" s="149" t="s">
        <v>200</v>
      </c>
      <c r="L1160" s="158" t="s">
        <v>3200</v>
      </c>
      <c r="M1160" s="135" t="s">
        <v>3201</v>
      </c>
      <c r="N1160" s="168">
        <v>1159</v>
      </c>
      <c r="P1160" s="168" t="str">
        <f t="shared" si="406"/>
        <v>{ "id": 1159, "cbl_value":"TYPE_NE", "oscar_display_text" : "NE", "top_record": false, "synonyms": [] },</v>
      </c>
      <c r="S1160" t="s">
        <v>88</v>
      </c>
      <c r="T1160" t="str">
        <f t="shared" ref="T1160:T1223" si="410">CONCATENATE("insert into lov_value (ID,CBL_VALUE,OSCAR_VALUE, ACTIVE, ORDER_VALUE,LOV_ID) values(",N1160,",'",G1160,"','",H1160,"',1,",I1160,",",C1160,");")</f>
        <v>insert into lov_value (ID,CBL_VALUE,OSCAR_VALUE, ACTIVE, ORDER_VALUE,LOV_ID) values(1159,'TYPE_NE','NE',1,1,33);</v>
      </c>
      <c r="U1160" t="str">
        <f t="shared" si="408"/>
        <v>type NE</v>
      </c>
      <c r="V1160" t="str">
        <f t="shared" si="408"/>
        <v>NE type</v>
      </c>
      <c r="W1160" t="str">
        <f t="shared" si="408"/>
        <v/>
      </c>
      <c r="X1160" t="str">
        <f t="shared" si="408"/>
        <v/>
      </c>
      <c r="Y1160" t="str">
        <f t="shared" si="408"/>
        <v/>
      </c>
      <c r="AG1160" t="str">
        <f t="shared" si="409"/>
        <v>INSERT INTO oscar_db.synonym (SYNONYM, LOV_ID) VALUES('type NE' , 1159);</v>
      </c>
      <c r="AH1160" t="str">
        <f t="shared" si="409"/>
        <v>INSERT INTO oscar_db.synonym (SYNONYM, LOV_ID) VALUES('NE type' , 1159);</v>
      </c>
      <c r="AI1160" t="str">
        <f t="shared" si="409"/>
        <v/>
      </c>
      <c r="AJ1160" t="str">
        <f t="shared" si="409"/>
        <v/>
      </c>
    </row>
    <row r="1161" spans="3:44" ht="16" hidden="1">
      <c r="C1161" s="168">
        <v>33</v>
      </c>
      <c r="D1161" s="68" t="s">
        <v>2829</v>
      </c>
      <c r="E1161" s="145" t="s">
        <v>952</v>
      </c>
      <c r="G1161" s="149" t="s">
        <v>3202</v>
      </c>
      <c r="H1161" s="149" t="s">
        <v>3203</v>
      </c>
      <c r="I1161" s="149">
        <v>2</v>
      </c>
      <c r="J1161" s="149" t="s">
        <v>200</v>
      </c>
      <c r="L1161" s="158" t="s">
        <v>3204</v>
      </c>
      <c r="M1161" s="135" t="s">
        <v>3201</v>
      </c>
      <c r="N1161" s="168">
        <v>1160</v>
      </c>
      <c r="S1161" t="s">
        <v>88</v>
      </c>
      <c r="T1161" t="str">
        <f t="shared" si="410"/>
        <v>insert into lov_value (ID,CBL_VALUE,OSCAR_VALUE, ACTIVE, ORDER_VALUE,LOV_ID) values(1160,'TYPE_NR','NR',1,2,33);</v>
      </c>
      <c r="U1161" t="str">
        <f t="shared" si="408"/>
        <v>type NR</v>
      </c>
      <c r="V1161" t="str">
        <f t="shared" si="408"/>
        <v>NR type</v>
      </c>
      <c r="W1161" t="str">
        <f t="shared" si="408"/>
        <v/>
      </c>
      <c r="X1161" t="str">
        <f t="shared" si="408"/>
        <v/>
      </c>
      <c r="Y1161" t="str">
        <f t="shared" si="408"/>
        <v/>
      </c>
      <c r="AG1161" t="str">
        <f t="shared" si="409"/>
        <v>INSERT INTO oscar_db.synonym (SYNONYM, LOV_ID) VALUES('type NR' , 1160);</v>
      </c>
      <c r="AH1161" t="str">
        <f t="shared" si="409"/>
        <v>INSERT INTO oscar_db.synonym (SYNONYM, LOV_ID) VALUES('NR type' , 1160);</v>
      </c>
      <c r="AI1161" t="str">
        <f t="shared" si="409"/>
        <v/>
      </c>
      <c r="AJ1161" t="str">
        <f t="shared" si="409"/>
        <v/>
      </c>
    </row>
    <row r="1162" spans="3:44" ht="16" hidden="1">
      <c r="C1162" s="168">
        <v>33</v>
      </c>
      <c r="D1162" s="68" t="s">
        <v>2829</v>
      </c>
      <c r="E1162" s="145" t="s">
        <v>952</v>
      </c>
      <c r="G1162" s="149" t="s">
        <v>3205</v>
      </c>
      <c r="H1162" s="149">
        <v>1</v>
      </c>
      <c r="I1162" s="149">
        <v>3</v>
      </c>
      <c r="J1162" s="149" t="s">
        <v>200</v>
      </c>
      <c r="L1162" s="158" t="s">
        <v>3206</v>
      </c>
      <c r="M1162" s="135" t="s">
        <v>3201</v>
      </c>
      <c r="N1162" s="168">
        <v>1161</v>
      </c>
      <c r="S1162" t="s">
        <v>88</v>
      </c>
      <c r="T1162" t="str">
        <f t="shared" si="410"/>
        <v>insert into lov_value (ID,CBL_VALUE,OSCAR_VALUE, ACTIVE, ORDER_VALUE,LOV_ID) values(1161,'TYPE_1','1',1,3,33);</v>
      </c>
      <c r="U1162" t="str">
        <f t="shared" si="408"/>
        <v>type 1</v>
      </c>
      <c r="V1162" t="str">
        <f t="shared" si="408"/>
        <v>1 type</v>
      </c>
      <c r="W1162" t="str">
        <f t="shared" si="408"/>
        <v/>
      </c>
      <c r="X1162" t="str">
        <f t="shared" si="408"/>
        <v/>
      </c>
      <c r="Y1162" t="str">
        <f t="shared" si="408"/>
        <v/>
      </c>
      <c r="AG1162" t="str">
        <f t="shared" si="409"/>
        <v>INSERT INTO oscar_db.synonym (SYNONYM, LOV_ID) VALUES('type 1' , 1161);</v>
      </c>
      <c r="AH1162" t="str">
        <f t="shared" si="409"/>
        <v>INSERT INTO oscar_db.synonym (SYNONYM, LOV_ID) VALUES('1 type' , 1161);</v>
      </c>
      <c r="AI1162" t="str">
        <f t="shared" si="409"/>
        <v/>
      </c>
      <c r="AJ1162" t="str">
        <f t="shared" si="409"/>
        <v/>
      </c>
    </row>
    <row r="1163" spans="3:44" ht="16" hidden="1">
      <c r="C1163" s="168">
        <v>33</v>
      </c>
      <c r="D1163" s="68" t="s">
        <v>2829</v>
      </c>
      <c r="E1163" s="145" t="s">
        <v>952</v>
      </c>
      <c r="G1163" s="149" t="s">
        <v>3207</v>
      </c>
      <c r="H1163" s="149">
        <v>2</v>
      </c>
      <c r="I1163" s="149">
        <v>4</v>
      </c>
      <c r="J1163" s="149" t="s">
        <v>200</v>
      </c>
      <c r="L1163" s="158" t="s">
        <v>3208</v>
      </c>
      <c r="M1163" s="135" t="s">
        <v>3201</v>
      </c>
      <c r="N1163" s="168">
        <v>1162</v>
      </c>
      <c r="S1163" t="s">
        <v>88</v>
      </c>
      <c r="T1163" t="str">
        <f t="shared" si="410"/>
        <v>insert into lov_value (ID,CBL_VALUE,OSCAR_VALUE, ACTIVE, ORDER_VALUE,LOV_ID) values(1162,'TYPE_2','2',1,4,33);</v>
      </c>
      <c r="U1163" t="str">
        <f t="shared" si="408"/>
        <v>type 2</v>
      </c>
      <c r="V1163" t="str">
        <f t="shared" si="408"/>
        <v>2 type</v>
      </c>
      <c r="W1163" t="str">
        <f t="shared" si="408"/>
        <v/>
      </c>
      <c r="X1163" t="str">
        <f t="shared" si="408"/>
        <v/>
      </c>
      <c r="Y1163" t="str">
        <f t="shared" si="408"/>
        <v/>
      </c>
      <c r="AG1163" t="str">
        <f t="shared" si="409"/>
        <v>INSERT INTO oscar_db.synonym (SYNONYM, LOV_ID) VALUES('type 2' , 1162);</v>
      </c>
      <c r="AH1163" t="str">
        <f t="shared" si="409"/>
        <v>INSERT INTO oscar_db.synonym (SYNONYM, LOV_ID) VALUES('2 type' , 1162);</v>
      </c>
      <c r="AI1163" t="str">
        <f t="shared" si="409"/>
        <v/>
      </c>
      <c r="AJ1163" t="str">
        <f t="shared" si="409"/>
        <v/>
      </c>
    </row>
    <row r="1164" spans="3:44" ht="16" hidden="1">
      <c r="C1164" s="168">
        <v>33</v>
      </c>
      <c r="D1164" s="68" t="s">
        <v>2829</v>
      </c>
      <c r="E1164" s="145" t="s">
        <v>952</v>
      </c>
      <c r="G1164" s="149" t="s">
        <v>3209</v>
      </c>
      <c r="H1164" s="149">
        <v>3</v>
      </c>
      <c r="I1164" s="149">
        <v>5</v>
      </c>
      <c r="J1164" s="149" t="s">
        <v>200</v>
      </c>
      <c r="L1164" s="158" t="s">
        <v>3210</v>
      </c>
      <c r="M1164" s="135" t="s">
        <v>3201</v>
      </c>
      <c r="N1164" s="168">
        <v>1163</v>
      </c>
      <c r="S1164" t="s">
        <v>88</v>
      </c>
      <c r="T1164" t="str">
        <f t="shared" si="410"/>
        <v>insert into lov_value (ID,CBL_VALUE,OSCAR_VALUE, ACTIVE, ORDER_VALUE,LOV_ID) values(1163,'TYPE_3','3',1,5,33);</v>
      </c>
      <c r="U1164" t="str">
        <f t="shared" si="408"/>
        <v>type 3</v>
      </c>
      <c r="V1164" t="str">
        <f t="shared" si="408"/>
        <v>3 type</v>
      </c>
      <c r="W1164" t="str">
        <f t="shared" si="408"/>
        <v/>
      </c>
      <c r="X1164" t="str">
        <f t="shared" si="408"/>
        <v/>
      </c>
      <c r="Y1164" t="str">
        <f t="shared" si="408"/>
        <v/>
      </c>
      <c r="AG1164" t="str">
        <f t="shared" si="409"/>
        <v>INSERT INTO oscar_db.synonym (SYNONYM, LOV_ID) VALUES('type 3' , 1163);</v>
      </c>
      <c r="AH1164" t="str">
        <f t="shared" si="409"/>
        <v>INSERT INTO oscar_db.synonym (SYNONYM, LOV_ID) VALUES('3 type' , 1163);</v>
      </c>
      <c r="AI1164" t="str">
        <f t="shared" si="409"/>
        <v/>
      </c>
      <c r="AJ1164" t="str">
        <f t="shared" si="409"/>
        <v/>
      </c>
    </row>
    <row r="1165" spans="3:44" ht="16" hidden="1">
      <c r="C1165" s="168">
        <v>33</v>
      </c>
      <c r="D1165" s="68" t="s">
        <v>2829</v>
      </c>
      <c r="E1165" s="145" t="s">
        <v>952</v>
      </c>
      <c r="F1165" s="146" t="s">
        <v>3211</v>
      </c>
      <c r="G1165" s="149" t="s">
        <v>3212</v>
      </c>
      <c r="H1165" s="149">
        <v>4</v>
      </c>
      <c r="I1165" s="149">
        <v>6</v>
      </c>
      <c r="J1165" s="149" t="s">
        <v>200</v>
      </c>
      <c r="L1165" s="158" t="s">
        <v>3213</v>
      </c>
      <c r="M1165" s="135" t="s">
        <v>3201</v>
      </c>
      <c r="N1165" s="168">
        <v>1164</v>
      </c>
      <c r="S1165" t="s">
        <v>88</v>
      </c>
      <c r="T1165" t="str">
        <f t="shared" si="410"/>
        <v>insert into lov_value (ID,CBL_VALUE,OSCAR_VALUE, ACTIVE, ORDER_VALUE,LOV_ID) values(1164,'TYPE_4','4',1,6,33);</v>
      </c>
      <c r="U1165" t="str">
        <f t="shared" si="408"/>
        <v>type 4</v>
      </c>
      <c r="V1165" t="str">
        <f t="shared" si="408"/>
        <v>4 type</v>
      </c>
      <c r="W1165" t="str">
        <f t="shared" si="408"/>
        <v/>
      </c>
      <c r="X1165" t="str">
        <f t="shared" si="408"/>
        <v/>
      </c>
      <c r="Y1165" t="str">
        <f t="shared" si="408"/>
        <v/>
      </c>
      <c r="AG1165" t="str">
        <f t="shared" si="409"/>
        <v>INSERT INTO oscar_db.synonym (SYNONYM, LOV_ID) VALUES('type 4' , 1164);</v>
      </c>
      <c r="AH1165" t="str">
        <f t="shared" si="409"/>
        <v>INSERT INTO oscar_db.synonym (SYNONYM, LOV_ID) VALUES('4 type' , 1164);</v>
      </c>
      <c r="AI1165" t="str">
        <f t="shared" si="409"/>
        <v/>
      </c>
      <c r="AJ1165" t="str">
        <f t="shared" si="409"/>
        <v/>
      </c>
    </row>
    <row r="1166" spans="3:44" ht="16" hidden="1">
      <c r="C1166" s="168">
        <v>33</v>
      </c>
      <c r="D1166" s="68" t="s">
        <v>2829</v>
      </c>
      <c r="E1166" s="145" t="s">
        <v>952</v>
      </c>
      <c r="G1166" s="149" t="s">
        <v>3214</v>
      </c>
      <c r="H1166" s="149" t="s">
        <v>3215</v>
      </c>
      <c r="I1166" s="149">
        <v>7</v>
      </c>
      <c r="J1166" s="149" t="s">
        <v>200</v>
      </c>
      <c r="L1166" s="158" t="s">
        <v>3216</v>
      </c>
      <c r="M1166" s="135" t="s">
        <v>3201</v>
      </c>
      <c r="N1166" s="168">
        <v>1165</v>
      </c>
      <c r="S1166" t="s">
        <v>88</v>
      </c>
      <c r="T1166" t="str">
        <f t="shared" si="410"/>
        <v>insert into lov_value (ID,CBL_VALUE,OSCAR_VALUE, ACTIVE, ORDER_VALUE,LOV_ID) values(1165,'TYPE_5_A','5A',1,7,33);</v>
      </c>
      <c r="U1166" t="str">
        <f t="shared" si="408"/>
        <v>type 5A</v>
      </c>
      <c r="V1166" t="str">
        <f t="shared" si="408"/>
        <v>5A type</v>
      </c>
      <c r="W1166" t="str">
        <f t="shared" si="408"/>
        <v>5.A</v>
      </c>
      <c r="X1166" t="str">
        <f t="shared" si="408"/>
        <v/>
      </c>
      <c r="Y1166" t="str">
        <f t="shared" si="408"/>
        <v/>
      </c>
      <c r="AG1166" t="str">
        <f t="shared" si="409"/>
        <v>INSERT INTO oscar_db.synonym (SYNONYM, LOV_ID) VALUES('type 5A' , 1165);</v>
      </c>
      <c r="AH1166" t="str">
        <f t="shared" si="409"/>
        <v>INSERT INTO oscar_db.synonym (SYNONYM, LOV_ID) VALUES('5A type' , 1165);</v>
      </c>
      <c r="AI1166" t="str">
        <f t="shared" si="409"/>
        <v>INSERT INTO oscar_db.synonym (SYNONYM, LOV_ID) VALUES('5.A' , 1165);</v>
      </c>
      <c r="AJ1166" t="str">
        <f t="shared" si="409"/>
        <v/>
      </c>
    </row>
    <row r="1167" spans="3:44" ht="16" hidden="1">
      <c r="C1167" s="168">
        <v>33</v>
      </c>
      <c r="D1167" s="68" t="s">
        <v>2829</v>
      </c>
      <c r="E1167" s="145" t="s">
        <v>952</v>
      </c>
      <c r="G1167" s="149" t="s">
        <v>3217</v>
      </c>
      <c r="H1167" s="149" t="s">
        <v>3218</v>
      </c>
      <c r="I1167" s="149">
        <v>8</v>
      </c>
      <c r="J1167" s="149" t="s">
        <v>200</v>
      </c>
      <c r="L1167" s="158" t="s">
        <v>3219</v>
      </c>
      <c r="M1167" s="135" t="s">
        <v>3201</v>
      </c>
      <c r="N1167" s="168">
        <v>1166</v>
      </c>
      <c r="S1167" t="s">
        <v>88</v>
      </c>
      <c r="T1167" t="str">
        <f t="shared" si="410"/>
        <v>insert into lov_value (ID,CBL_VALUE,OSCAR_VALUE, ACTIVE, ORDER_VALUE,LOV_ID) values(1166,'TYPE_5_B','5B',1,8,33);</v>
      </c>
      <c r="U1167" t="str">
        <f t="shared" si="408"/>
        <v>type 5B</v>
      </c>
      <c r="V1167" t="str">
        <f t="shared" si="408"/>
        <v>5B type</v>
      </c>
      <c r="W1167" t="str">
        <f t="shared" si="408"/>
        <v>5.B</v>
      </c>
      <c r="X1167" t="str">
        <f t="shared" si="408"/>
        <v/>
      </c>
      <c r="Y1167" t="str">
        <f t="shared" si="408"/>
        <v/>
      </c>
      <c r="AG1167" t="str">
        <f t="shared" si="409"/>
        <v>INSERT INTO oscar_db.synonym (SYNONYM, LOV_ID) VALUES('type 5B' , 1166);</v>
      </c>
      <c r="AH1167" t="str">
        <f t="shared" si="409"/>
        <v>INSERT INTO oscar_db.synonym (SYNONYM, LOV_ID) VALUES('5B type' , 1166);</v>
      </c>
      <c r="AI1167" t="str">
        <f t="shared" si="409"/>
        <v>INSERT INTO oscar_db.synonym (SYNONYM, LOV_ID) VALUES('5.B' , 1166);</v>
      </c>
      <c r="AJ1167" t="str">
        <f t="shared" si="409"/>
        <v/>
      </c>
    </row>
    <row r="1168" spans="3:44" ht="16" hidden="1">
      <c r="C1168" s="168">
        <v>33</v>
      </c>
      <c r="D1168" s="68" t="s">
        <v>2829</v>
      </c>
      <c r="E1168" s="145" t="s">
        <v>952</v>
      </c>
      <c r="G1168" s="149" t="s">
        <v>3220</v>
      </c>
      <c r="H1168" s="149">
        <v>6</v>
      </c>
      <c r="I1168" s="149">
        <v>9</v>
      </c>
      <c r="J1168" s="149" t="s">
        <v>200</v>
      </c>
      <c r="L1168" s="158" t="s">
        <v>3221</v>
      </c>
      <c r="M1168" s="135" t="s">
        <v>3201</v>
      </c>
      <c r="N1168" s="168">
        <v>1167</v>
      </c>
      <c r="S1168" t="s">
        <v>88</v>
      </c>
      <c r="T1168" t="str">
        <f t="shared" si="410"/>
        <v>insert into lov_value (ID,CBL_VALUE,OSCAR_VALUE, ACTIVE, ORDER_VALUE,LOV_ID) values(1167,'TYPE_6','6',1,9,33);</v>
      </c>
      <c r="U1168" t="str">
        <f t="shared" si="408"/>
        <v>type 6</v>
      </c>
      <c r="V1168" t="str">
        <f t="shared" si="408"/>
        <v>6 type</v>
      </c>
      <c r="W1168" t="str">
        <f t="shared" si="408"/>
        <v/>
      </c>
      <c r="X1168" t="str">
        <f t="shared" si="408"/>
        <v/>
      </c>
      <c r="Y1168" t="str">
        <f t="shared" si="408"/>
        <v/>
      </c>
      <c r="AG1168" t="str">
        <f t="shared" si="409"/>
        <v>INSERT INTO oscar_db.synonym (SYNONYM, LOV_ID) VALUES('type 6' , 1167);</v>
      </c>
      <c r="AH1168" t="str">
        <f t="shared" si="409"/>
        <v>INSERT INTO oscar_db.synonym (SYNONYM, LOV_ID) VALUES('6 type' , 1167);</v>
      </c>
      <c r="AI1168" t="str">
        <f t="shared" si="409"/>
        <v/>
      </c>
      <c r="AJ1168" t="str">
        <f t="shared" si="409"/>
        <v/>
      </c>
    </row>
    <row r="1169" spans="3:36" ht="16" hidden="1">
      <c r="C1169" s="168">
        <v>33</v>
      </c>
      <c r="D1169" s="68" t="s">
        <v>2829</v>
      </c>
      <c r="E1169" s="145" t="s">
        <v>952</v>
      </c>
      <c r="G1169" s="149" t="s">
        <v>3222</v>
      </c>
      <c r="H1169" s="149">
        <v>7</v>
      </c>
      <c r="I1169" s="149">
        <v>10</v>
      </c>
      <c r="J1169" s="149" t="s">
        <v>200</v>
      </c>
      <c r="L1169" s="158" t="s">
        <v>3223</v>
      </c>
      <c r="M1169" s="135" t="s">
        <v>3201</v>
      </c>
      <c r="N1169" s="168">
        <v>1168</v>
      </c>
      <c r="S1169" t="s">
        <v>88</v>
      </c>
      <c r="T1169" t="str">
        <f t="shared" si="410"/>
        <v>insert into lov_value (ID,CBL_VALUE,OSCAR_VALUE, ACTIVE, ORDER_VALUE,LOV_ID) values(1168,'TYPE_7','7',1,10,33);</v>
      </c>
      <c r="U1169" t="str">
        <f t="shared" si="408"/>
        <v>type 7</v>
      </c>
      <c r="V1169" t="str">
        <f t="shared" si="408"/>
        <v>7 type</v>
      </c>
      <c r="W1169" t="str">
        <f t="shared" si="408"/>
        <v/>
      </c>
      <c r="X1169" t="str">
        <f t="shared" si="408"/>
        <v/>
      </c>
      <c r="Y1169" t="str">
        <f t="shared" si="408"/>
        <v/>
      </c>
      <c r="AG1169" t="str">
        <f t="shared" si="409"/>
        <v>INSERT INTO oscar_db.synonym (SYNONYM, LOV_ID) VALUES('type 7' , 1168);</v>
      </c>
      <c r="AH1169" t="str">
        <f t="shared" si="409"/>
        <v>INSERT INTO oscar_db.synonym (SYNONYM, LOV_ID) VALUES('7 type' , 1168);</v>
      </c>
      <c r="AI1169" t="str">
        <f t="shared" si="409"/>
        <v/>
      </c>
      <c r="AJ1169" t="str">
        <f t="shared" si="409"/>
        <v/>
      </c>
    </row>
    <row r="1170" spans="3:36" ht="16" hidden="1">
      <c r="C1170" s="168">
        <v>33</v>
      </c>
      <c r="D1170" s="68" t="s">
        <v>2829</v>
      </c>
      <c r="E1170" s="145" t="s">
        <v>952</v>
      </c>
      <c r="G1170" s="149" t="s">
        <v>3224</v>
      </c>
      <c r="H1170" s="149" t="s">
        <v>3225</v>
      </c>
      <c r="I1170" s="149">
        <v>11</v>
      </c>
      <c r="J1170" s="149" t="s">
        <v>200</v>
      </c>
      <c r="L1170" s="158" t="s">
        <v>3226</v>
      </c>
      <c r="M1170" s="135" t="s">
        <v>3201</v>
      </c>
      <c r="N1170" s="168">
        <v>1169</v>
      </c>
      <c r="S1170" t="s">
        <v>88</v>
      </c>
      <c r="T1170" t="str">
        <f t="shared" si="410"/>
        <v>insert into lov_value (ID,CBL_VALUE,OSCAR_VALUE, ACTIVE, ORDER_VALUE,LOV_ID) values(1169,'TYPE_8_A','8A',1,11,33);</v>
      </c>
      <c r="U1170" t="str">
        <f t="shared" si="408"/>
        <v>type 8A</v>
      </c>
      <c r="V1170" t="str">
        <f t="shared" si="408"/>
        <v>8A type</v>
      </c>
      <c r="W1170" t="str">
        <f t="shared" si="408"/>
        <v>8.A</v>
      </c>
      <c r="X1170" t="str">
        <f t="shared" si="408"/>
        <v/>
      </c>
      <c r="Y1170" t="str">
        <f t="shared" si="408"/>
        <v/>
      </c>
      <c r="AG1170" t="str">
        <f t="shared" si="409"/>
        <v>INSERT INTO oscar_db.synonym (SYNONYM, LOV_ID) VALUES('type 8A' , 1169);</v>
      </c>
      <c r="AH1170" t="str">
        <f t="shared" si="409"/>
        <v>INSERT INTO oscar_db.synonym (SYNONYM, LOV_ID) VALUES('8A type' , 1169);</v>
      </c>
      <c r="AI1170" t="str">
        <f t="shared" si="409"/>
        <v>INSERT INTO oscar_db.synonym (SYNONYM, LOV_ID) VALUES('8.A' , 1169);</v>
      </c>
      <c r="AJ1170" t="str">
        <f t="shared" si="409"/>
        <v/>
      </c>
    </row>
    <row r="1171" spans="3:36" ht="16" hidden="1">
      <c r="C1171" s="168">
        <v>33</v>
      </c>
      <c r="D1171" s="68" t="s">
        <v>2829</v>
      </c>
      <c r="E1171" s="145" t="s">
        <v>952</v>
      </c>
      <c r="G1171" s="149" t="s">
        <v>3227</v>
      </c>
      <c r="H1171" s="149" t="s">
        <v>3228</v>
      </c>
      <c r="I1171" s="149">
        <v>12</v>
      </c>
      <c r="J1171" s="149" t="s">
        <v>200</v>
      </c>
      <c r="L1171" s="158" t="s">
        <v>3229</v>
      </c>
      <c r="M1171" s="135" t="s">
        <v>3201</v>
      </c>
      <c r="N1171" s="168">
        <v>1170</v>
      </c>
      <c r="S1171" t="s">
        <v>88</v>
      </c>
      <c r="T1171" t="str">
        <f t="shared" si="410"/>
        <v>insert into lov_value (ID,CBL_VALUE,OSCAR_VALUE, ACTIVE, ORDER_VALUE,LOV_ID) values(1170,'TYPE_8_B','8B',1,12,33);</v>
      </c>
      <c r="U1171" t="str">
        <f t="shared" si="408"/>
        <v>type 8B</v>
      </c>
      <c r="V1171" t="str">
        <f t="shared" si="408"/>
        <v>8B type</v>
      </c>
      <c r="W1171" t="str">
        <f t="shared" si="408"/>
        <v>8.B</v>
      </c>
      <c r="X1171" t="str">
        <f t="shared" si="408"/>
        <v/>
      </c>
      <c r="Y1171" t="str">
        <f t="shared" si="408"/>
        <v/>
      </c>
      <c r="AG1171" t="str">
        <f t="shared" si="409"/>
        <v>INSERT INTO oscar_db.synonym (SYNONYM, LOV_ID) VALUES('type 8B' , 1170);</v>
      </c>
      <c r="AH1171" t="str">
        <f t="shared" si="409"/>
        <v>INSERT INTO oscar_db.synonym (SYNONYM, LOV_ID) VALUES('8B type' , 1170);</v>
      </c>
      <c r="AI1171" t="str">
        <f t="shared" si="409"/>
        <v>INSERT INTO oscar_db.synonym (SYNONYM, LOV_ID) VALUES('8.B' , 1170);</v>
      </c>
      <c r="AJ1171" t="str">
        <f t="shared" si="409"/>
        <v/>
      </c>
    </row>
    <row r="1172" spans="3:36" ht="16" hidden="1">
      <c r="C1172" s="168">
        <v>33</v>
      </c>
      <c r="D1172" s="68" t="s">
        <v>2829</v>
      </c>
      <c r="E1172" s="145" t="s">
        <v>952</v>
      </c>
      <c r="G1172" s="149" t="s">
        <v>3230</v>
      </c>
      <c r="H1172" s="149" t="s">
        <v>3231</v>
      </c>
      <c r="I1172" s="149">
        <v>13</v>
      </c>
      <c r="J1172" s="149" t="s">
        <v>200</v>
      </c>
      <c r="L1172" s="158" t="s">
        <v>3232</v>
      </c>
      <c r="M1172" s="135" t="s">
        <v>3201</v>
      </c>
      <c r="N1172" s="168">
        <v>1171</v>
      </c>
      <c r="S1172" t="s">
        <v>88</v>
      </c>
      <c r="T1172" t="str">
        <f t="shared" si="410"/>
        <v>insert into lov_value (ID,CBL_VALUE,OSCAR_VALUE, ACTIVE, ORDER_VALUE,LOV_ID) values(1171,'TYPE_8_C','8C',1,13,33);</v>
      </c>
      <c r="U1172" t="str">
        <f t="shared" si="408"/>
        <v>type 8C</v>
      </c>
      <c r="V1172" t="str">
        <f t="shared" si="408"/>
        <v>8C type</v>
      </c>
      <c r="W1172" t="str">
        <f t="shared" si="408"/>
        <v>8.C</v>
      </c>
      <c r="X1172" t="str">
        <f t="shared" si="408"/>
        <v/>
      </c>
      <c r="Y1172" t="str">
        <f t="shared" si="408"/>
        <v/>
      </c>
      <c r="AG1172" t="str">
        <f t="shared" si="409"/>
        <v>INSERT INTO oscar_db.synonym (SYNONYM, LOV_ID) VALUES('type 8C' , 1171);</v>
      </c>
      <c r="AH1172" t="str">
        <f t="shared" si="409"/>
        <v>INSERT INTO oscar_db.synonym (SYNONYM, LOV_ID) VALUES('8C type' , 1171);</v>
      </c>
      <c r="AI1172" t="str">
        <f t="shared" si="409"/>
        <v>INSERT INTO oscar_db.synonym (SYNONYM, LOV_ID) VALUES('8.C' , 1171);</v>
      </c>
      <c r="AJ1172" t="str">
        <f t="shared" si="409"/>
        <v/>
      </c>
    </row>
    <row r="1173" spans="3:36" ht="16" hidden="1">
      <c r="C1173" s="168">
        <v>33</v>
      </c>
      <c r="D1173" s="68" t="s">
        <v>2829</v>
      </c>
      <c r="E1173" s="145" t="s">
        <v>952</v>
      </c>
      <c r="G1173" s="149" t="s">
        <v>3233</v>
      </c>
      <c r="H1173" s="149" t="s">
        <v>3234</v>
      </c>
      <c r="I1173" s="149">
        <v>14</v>
      </c>
      <c r="J1173" s="149" t="s">
        <v>200</v>
      </c>
      <c r="L1173" s="158" t="s">
        <v>3235</v>
      </c>
      <c r="M1173" s="135" t="s">
        <v>3201</v>
      </c>
      <c r="N1173" s="168">
        <v>1172</v>
      </c>
      <c r="S1173" t="s">
        <v>88</v>
      </c>
      <c r="T1173" t="str">
        <f t="shared" si="410"/>
        <v>insert into lov_value (ID,CBL_VALUE,OSCAR_VALUE, ACTIVE, ORDER_VALUE,LOV_ID) values(1172,'TYPE_8_D','8D',1,14,33);</v>
      </c>
      <c r="U1173" t="str">
        <f t="shared" ref="U1173:Y1223" si="411">IF($L1173&lt;&gt;"",
    IF(LEN($L1173)-LEN(SUBSTITUTE($L1173,";",""))&gt;=U$1,
        IF(U$1=1,
            MID($L1173,1,FIND(";",$L1173,1)-1),
            MID($L1173,
                FIND("~",SUBSTITUTE($L1173,";","~",U$1-1))+1,
                FIND("~",SUBSTITUTE($L1173,";","~",U$1))-FIND("~",SUBSTITUTE($L1173,";","~",U$1-1))-1
            )
        ),
        IF(AND(LEN($L1173)-LEN(SUBSTITUTE($L1173,";",""))=0,U$1=1),
            $L1173,
            IF(LEN($L1173)-LEN(SUBSTITUTE($L1173,";",""))=U$1-1,
                RIGHT($L1173,LEN($L1173)-FIND("~",(SUBSTITUTE($L1173,";","~",U$1-1)))),""))),"")</f>
        <v>type 8D</v>
      </c>
      <c r="V1173" t="str">
        <f t="shared" si="411"/>
        <v>8D type</v>
      </c>
      <c r="W1173" t="str">
        <f t="shared" si="411"/>
        <v>8.D</v>
      </c>
      <c r="X1173" t="str">
        <f t="shared" si="411"/>
        <v/>
      </c>
      <c r="Y1173" t="str">
        <f t="shared" si="411"/>
        <v/>
      </c>
      <c r="AG1173" t="str">
        <f t="shared" ref="AG1173:AJ1236" si="412">IF(U1173&lt;&gt;"",CONCATENATE("INSERT INTO oscar_db.synonym (SYNONYM, LOV_ID) VALUES('",U1173,"' , ",$N1173,");"),"")</f>
        <v>INSERT INTO oscar_db.synonym (SYNONYM, LOV_ID) VALUES('type 8D' , 1172);</v>
      </c>
      <c r="AH1173" t="str">
        <f t="shared" si="412"/>
        <v>INSERT INTO oscar_db.synonym (SYNONYM, LOV_ID) VALUES('8D type' , 1172);</v>
      </c>
      <c r="AI1173" t="str">
        <f t="shared" si="412"/>
        <v>INSERT INTO oscar_db.synonym (SYNONYM, LOV_ID) VALUES('8.D' , 1172);</v>
      </c>
      <c r="AJ1173" t="str">
        <f t="shared" si="412"/>
        <v/>
      </c>
    </row>
    <row r="1174" spans="3:36" ht="16" hidden="1">
      <c r="C1174" s="168">
        <v>33</v>
      </c>
      <c r="D1174" s="68" t="s">
        <v>2829</v>
      </c>
      <c r="E1174" s="145" t="s">
        <v>952</v>
      </c>
      <c r="G1174" s="149" t="s">
        <v>3236</v>
      </c>
      <c r="H1174" s="149">
        <v>9</v>
      </c>
      <c r="I1174" s="149">
        <v>15</v>
      </c>
      <c r="J1174" s="149" t="s">
        <v>200</v>
      </c>
      <c r="L1174" s="158" t="s">
        <v>3237</v>
      </c>
      <c r="M1174" s="135" t="s">
        <v>3201</v>
      </c>
      <c r="N1174" s="168">
        <v>1173</v>
      </c>
      <c r="S1174" t="s">
        <v>88</v>
      </c>
      <c r="T1174" t="str">
        <f t="shared" si="410"/>
        <v>insert into lov_value (ID,CBL_VALUE,OSCAR_VALUE, ACTIVE, ORDER_VALUE,LOV_ID) values(1173,'TYPE_9','9',1,15,33);</v>
      </c>
      <c r="U1174" t="str">
        <f t="shared" si="411"/>
        <v>type 9</v>
      </c>
      <c r="V1174" t="str">
        <f t="shared" si="411"/>
        <v>9 type</v>
      </c>
      <c r="W1174" t="str">
        <f t="shared" si="411"/>
        <v/>
      </c>
      <c r="X1174" t="str">
        <f t="shared" si="411"/>
        <v/>
      </c>
      <c r="Y1174" t="str">
        <f t="shared" si="411"/>
        <v/>
      </c>
      <c r="AG1174" t="str">
        <f t="shared" si="412"/>
        <v>INSERT INTO oscar_db.synonym (SYNONYM, LOV_ID) VALUES('type 9' , 1173);</v>
      </c>
      <c r="AH1174" t="str">
        <f t="shared" si="412"/>
        <v>INSERT INTO oscar_db.synonym (SYNONYM, LOV_ID) VALUES('9 type' , 1173);</v>
      </c>
      <c r="AI1174" t="str">
        <f t="shared" si="412"/>
        <v/>
      </c>
      <c r="AJ1174" t="str">
        <f t="shared" si="412"/>
        <v/>
      </c>
    </row>
    <row r="1175" spans="3:36" ht="16" hidden="1">
      <c r="C1175" s="168">
        <v>33</v>
      </c>
      <c r="D1175" s="68" t="s">
        <v>2829</v>
      </c>
      <c r="E1175" s="145" t="s">
        <v>952</v>
      </c>
      <c r="G1175" s="149" t="s">
        <v>3238</v>
      </c>
      <c r="H1175" s="149" t="s">
        <v>3239</v>
      </c>
      <c r="I1175" s="149">
        <v>16</v>
      </c>
      <c r="J1175" s="149" t="s">
        <v>200</v>
      </c>
      <c r="L1175" s="158" t="s">
        <v>3240</v>
      </c>
      <c r="M1175" s="135" t="s">
        <v>3201</v>
      </c>
      <c r="N1175" s="168">
        <v>1174</v>
      </c>
      <c r="S1175" t="s">
        <v>88</v>
      </c>
      <c r="T1175" t="str">
        <f t="shared" si="410"/>
        <v>insert into lov_value (ID,CBL_VALUE,OSCAR_VALUE, ACTIVE, ORDER_VALUE,LOV_ID) values(1174,'TYPE_9_G','9G',1,16,33);</v>
      </c>
      <c r="U1175" t="str">
        <f t="shared" si="411"/>
        <v>type 9G</v>
      </c>
      <c r="V1175" t="str">
        <f t="shared" si="411"/>
        <v>9G type</v>
      </c>
      <c r="W1175" t="str">
        <f t="shared" si="411"/>
        <v>9.G</v>
      </c>
      <c r="X1175" t="str">
        <f t="shared" si="411"/>
        <v/>
      </c>
      <c r="Y1175" t="str">
        <f t="shared" si="411"/>
        <v/>
      </c>
      <c r="AG1175" t="str">
        <f t="shared" si="412"/>
        <v>INSERT INTO oscar_db.synonym (SYNONYM, LOV_ID) VALUES('type 9G' , 1174);</v>
      </c>
      <c r="AH1175" t="str">
        <f t="shared" si="412"/>
        <v>INSERT INTO oscar_db.synonym (SYNONYM, LOV_ID) VALUES('9G type' , 1174);</v>
      </c>
      <c r="AI1175" t="str">
        <f t="shared" si="412"/>
        <v>INSERT INTO oscar_db.synonym (SYNONYM, LOV_ID) VALUES('9.G' , 1174);</v>
      </c>
      <c r="AJ1175" t="str">
        <f t="shared" si="412"/>
        <v/>
      </c>
    </row>
    <row r="1176" spans="3:36" ht="16" hidden="1">
      <c r="C1176" s="168">
        <v>34</v>
      </c>
      <c r="D1176" s="68" t="s">
        <v>2829</v>
      </c>
      <c r="E1176" s="145" t="s">
        <v>956</v>
      </c>
      <c r="G1176" s="149" t="s">
        <v>3241</v>
      </c>
      <c r="H1176" s="149" t="s">
        <v>3242</v>
      </c>
      <c r="I1176" s="149">
        <v>1</v>
      </c>
      <c r="J1176" s="149" t="s">
        <v>200</v>
      </c>
      <c r="L1176" s="158" t="s">
        <v>3243</v>
      </c>
      <c r="M1176" s="135" t="s">
        <v>3201</v>
      </c>
      <c r="N1176" s="168">
        <v>1175</v>
      </c>
      <c r="S1176" t="s">
        <v>88</v>
      </c>
      <c r="T1176" t="str">
        <f t="shared" si="410"/>
        <v>insert into lov_value (ID,CBL_VALUE,OSCAR_VALUE, ACTIVE, ORDER_VALUE,LOV_ID) values(1175,'TYPE_A','A',1,1,34);</v>
      </c>
      <c r="U1176" t="str">
        <f t="shared" si="411"/>
        <v>type A</v>
      </c>
      <c r="V1176" t="str">
        <f t="shared" si="411"/>
        <v>A type</v>
      </c>
      <c r="W1176" t="str">
        <f t="shared" si="411"/>
        <v/>
      </c>
      <c r="X1176" t="str">
        <f t="shared" si="411"/>
        <v/>
      </c>
      <c r="Y1176" t="str">
        <f t="shared" si="411"/>
        <v/>
      </c>
      <c r="AG1176" t="str">
        <f t="shared" si="412"/>
        <v>INSERT INTO oscar_db.synonym (SYNONYM, LOV_ID) VALUES('type A' , 1175);</v>
      </c>
      <c r="AH1176" t="str">
        <f t="shared" si="412"/>
        <v>INSERT INTO oscar_db.synonym (SYNONYM, LOV_ID) VALUES('A type' , 1175);</v>
      </c>
      <c r="AI1176" t="str">
        <f t="shared" si="412"/>
        <v/>
      </c>
      <c r="AJ1176" t="str">
        <f t="shared" si="412"/>
        <v/>
      </c>
    </row>
    <row r="1177" spans="3:36" ht="16" hidden="1">
      <c r="C1177" s="168">
        <v>34</v>
      </c>
      <c r="D1177" s="68" t="s">
        <v>2829</v>
      </c>
      <c r="E1177" s="145" t="s">
        <v>956</v>
      </c>
      <c r="G1177" s="149" t="s">
        <v>3244</v>
      </c>
      <c r="H1177" s="149" t="s">
        <v>993</v>
      </c>
      <c r="I1177" s="149">
        <v>2</v>
      </c>
      <c r="J1177" s="149" t="s">
        <v>200</v>
      </c>
      <c r="L1177" s="158" t="s">
        <v>3245</v>
      </c>
      <c r="M1177" s="135" t="s">
        <v>3201</v>
      </c>
      <c r="N1177" s="168">
        <v>1176</v>
      </c>
      <c r="S1177" t="s">
        <v>88</v>
      </c>
      <c r="T1177" t="str">
        <f t="shared" si="410"/>
        <v>insert into lov_value (ID,CBL_VALUE,OSCAR_VALUE, ACTIVE, ORDER_VALUE,LOV_ID) values(1176,'TYPE_B','B',1,2,34);</v>
      </c>
      <c r="U1177" t="str">
        <f t="shared" si="411"/>
        <v>type B</v>
      </c>
      <c r="V1177" t="str">
        <f t="shared" si="411"/>
        <v>B type</v>
      </c>
      <c r="W1177" t="str">
        <f t="shared" si="411"/>
        <v/>
      </c>
      <c r="X1177" t="str">
        <f t="shared" si="411"/>
        <v/>
      </c>
      <c r="Y1177" t="str">
        <f t="shared" si="411"/>
        <v/>
      </c>
      <c r="AG1177" t="str">
        <f t="shared" si="412"/>
        <v>INSERT INTO oscar_db.synonym (SYNONYM, LOV_ID) VALUES('type B' , 1176);</v>
      </c>
      <c r="AH1177" t="str">
        <f t="shared" si="412"/>
        <v>INSERT INTO oscar_db.synonym (SYNONYM, LOV_ID) VALUES('B type' , 1176);</v>
      </c>
      <c r="AI1177" t="str">
        <f t="shared" si="412"/>
        <v/>
      </c>
      <c r="AJ1177" t="str">
        <f t="shared" si="412"/>
        <v/>
      </c>
    </row>
    <row r="1178" spans="3:36" ht="16" hidden="1">
      <c r="C1178" s="168">
        <v>34</v>
      </c>
      <c r="D1178" s="68" t="s">
        <v>2829</v>
      </c>
      <c r="E1178" s="145" t="s">
        <v>956</v>
      </c>
      <c r="G1178" s="149" t="s">
        <v>3246</v>
      </c>
      <c r="H1178" s="149" t="s">
        <v>3247</v>
      </c>
      <c r="I1178" s="149">
        <v>3</v>
      </c>
      <c r="J1178" s="149" t="s">
        <v>200</v>
      </c>
      <c r="L1178" s="158" t="s">
        <v>3248</v>
      </c>
      <c r="M1178" s="135" t="s">
        <v>3201</v>
      </c>
      <c r="N1178" s="168">
        <v>1177</v>
      </c>
      <c r="S1178" t="s">
        <v>88</v>
      </c>
      <c r="T1178" t="str">
        <f t="shared" si="410"/>
        <v>insert into lov_value (ID,CBL_VALUE,OSCAR_VALUE, ACTIVE, ORDER_VALUE,LOV_ID) values(1177,'TYPE_C1','C1',1,3,34);</v>
      </c>
      <c r="U1178" t="str">
        <f t="shared" si="411"/>
        <v>type C1</v>
      </c>
      <c r="V1178" t="str">
        <f t="shared" si="411"/>
        <v>C1 type</v>
      </c>
      <c r="W1178" t="str">
        <f t="shared" si="411"/>
        <v>C.1</v>
      </c>
      <c r="X1178" t="str">
        <f t="shared" si="411"/>
        <v/>
      </c>
      <c r="Y1178" t="str">
        <f t="shared" si="411"/>
        <v/>
      </c>
      <c r="AG1178" t="str">
        <f t="shared" si="412"/>
        <v>INSERT INTO oscar_db.synonym (SYNONYM, LOV_ID) VALUES('type C1' , 1177);</v>
      </c>
      <c r="AH1178" t="str">
        <f t="shared" si="412"/>
        <v>INSERT INTO oscar_db.synonym (SYNONYM, LOV_ID) VALUES('C1 type' , 1177);</v>
      </c>
      <c r="AI1178" t="str">
        <f t="shared" si="412"/>
        <v>INSERT INTO oscar_db.synonym (SYNONYM, LOV_ID) VALUES('C.1' , 1177);</v>
      </c>
      <c r="AJ1178" t="str">
        <f t="shared" si="412"/>
        <v/>
      </c>
    </row>
    <row r="1179" spans="3:36" ht="16" hidden="1">
      <c r="C1179" s="168">
        <v>34</v>
      </c>
      <c r="D1179" s="68" t="s">
        <v>2829</v>
      </c>
      <c r="E1179" s="145" t="s">
        <v>956</v>
      </c>
      <c r="G1179" s="149" t="s">
        <v>3249</v>
      </c>
      <c r="H1179" s="149" t="s">
        <v>3250</v>
      </c>
      <c r="I1179" s="149">
        <v>4</v>
      </c>
      <c r="J1179" s="149" t="s">
        <v>200</v>
      </c>
      <c r="L1179" s="158" t="s">
        <v>3251</v>
      </c>
      <c r="M1179" s="135" t="s">
        <v>3201</v>
      </c>
      <c r="N1179" s="168">
        <v>1178</v>
      </c>
      <c r="S1179" t="s">
        <v>88</v>
      </c>
      <c r="T1179" t="str">
        <f t="shared" si="410"/>
        <v>insert into lov_value (ID,CBL_VALUE,OSCAR_VALUE, ACTIVE, ORDER_VALUE,LOV_ID) values(1178,'TYPE_C2','C2',1,4,34);</v>
      </c>
      <c r="U1179" t="str">
        <f t="shared" si="411"/>
        <v>type C2</v>
      </c>
      <c r="V1179" t="str">
        <f t="shared" si="411"/>
        <v>C2 type</v>
      </c>
      <c r="W1179" t="str">
        <f t="shared" si="411"/>
        <v>C.2</v>
      </c>
      <c r="X1179" t="str">
        <f t="shared" si="411"/>
        <v/>
      </c>
      <c r="Y1179" t="str">
        <f t="shared" si="411"/>
        <v/>
      </c>
      <c r="AG1179" t="str">
        <f t="shared" si="412"/>
        <v>INSERT INTO oscar_db.synonym (SYNONYM, LOV_ID) VALUES('type C2' , 1178);</v>
      </c>
      <c r="AH1179" t="str">
        <f t="shared" si="412"/>
        <v>INSERT INTO oscar_db.synonym (SYNONYM, LOV_ID) VALUES('C2 type' , 1178);</v>
      </c>
      <c r="AI1179" t="str">
        <f t="shared" si="412"/>
        <v>INSERT INTO oscar_db.synonym (SYNONYM, LOV_ID) VALUES('C.2' , 1178);</v>
      </c>
      <c r="AJ1179" t="str">
        <f t="shared" si="412"/>
        <v/>
      </c>
    </row>
    <row r="1180" spans="3:36" ht="16" hidden="1">
      <c r="C1180" s="168">
        <v>34</v>
      </c>
      <c r="D1180" s="68" t="s">
        <v>2829</v>
      </c>
      <c r="E1180" s="145" t="s">
        <v>956</v>
      </c>
      <c r="G1180" s="149" t="s">
        <v>3252</v>
      </c>
      <c r="H1180" s="149" t="s">
        <v>3253</v>
      </c>
      <c r="I1180" s="149">
        <v>5</v>
      </c>
      <c r="J1180" s="149" t="s">
        <v>200</v>
      </c>
      <c r="L1180" s="158" t="s">
        <v>3254</v>
      </c>
      <c r="M1180" s="135" t="s">
        <v>3201</v>
      </c>
      <c r="N1180" s="168">
        <v>1179</v>
      </c>
      <c r="S1180" t="s">
        <v>88</v>
      </c>
      <c r="T1180" t="str">
        <f t="shared" si="410"/>
        <v>insert into lov_value (ID,CBL_VALUE,OSCAR_VALUE, ACTIVE, ORDER_VALUE,LOV_ID) values(1179,'TYPE_C3','C3',1,5,34);</v>
      </c>
      <c r="U1180" t="str">
        <f t="shared" si="411"/>
        <v>type C3</v>
      </c>
      <c r="V1180" t="str">
        <f t="shared" si="411"/>
        <v>C3 type</v>
      </c>
      <c r="W1180" t="str">
        <f t="shared" si="411"/>
        <v>C.3</v>
      </c>
      <c r="X1180" t="str">
        <f t="shared" si="411"/>
        <v/>
      </c>
      <c r="Y1180" t="str">
        <f t="shared" si="411"/>
        <v/>
      </c>
      <c r="AG1180" t="str">
        <f t="shared" si="412"/>
        <v>INSERT INTO oscar_db.synonym (SYNONYM, LOV_ID) VALUES('type C3' , 1179);</v>
      </c>
      <c r="AH1180" t="str">
        <f t="shared" si="412"/>
        <v>INSERT INTO oscar_db.synonym (SYNONYM, LOV_ID) VALUES('C3 type' , 1179);</v>
      </c>
      <c r="AI1180" t="str">
        <f t="shared" si="412"/>
        <v>INSERT INTO oscar_db.synonym (SYNONYM, LOV_ID) VALUES('C.3' , 1179);</v>
      </c>
      <c r="AJ1180" t="str">
        <f t="shared" si="412"/>
        <v/>
      </c>
    </row>
    <row r="1181" spans="3:36" ht="16" hidden="1">
      <c r="C1181" s="168">
        <v>34</v>
      </c>
      <c r="D1181" s="68" t="s">
        <v>2829</v>
      </c>
      <c r="E1181" s="145" t="s">
        <v>956</v>
      </c>
      <c r="G1181" s="149" t="s">
        <v>3255</v>
      </c>
      <c r="H1181" s="149" t="s">
        <v>3256</v>
      </c>
      <c r="I1181" s="149">
        <v>6</v>
      </c>
      <c r="J1181" s="149" t="s">
        <v>200</v>
      </c>
      <c r="L1181" s="158" t="s">
        <v>3257</v>
      </c>
      <c r="M1181" s="135" t="s">
        <v>3201</v>
      </c>
      <c r="N1181" s="168">
        <v>1180</v>
      </c>
      <c r="S1181" t="s">
        <v>88</v>
      </c>
      <c r="T1181" t="str">
        <f t="shared" si="410"/>
        <v>insert into lov_value (ID,CBL_VALUE,OSCAR_VALUE, ACTIVE, ORDER_VALUE,LOV_ID) values(1180,'TYPE_D','D',1,6,34);</v>
      </c>
      <c r="U1181" t="str">
        <f t="shared" si="411"/>
        <v>type D</v>
      </c>
      <c r="V1181" t="str">
        <f t="shared" si="411"/>
        <v>D type</v>
      </c>
      <c r="W1181" t="str">
        <f t="shared" si="411"/>
        <v/>
      </c>
      <c r="X1181" t="str">
        <f t="shared" si="411"/>
        <v/>
      </c>
      <c r="Y1181" t="str">
        <f t="shared" si="411"/>
        <v/>
      </c>
      <c r="AG1181" t="str">
        <f t="shared" si="412"/>
        <v>INSERT INTO oscar_db.synonym (SYNONYM, LOV_ID) VALUES('type D' , 1180);</v>
      </c>
      <c r="AH1181" t="str">
        <f t="shared" si="412"/>
        <v>INSERT INTO oscar_db.synonym (SYNONYM, LOV_ID) VALUES('D type' , 1180);</v>
      </c>
      <c r="AI1181" t="str">
        <f t="shared" si="412"/>
        <v/>
      </c>
      <c r="AJ1181" t="str">
        <f t="shared" si="412"/>
        <v/>
      </c>
    </row>
    <row r="1182" spans="3:36" ht="16" hidden="1">
      <c r="C1182" s="168">
        <v>34</v>
      </c>
      <c r="D1182" s="68" t="s">
        <v>2829</v>
      </c>
      <c r="E1182" s="145" t="s">
        <v>956</v>
      </c>
      <c r="G1182" s="149" t="s">
        <v>3258</v>
      </c>
      <c r="H1182" s="149" t="s">
        <v>100</v>
      </c>
      <c r="I1182" s="149">
        <v>7</v>
      </c>
      <c r="J1182" s="149" t="s">
        <v>200</v>
      </c>
      <c r="L1182" s="158" t="s">
        <v>3259</v>
      </c>
      <c r="M1182" s="135" t="s">
        <v>3201</v>
      </c>
      <c r="N1182" s="168">
        <v>1181</v>
      </c>
      <c r="S1182" t="s">
        <v>88</v>
      </c>
      <c r="T1182" t="str">
        <f t="shared" si="410"/>
        <v>insert into lov_value (ID,CBL_VALUE,OSCAR_VALUE, ACTIVE, ORDER_VALUE,LOV_ID) values(1181,'TYPE_E','E',1,7,34);</v>
      </c>
      <c r="U1182" t="str">
        <f t="shared" si="411"/>
        <v>type E</v>
      </c>
      <c r="V1182" t="str">
        <f t="shared" si="411"/>
        <v>E type</v>
      </c>
      <c r="W1182" t="str">
        <f t="shared" si="411"/>
        <v/>
      </c>
      <c r="X1182" t="str">
        <f t="shared" si="411"/>
        <v/>
      </c>
      <c r="Y1182" t="str">
        <f t="shared" si="411"/>
        <v/>
      </c>
      <c r="AG1182" t="str">
        <f t="shared" si="412"/>
        <v>INSERT INTO oscar_db.synonym (SYNONYM, LOV_ID) VALUES('type E' , 1181);</v>
      </c>
      <c r="AH1182" t="str">
        <f t="shared" si="412"/>
        <v>INSERT INTO oscar_db.synonym (SYNONYM, LOV_ID) VALUES('E type' , 1181);</v>
      </c>
      <c r="AI1182" t="str">
        <f t="shared" si="412"/>
        <v/>
      </c>
      <c r="AJ1182" t="str">
        <f t="shared" si="412"/>
        <v/>
      </c>
    </row>
    <row r="1183" spans="3:36" ht="16" hidden="1">
      <c r="C1183" s="168">
        <v>34</v>
      </c>
      <c r="D1183" s="68" t="s">
        <v>2829</v>
      </c>
      <c r="E1183" s="145" t="s">
        <v>956</v>
      </c>
      <c r="G1183" s="149" t="s">
        <v>3260</v>
      </c>
      <c r="H1183" s="149" t="s">
        <v>3261</v>
      </c>
      <c r="I1183" s="149">
        <v>8</v>
      </c>
      <c r="J1183" s="149" t="s">
        <v>200</v>
      </c>
      <c r="L1183" s="158" t="s">
        <v>3262</v>
      </c>
      <c r="M1183" s="135" t="s">
        <v>3201</v>
      </c>
      <c r="N1183" s="168">
        <v>1182</v>
      </c>
      <c r="S1183" t="s">
        <v>88</v>
      </c>
      <c r="T1183" t="str">
        <f t="shared" si="410"/>
        <v>insert into lov_value (ID,CBL_VALUE,OSCAR_VALUE, ACTIVE, ORDER_VALUE,LOV_ID) values(1182,'TYPE_F','F',1,8,34);</v>
      </c>
      <c r="U1183" t="str">
        <f t="shared" si="411"/>
        <v>type F</v>
      </c>
      <c r="V1183" t="str">
        <f t="shared" si="411"/>
        <v>F type</v>
      </c>
      <c r="W1183" t="str">
        <f t="shared" si="411"/>
        <v/>
      </c>
      <c r="X1183" t="str">
        <f t="shared" si="411"/>
        <v/>
      </c>
      <c r="Y1183" t="str">
        <f t="shared" si="411"/>
        <v/>
      </c>
      <c r="AG1183" t="str">
        <f t="shared" si="412"/>
        <v>INSERT INTO oscar_db.synonym (SYNONYM, LOV_ID) VALUES('type F' , 1182);</v>
      </c>
      <c r="AH1183" t="str">
        <f t="shared" si="412"/>
        <v>INSERT INTO oscar_db.synonym (SYNONYM, LOV_ID) VALUES('F type' , 1182);</v>
      </c>
      <c r="AI1183" t="str">
        <f t="shared" si="412"/>
        <v/>
      </c>
      <c r="AJ1183" t="str">
        <f t="shared" si="412"/>
        <v/>
      </c>
    </row>
    <row r="1184" spans="3:36" ht="16" hidden="1">
      <c r="C1184" s="168">
        <v>34</v>
      </c>
      <c r="D1184" s="68" t="s">
        <v>2829</v>
      </c>
      <c r="E1184" s="145" t="s">
        <v>956</v>
      </c>
      <c r="G1184" s="149" t="s">
        <v>3263</v>
      </c>
      <c r="H1184" s="149" t="s">
        <v>3264</v>
      </c>
      <c r="I1184" s="149">
        <v>9</v>
      </c>
      <c r="J1184" s="149" t="s">
        <v>200</v>
      </c>
      <c r="L1184" s="158" t="s">
        <v>3265</v>
      </c>
      <c r="M1184" s="135" t="s">
        <v>3201</v>
      </c>
      <c r="N1184" s="168">
        <v>1183</v>
      </c>
      <c r="S1184" t="s">
        <v>88</v>
      </c>
      <c r="T1184" t="str">
        <f t="shared" si="410"/>
        <v>insert into lov_value (ID,CBL_VALUE,OSCAR_VALUE, ACTIVE, ORDER_VALUE,LOV_ID) values(1183,'TYPE_G','G',1,9,34);</v>
      </c>
      <c r="U1184" t="str">
        <f t="shared" si="411"/>
        <v>type G</v>
      </c>
      <c r="V1184" t="str">
        <f t="shared" si="411"/>
        <v>G type</v>
      </c>
      <c r="W1184" t="str">
        <f t="shared" si="411"/>
        <v/>
      </c>
      <c r="X1184" t="str">
        <f t="shared" si="411"/>
        <v/>
      </c>
      <c r="Y1184" t="str">
        <f t="shared" si="411"/>
        <v/>
      </c>
      <c r="AG1184" t="str">
        <f t="shared" si="412"/>
        <v>INSERT INTO oscar_db.synonym (SYNONYM, LOV_ID) VALUES('type G' , 1183);</v>
      </c>
      <c r="AH1184" t="str">
        <f t="shared" si="412"/>
        <v>INSERT INTO oscar_db.synonym (SYNONYM, LOV_ID) VALUES('G type' , 1183);</v>
      </c>
      <c r="AI1184" t="str">
        <f t="shared" si="412"/>
        <v/>
      </c>
      <c r="AJ1184" t="str">
        <f t="shared" si="412"/>
        <v/>
      </c>
    </row>
    <row r="1185" spans="3:36" ht="16" hidden="1">
      <c r="C1185" s="168">
        <v>34</v>
      </c>
      <c r="D1185" s="68" t="s">
        <v>2829</v>
      </c>
      <c r="E1185" s="145" t="s">
        <v>956</v>
      </c>
      <c r="G1185" s="149" t="s">
        <v>3198</v>
      </c>
      <c r="H1185" s="149" t="s">
        <v>3199</v>
      </c>
      <c r="I1185" s="149">
        <v>10</v>
      </c>
      <c r="J1185" s="149" t="s">
        <v>200</v>
      </c>
      <c r="L1185" s="158" t="s">
        <v>3266</v>
      </c>
      <c r="M1185" s="135" t="s">
        <v>3201</v>
      </c>
      <c r="N1185" s="168">
        <v>1184</v>
      </c>
      <c r="S1185" t="s">
        <v>88</v>
      </c>
      <c r="T1185" t="str">
        <f t="shared" si="410"/>
        <v>insert into lov_value (ID,CBL_VALUE,OSCAR_VALUE, ACTIVE, ORDER_VALUE,LOV_ID) values(1184,'TYPE_NE','NE',1,10,34);</v>
      </c>
      <c r="U1185" t="str">
        <f t="shared" si="411"/>
        <v>type NE</v>
      </c>
      <c r="V1185" t="str">
        <f t="shared" si="411"/>
        <v>NE type</v>
      </c>
      <c r="W1185" t="str">
        <f t="shared" si="411"/>
        <v/>
      </c>
      <c r="X1185" t="str">
        <f t="shared" si="411"/>
        <v/>
      </c>
      <c r="Y1185" t="str">
        <f t="shared" si="411"/>
        <v/>
      </c>
      <c r="AG1185" t="str">
        <f t="shared" si="412"/>
        <v>INSERT INTO oscar_db.synonym (SYNONYM, LOV_ID) VALUES('type NE' , 1184);</v>
      </c>
      <c r="AH1185" t="str">
        <f t="shared" si="412"/>
        <v>INSERT INTO oscar_db.synonym (SYNONYM, LOV_ID) VALUES('NE type' , 1184);</v>
      </c>
      <c r="AI1185" t="str">
        <f t="shared" si="412"/>
        <v/>
      </c>
      <c r="AJ1185" t="str">
        <f t="shared" si="412"/>
        <v/>
      </c>
    </row>
    <row r="1186" spans="3:36" ht="16" hidden="1">
      <c r="C1186" s="168">
        <v>35</v>
      </c>
      <c r="D1186" s="68" t="s">
        <v>2829</v>
      </c>
      <c r="E1186" s="145" t="s">
        <v>960</v>
      </c>
      <c r="G1186" s="149" t="s">
        <v>3198</v>
      </c>
      <c r="H1186" s="149" t="s">
        <v>3199</v>
      </c>
      <c r="I1186" s="149">
        <v>1</v>
      </c>
      <c r="J1186" s="149" t="s">
        <v>200</v>
      </c>
      <c r="L1186" s="158" t="s">
        <v>3266</v>
      </c>
      <c r="M1186" s="135" t="s">
        <v>3201</v>
      </c>
      <c r="N1186" s="168">
        <v>1185</v>
      </c>
      <c r="S1186" t="s">
        <v>88</v>
      </c>
      <c r="T1186" t="str">
        <f t="shared" si="410"/>
        <v>insert into lov_value (ID,CBL_VALUE,OSCAR_VALUE, ACTIVE, ORDER_VALUE,LOV_ID) values(1185,'TYPE_NE','NE',1,1,35);</v>
      </c>
      <c r="U1186" t="str">
        <f t="shared" si="411"/>
        <v>type NE</v>
      </c>
      <c r="V1186" t="str">
        <f t="shared" si="411"/>
        <v>NE type</v>
      </c>
      <c r="W1186" t="str">
        <f t="shared" si="411"/>
        <v/>
      </c>
      <c r="X1186" t="str">
        <f t="shared" si="411"/>
        <v/>
      </c>
      <c r="Y1186" t="str">
        <f t="shared" si="411"/>
        <v/>
      </c>
      <c r="AG1186" t="str">
        <f t="shared" si="412"/>
        <v>INSERT INTO oscar_db.synonym (SYNONYM, LOV_ID) VALUES('type NE' , 1185);</v>
      </c>
      <c r="AH1186" t="str">
        <f t="shared" si="412"/>
        <v>INSERT INTO oscar_db.synonym (SYNONYM, LOV_ID) VALUES('NE type' , 1185);</v>
      </c>
      <c r="AI1186" t="str">
        <f t="shared" si="412"/>
        <v/>
      </c>
      <c r="AJ1186" t="str">
        <f t="shared" si="412"/>
        <v/>
      </c>
    </row>
    <row r="1187" spans="3:36" ht="16" hidden="1">
      <c r="C1187" s="168">
        <v>35</v>
      </c>
      <c r="D1187" s="68" t="s">
        <v>2829</v>
      </c>
      <c r="E1187" s="145" t="s">
        <v>960</v>
      </c>
      <c r="G1187" s="149" t="s">
        <v>3205</v>
      </c>
      <c r="H1187" s="149">
        <v>1</v>
      </c>
      <c r="I1187" s="149">
        <v>2</v>
      </c>
      <c r="J1187" s="149" t="s">
        <v>200</v>
      </c>
      <c r="L1187" s="158" t="s">
        <v>3206</v>
      </c>
      <c r="M1187" s="135" t="s">
        <v>3201</v>
      </c>
      <c r="N1187" s="168">
        <v>1186</v>
      </c>
      <c r="S1187" t="s">
        <v>88</v>
      </c>
      <c r="T1187" t="str">
        <f t="shared" si="410"/>
        <v>insert into lov_value (ID,CBL_VALUE,OSCAR_VALUE, ACTIVE, ORDER_VALUE,LOV_ID) values(1186,'TYPE_1','1',1,2,35);</v>
      </c>
      <c r="U1187" t="str">
        <f t="shared" si="411"/>
        <v>type 1</v>
      </c>
      <c r="V1187" t="str">
        <f t="shared" si="411"/>
        <v>1 type</v>
      </c>
      <c r="W1187" t="str">
        <f t="shared" si="411"/>
        <v/>
      </c>
      <c r="X1187" t="str">
        <f t="shared" si="411"/>
        <v/>
      </c>
      <c r="Y1187" t="str">
        <f t="shared" si="411"/>
        <v/>
      </c>
      <c r="AG1187" t="str">
        <f t="shared" si="412"/>
        <v>INSERT INTO oscar_db.synonym (SYNONYM, LOV_ID) VALUES('type 1' , 1186);</v>
      </c>
      <c r="AH1187" t="str">
        <f t="shared" si="412"/>
        <v>INSERT INTO oscar_db.synonym (SYNONYM, LOV_ID) VALUES('1 type' , 1186);</v>
      </c>
      <c r="AI1187" t="str">
        <f t="shared" si="412"/>
        <v/>
      </c>
      <c r="AJ1187" t="str">
        <f t="shared" si="412"/>
        <v/>
      </c>
    </row>
    <row r="1188" spans="3:36" ht="16" hidden="1">
      <c r="C1188" s="168">
        <v>35</v>
      </c>
      <c r="D1188" s="68" t="s">
        <v>2829</v>
      </c>
      <c r="E1188" s="145" t="s">
        <v>960</v>
      </c>
      <c r="G1188" s="149" t="s">
        <v>3207</v>
      </c>
      <c r="H1188" s="149" t="s">
        <v>3267</v>
      </c>
      <c r="I1188" s="149">
        <v>3</v>
      </c>
      <c r="J1188" s="149" t="s">
        <v>200</v>
      </c>
      <c r="L1188" s="158" t="s">
        <v>3208</v>
      </c>
      <c r="M1188" s="135" t="s">
        <v>3201</v>
      </c>
      <c r="N1188" s="168">
        <v>1187</v>
      </c>
      <c r="S1188" t="s">
        <v>88</v>
      </c>
      <c r="T1188" t="str">
        <f t="shared" si="410"/>
        <v>insert into lov_value (ID,CBL_VALUE,OSCAR_VALUE, ACTIVE, ORDER_VALUE,LOV_ID) values(1187,'TYPE_2','2',1,3,35);</v>
      </c>
      <c r="U1188" t="str">
        <f t="shared" si="411"/>
        <v>type 2</v>
      </c>
      <c r="V1188" t="str">
        <f t="shared" si="411"/>
        <v>2 type</v>
      </c>
      <c r="W1188" t="str">
        <f t="shared" si="411"/>
        <v/>
      </c>
      <c r="X1188" t="str">
        <f t="shared" si="411"/>
        <v/>
      </c>
      <c r="Y1188" t="str">
        <f t="shared" si="411"/>
        <v/>
      </c>
      <c r="AG1188" t="str">
        <f t="shared" si="412"/>
        <v>INSERT INTO oscar_db.synonym (SYNONYM, LOV_ID) VALUES('type 2' , 1187);</v>
      </c>
      <c r="AH1188" t="str">
        <f t="shared" si="412"/>
        <v>INSERT INTO oscar_db.synonym (SYNONYM, LOV_ID) VALUES('2 type' , 1187);</v>
      </c>
      <c r="AI1188" t="str">
        <f t="shared" si="412"/>
        <v/>
      </c>
      <c r="AJ1188" t="str">
        <f t="shared" si="412"/>
        <v/>
      </c>
    </row>
    <row r="1189" spans="3:36" ht="16" hidden="1">
      <c r="C1189" s="168">
        <v>35</v>
      </c>
      <c r="D1189" s="68" t="s">
        <v>2829</v>
      </c>
      <c r="E1189" s="145" t="s">
        <v>960</v>
      </c>
      <c r="G1189" s="149" t="s">
        <v>3209</v>
      </c>
      <c r="H1189" s="149" t="s">
        <v>3268</v>
      </c>
      <c r="I1189" s="149">
        <v>4</v>
      </c>
      <c r="J1189" s="149" t="s">
        <v>200</v>
      </c>
      <c r="L1189" s="158" t="s">
        <v>3210</v>
      </c>
      <c r="M1189" s="135" t="s">
        <v>3201</v>
      </c>
      <c r="N1189" s="168">
        <v>1188</v>
      </c>
      <c r="S1189" t="s">
        <v>88</v>
      </c>
      <c r="T1189" t="str">
        <f t="shared" si="410"/>
        <v>insert into lov_value (ID,CBL_VALUE,OSCAR_VALUE, ACTIVE, ORDER_VALUE,LOV_ID) values(1188,'TYPE_3','3',1,4,35);</v>
      </c>
      <c r="U1189" t="str">
        <f t="shared" si="411"/>
        <v>type 3</v>
      </c>
      <c r="V1189" t="str">
        <f t="shared" si="411"/>
        <v>3 type</v>
      </c>
      <c r="W1189" t="str">
        <f t="shared" si="411"/>
        <v/>
      </c>
      <c r="X1189" t="str">
        <f t="shared" si="411"/>
        <v/>
      </c>
      <c r="Y1189" t="str">
        <f t="shared" si="411"/>
        <v/>
      </c>
      <c r="AG1189" t="str">
        <f t="shared" si="412"/>
        <v>INSERT INTO oscar_db.synonym (SYNONYM, LOV_ID) VALUES('type 3' , 1188);</v>
      </c>
      <c r="AH1189" t="str">
        <f t="shared" si="412"/>
        <v>INSERT INTO oscar_db.synonym (SYNONYM, LOV_ID) VALUES('3 type' , 1188);</v>
      </c>
      <c r="AI1189" t="str">
        <f t="shared" si="412"/>
        <v/>
      </c>
      <c r="AJ1189" t="str">
        <f t="shared" si="412"/>
        <v/>
      </c>
    </row>
    <row r="1190" spans="3:36" ht="16" hidden="1">
      <c r="C1190" s="168">
        <v>35</v>
      </c>
      <c r="D1190" s="68" t="s">
        <v>2829</v>
      </c>
      <c r="E1190" s="145" t="s">
        <v>960</v>
      </c>
      <c r="G1190" s="149" t="s">
        <v>3212</v>
      </c>
      <c r="H1190" s="149" t="s">
        <v>3269</v>
      </c>
      <c r="I1190" s="149">
        <v>5</v>
      </c>
      <c r="J1190" s="149" t="s">
        <v>200</v>
      </c>
      <c r="L1190" s="158" t="s">
        <v>3213</v>
      </c>
      <c r="M1190" s="135" t="s">
        <v>3201</v>
      </c>
      <c r="N1190" s="168">
        <v>1189</v>
      </c>
      <c r="S1190" t="s">
        <v>88</v>
      </c>
      <c r="T1190" t="str">
        <f t="shared" si="410"/>
        <v>insert into lov_value (ID,CBL_VALUE,OSCAR_VALUE, ACTIVE, ORDER_VALUE,LOV_ID) values(1189,'TYPE_4','4',1,5,35);</v>
      </c>
      <c r="U1190" t="str">
        <f t="shared" si="411"/>
        <v>type 4</v>
      </c>
      <c r="V1190" t="str">
        <f t="shared" si="411"/>
        <v>4 type</v>
      </c>
      <c r="W1190" t="str">
        <f t="shared" si="411"/>
        <v/>
      </c>
      <c r="X1190" t="str">
        <f t="shared" si="411"/>
        <v/>
      </c>
      <c r="Y1190" t="str">
        <f t="shared" si="411"/>
        <v/>
      </c>
      <c r="AG1190" t="str">
        <f t="shared" si="412"/>
        <v>INSERT INTO oscar_db.synonym (SYNONYM, LOV_ID) VALUES('type 4' , 1189);</v>
      </c>
      <c r="AH1190" t="str">
        <f t="shared" si="412"/>
        <v>INSERT INTO oscar_db.synonym (SYNONYM, LOV_ID) VALUES('4 type' , 1189);</v>
      </c>
      <c r="AI1190" t="str">
        <f t="shared" si="412"/>
        <v/>
      </c>
      <c r="AJ1190" t="str">
        <f t="shared" si="412"/>
        <v/>
      </c>
    </row>
    <row r="1191" spans="3:36" ht="16" hidden="1">
      <c r="C1191" s="168">
        <v>35</v>
      </c>
      <c r="D1191" s="68" t="s">
        <v>2829</v>
      </c>
      <c r="E1191" s="145" t="s">
        <v>960</v>
      </c>
      <c r="G1191" s="149" t="s">
        <v>3270</v>
      </c>
      <c r="H1191" s="149" t="s">
        <v>3271</v>
      </c>
      <c r="I1191" s="149">
        <v>6</v>
      </c>
      <c r="J1191" s="149" t="s">
        <v>200</v>
      </c>
      <c r="L1191" s="158" t="s">
        <v>3272</v>
      </c>
      <c r="M1191" s="135" t="s">
        <v>3201</v>
      </c>
      <c r="N1191" s="168">
        <v>1190</v>
      </c>
      <c r="S1191" t="s">
        <v>88</v>
      </c>
      <c r="T1191" t="str">
        <f t="shared" si="410"/>
        <v>insert into lov_value (ID,CBL_VALUE,OSCAR_VALUE, ACTIVE, ORDER_VALUE,LOV_ID) values(1190,'TYPE_5','5',1,6,35);</v>
      </c>
      <c r="U1191" t="str">
        <f t="shared" si="411"/>
        <v>type 5</v>
      </c>
      <c r="V1191" t="str">
        <f t="shared" si="411"/>
        <v>5 type</v>
      </c>
      <c r="W1191" t="str">
        <f t="shared" si="411"/>
        <v/>
      </c>
      <c r="X1191" t="str">
        <f t="shared" si="411"/>
        <v/>
      </c>
      <c r="Y1191" t="str">
        <f t="shared" si="411"/>
        <v/>
      </c>
      <c r="AG1191" t="str">
        <f t="shared" si="412"/>
        <v>INSERT INTO oscar_db.synonym (SYNONYM, LOV_ID) VALUES('type 5' , 1190);</v>
      </c>
      <c r="AH1191" t="str">
        <f t="shared" si="412"/>
        <v>INSERT INTO oscar_db.synonym (SYNONYM, LOV_ID) VALUES('5 type' , 1190);</v>
      </c>
      <c r="AI1191" t="str">
        <f t="shared" si="412"/>
        <v/>
      </c>
      <c r="AJ1191" t="str">
        <f t="shared" si="412"/>
        <v/>
      </c>
    </row>
    <row r="1192" spans="3:36" ht="16" hidden="1">
      <c r="C1192" s="168">
        <v>36</v>
      </c>
      <c r="D1192" s="68" t="s">
        <v>2829</v>
      </c>
      <c r="E1192" s="145" t="s">
        <v>964</v>
      </c>
      <c r="G1192" s="149" t="s">
        <v>3241</v>
      </c>
      <c r="H1192" s="149" t="s">
        <v>3242</v>
      </c>
      <c r="I1192" s="149">
        <v>1</v>
      </c>
      <c r="J1192" s="149" t="s">
        <v>200</v>
      </c>
      <c r="L1192" s="158" t="s">
        <v>3243</v>
      </c>
      <c r="M1192" s="135" t="s">
        <v>3201</v>
      </c>
      <c r="N1192" s="168">
        <v>1191</v>
      </c>
      <c r="S1192" t="s">
        <v>88</v>
      </c>
      <c r="T1192" t="str">
        <f t="shared" si="410"/>
        <v>insert into lov_value (ID,CBL_VALUE,OSCAR_VALUE, ACTIVE, ORDER_VALUE,LOV_ID) values(1191,'TYPE_A','A',1,1,36);</v>
      </c>
      <c r="U1192" t="str">
        <f t="shared" si="411"/>
        <v>type A</v>
      </c>
      <c r="V1192" t="str">
        <f t="shared" si="411"/>
        <v>A type</v>
      </c>
      <c r="W1192" t="str">
        <f t="shared" si="411"/>
        <v/>
      </c>
      <c r="X1192" t="str">
        <f t="shared" si="411"/>
        <v/>
      </c>
      <c r="Y1192" t="str">
        <f t="shared" si="411"/>
        <v/>
      </c>
      <c r="AG1192" t="str">
        <f t="shared" si="412"/>
        <v>INSERT INTO oscar_db.synonym (SYNONYM, LOV_ID) VALUES('type A' , 1191);</v>
      </c>
      <c r="AH1192" t="str">
        <f t="shared" si="412"/>
        <v>INSERT INTO oscar_db.synonym (SYNONYM, LOV_ID) VALUES('A type' , 1191);</v>
      </c>
      <c r="AI1192" t="str">
        <f t="shared" si="412"/>
        <v/>
      </c>
      <c r="AJ1192" t="str">
        <f t="shared" si="412"/>
        <v/>
      </c>
    </row>
    <row r="1193" spans="3:36" ht="16" hidden="1">
      <c r="C1193" s="168">
        <v>36</v>
      </c>
      <c r="D1193" s="68" t="s">
        <v>2829</v>
      </c>
      <c r="E1193" s="145" t="s">
        <v>964</v>
      </c>
      <c r="G1193" s="149" t="s">
        <v>3244</v>
      </c>
      <c r="H1193" s="149" t="s">
        <v>993</v>
      </c>
      <c r="I1193" s="149">
        <v>2</v>
      </c>
      <c r="J1193" s="149" t="s">
        <v>200</v>
      </c>
      <c r="L1193" s="158" t="s">
        <v>3245</v>
      </c>
      <c r="M1193" s="135" t="s">
        <v>3201</v>
      </c>
      <c r="N1193" s="168">
        <v>1192</v>
      </c>
      <c r="S1193" t="s">
        <v>88</v>
      </c>
      <c r="T1193" t="str">
        <f t="shared" si="410"/>
        <v>insert into lov_value (ID,CBL_VALUE,OSCAR_VALUE, ACTIVE, ORDER_VALUE,LOV_ID) values(1192,'TYPE_B','B',1,2,36);</v>
      </c>
      <c r="U1193" t="str">
        <f t="shared" si="411"/>
        <v>type B</v>
      </c>
      <c r="V1193" t="str">
        <f t="shared" si="411"/>
        <v>B type</v>
      </c>
      <c r="W1193" t="str">
        <f t="shared" si="411"/>
        <v/>
      </c>
      <c r="X1193" t="str">
        <f t="shared" si="411"/>
        <v/>
      </c>
      <c r="Y1193" t="str">
        <f t="shared" si="411"/>
        <v/>
      </c>
      <c r="AG1193" t="str">
        <f t="shared" si="412"/>
        <v>INSERT INTO oscar_db.synonym (SYNONYM, LOV_ID) VALUES('type B' , 1192);</v>
      </c>
      <c r="AH1193" t="str">
        <f t="shared" si="412"/>
        <v>INSERT INTO oscar_db.synonym (SYNONYM, LOV_ID) VALUES('B type' , 1192);</v>
      </c>
      <c r="AI1193" t="str">
        <f t="shared" si="412"/>
        <v/>
      </c>
      <c r="AJ1193" t="str">
        <f t="shared" si="412"/>
        <v/>
      </c>
    </row>
    <row r="1194" spans="3:36" ht="16" hidden="1">
      <c r="C1194" s="168">
        <v>36</v>
      </c>
      <c r="D1194" s="68" t="s">
        <v>2829</v>
      </c>
      <c r="E1194" s="145" t="s">
        <v>964</v>
      </c>
      <c r="G1194" s="149" t="s">
        <v>3273</v>
      </c>
      <c r="H1194" s="149" t="s">
        <v>286</v>
      </c>
      <c r="I1194" s="149">
        <v>3</v>
      </c>
      <c r="J1194" s="149" t="s">
        <v>200</v>
      </c>
      <c r="L1194" s="158" t="s">
        <v>3274</v>
      </c>
      <c r="M1194" s="135" t="s">
        <v>3201</v>
      </c>
      <c r="N1194" s="168">
        <v>1193</v>
      </c>
      <c r="S1194" t="s">
        <v>88</v>
      </c>
      <c r="T1194" t="str">
        <f t="shared" si="410"/>
        <v>insert into lov_value (ID,CBL_VALUE,OSCAR_VALUE, ACTIVE, ORDER_VALUE,LOV_ID) values(1193,'TYPE_C','C',1,3,36);</v>
      </c>
      <c r="U1194" t="str">
        <f t="shared" si="411"/>
        <v>type C</v>
      </c>
      <c r="V1194" t="str">
        <f t="shared" si="411"/>
        <v>C type</v>
      </c>
      <c r="W1194" t="str">
        <f t="shared" si="411"/>
        <v/>
      </c>
      <c r="X1194" t="str">
        <f t="shared" si="411"/>
        <v/>
      </c>
      <c r="Y1194" t="str">
        <f t="shared" si="411"/>
        <v/>
      </c>
      <c r="AG1194" t="str">
        <f t="shared" si="412"/>
        <v>INSERT INTO oscar_db.synonym (SYNONYM, LOV_ID) VALUES('type C' , 1193);</v>
      </c>
      <c r="AH1194" t="str">
        <f t="shared" si="412"/>
        <v>INSERT INTO oscar_db.synonym (SYNONYM, LOV_ID) VALUES('C type' , 1193);</v>
      </c>
      <c r="AI1194" t="str">
        <f t="shared" si="412"/>
        <v/>
      </c>
      <c r="AJ1194" t="str">
        <f t="shared" si="412"/>
        <v/>
      </c>
    </row>
    <row r="1195" spans="3:36" ht="16" hidden="1">
      <c r="C1195" s="168">
        <v>36</v>
      </c>
      <c r="D1195" s="68" t="s">
        <v>2829</v>
      </c>
      <c r="E1195" s="145" t="s">
        <v>964</v>
      </c>
      <c r="G1195" s="149" t="s">
        <v>3255</v>
      </c>
      <c r="H1195" s="149" t="s">
        <v>3256</v>
      </c>
      <c r="I1195" s="149">
        <v>4</v>
      </c>
      <c r="J1195" s="149" t="s">
        <v>200</v>
      </c>
      <c r="L1195" s="158" t="s">
        <v>3257</v>
      </c>
      <c r="M1195" s="135" t="s">
        <v>3201</v>
      </c>
      <c r="N1195" s="168">
        <v>1194</v>
      </c>
      <c r="S1195" t="s">
        <v>88</v>
      </c>
      <c r="T1195" t="str">
        <f t="shared" si="410"/>
        <v>insert into lov_value (ID,CBL_VALUE,OSCAR_VALUE, ACTIVE, ORDER_VALUE,LOV_ID) values(1194,'TYPE_D','D',1,4,36);</v>
      </c>
      <c r="U1195" t="str">
        <f t="shared" si="411"/>
        <v>type D</v>
      </c>
      <c r="V1195" t="str">
        <f t="shared" si="411"/>
        <v>D type</v>
      </c>
      <c r="W1195" t="str">
        <f t="shared" si="411"/>
        <v/>
      </c>
      <c r="X1195" t="str">
        <f t="shared" si="411"/>
        <v/>
      </c>
      <c r="Y1195" t="str">
        <f t="shared" si="411"/>
        <v/>
      </c>
      <c r="AG1195" t="str">
        <f t="shared" si="412"/>
        <v>INSERT INTO oscar_db.synonym (SYNONYM, LOV_ID) VALUES('type D' , 1194);</v>
      </c>
      <c r="AH1195" t="str">
        <f t="shared" si="412"/>
        <v>INSERT INTO oscar_db.synonym (SYNONYM, LOV_ID) VALUES('D type' , 1194);</v>
      </c>
      <c r="AI1195" t="str">
        <f t="shared" si="412"/>
        <v/>
      </c>
      <c r="AJ1195" t="str">
        <f t="shared" si="412"/>
        <v/>
      </c>
    </row>
    <row r="1196" spans="3:36" ht="16" hidden="1">
      <c r="C1196" s="168">
        <v>36</v>
      </c>
      <c r="D1196" s="68" t="s">
        <v>2829</v>
      </c>
      <c r="E1196" s="145" t="s">
        <v>964</v>
      </c>
      <c r="G1196" s="149" t="s">
        <v>3258</v>
      </c>
      <c r="H1196" s="149" t="s">
        <v>100</v>
      </c>
      <c r="I1196" s="149">
        <v>5</v>
      </c>
      <c r="J1196" s="149" t="s">
        <v>200</v>
      </c>
      <c r="L1196" s="158" t="s">
        <v>3259</v>
      </c>
      <c r="M1196" s="135" t="s">
        <v>3201</v>
      </c>
      <c r="N1196" s="168">
        <v>1195</v>
      </c>
      <c r="S1196" t="s">
        <v>88</v>
      </c>
      <c r="T1196" t="str">
        <f t="shared" si="410"/>
        <v>insert into lov_value (ID,CBL_VALUE,OSCAR_VALUE, ACTIVE, ORDER_VALUE,LOV_ID) values(1195,'TYPE_E','E',1,5,36);</v>
      </c>
      <c r="U1196" t="str">
        <f t="shared" si="411"/>
        <v>type E</v>
      </c>
      <c r="V1196" t="str">
        <f t="shared" si="411"/>
        <v>E type</v>
      </c>
      <c r="W1196" t="str">
        <f t="shared" si="411"/>
        <v/>
      </c>
      <c r="X1196" t="str">
        <f t="shared" si="411"/>
        <v/>
      </c>
      <c r="Y1196" t="str">
        <f t="shared" si="411"/>
        <v/>
      </c>
      <c r="AG1196" t="str">
        <f t="shared" si="412"/>
        <v>INSERT INTO oscar_db.synonym (SYNONYM, LOV_ID) VALUES('type E' , 1195);</v>
      </c>
      <c r="AH1196" t="str">
        <f t="shared" si="412"/>
        <v>INSERT INTO oscar_db.synonym (SYNONYM, LOV_ID) VALUES('E type' , 1195);</v>
      </c>
      <c r="AI1196" t="str">
        <f t="shared" si="412"/>
        <v/>
      </c>
      <c r="AJ1196" t="str">
        <f t="shared" si="412"/>
        <v/>
      </c>
    </row>
    <row r="1197" spans="3:36" ht="16" hidden="1">
      <c r="C1197" s="168">
        <v>36</v>
      </c>
      <c r="D1197" s="68" t="s">
        <v>2829</v>
      </c>
      <c r="E1197" s="145" t="s">
        <v>964</v>
      </c>
      <c r="G1197" s="149" t="s">
        <v>3263</v>
      </c>
      <c r="H1197" s="149" t="s">
        <v>3264</v>
      </c>
      <c r="I1197" s="149">
        <v>6</v>
      </c>
      <c r="J1197" s="149" t="s">
        <v>200</v>
      </c>
      <c r="L1197" s="158" t="s">
        <v>3265</v>
      </c>
      <c r="M1197" s="135" t="s">
        <v>3201</v>
      </c>
      <c r="N1197" s="168">
        <v>1196</v>
      </c>
      <c r="S1197" t="s">
        <v>88</v>
      </c>
      <c r="T1197" t="str">
        <f t="shared" si="410"/>
        <v>insert into lov_value (ID,CBL_VALUE,OSCAR_VALUE, ACTIVE, ORDER_VALUE,LOV_ID) values(1196,'TYPE_G','G',1,6,36);</v>
      </c>
      <c r="U1197" t="str">
        <f t="shared" si="411"/>
        <v>type G</v>
      </c>
      <c r="V1197" t="str">
        <f t="shared" si="411"/>
        <v>G type</v>
      </c>
      <c r="W1197" t="str">
        <f t="shared" si="411"/>
        <v/>
      </c>
      <c r="X1197" t="str">
        <f t="shared" si="411"/>
        <v/>
      </c>
      <c r="Y1197" t="str">
        <f t="shared" si="411"/>
        <v/>
      </c>
      <c r="AG1197" t="str">
        <f t="shared" si="412"/>
        <v>INSERT INTO oscar_db.synonym (SYNONYM, LOV_ID) VALUES('type G' , 1196);</v>
      </c>
      <c r="AH1197" t="str">
        <f t="shared" si="412"/>
        <v>INSERT INTO oscar_db.synonym (SYNONYM, LOV_ID) VALUES('G type' , 1196);</v>
      </c>
      <c r="AI1197" t="str">
        <f t="shared" si="412"/>
        <v/>
      </c>
      <c r="AJ1197" t="str">
        <f t="shared" si="412"/>
        <v/>
      </c>
    </row>
    <row r="1198" spans="3:36" ht="16" hidden="1">
      <c r="C1198" s="168">
        <v>36</v>
      </c>
      <c r="D1198" s="68" t="s">
        <v>2829</v>
      </c>
      <c r="E1198" s="145" t="s">
        <v>964</v>
      </c>
      <c r="G1198" s="149" t="s">
        <v>3275</v>
      </c>
      <c r="H1198" s="149" t="s">
        <v>261</v>
      </c>
      <c r="I1198" s="149">
        <v>7</v>
      </c>
      <c r="J1198" s="149" t="s">
        <v>200</v>
      </c>
      <c r="L1198" s="158" t="s">
        <v>3276</v>
      </c>
      <c r="M1198" s="135" t="s">
        <v>3201</v>
      </c>
      <c r="N1198" s="168">
        <v>1197</v>
      </c>
      <c r="S1198" t="s">
        <v>88</v>
      </c>
      <c r="T1198" t="str">
        <f t="shared" si="410"/>
        <v>insert into lov_value (ID,CBL_VALUE,OSCAR_VALUE, ACTIVE, ORDER_VALUE,LOV_ID) values(1197,'TYPE_H','H',1,7,36);</v>
      </c>
      <c r="U1198" t="str">
        <f t="shared" si="411"/>
        <v>type H</v>
      </c>
      <c r="V1198" t="str">
        <f t="shared" si="411"/>
        <v>H type</v>
      </c>
      <c r="W1198" t="str">
        <f t="shared" si="411"/>
        <v/>
      </c>
      <c r="X1198" t="str">
        <f t="shared" si="411"/>
        <v/>
      </c>
      <c r="Y1198" t="str">
        <f t="shared" si="411"/>
        <v/>
      </c>
      <c r="AG1198" t="str">
        <f t="shared" si="412"/>
        <v>INSERT INTO oscar_db.synonym (SYNONYM, LOV_ID) VALUES('type H' , 1197);</v>
      </c>
      <c r="AH1198" t="str">
        <f t="shared" si="412"/>
        <v>INSERT INTO oscar_db.synonym (SYNONYM, LOV_ID) VALUES('H type' , 1197);</v>
      </c>
      <c r="AI1198" t="str">
        <f t="shared" si="412"/>
        <v/>
      </c>
      <c r="AJ1198" t="str">
        <f t="shared" si="412"/>
        <v/>
      </c>
    </row>
    <row r="1199" spans="3:36" ht="16" hidden="1">
      <c r="C1199" s="168">
        <v>36</v>
      </c>
      <c r="D1199" s="68" t="s">
        <v>2829</v>
      </c>
      <c r="E1199" s="145" t="s">
        <v>964</v>
      </c>
      <c r="G1199" s="149" t="s">
        <v>3198</v>
      </c>
      <c r="H1199" s="149" t="s">
        <v>3199</v>
      </c>
      <c r="I1199" s="149">
        <v>8</v>
      </c>
      <c r="J1199" s="149" t="s">
        <v>200</v>
      </c>
      <c r="L1199" s="158" t="s">
        <v>3266</v>
      </c>
      <c r="M1199" s="135" t="s">
        <v>3201</v>
      </c>
      <c r="N1199" s="168">
        <v>1198</v>
      </c>
      <c r="S1199" t="s">
        <v>88</v>
      </c>
      <c r="T1199" t="str">
        <f t="shared" si="410"/>
        <v>insert into lov_value (ID,CBL_VALUE,OSCAR_VALUE, ACTIVE, ORDER_VALUE,LOV_ID) values(1198,'TYPE_NE','NE',1,8,36);</v>
      </c>
      <c r="U1199" t="str">
        <f t="shared" si="411"/>
        <v>type NE</v>
      </c>
      <c r="V1199" t="str">
        <f t="shared" si="411"/>
        <v>NE type</v>
      </c>
      <c r="W1199" t="str">
        <f t="shared" si="411"/>
        <v/>
      </c>
      <c r="X1199" t="str">
        <f t="shared" si="411"/>
        <v/>
      </c>
      <c r="Y1199" t="str">
        <f t="shared" si="411"/>
        <v/>
      </c>
      <c r="AG1199" t="str">
        <f t="shared" si="412"/>
        <v>INSERT INTO oscar_db.synonym (SYNONYM, LOV_ID) VALUES('type NE' , 1198);</v>
      </c>
      <c r="AH1199" t="str">
        <f t="shared" si="412"/>
        <v>INSERT INTO oscar_db.synonym (SYNONYM, LOV_ID) VALUES('NE type' , 1198);</v>
      </c>
      <c r="AI1199" t="str">
        <f t="shared" si="412"/>
        <v/>
      </c>
      <c r="AJ1199" t="str">
        <f t="shared" si="412"/>
        <v/>
      </c>
    </row>
    <row r="1200" spans="3:36" ht="16" hidden="1">
      <c r="C1200" s="168">
        <v>36</v>
      </c>
      <c r="D1200" s="68" t="s">
        <v>2829</v>
      </c>
      <c r="E1200" s="145" t="s">
        <v>964</v>
      </c>
      <c r="G1200" s="149" t="s">
        <v>3202</v>
      </c>
      <c r="H1200" s="149" t="s">
        <v>3203</v>
      </c>
      <c r="I1200" s="149">
        <v>9</v>
      </c>
      <c r="J1200" s="149" t="s">
        <v>200</v>
      </c>
      <c r="L1200" s="158" t="s">
        <v>3204</v>
      </c>
      <c r="M1200" s="135" t="s">
        <v>3201</v>
      </c>
      <c r="N1200" s="168">
        <v>1199</v>
      </c>
      <c r="S1200" t="s">
        <v>88</v>
      </c>
      <c r="T1200" t="str">
        <f t="shared" si="410"/>
        <v>insert into lov_value (ID,CBL_VALUE,OSCAR_VALUE, ACTIVE, ORDER_VALUE,LOV_ID) values(1199,'TYPE_NR','NR',1,9,36);</v>
      </c>
      <c r="U1200" t="str">
        <f t="shared" si="411"/>
        <v>type NR</v>
      </c>
      <c r="V1200" t="str">
        <f t="shared" si="411"/>
        <v>NR type</v>
      </c>
      <c r="W1200" t="str">
        <f t="shared" si="411"/>
        <v/>
      </c>
      <c r="X1200" t="str">
        <f t="shared" si="411"/>
        <v/>
      </c>
      <c r="Y1200" t="str">
        <f t="shared" si="411"/>
        <v/>
      </c>
      <c r="AG1200" t="str">
        <f t="shared" si="412"/>
        <v>INSERT INTO oscar_db.synonym (SYNONYM, LOV_ID) VALUES('type NR' , 1199);</v>
      </c>
      <c r="AH1200" t="str">
        <f t="shared" si="412"/>
        <v>INSERT INTO oscar_db.synonym (SYNONYM, LOV_ID) VALUES('NR type' , 1199);</v>
      </c>
      <c r="AI1200" t="str">
        <f t="shared" si="412"/>
        <v/>
      </c>
      <c r="AJ1200" t="str">
        <f t="shared" si="412"/>
        <v/>
      </c>
    </row>
    <row r="1201" spans="3:36" ht="16" hidden="1">
      <c r="C1201" s="168">
        <v>37</v>
      </c>
      <c r="D1201" s="68" t="s">
        <v>2829</v>
      </c>
      <c r="E1201" s="145" t="s">
        <v>946</v>
      </c>
      <c r="G1201" s="149" t="s">
        <v>3241</v>
      </c>
      <c r="H1201" s="149" t="s">
        <v>3242</v>
      </c>
      <c r="I1201" s="149">
        <v>1</v>
      </c>
      <c r="J1201" s="149" t="s">
        <v>200</v>
      </c>
      <c r="L1201" s="158" t="s">
        <v>3243</v>
      </c>
      <c r="M1201" s="135" t="s">
        <v>3201</v>
      </c>
      <c r="N1201" s="168">
        <v>1200</v>
      </c>
      <c r="S1201" t="s">
        <v>88</v>
      </c>
      <c r="T1201" t="str">
        <f t="shared" si="410"/>
        <v>insert into lov_value (ID,CBL_VALUE,OSCAR_VALUE, ACTIVE, ORDER_VALUE,LOV_ID) values(1200,'TYPE_A','A',1,1,37);</v>
      </c>
      <c r="U1201" t="str">
        <f t="shared" si="411"/>
        <v>type A</v>
      </c>
      <c r="V1201" t="str">
        <f t="shared" si="411"/>
        <v>A type</v>
      </c>
      <c r="W1201" t="str">
        <f t="shared" si="411"/>
        <v/>
      </c>
      <c r="X1201" t="str">
        <f t="shared" si="411"/>
        <v/>
      </c>
      <c r="Y1201" t="str">
        <f t="shared" si="411"/>
        <v/>
      </c>
      <c r="AG1201" t="str">
        <f t="shared" si="412"/>
        <v>INSERT INTO oscar_db.synonym (SYNONYM, LOV_ID) VALUES('type A' , 1200);</v>
      </c>
      <c r="AH1201" t="str">
        <f t="shared" si="412"/>
        <v>INSERT INTO oscar_db.synonym (SYNONYM, LOV_ID) VALUES('A type' , 1200);</v>
      </c>
      <c r="AI1201" t="str">
        <f t="shared" si="412"/>
        <v/>
      </c>
      <c r="AJ1201" t="str">
        <f t="shared" si="412"/>
        <v/>
      </c>
    </row>
    <row r="1202" spans="3:36" ht="16" hidden="1">
      <c r="C1202" s="168">
        <v>37</v>
      </c>
      <c r="D1202" s="68" t="s">
        <v>2829</v>
      </c>
      <c r="E1202" s="145" t="s">
        <v>946</v>
      </c>
      <c r="G1202" s="149" t="s">
        <v>3244</v>
      </c>
      <c r="H1202" s="149" t="s">
        <v>993</v>
      </c>
      <c r="I1202" s="149">
        <v>2</v>
      </c>
      <c r="J1202" s="149" t="s">
        <v>200</v>
      </c>
      <c r="L1202" s="158" t="s">
        <v>3245</v>
      </c>
      <c r="M1202" s="135" t="s">
        <v>3201</v>
      </c>
      <c r="N1202" s="168">
        <v>1201</v>
      </c>
      <c r="S1202" t="s">
        <v>88</v>
      </c>
      <c r="T1202" t="str">
        <f t="shared" si="410"/>
        <v>insert into lov_value (ID,CBL_VALUE,OSCAR_VALUE, ACTIVE, ORDER_VALUE,LOV_ID) values(1201,'TYPE_B','B',1,2,37);</v>
      </c>
      <c r="U1202" t="str">
        <f t="shared" si="411"/>
        <v>type B</v>
      </c>
      <c r="V1202" t="str">
        <f t="shared" si="411"/>
        <v>B type</v>
      </c>
      <c r="W1202" t="str">
        <f t="shared" si="411"/>
        <v/>
      </c>
      <c r="X1202" t="str">
        <f t="shared" si="411"/>
        <v/>
      </c>
      <c r="Y1202" t="str">
        <f t="shared" si="411"/>
        <v/>
      </c>
      <c r="AG1202" t="str">
        <f t="shared" si="412"/>
        <v>INSERT INTO oscar_db.synonym (SYNONYM, LOV_ID) VALUES('type B' , 1201);</v>
      </c>
      <c r="AH1202" t="str">
        <f t="shared" si="412"/>
        <v>INSERT INTO oscar_db.synonym (SYNONYM, LOV_ID) VALUES('B type' , 1201);</v>
      </c>
      <c r="AI1202" t="str">
        <f t="shared" si="412"/>
        <v/>
      </c>
      <c r="AJ1202" t="str">
        <f t="shared" si="412"/>
        <v/>
      </c>
    </row>
    <row r="1203" spans="3:36" ht="16" hidden="1">
      <c r="C1203" s="168">
        <v>37</v>
      </c>
      <c r="D1203" s="68" t="s">
        <v>2829</v>
      </c>
      <c r="E1203" s="145" t="s">
        <v>946</v>
      </c>
      <c r="G1203" s="149" t="s">
        <v>3273</v>
      </c>
      <c r="H1203" s="149" t="s">
        <v>286</v>
      </c>
      <c r="I1203" s="149">
        <v>3</v>
      </c>
      <c r="J1203" s="149" t="s">
        <v>200</v>
      </c>
      <c r="L1203" s="158" t="s">
        <v>3274</v>
      </c>
      <c r="M1203" s="135" t="s">
        <v>3201</v>
      </c>
      <c r="N1203" s="168">
        <v>1202</v>
      </c>
      <c r="S1203" t="s">
        <v>88</v>
      </c>
      <c r="T1203" t="str">
        <f t="shared" si="410"/>
        <v>insert into lov_value (ID,CBL_VALUE,OSCAR_VALUE, ACTIVE, ORDER_VALUE,LOV_ID) values(1202,'TYPE_C','C',1,3,37);</v>
      </c>
      <c r="U1203" t="str">
        <f t="shared" si="411"/>
        <v>type C</v>
      </c>
      <c r="V1203" t="str">
        <f t="shared" si="411"/>
        <v>C type</v>
      </c>
      <c r="W1203" t="str">
        <f t="shared" si="411"/>
        <v/>
      </c>
      <c r="X1203" t="str">
        <f t="shared" si="411"/>
        <v/>
      </c>
      <c r="Y1203" t="str">
        <f t="shared" si="411"/>
        <v/>
      </c>
      <c r="AG1203" t="str">
        <f t="shared" si="412"/>
        <v>INSERT INTO oscar_db.synonym (SYNONYM, LOV_ID) VALUES('type C' , 1202);</v>
      </c>
      <c r="AH1203" t="str">
        <f t="shared" si="412"/>
        <v>INSERT INTO oscar_db.synonym (SYNONYM, LOV_ID) VALUES('C type' , 1202);</v>
      </c>
      <c r="AI1203" t="str">
        <f t="shared" si="412"/>
        <v/>
      </c>
      <c r="AJ1203" t="str">
        <f t="shared" si="412"/>
        <v/>
      </c>
    </row>
    <row r="1204" spans="3:36" ht="16" hidden="1">
      <c r="C1204" s="168">
        <v>37</v>
      </c>
      <c r="D1204" s="68" t="s">
        <v>2829</v>
      </c>
      <c r="E1204" s="145" t="s">
        <v>946</v>
      </c>
      <c r="G1204" s="149" t="s">
        <v>3255</v>
      </c>
      <c r="H1204" s="149" t="s">
        <v>3256</v>
      </c>
      <c r="I1204" s="149">
        <v>4</v>
      </c>
      <c r="J1204" s="149" t="s">
        <v>200</v>
      </c>
      <c r="L1204" s="158" t="s">
        <v>3257</v>
      </c>
      <c r="M1204" s="135" t="s">
        <v>3201</v>
      </c>
      <c r="N1204" s="168">
        <v>1203</v>
      </c>
      <c r="S1204" t="s">
        <v>88</v>
      </c>
      <c r="T1204" t="str">
        <f t="shared" si="410"/>
        <v>insert into lov_value (ID,CBL_VALUE,OSCAR_VALUE, ACTIVE, ORDER_VALUE,LOV_ID) values(1203,'TYPE_D','D',1,4,37);</v>
      </c>
      <c r="U1204" t="str">
        <f t="shared" si="411"/>
        <v>type D</v>
      </c>
      <c r="V1204" t="str">
        <f t="shared" si="411"/>
        <v>D type</v>
      </c>
      <c r="W1204" t="str">
        <f t="shared" si="411"/>
        <v/>
      </c>
      <c r="X1204" t="str">
        <f t="shared" si="411"/>
        <v/>
      </c>
      <c r="Y1204" t="str">
        <f t="shared" si="411"/>
        <v/>
      </c>
      <c r="AG1204" t="str">
        <f t="shared" si="412"/>
        <v>INSERT INTO oscar_db.synonym (SYNONYM, LOV_ID) VALUES('type D' , 1203);</v>
      </c>
      <c r="AH1204" t="str">
        <f t="shared" si="412"/>
        <v>INSERT INTO oscar_db.synonym (SYNONYM, LOV_ID) VALUES('D type' , 1203);</v>
      </c>
      <c r="AI1204" t="str">
        <f t="shared" si="412"/>
        <v/>
      </c>
      <c r="AJ1204" t="str">
        <f t="shared" si="412"/>
        <v/>
      </c>
    </row>
    <row r="1205" spans="3:36" ht="16" hidden="1">
      <c r="C1205" s="168">
        <v>37</v>
      </c>
      <c r="D1205" s="68" t="s">
        <v>2829</v>
      </c>
      <c r="E1205" s="145" t="s">
        <v>946</v>
      </c>
      <c r="G1205" s="149" t="s">
        <v>3258</v>
      </c>
      <c r="H1205" s="149" t="s">
        <v>100</v>
      </c>
      <c r="I1205" s="149">
        <v>5</v>
      </c>
      <c r="J1205" s="149" t="s">
        <v>200</v>
      </c>
      <c r="L1205" s="158" t="s">
        <v>3259</v>
      </c>
      <c r="M1205" s="135" t="s">
        <v>3201</v>
      </c>
      <c r="N1205" s="168">
        <v>1204</v>
      </c>
      <c r="S1205" t="s">
        <v>88</v>
      </c>
      <c r="T1205" t="str">
        <f t="shared" si="410"/>
        <v>insert into lov_value (ID,CBL_VALUE,OSCAR_VALUE, ACTIVE, ORDER_VALUE,LOV_ID) values(1204,'TYPE_E','E',1,5,37);</v>
      </c>
      <c r="U1205" t="str">
        <f t="shared" si="411"/>
        <v>type E</v>
      </c>
      <c r="V1205" t="str">
        <f t="shared" si="411"/>
        <v>E type</v>
      </c>
      <c r="W1205" t="str">
        <f t="shared" si="411"/>
        <v/>
      </c>
      <c r="X1205" t="str">
        <f t="shared" si="411"/>
        <v/>
      </c>
      <c r="Y1205" t="str">
        <f t="shared" si="411"/>
        <v/>
      </c>
      <c r="AG1205" t="str">
        <f t="shared" si="412"/>
        <v>INSERT INTO oscar_db.synonym (SYNONYM, LOV_ID) VALUES('type E' , 1204);</v>
      </c>
      <c r="AH1205" t="str">
        <f t="shared" si="412"/>
        <v>INSERT INTO oscar_db.synonym (SYNONYM, LOV_ID) VALUES('E type' , 1204);</v>
      </c>
      <c r="AI1205" t="str">
        <f t="shared" si="412"/>
        <v/>
      </c>
      <c r="AJ1205" t="str">
        <f t="shared" si="412"/>
        <v/>
      </c>
    </row>
    <row r="1206" spans="3:36" ht="16" hidden="1">
      <c r="C1206" s="168">
        <v>37</v>
      </c>
      <c r="D1206" s="68" t="s">
        <v>2829</v>
      </c>
      <c r="E1206" s="145" t="s">
        <v>946</v>
      </c>
      <c r="G1206" s="149" t="s">
        <v>3260</v>
      </c>
      <c r="H1206" s="149" t="s">
        <v>3261</v>
      </c>
      <c r="I1206" s="149">
        <v>6</v>
      </c>
      <c r="J1206" s="149" t="s">
        <v>200</v>
      </c>
      <c r="L1206" s="158" t="s">
        <v>3262</v>
      </c>
      <c r="M1206" s="135" t="s">
        <v>3201</v>
      </c>
      <c r="N1206" s="168">
        <v>1205</v>
      </c>
      <c r="S1206" t="s">
        <v>88</v>
      </c>
      <c r="T1206" t="str">
        <f t="shared" si="410"/>
        <v>insert into lov_value (ID,CBL_VALUE,OSCAR_VALUE, ACTIVE, ORDER_VALUE,LOV_ID) values(1205,'TYPE_F','F',1,6,37);</v>
      </c>
      <c r="U1206" t="str">
        <f t="shared" si="411"/>
        <v>type F</v>
      </c>
      <c r="V1206" t="str">
        <f t="shared" si="411"/>
        <v>F type</v>
      </c>
      <c r="W1206" t="str">
        <f t="shared" si="411"/>
        <v/>
      </c>
      <c r="X1206" t="str">
        <f t="shared" si="411"/>
        <v/>
      </c>
      <c r="Y1206" t="str">
        <f t="shared" si="411"/>
        <v/>
      </c>
      <c r="AG1206" t="str">
        <f t="shared" si="412"/>
        <v>INSERT INTO oscar_db.synonym (SYNONYM, LOV_ID) VALUES('type F' , 1205);</v>
      </c>
      <c r="AH1206" t="str">
        <f t="shared" si="412"/>
        <v>INSERT INTO oscar_db.synonym (SYNONYM, LOV_ID) VALUES('F type' , 1205);</v>
      </c>
      <c r="AI1206" t="str">
        <f t="shared" si="412"/>
        <v/>
      </c>
      <c r="AJ1206" t="str">
        <f t="shared" si="412"/>
        <v/>
      </c>
    </row>
    <row r="1207" spans="3:36" ht="16" hidden="1">
      <c r="C1207" s="168">
        <v>37</v>
      </c>
      <c r="D1207" s="68" t="s">
        <v>2829</v>
      </c>
      <c r="E1207" s="145" t="s">
        <v>946</v>
      </c>
      <c r="G1207" s="149" t="s">
        <v>3263</v>
      </c>
      <c r="H1207" s="149" t="s">
        <v>3264</v>
      </c>
      <c r="I1207" s="149">
        <v>7</v>
      </c>
      <c r="J1207" s="149" t="s">
        <v>200</v>
      </c>
      <c r="L1207" s="158" t="s">
        <v>3265</v>
      </c>
      <c r="M1207" s="135" t="s">
        <v>3201</v>
      </c>
      <c r="N1207" s="168">
        <v>1206</v>
      </c>
      <c r="S1207" t="s">
        <v>88</v>
      </c>
      <c r="T1207" t="str">
        <f t="shared" si="410"/>
        <v>insert into lov_value (ID,CBL_VALUE,OSCAR_VALUE, ACTIVE, ORDER_VALUE,LOV_ID) values(1206,'TYPE_G','G',1,7,37);</v>
      </c>
      <c r="U1207" t="str">
        <f t="shared" si="411"/>
        <v>type G</v>
      </c>
      <c r="V1207" t="str">
        <f t="shared" si="411"/>
        <v>G type</v>
      </c>
      <c r="W1207" t="str">
        <f t="shared" si="411"/>
        <v/>
      </c>
      <c r="X1207" t="str">
        <f t="shared" si="411"/>
        <v/>
      </c>
      <c r="Y1207" t="str">
        <f t="shared" si="411"/>
        <v/>
      </c>
      <c r="AG1207" t="str">
        <f t="shared" si="412"/>
        <v>INSERT INTO oscar_db.synonym (SYNONYM, LOV_ID) VALUES('type G' , 1206);</v>
      </c>
      <c r="AH1207" t="str">
        <f t="shared" si="412"/>
        <v>INSERT INTO oscar_db.synonym (SYNONYM, LOV_ID) VALUES('G type' , 1206);</v>
      </c>
      <c r="AI1207" t="str">
        <f t="shared" si="412"/>
        <v/>
      </c>
      <c r="AJ1207" t="str">
        <f t="shared" si="412"/>
        <v/>
      </c>
    </row>
    <row r="1208" spans="3:36" ht="16" hidden="1">
      <c r="C1208" s="168">
        <v>37</v>
      </c>
      <c r="D1208" s="68" t="s">
        <v>2829</v>
      </c>
      <c r="E1208" s="145" t="s">
        <v>946</v>
      </c>
      <c r="G1208" s="149" t="s">
        <v>3275</v>
      </c>
      <c r="H1208" s="149" t="s">
        <v>261</v>
      </c>
      <c r="I1208" s="149">
        <v>8</v>
      </c>
      <c r="J1208" s="149" t="s">
        <v>200</v>
      </c>
      <c r="L1208" s="158" t="s">
        <v>3276</v>
      </c>
      <c r="M1208" s="135" t="s">
        <v>3201</v>
      </c>
      <c r="N1208" s="168">
        <v>1207</v>
      </c>
      <c r="S1208" t="s">
        <v>88</v>
      </c>
      <c r="T1208" t="str">
        <f t="shared" si="410"/>
        <v>insert into lov_value (ID,CBL_VALUE,OSCAR_VALUE, ACTIVE, ORDER_VALUE,LOV_ID) values(1207,'TYPE_H','H',1,8,37);</v>
      </c>
      <c r="U1208" t="str">
        <f t="shared" si="411"/>
        <v>type H</v>
      </c>
      <c r="V1208" t="str">
        <f t="shared" si="411"/>
        <v>H type</v>
      </c>
      <c r="W1208" t="str">
        <f t="shared" si="411"/>
        <v/>
      </c>
      <c r="X1208" t="str">
        <f t="shared" si="411"/>
        <v/>
      </c>
      <c r="Y1208" t="str">
        <f t="shared" si="411"/>
        <v/>
      </c>
      <c r="AG1208" t="str">
        <f t="shared" si="412"/>
        <v>INSERT INTO oscar_db.synonym (SYNONYM, LOV_ID) VALUES('type H' , 1207);</v>
      </c>
      <c r="AH1208" t="str">
        <f t="shared" si="412"/>
        <v>INSERT INTO oscar_db.synonym (SYNONYM, LOV_ID) VALUES('H type' , 1207);</v>
      </c>
      <c r="AI1208" t="str">
        <f t="shared" si="412"/>
        <v/>
      </c>
      <c r="AJ1208" t="str">
        <f t="shared" si="412"/>
        <v/>
      </c>
    </row>
    <row r="1209" spans="3:36" ht="16" hidden="1">
      <c r="C1209" s="168">
        <v>37</v>
      </c>
      <c r="D1209" s="68" t="s">
        <v>2829</v>
      </c>
      <c r="E1209" s="145" t="s">
        <v>946</v>
      </c>
      <c r="G1209" s="149" t="s">
        <v>3277</v>
      </c>
      <c r="H1209" s="149" t="s">
        <v>3278</v>
      </c>
      <c r="I1209" s="149">
        <v>9</v>
      </c>
      <c r="J1209" s="149" t="s">
        <v>200</v>
      </c>
      <c r="L1209" s="158" t="s">
        <v>3279</v>
      </c>
      <c r="M1209" s="135" t="s">
        <v>3201</v>
      </c>
      <c r="N1209" s="168">
        <v>1208</v>
      </c>
      <c r="S1209" t="s">
        <v>88</v>
      </c>
      <c r="T1209" t="str">
        <f t="shared" si="410"/>
        <v>insert into lov_value (ID,CBL_VALUE,OSCAR_VALUE, ACTIVE, ORDER_VALUE,LOV_ID) values(1208,'TYPE_I','I',1,9,37);</v>
      </c>
      <c r="U1209" t="str">
        <f t="shared" si="411"/>
        <v>type I</v>
      </c>
      <c r="V1209" t="str">
        <f t="shared" si="411"/>
        <v>I type</v>
      </c>
      <c r="W1209" t="str">
        <f t="shared" si="411"/>
        <v/>
      </c>
      <c r="X1209" t="str">
        <f t="shared" si="411"/>
        <v/>
      </c>
      <c r="Y1209" t="str">
        <f t="shared" si="411"/>
        <v/>
      </c>
      <c r="AG1209" t="str">
        <f t="shared" si="412"/>
        <v>INSERT INTO oscar_db.synonym (SYNONYM, LOV_ID) VALUES('type I' , 1208);</v>
      </c>
      <c r="AH1209" t="str">
        <f t="shared" si="412"/>
        <v>INSERT INTO oscar_db.synonym (SYNONYM, LOV_ID) VALUES('I type' , 1208);</v>
      </c>
      <c r="AI1209" t="str">
        <f t="shared" si="412"/>
        <v/>
      </c>
      <c r="AJ1209" t="str">
        <f t="shared" si="412"/>
        <v/>
      </c>
    </row>
    <row r="1210" spans="3:36" ht="16" hidden="1">
      <c r="C1210" s="168">
        <v>37</v>
      </c>
      <c r="D1210" s="68" t="s">
        <v>2829</v>
      </c>
      <c r="E1210" s="145" t="s">
        <v>946</v>
      </c>
      <c r="G1210" s="149" t="s">
        <v>3280</v>
      </c>
      <c r="H1210" s="149" t="s">
        <v>3281</v>
      </c>
      <c r="I1210" s="149">
        <v>10</v>
      </c>
      <c r="J1210" s="149" t="s">
        <v>200</v>
      </c>
      <c r="L1210" s="158" t="s">
        <v>3282</v>
      </c>
      <c r="M1210" s="135" t="s">
        <v>3201</v>
      </c>
      <c r="N1210" s="168">
        <v>1209</v>
      </c>
      <c r="S1210" t="s">
        <v>88</v>
      </c>
      <c r="T1210" t="str">
        <f t="shared" si="410"/>
        <v>insert into lov_value (ID,CBL_VALUE,OSCAR_VALUE, ACTIVE, ORDER_VALUE,LOV_ID) values(1209,'TYPE_J','J',1,10,37);</v>
      </c>
      <c r="U1210" t="str">
        <f t="shared" si="411"/>
        <v>type J</v>
      </c>
      <c r="V1210" t="str">
        <f t="shared" si="411"/>
        <v>J type</v>
      </c>
      <c r="W1210" t="str">
        <f t="shared" si="411"/>
        <v/>
      </c>
      <c r="X1210" t="str">
        <f t="shared" si="411"/>
        <v/>
      </c>
      <c r="Y1210" t="str">
        <f t="shared" si="411"/>
        <v/>
      </c>
      <c r="AG1210" t="str">
        <f t="shared" si="412"/>
        <v>INSERT INTO oscar_db.synonym (SYNONYM, LOV_ID) VALUES('type J' , 1209);</v>
      </c>
      <c r="AH1210" t="str">
        <f t="shared" si="412"/>
        <v>INSERT INTO oscar_db.synonym (SYNONYM, LOV_ID) VALUES('J type' , 1209);</v>
      </c>
      <c r="AI1210" t="str">
        <f t="shared" si="412"/>
        <v/>
      </c>
      <c r="AJ1210" t="str">
        <f t="shared" si="412"/>
        <v/>
      </c>
    </row>
    <row r="1211" spans="3:36" ht="16" hidden="1">
      <c r="C1211" s="168">
        <v>37</v>
      </c>
      <c r="D1211" s="68" t="s">
        <v>2829</v>
      </c>
      <c r="E1211" s="145" t="s">
        <v>946</v>
      </c>
      <c r="G1211" s="149" t="s">
        <v>3283</v>
      </c>
      <c r="H1211" s="149" t="s">
        <v>3284</v>
      </c>
      <c r="I1211" s="149">
        <v>11</v>
      </c>
      <c r="J1211" s="149" t="s">
        <v>200</v>
      </c>
      <c r="L1211" s="158" t="s">
        <v>3285</v>
      </c>
      <c r="M1211" s="135" t="s">
        <v>3201</v>
      </c>
      <c r="N1211" s="168">
        <v>1210</v>
      </c>
      <c r="S1211" t="s">
        <v>88</v>
      </c>
      <c r="T1211" t="str">
        <f t="shared" si="410"/>
        <v>insert into lov_value (ID,CBL_VALUE,OSCAR_VALUE, ACTIVE, ORDER_VALUE,LOV_ID) values(1210,'TYPE_K','K',1,11,37);</v>
      </c>
      <c r="U1211" t="str">
        <f t="shared" si="411"/>
        <v>type K</v>
      </c>
      <c r="V1211" t="str">
        <f t="shared" si="411"/>
        <v>K type</v>
      </c>
      <c r="W1211" t="str">
        <f t="shared" si="411"/>
        <v/>
      </c>
      <c r="X1211" t="str">
        <f t="shared" si="411"/>
        <v/>
      </c>
      <c r="Y1211" t="str">
        <f t="shared" si="411"/>
        <v/>
      </c>
      <c r="AG1211" t="str">
        <f t="shared" si="412"/>
        <v>INSERT INTO oscar_db.synonym (SYNONYM, LOV_ID) VALUES('type K' , 1210);</v>
      </c>
      <c r="AH1211" t="str">
        <f t="shared" si="412"/>
        <v>INSERT INTO oscar_db.synonym (SYNONYM, LOV_ID) VALUES('K type' , 1210);</v>
      </c>
      <c r="AI1211" t="str">
        <f t="shared" si="412"/>
        <v/>
      </c>
      <c r="AJ1211" t="str">
        <f t="shared" si="412"/>
        <v/>
      </c>
    </row>
    <row r="1212" spans="3:36" ht="16" hidden="1">
      <c r="C1212" s="168">
        <v>37</v>
      </c>
      <c r="D1212" s="68" t="s">
        <v>2829</v>
      </c>
      <c r="E1212" s="145" t="s">
        <v>946</v>
      </c>
      <c r="G1212" s="149" t="s">
        <v>3286</v>
      </c>
      <c r="H1212" s="149" t="s">
        <v>3287</v>
      </c>
      <c r="I1212" s="149">
        <v>12</v>
      </c>
      <c r="J1212" s="149" t="s">
        <v>200</v>
      </c>
      <c r="L1212" s="158" t="s">
        <v>3288</v>
      </c>
      <c r="M1212" s="135" t="s">
        <v>3201</v>
      </c>
      <c r="N1212" s="168">
        <v>1211</v>
      </c>
      <c r="S1212" t="s">
        <v>88</v>
      </c>
      <c r="T1212" t="str">
        <f t="shared" si="410"/>
        <v>insert into lov_value (ID,CBL_VALUE,OSCAR_VALUE, ACTIVE, ORDER_VALUE,LOV_ID) values(1211,'TYPE_L','L',1,12,37);</v>
      </c>
      <c r="U1212" t="str">
        <f t="shared" si="411"/>
        <v>type L</v>
      </c>
      <c r="V1212" t="str">
        <f t="shared" si="411"/>
        <v>L type</v>
      </c>
      <c r="W1212" t="str">
        <f t="shared" si="411"/>
        <v/>
      </c>
      <c r="X1212" t="str">
        <f t="shared" si="411"/>
        <v/>
      </c>
      <c r="Y1212" t="str">
        <f t="shared" si="411"/>
        <v/>
      </c>
      <c r="AG1212" t="str">
        <f t="shared" si="412"/>
        <v>INSERT INTO oscar_db.synonym (SYNONYM, LOV_ID) VALUES('type L' , 1211);</v>
      </c>
      <c r="AH1212" t="str">
        <f t="shared" si="412"/>
        <v>INSERT INTO oscar_db.synonym (SYNONYM, LOV_ID) VALUES('L type' , 1211);</v>
      </c>
      <c r="AI1212" t="str">
        <f t="shared" si="412"/>
        <v/>
      </c>
      <c r="AJ1212" t="str">
        <f t="shared" si="412"/>
        <v/>
      </c>
    </row>
    <row r="1213" spans="3:36" ht="16" hidden="1">
      <c r="C1213" s="168">
        <v>37</v>
      </c>
      <c r="D1213" s="68" t="s">
        <v>2829</v>
      </c>
      <c r="E1213" s="145" t="s">
        <v>946</v>
      </c>
      <c r="G1213" s="149" t="s">
        <v>3289</v>
      </c>
      <c r="H1213" s="149" t="s">
        <v>178</v>
      </c>
      <c r="I1213" s="149">
        <v>13</v>
      </c>
      <c r="J1213" s="149" t="s">
        <v>200</v>
      </c>
      <c r="L1213" s="158" t="s">
        <v>3290</v>
      </c>
      <c r="M1213" s="135" t="s">
        <v>3201</v>
      </c>
      <c r="N1213" s="168">
        <v>1212</v>
      </c>
      <c r="S1213" t="s">
        <v>88</v>
      </c>
      <c r="T1213" t="str">
        <f t="shared" si="410"/>
        <v>insert into lov_value (ID,CBL_VALUE,OSCAR_VALUE, ACTIVE, ORDER_VALUE,LOV_ID) values(1212,'TYPE_M','M',1,13,37);</v>
      </c>
      <c r="U1213" t="str">
        <f t="shared" si="411"/>
        <v>type M</v>
      </c>
      <c r="V1213" t="str">
        <f t="shared" si="411"/>
        <v>M type</v>
      </c>
      <c r="W1213" t="str">
        <f t="shared" si="411"/>
        <v/>
      </c>
      <c r="X1213" t="str">
        <f t="shared" si="411"/>
        <v/>
      </c>
      <c r="Y1213" t="str">
        <f t="shared" si="411"/>
        <v/>
      </c>
      <c r="AG1213" t="str">
        <f t="shared" si="412"/>
        <v>INSERT INTO oscar_db.synonym (SYNONYM, LOV_ID) VALUES('type M' , 1212);</v>
      </c>
      <c r="AH1213" t="str">
        <f t="shared" si="412"/>
        <v>INSERT INTO oscar_db.synonym (SYNONYM, LOV_ID) VALUES('M type' , 1212);</v>
      </c>
      <c r="AI1213" t="str">
        <f t="shared" si="412"/>
        <v/>
      </c>
      <c r="AJ1213" t="str">
        <f t="shared" si="412"/>
        <v/>
      </c>
    </row>
    <row r="1214" spans="3:36" ht="16" hidden="1">
      <c r="C1214" s="168">
        <v>37</v>
      </c>
      <c r="D1214" s="68" t="s">
        <v>2829</v>
      </c>
      <c r="E1214" s="145" t="s">
        <v>946</v>
      </c>
      <c r="G1214" s="149" t="s">
        <v>3291</v>
      </c>
      <c r="H1214" s="149" t="s">
        <v>88</v>
      </c>
      <c r="I1214" s="149">
        <v>14</v>
      </c>
      <c r="J1214" s="149" t="s">
        <v>200</v>
      </c>
      <c r="L1214" s="158" t="s">
        <v>3292</v>
      </c>
      <c r="M1214" s="135" t="s">
        <v>3201</v>
      </c>
      <c r="N1214" s="168">
        <v>1213</v>
      </c>
      <c r="S1214" t="s">
        <v>88</v>
      </c>
      <c r="T1214" t="str">
        <f t="shared" si="410"/>
        <v>insert into lov_value (ID,CBL_VALUE,OSCAR_VALUE, ACTIVE, ORDER_VALUE,LOV_ID) values(1213,'TYPE_N','N',1,14,37);</v>
      </c>
      <c r="U1214" t="str">
        <f t="shared" si="411"/>
        <v>type N</v>
      </c>
      <c r="V1214" t="str">
        <f t="shared" si="411"/>
        <v>N type</v>
      </c>
      <c r="W1214" t="str">
        <f t="shared" si="411"/>
        <v/>
      </c>
      <c r="X1214" t="str">
        <f t="shared" si="411"/>
        <v/>
      </c>
      <c r="Y1214" t="str">
        <f t="shared" si="411"/>
        <v/>
      </c>
      <c r="AG1214" t="str">
        <f t="shared" si="412"/>
        <v>INSERT INTO oscar_db.synonym (SYNONYM, LOV_ID) VALUES('type N' , 1213);</v>
      </c>
      <c r="AH1214" t="str">
        <f t="shared" si="412"/>
        <v>INSERT INTO oscar_db.synonym (SYNONYM, LOV_ID) VALUES('N type' , 1213);</v>
      </c>
      <c r="AI1214" t="str">
        <f t="shared" si="412"/>
        <v/>
      </c>
      <c r="AJ1214" t="str">
        <f t="shared" si="412"/>
        <v/>
      </c>
    </row>
    <row r="1215" spans="3:36" ht="16" hidden="1">
      <c r="C1215" s="168">
        <v>37</v>
      </c>
      <c r="D1215" s="68" t="s">
        <v>2829</v>
      </c>
      <c r="E1215" s="145" t="s">
        <v>946</v>
      </c>
      <c r="G1215" s="149" t="s">
        <v>3293</v>
      </c>
      <c r="H1215" s="149" t="s">
        <v>3294</v>
      </c>
      <c r="I1215" s="149">
        <v>15</v>
      </c>
      <c r="J1215" s="149" t="s">
        <v>200</v>
      </c>
      <c r="L1215" s="158" t="s">
        <v>3295</v>
      </c>
      <c r="M1215" s="135" t="s">
        <v>3201</v>
      </c>
      <c r="N1215" s="168">
        <v>1214</v>
      </c>
      <c r="S1215" t="s">
        <v>88</v>
      </c>
      <c r="T1215" t="str">
        <f t="shared" si="410"/>
        <v>insert into lov_value (ID,CBL_VALUE,OSCAR_VALUE, ACTIVE, ORDER_VALUE,LOV_ID) values(1214,'TYPE_O','O',1,15,37);</v>
      </c>
      <c r="U1215" t="str">
        <f t="shared" si="411"/>
        <v>type O</v>
      </c>
      <c r="V1215" t="str">
        <f t="shared" si="411"/>
        <v>O type</v>
      </c>
      <c r="W1215" t="str">
        <f t="shared" si="411"/>
        <v/>
      </c>
      <c r="X1215" t="str">
        <f t="shared" si="411"/>
        <v/>
      </c>
      <c r="Y1215" t="str">
        <f t="shared" si="411"/>
        <v/>
      </c>
      <c r="AG1215" t="str">
        <f t="shared" si="412"/>
        <v>INSERT INTO oscar_db.synonym (SYNONYM, LOV_ID) VALUES('type O' , 1214);</v>
      </c>
      <c r="AH1215" t="str">
        <f t="shared" si="412"/>
        <v>INSERT INTO oscar_db.synonym (SYNONYM, LOV_ID) VALUES('O type' , 1214);</v>
      </c>
      <c r="AI1215" t="str">
        <f t="shared" si="412"/>
        <v/>
      </c>
      <c r="AJ1215" t="str">
        <f t="shared" si="412"/>
        <v/>
      </c>
    </row>
    <row r="1216" spans="3:36" ht="32" hidden="1">
      <c r="C1216" s="168">
        <v>37</v>
      </c>
      <c r="D1216" s="68" t="s">
        <v>2829</v>
      </c>
      <c r="E1216" s="145" t="s">
        <v>946</v>
      </c>
      <c r="G1216" s="149" t="s">
        <v>3296</v>
      </c>
      <c r="H1216" s="149" t="s">
        <v>3297</v>
      </c>
      <c r="I1216" s="149">
        <v>16</v>
      </c>
      <c r="J1216" s="149" t="s">
        <v>200</v>
      </c>
      <c r="L1216" s="158" t="s">
        <v>3298</v>
      </c>
      <c r="M1216" s="135" t="s">
        <v>3201</v>
      </c>
      <c r="N1216" s="168">
        <v>1215</v>
      </c>
      <c r="S1216" t="s">
        <v>88</v>
      </c>
      <c r="T1216" t="str">
        <f t="shared" si="410"/>
        <v>insert into lov_value (ID,CBL_VALUE,OSCAR_VALUE, ACTIVE, ORDER_VALUE,LOV_ID) values(1215,'TYPE_P_NFI','P NFI',1,16,37);</v>
      </c>
      <c r="U1216" t="str">
        <f t="shared" si="411"/>
        <v>type P NFI</v>
      </c>
      <c r="V1216" t="str">
        <f t="shared" si="411"/>
        <v>P NFI type</v>
      </c>
      <c r="W1216" t="str">
        <f t="shared" si="411"/>
        <v>REPLACE</v>
      </c>
      <c r="X1216" t="str">
        <f t="shared" si="411"/>
        <v/>
      </c>
      <c r="Y1216" t="str">
        <f t="shared" si="411"/>
        <v/>
      </c>
      <c r="AG1216" t="str">
        <f t="shared" si="412"/>
        <v>INSERT INTO oscar_db.synonym (SYNONYM, LOV_ID) VALUES('type P NFI' , 1215);</v>
      </c>
      <c r="AH1216" t="str">
        <f t="shared" si="412"/>
        <v>INSERT INTO oscar_db.synonym (SYNONYM, LOV_ID) VALUES('P NFI type' , 1215);</v>
      </c>
      <c r="AI1216" t="str">
        <f t="shared" si="412"/>
        <v>INSERT INTO oscar_db.synonym (SYNONYM, LOV_ID) VALUES('REPLACE' , 1215);</v>
      </c>
      <c r="AJ1216" t="str">
        <f t="shared" si="412"/>
        <v/>
      </c>
    </row>
    <row r="1217" spans="3:36" ht="16" hidden="1">
      <c r="C1217" s="168">
        <v>37</v>
      </c>
      <c r="D1217" s="68" t="s">
        <v>2829</v>
      </c>
      <c r="E1217" s="145" t="s">
        <v>946</v>
      </c>
      <c r="G1217" s="149" t="s">
        <v>3299</v>
      </c>
      <c r="H1217" s="149" t="s">
        <v>3300</v>
      </c>
      <c r="I1217" s="149">
        <v>17</v>
      </c>
      <c r="J1217" s="149" t="s">
        <v>200</v>
      </c>
      <c r="L1217" s="158" t="s">
        <v>3301</v>
      </c>
      <c r="M1217" s="135" t="s">
        <v>3201</v>
      </c>
      <c r="N1217" s="168">
        <v>1216</v>
      </c>
      <c r="S1217" t="s">
        <v>88</v>
      </c>
      <c r="T1217" t="str">
        <f t="shared" si="410"/>
        <v>insert into lov_value (ID,CBL_VALUE,OSCAR_VALUE, ACTIVE, ORDER_VALUE,LOV_ID) values(1216,'TYPE_P_FI','P FI',1,17,37);</v>
      </c>
      <c r="U1217" t="str">
        <f t="shared" si="411"/>
        <v>type P FI</v>
      </c>
      <c r="V1217" t="str">
        <f t="shared" si="411"/>
        <v>P FI type</v>
      </c>
      <c r="W1217" t="str">
        <f t="shared" si="411"/>
        <v>PFI</v>
      </c>
      <c r="X1217" t="str">
        <f t="shared" si="411"/>
        <v/>
      </c>
      <c r="Y1217" t="str">
        <f t="shared" si="411"/>
        <v/>
      </c>
      <c r="AG1217" t="str">
        <f t="shared" si="412"/>
        <v>INSERT INTO oscar_db.synonym (SYNONYM, LOV_ID) VALUES('type P FI' , 1216);</v>
      </c>
      <c r="AH1217" t="str">
        <f t="shared" si="412"/>
        <v>INSERT INTO oscar_db.synonym (SYNONYM, LOV_ID) VALUES('P FI type' , 1216);</v>
      </c>
      <c r="AI1217" t="str">
        <f t="shared" si="412"/>
        <v>INSERT INTO oscar_db.synonym (SYNONYM, LOV_ID) VALUES('PFI' , 1216);</v>
      </c>
      <c r="AJ1217" t="str">
        <f t="shared" si="412"/>
        <v/>
      </c>
    </row>
    <row r="1218" spans="3:36" ht="16" hidden="1">
      <c r="C1218" s="168">
        <v>37</v>
      </c>
      <c r="D1218" s="68" t="s">
        <v>2829</v>
      </c>
      <c r="E1218" s="145" t="s">
        <v>946</v>
      </c>
      <c r="G1218" s="149" t="s">
        <v>3302</v>
      </c>
      <c r="H1218" s="149" t="s">
        <v>3303</v>
      </c>
      <c r="I1218" s="149">
        <v>18</v>
      </c>
      <c r="J1218" s="149" t="s">
        <v>200</v>
      </c>
      <c r="L1218" s="158" t="s">
        <v>3304</v>
      </c>
      <c r="M1218" s="135" t="s">
        <v>3201</v>
      </c>
      <c r="N1218" s="168">
        <v>1217</v>
      </c>
      <c r="S1218" t="s">
        <v>88</v>
      </c>
      <c r="T1218" t="str">
        <f t="shared" si="410"/>
        <v>insert into lov_value (ID,CBL_VALUE,OSCAR_VALUE, ACTIVE, ORDER_VALUE,LOV_ID) values(1217,'TYPE_Q_NFI','Q NFI',1,18,37);</v>
      </c>
      <c r="U1218" t="str">
        <f t="shared" si="411"/>
        <v>type Q NFI</v>
      </c>
      <c r="V1218" t="str">
        <f t="shared" si="411"/>
        <v>Q NFI type</v>
      </c>
      <c r="W1218" t="str">
        <f t="shared" si="411"/>
        <v>QNFI</v>
      </c>
      <c r="X1218" t="str">
        <f t="shared" si="411"/>
        <v/>
      </c>
      <c r="Y1218" t="str">
        <f t="shared" si="411"/>
        <v/>
      </c>
      <c r="AG1218" t="str">
        <f t="shared" si="412"/>
        <v>INSERT INTO oscar_db.synonym (SYNONYM, LOV_ID) VALUES('type Q NFI' , 1217);</v>
      </c>
      <c r="AH1218" t="str">
        <f t="shared" si="412"/>
        <v>INSERT INTO oscar_db.synonym (SYNONYM, LOV_ID) VALUES('Q NFI type' , 1217);</v>
      </c>
      <c r="AI1218" t="str">
        <f t="shared" si="412"/>
        <v>INSERT INTO oscar_db.synonym (SYNONYM, LOV_ID) VALUES('QNFI' , 1217);</v>
      </c>
      <c r="AJ1218" t="str">
        <f t="shared" si="412"/>
        <v/>
      </c>
    </row>
    <row r="1219" spans="3:36" ht="16" hidden="1">
      <c r="C1219" s="168">
        <v>37</v>
      </c>
      <c r="D1219" s="68" t="s">
        <v>2829</v>
      </c>
      <c r="E1219" s="145" t="s">
        <v>946</v>
      </c>
      <c r="G1219" s="149" t="s">
        <v>3305</v>
      </c>
      <c r="H1219" s="149" t="s">
        <v>3306</v>
      </c>
      <c r="I1219" s="149">
        <v>19</v>
      </c>
      <c r="J1219" s="149" t="s">
        <v>200</v>
      </c>
      <c r="L1219" s="158" t="s">
        <v>3307</v>
      </c>
      <c r="M1219" s="135" t="s">
        <v>3201</v>
      </c>
      <c r="N1219" s="168">
        <v>1218</v>
      </c>
      <c r="S1219" t="s">
        <v>88</v>
      </c>
      <c r="T1219" t="str">
        <f t="shared" si="410"/>
        <v>insert into lov_value (ID,CBL_VALUE,OSCAR_VALUE, ACTIVE, ORDER_VALUE,LOV_ID) values(1218,'TYPE_Q_FI','Q FI',1,19,37);</v>
      </c>
      <c r="U1219" t="str">
        <f t="shared" si="411"/>
        <v>type Q FI</v>
      </c>
      <c r="V1219" t="str">
        <f t="shared" si="411"/>
        <v>Q FI type</v>
      </c>
      <c r="W1219" t="str">
        <f t="shared" si="411"/>
        <v>QFI</v>
      </c>
      <c r="X1219" t="str">
        <f t="shared" si="411"/>
        <v/>
      </c>
      <c r="Y1219" t="str">
        <f t="shared" si="411"/>
        <v/>
      </c>
      <c r="AG1219" t="str">
        <f t="shared" si="412"/>
        <v>INSERT INTO oscar_db.synonym (SYNONYM, LOV_ID) VALUES('type Q FI' , 1218);</v>
      </c>
      <c r="AH1219" t="str">
        <f t="shared" si="412"/>
        <v>INSERT INTO oscar_db.synonym (SYNONYM, LOV_ID) VALUES('Q FI type' , 1218);</v>
      </c>
      <c r="AI1219" t="str">
        <f t="shared" si="412"/>
        <v>INSERT INTO oscar_db.synonym (SYNONYM, LOV_ID) VALUES('QFI' , 1218);</v>
      </c>
      <c r="AJ1219" t="str">
        <f t="shared" si="412"/>
        <v/>
      </c>
    </row>
    <row r="1220" spans="3:36" ht="16" hidden="1">
      <c r="C1220" s="168">
        <v>37</v>
      </c>
      <c r="D1220" s="68" t="s">
        <v>2829</v>
      </c>
      <c r="E1220" s="145" t="s">
        <v>946</v>
      </c>
      <c r="G1220" s="149" t="s">
        <v>3308</v>
      </c>
      <c r="H1220" s="149" t="s">
        <v>3309</v>
      </c>
      <c r="I1220" s="149">
        <v>20</v>
      </c>
      <c r="J1220" s="149" t="s">
        <v>200</v>
      </c>
      <c r="L1220" s="158" t="s">
        <v>3310</v>
      </c>
      <c r="M1220" s="135" t="s">
        <v>3201</v>
      </c>
      <c r="N1220" s="168">
        <v>1219</v>
      </c>
      <c r="S1220" t="s">
        <v>88</v>
      </c>
      <c r="T1220" t="str">
        <f>CONCATENATE("insert into lov_value (ID,CBL_VALUE,OSCAR_VALUE, ACTIVE, ORDER_VALUE,LOV_ID) values(",N1220,",'",G1220,"','",H1220,"',1,",I1220,",",C1220,");")</f>
        <v>insert into lov_value (ID,CBL_VALUE,OSCAR_VALUE, ACTIVE, ORDER_VALUE,LOV_ID) values(1219,'TYPE_R_NFI','R NFI',1,20,37);</v>
      </c>
      <c r="U1220" t="str">
        <f t="shared" si="411"/>
        <v>type R NFI</v>
      </c>
      <c r="V1220" t="str">
        <f t="shared" si="411"/>
        <v>R NFI type</v>
      </c>
      <c r="W1220" t="str">
        <f t="shared" si="411"/>
        <v>RNFI</v>
      </c>
      <c r="X1220" t="str">
        <f t="shared" si="411"/>
        <v/>
      </c>
      <c r="Y1220" t="str">
        <f t="shared" si="411"/>
        <v/>
      </c>
      <c r="AG1220" t="str">
        <f t="shared" si="412"/>
        <v>INSERT INTO oscar_db.synonym (SYNONYM, LOV_ID) VALUES('type R NFI' , 1219);</v>
      </c>
      <c r="AH1220" t="str">
        <f t="shared" si="412"/>
        <v>INSERT INTO oscar_db.synonym (SYNONYM, LOV_ID) VALUES('R NFI type' , 1219);</v>
      </c>
      <c r="AI1220" t="str">
        <f t="shared" si="412"/>
        <v>INSERT INTO oscar_db.synonym (SYNONYM, LOV_ID) VALUES('RNFI' , 1219);</v>
      </c>
      <c r="AJ1220" t="str">
        <f t="shared" si="412"/>
        <v/>
      </c>
    </row>
    <row r="1221" spans="3:36" ht="16" hidden="1">
      <c r="C1221" s="168">
        <v>37</v>
      </c>
      <c r="D1221" s="68" t="s">
        <v>2829</v>
      </c>
      <c r="E1221" s="145" t="s">
        <v>946</v>
      </c>
      <c r="G1221" s="149" t="s">
        <v>3311</v>
      </c>
      <c r="H1221" s="149" t="s">
        <v>3312</v>
      </c>
      <c r="I1221" s="149">
        <v>21</v>
      </c>
      <c r="J1221" s="149" t="s">
        <v>200</v>
      </c>
      <c r="L1221" s="158" t="s">
        <v>3313</v>
      </c>
      <c r="M1221" s="135" t="s">
        <v>3201</v>
      </c>
      <c r="N1221" s="168">
        <v>1220</v>
      </c>
      <c r="S1221" t="s">
        <v>88</v>
      </c>
      <c r="T1221" t="str">
        <f t="shared" si="410"/>
        <v>insert into lov_value (ID,CBL_VALUE,OSCAR_VALUE, ACTIVE, ORDER_VALUE,LOV_ID) values(1220,'TYPE_R_FI','R FI',1,21,37);</v>
      </c>
      <c r="U1221" t="str">
        <f t="shared" si="411"/>
        <v>type R FI</v>
      </c>
      <c r="V1221" t="str">
        <f t="shared" si="411"/>
        <v>R FI type</v>
      </c>
      <c r="W1221" t="str">
        <f t="shared" si="411"/>
        <v>RFI</v>
      </c>
      <c r="X1221" t="str">
        <f t="shared" si="411"/>
        <v/>
      </c>
      <c r="Y1221" t="str">
        <f t="shared" si="411"/>
        <v/>
      </c>
      <c r="AG1221" t="str">
        <f t="shared" si="412"/>
        <v>INSERT INTO oscar_db.synonym (SYNONYM, LOV_ID) VALUES('type R FI' , 1220);</v>
      </c>
      <c r="AH1221" t="str">
        <f t="shared" si="412"/>
        <v>INSERT INTO oscar_db.synonym (SYNONYM, LOV_ID) VALUES('R FI type' , 1220);</v>
      </c>
      <c r="AI1221" t="str">
        <f t="shared" si="412"/>
        <v>INSERT INTO oscar_db.synonym (SYNONYM, LOV_ID) VALUES('RFI' , 1220);</v>
      </c>
      <c r="AJ1221" t="str">
        <f t="shared" si="412"/>
        <v/>
      </c>
    </row>
    <row r="1222" spans="3:36" ht="16" hidden="1">
      <c r="C1222" s="168">
        <v>37</v>
      </c>
      <c r="D1222" s="68" t="s">
        <v>2829</v>
      </c>
      <c r="E1222" s="145" t="s">
        <v>946</v>
      </c>
      <c r="G1222" s="149" t="s">
        <v>3314</v>
      </c>
      <c r="H1222" s="149" t="s">
        <v>3315</v>
      </c>
      <c r="I1222" s="149">
        <v>22</v>
      </c>
      <c r="J1222" s="149" t="s">
        <v>200</v>
      </c>
      <c r="L1222" s="158" t="s">
        <v>3316</v>
      </c>
      <c r="M1222" s="135" t="s">
        <v>3201</v>
      </c>
      <c r="N1222" s="168">
        <v>1221</v>
      </c>
      <c r="S1222" t="s">
        <v>88</v>
      </c>
      <c r="T1222" t="str">
        <f t="shared" si="410"/>
        <v>insert into lov_value (ID,CBL_VALUE,OSCAR_VALUE, ACTIVE, ORDER_VALUE,LOV_ID) values(1221,'TYPE_R_G','R G',1,22,37);</v>
      </c>
      <c r="U1222" t="str">
        <f t="shared" si="411"/>
        <v>type R G</v>
      </c>
      <c r="V1222" t="str">
        <f t="shared" si="411"/>
        <v>R G type</v>
      </c>
      <c r="W1222" t="str">
        <f t="shared" si="411"/>
        <v>RG</v>
      </c>
      <c r="X1222" t="str">
        <f t="shared" si="411"/>
        <v/>
      </c>
      <c r="Y1222" t="str">
        <f t="shared" si="411"/>
        <v/>
      </c>
      <c r="AG1222" t="str">
        <f t="shared" si="412"/>
        <v>INSERT INTO oscar_db.synonym (SYNONYM, LOV_ID) VALUES('type R G' , 1221);</v>
      </c>
      <c r="AH1222" t="str">
        <f t="shared" si="412"/>
        <v>INSERT INTO oscar_db.synonym (SYNONYM, LOV_ID) VALUES('R G type' , 1221);</v>
      </c>
      <c r="AI1222" t="str">
        <f t="shared" si="412"/>
        <v>INSERT INTO oscar_db.synonym (SYNONYM, LOV_ID) VALUES('RG' , 1221);</v>
      </c>
      <c r="AJ1222" t="str">
        <f t="shared" si="412"/>
        <v/>
      </c>
    </row>
    <row r="1223" spans="3:36" ht="16" hidden="1">
      <c r="C1223" s="168">
        <v>37</v>
      </c>
      <c r="D1223" s="68" t="s">
        <v>2829</v>
      </c>
      <c r="E1223" s="145" t="s">
        <v>946</v>
      </c>
      <c r="G1223" s="149" t="s">
        <v>3317</v>
      </c>
      <c r="H1223" s="149" t="s">
        <v>1072</v>
      </c>
      <c r="I1223" s="149">
        <v>23</v>
      </c>
      <c r="J1223" s="149" t="s">
        <v>200</v>
      </c>
      <c r="L1223" s="158" t="s">
        <v>3318</v>
      </c>
      <c r="M1223" s="135" t="s">
        <v>3201</v>
      </c>
      <c r="N1223" s="168">
        <v>1222</v>
      </c>
      <c r="S1223" t="s">
        <v>88</v>
      </c>
      <c r="T1223" t="str">
        <f t="shared" si="410"/>
        <v>insert into lov_value (ID,CBL_VALUE,OSCAR_VALUE, ACTIVE, ORDER_VALUE,LOV_ID) values(1222,'TYPE_X','X',1,23,37);</v>
      </c>
      <c r="U1223" t="str">
        <f t="shared" si="411"/>
        <v>type X</v>
      </c>
      <c r="V1223" t="str">
        <f t="shared" si="411"/>
        <v>X type</v>
      </c>
      <c r="W1223" t="str">
        <f t="shared" si="411"/>
        <v/>
      </c>
      <c r="X1223" t="str">
        <f t="shared" si="411"/>
        <v/>
      </c>
      <c r="Y1223" t="str">
        <f t="shared" si="411"/>
        <v/>
      </c>
      <c r="AG1223" t="str">
        <f t="shared" si="412"/>
        <v>INSERT INTO oscar_db.synonym (SYNONYM, LOV_ID) VALUES('type X' , 1222);</v>
      </c>
      <c r="AH1223" t="str">
        <f t="shared" si="412"/>
        <v>INSERT INTO oscar_db.synonym (SYNONYM, LOV_ID) VALUES('X type' , 1222);</v>
      </c>
      <c r="AI1223" t="str">
        <f t="shared" si="412"/>
        <v/>
      </c>
      <c r="AJ1223" t="str">
        <f t="shared" si="412"/>
        <v/>
      </c>
    </row>
    <row r="1224" spans="3:36" ht="16" hidden="1">
      <c r="C1224" s="168">
        <v>37</v>
      </c>
      <c r="D1224" s="68" t="s">
        <v>2829</v>
      </c>
      <c r="E1224" s="145" t="s">
        <v>946</v>
      </c>
      <c r="G1224" s="149" t="s">
        <v>3198</v>
      </c>
      <c r="H1224" s="149" t="s">
        <v>3199</v>
      </c>
      <c r="I1224" s="149">
        <v>24</v>
      </c>
      <c r="J1224" s="149" t="s">
        <v>200</v>
      </c>
      <c r="L1224" s="158" t="s">
        <v>3266</v>
      </c>
      <c r="M1224" s="135" t="s">
        <v>3201</v>
      </c>
      <c r="N1224" s="168">
        <v>1223</v>
      </c>
      <c r="S1224" t="s">
        <v>88</v>
      </c>
      <c r="T1224" t="str">
        <f t="shared" ref="T1224:T1284" si="413">CONCATENATE("insert into lov_value (ID,CBL_VALUE,OSCAR_VALUE, ACTIVE, ORDER_VALUE,LOV_ID) values(",N1224,",'",G1224,"','",H1224,"',1,",I1224,",",C1224,");")</f>
        <v>insert into lov_value (ID,CBL_VALUE,OSCAR_VALUE, ACTIVE, ORDER_VALUE,LOV_ID) values(1223,'TYPE_NE','NE',1,24,37);</v>
      </c>
      <c r="U1224" t="str">
        <f t="shared" ref="U1224:Y1274" si="414">IF($L1224&lt;&gt;"",
    IF(LEN($L1224)-LEN(SUBSTITUTE($L1224,";",""))&gt;=U$1,
        IF(U$1=1,
            MID($L1224,1,FIND(";",$L1224,1)-1),
            MID($L1224,
                FIND("~",SUBSTITUTE($L1224,";","~",U$1-1))+1,
                FIND("~",SUBSTITUTE($L1224,";","~",U$1))-FIND("~",SUBSTITUTE($L1224,";","~",U$1-1))-1
            )
        ),
        IF(AND(LEN($L1224)-LEN(SUBSTITUTE($L1224,";",""))=0,U$1=1),
            $L1224,
            IF(LEN($L1224)-LEN(SUBSTITUTE($L1224,";",""))=U$1-1,
                RIGHT($L1224,LEN($L1224)-FIND("~",(SUBSTITUTE($L1224,";","~",U$1-1)))),""))),"")</f>
        <v>type NE</v>
      </c>
      <c r="V1224" t="str">
        <f t="shared" si="414"/>
        <v>NE type</v>
      </c>
      <c r="W1224" t="str">
        <f t="shared" si="414"/>
        <v/>
      </c>
      <c r="X1224" t="str">
        <f t="shared" si="414"/>
        <v/>
      </c>
      <c r="Y1224" t="str">
        <f t="shared" si="414"/>
        <v/>
      </c>
      <c r="AG1224" t="str">
        <f t="shared" si="412"/>
        <v>INSERT INTO oscar_db.synonym (SYNONYM, LOV_ID) VALUES('type NE' , 1223);</v>
      </c>
      <c r="AH1224" t="str">
        <f t="shared" si="412"/>
        <v>INSERT INTO oscar_db.synonym (SYNONYM, LOV_ID) VALUES('NE type' , 1223);</v>
      </c>
      <c r="AI1224" t="str">
        <f t="shared" si="412"/>
        <v/>
      </c>
      <c r="AJ1224" t="str">
        <f t="shared" si="412"/>
        <v/>
      </c>
    </row>
    <row r="1225" spans="3:36" ht="16" hidden="1">
      <c r="C1225" s="168">
        <v>37</v>
      </c>
      <c r="D1225" s="68" t="s">
        <v>2829</v>
      </c>
      <c r="E1225" s="145" t="s">
        <v>946</v>
      </c>
      <c r="G1225" s="149" t="s">
        <v>3202</v>
      </c>
      <c r="H1225" s="149" t="s">
        <v>3203</v>
      </c>
      <c r="I1225" s="149">
        <v>25</v>
      </c>
      <c r="J1225" s="149" t="s">
        <v>200</v>
      </c>
      <c r="L1225" s="158" t="s">
        <v>3204</v>
      </c>
      <c r="M1225" s="135" t="s">
        <v>3201</v>
      </c>
      <c r="N1225" s="168">
        <v>1224</v>
      </c>
      <c r="S1225" t="s">
        <v>88</v>
      </c>
      <c r="T1225" t="str">
        <f t="shared" si="413"/>
        <v>insert into lov_value (ID,CBL_VALUE,OSCAR_VALUE, ACTIVE, ORDER_VALUE,LOV_ID) values(1224,'TYPE_NR','NR',1,25,37);</v>
      </c>
      <c r="U1225" t="str">
        <f t="shared" si="414"/>
        <v>type NR</v>
      </c>
      <c r="V1225" t="str">
        <f t="shared" si="414"/>
        <v>NR type</v>
      </c>
      <c r="W1225" t="str">
        <f t="shared" si="414"/>
        <v/>
      </c>
      <c r="X1225" t="str">
        <f t="shared" si="414"/>
        <v/>
      </c>
      <c r="Y1225" t="str">
        <f t="shared" si="414"/>
        <v/>
      </c>
      <c r="AG1225" t="str">
        <f t="shared" si="412"/>
        <v>INSERT INTO oscar_db.synonym (SYNONYM, LOV_ID) VALUES('type NR' , 1224);</v>
      </c>
      <c r="AH1225" t="str">
        <f t="shared" si="412"/>
        <v>INSERT INTO oscar_db.synonym (SYNONYM, LOV_ID) VALUES('NR type' , 1224);</v>
      </c>
      <c r="AI1225" t="str">
        <f t="shared" si="412"/>
        <v/>
      </c>
      <c r="AJ1225" t="str">
        <f t="shared" si="412"/>
        <v/>
      </c>
    </row>
    <row r="1226" spans="3:36" ht="16" hidden="1">
      <c r="C1226" s="168">
        <v>38</v>
      </c>
      <c r="D1226" s="68" t="s">
        <v>2829</v>
      </c>
      <c r="E1226" s="145" t="s">
        <v>1051</v>
      </c>
      <c r="G1226" s="149" t="s">
        <v>3241</v>
      </c>
      <c r="H1226" s="149" t="s">
        <v>3242</v>
      </c>
      <c r="I1226" s="149">
        <v>1</v>
      </c>
      <c r="J1226" s="149" t="s">
        <v>200</v>
      </c>
      <c r="L1226" s="158" t="s">
        <v>3243</v>
      </c>
      <c r="M1226" s="135" t="s">
        <v>3201</v>
      </c>
      <c r="N1226" s="168">
        <v>1225</v>
      </c>
      <c r="S1226" t="s">
        <v>88</v>
      </c>
      <c r="T1226" t="str">
        <f t="shared" si="413"/>
        <v>insert into lov_value (ID,CBL_VALUE,OSCAR_VALUE, ACTIVE, ORDER_VALUE,LOV_ID) values(1225,'TYPE_A','A',1,1,38);</v>
      </c>
      <c r="U1226" t="str">
        <f t="shared" si="414"/>
        <v>type A</v>
      </c>
      <c r="V1226" t="str">
        <f t="shared" si="414"/>
        <v>A type</v>
      </c>
      <c r="W1226" t="str">
        <f t="shared" si="414"/>
        <v/>
      </c>
      <c r="X1226" t="str">
        <f t="shared" si="414"/>
        <v/>
      </c>
      <c r="Y1226" t="str">
        <f t="shared" si="414"/>
        <v/>
      </c>
      <c r="AG1226" t="str">
        <f t="shared" si="412"/>
        <v>INSERT INTO oscar_db.synonym (SYNONYM, LOV_ID) VALUES('type A' , 1225);</v>
      </c>
      <c r="AH1226" t="str">
        <f t="shared" si="412"/>
        <v>INSERT INTO oscar_db.synonym (SYNONYM, LOV_ID) VALUES('A type' , 1225);</v>
      </c>
      <c r="AI1226" t="str">
        <f t="shared" si="412"/>
        <v/>
      </c>
      <c r="AJ1226" t="str">
        <f t="shared" si="412"/>
        <v/>
      </c>
    </row>
    <row r="1227" spans="3:36" ht="16" hidden="1">
      <c r="C1227" s="168">
        <v>38</v>
      </c>
      <c r="D1227" s="68" t="s">
        <v>2829</v>
      </c>
      <c r="E1227" s="145" t="s">
        <v>1051</v>
      </c>
      <c r="G1227" s="149" t="s">
        <v>3244</v>
      </c>
      <c r="H1227" s="149" t="s">
        <v>993</v>
      </c>
      <c r="I1227" s="149">
        <v>2</v>
      </c>
      <c r="J1227" s="149" t="s">
        <v>200</v>
      </c>
      <c r="L1227" s="158" t="s">
        <v>3245</v>
      </c>
      <c r="M1227" s="135" t="s">
        <v>3201</v>
      </c>
      <c r="N1227" s="168">
        <v>1226</v>
      </c>
      <c r="S1227" t="s">
        <v>88</v>
      </c>
      <c r="T1227" t="str">
        <f t="shared" si="413"/>
        <v>insert into lov_value (ID,CBL_VALUE,OSCAR_VALUE, ACTIVE, ORDER_VALUE,LOV_ID) values(1226,'TYPE_B','B',1,2,38);</v>
      </c>
      <c r="U1227" t="str">
        <f t="shared" si="414"/>
        <v>type B</v>
      </c>
      <c r="V1227" t="str">
        <f t="shared" si="414"/>
        <v>B type</v>
      </c>
      <c r="W1227" t="str">
        <f t="shared" si="414"/>
        <v/>
      </c>
      <c r="X1227" t="str">
        <f t="shared" si="414"/>
        <v/>
      </c>
      <c r="Y1227" t="str">
        <f t="shared" si="414"/>
        <v/>
      </c>
      <c r="AG1227" t="str">
        <f t="shared" si="412"/>
        <v>INSERT INTO oscar_db.synonym (SYNONYM, LOV_ID) VALUES('type B' , 1226);</v>
      </c>
      <c r="AH1227" t="str">
        <f t="shared" si="412"/>
        <v>INSERT INTO oscar_db.synonym (SYNONYM, LOV_ID) VALUES('B type' , 1226);</v>
      </c>
      <c r="AI1227" t="str">
        <f t="shared" si="412"/>
        <v/>
      </c>
      <c r="AJ1227" t="str">
        <f t="shared" si="412"/>
        <v/>
      </c>
    </row>
    <row r="1228" spans="3:36" ht="16" hidden="1">
      <c r="C1228" s="168">
        <v>38</v>
      </c>
      <c r="D1228" s="68" t="s">
        <v>2829</v>
      </c>
      <c r="E1228" s="145" t="s">
        <v>1051</v>
      </c>
      <c r="G1228" s="149" t="s">
        <v>3273</v>
      </c>
      <c r="H1228" s="149" t="s">
        <v>286</v>
      </c>
      <c r="I1228" s="149">
        <v>3</v>
      </c>
      <c r="J1228" s="149" t="s">
        <v>200</v>
      </c>
      <c r="L1228" s="158" t="s">
        <v>3274</v>
      </c>
      <c r="M1228" s="135" t="s">
        <v>3201</v>
      </c>
      <c r="N1228" s="168">
        <v>1227</v>
      </c>
      <c r="S1228" t="s">
        <v>88</v>
      </c>
      <c r="T1228" t="str">
        <f t="shared" si="413"/>
        <v>insert into lov_value (ID,CBL_VALUE,OSCAR_VALUE, ACTIVE, ORDER_VALUE,LOV_ID) values(1227,'TYPE_C','C',1,3,38);</v>
      </c>
      <c r="U1228" t="str">
        <f t="shared" si="414"/>
        <v>type C</v>
      </c>
      <c r="V1228" t="str">
        <f t="shared" si="414"/>
        <v>C type</v>
      </c>
      <c r="W1228" t="str">
        <f t="shared" si="414"/>
        <v/>
      </c>
      <c r="X1228" t="str">
        <f t="shared" si="414"/>
        <v/>
      </c>
      <c r="Y1228" t="str">
        <f t="shared" si="414"/>
        <v/>
      </c>
      <c r="AG1228" t="str">
        <f t="shared" si="412"/>
        <v>INSERT INTO oscar_db.synonym (SYNONYM, LOV_ID) VALUES('type C' , 1227);</v>
      </c>
      <c r="AH1228" t="str">
        <f t="shared" si="412"/>
        <v>INSERT INTO oscar_db.synonym (SYNONYM, LOV_ID) VALUES('C type' , 1227);</v>
      </c>
      <c r="AI1228" t="str">
        <f t="shared" si="412"/>
        <v/>
      </c>
      <c r="AJ1228" t="str">
        <f t="shared" si="412"/>
        <v/>
      </c>
    </row>
    <row r="1229" spans="3:36" ht="16" hidden="1">
      <c r="C1229" s="168">
        <v>38</v>
      </c>
      <c r="D1229" s="68" t="s">
        <v>2829</v>
      </c>
      <c r="E1229" s="145" t="s">
        <v>1051</v>
      </c>
      <c r="G1229" s="149" t="s">
        <v>3255</v>
      </c>
      <c r="H1229" s="149" t="s">
        <v>3256</v>
      </c>
      <c r="I1229" s="149">
        <v>4</v>
      </c>
      <c r="J1229" s="149" t="s">
        <v>200</v>
      </c>
      <c r="L1229" s="158" t="s">
        <v>3257</v>
      </c>
      <c r="M1229" s="135" t="s">
        <v>3201</v>
      </c>
      <c r="N1229" s="168">
        <v>1228</v>
      </c>
      <c r="S1229" t="s">
        <v>88</v>
      </c>
      <c r="T1229" t="str">
        <f t="shared" si="413"/>
        <v>insert into lov_value (ID,CBL_VALUE,OSCAR_VALUE, ACTIVE, ORDER_VALUE,LOV_ID) values(1228,'TYPE_D','D',1,4,38);</v>
      </c>
      <c r="U1229" t="str">
        <f t="shared" si="414"/>
        <v>type D</v>
      </c>
      <c r="V1229" t="str">
        <f t="shared" si="414"/>
        <v>D type</v>
      </c>
      <c r="W1229" t="str">
        <f t="shared" si="414"/>
        <v/>
      </c>
      <c r="X1229" t="str">
        <f t="shared" si="414"/>
        <v/>
      </c>
      <c r="Y1229" t="str">
        <f t="shared" si="414"/>
        <v/>
      </c>
      <c r="AG1229" t="str">
        <f t="shared" si="412"/>
        <v>INSERT INTO oscar_db.synonym (SYNONYM, LOV_ID) VALUES('type D' , 1228);</v>
      </c>
      <c r="AH1229" t="str">
        <f t="shared" si="412"/>
        <v>INSERT INTO oscar_db.synonym (SYNONYM, LOV_ID) VALUES('D type' , 1228);</v>
      </c>
      <c r="AI1229" t="str">
        <f t="shared" si="412"/>
        <v/>
      </c>
      <c r="AJ1229" t="str">
        <f t="shared" si="412"/>
        <v/>
      </c>
    </row>
    <row r="1230" spans="3:36" ht="16" hidden="1">
      <c r="C1230" s="168">
        <v>38</v>
      </c>
      <c r="D1230" s="68" t="s">
        <v>2829</v>
      </c>
      <c r="E1230" s="145" t="s">
        <v>1051</v>
      </c>
      <c r="G1230" s="149" t="s">
        <v>3258</v>
      </c>
      <c r="H1230" s="149" t="s">
        <v>100</v>
      </c>
      <c r="I1230" s="149">
        <v>5</v>
      </c>
      <c r="J1230" s="149" t="s">
        <v>200</v>
      </c>
      <c r="L1230" s="158" t="s">
        <v>3259</v>
      </c>
      <c r="M1230" s="135" t="s">
        <v>3201</v>
      </c>
      <c r="N1230" s="168">
        <v>1229</v>
      </c>
      <c r="S1230" t="s">
        <v>88</v>
      </c>
      <c r="T1230" t="str">
        <f t="shared" si="413"/>
        <v>insert into lov_value (ID,CBL_VALUE,OSCAR_VALUE, ACTIVE, ORDER_VALUE,LOV_ID) values(1229,'TYPE_E','E',1,5,38);</v>
      </c>
      <c r="U1230" t="str">
        <f t="shared" si="414"/>
        <v>type E</v>
      </c>
      <c r="V1230" t="str">
        <f t="shared" si="414"/>
        <v>E type</v>
      </c>
      <c r="W1230" t="str">
        <f t="shared" si="414"/>
        <v/>
      </c>
      <c r="X1230" t="str">
        <f t="shared" si="414"/>
        <v/>
      </c>
      <c r="Y1230" t="str">
        <f t="shared" si="414"/>
        <v/>
      </c>
      <c r="AG1230" t="str">
        <f t="shared" si="412"/>
        <v>INSERT INTO oscar_db.synonym (SYNONYM, LOV_ID) VALUES('type E' , 1229);</v>
      </c>
      <c r="AH1230" t="str">
        <f t="shared" si="412"/>
        <v>INSERT INTO oscar_db.synonym (SYNONYM, LOV_ID) VALUES('E type' , 1229);</v>
      </c>
      <c r="AI1230" t="str">
        <f t="shared" si="412"/>
        <v/>
      </c>
      <c r="AJ1230" t="str">
        <f t="shared" si="412"/>
        <v/>
      </c>
    </row>
    <row r="1231" spans="3:36" ht="16" hidden="1">
      <c r="C1231" s="168">
        <v>38</v>
      </c>
      <c r="D1231" s="68" t="s">
        <v>2829</v>
      </c>
      <c r="E1231" s="145" t="s">
        <v>1051</v>
      </c>
      <c r="G1231" s="149" t="s">
        <v>3260</v>
      </c>
      <c r="H1231" s="149" t="s">
        <v>3261</v>
      </c>
      <c r="I1231" s="149">
        <v>6</v>
      </c>
      <c r="J1231" s="149" t="s">
        <v>200</v>
      </c>
      <c r="L1231" s="158" t="s">
        <v>3262</v>
      </c>
      <c r="M1231" s="135" t="s">
        <v>3201</v>
      </c>
      <c r="N1231" s="168">
        <v>1230</v>
      </c>
      <c r="S1231" t="s">
        <v>88</v>
      </c>
      <c r="T1231" t="str">
        <f t="shared" si="413"/>
        <v>insert into lov_value (ID,CBL_VALUE,OSCAR_VALUE, ACTIVE, ORDER_VALUE,LOV_ID) values(1230,'TYPE_F','F',1,6,38);</v>
      </c>
      <c r="U1231" t="str">
        <f t="shared" si="414"/>
        <v>type F</v>
      </c>
      <c r="V1231" t="str">
        <f t="shared" si="414"/>
        <v>F type</v>
      </c>
      <c r="W1231" t="str">
        <f t="shared" si="414"/>
        <v/>
      </c>
      <c r="X1231" t="str">
        <f t="shared" si="414"/>
        <v/>
      </c>
      <c r="Y1231" t="str">
        <f t="shared" si="414"/>
        <v/>
      </c>
      <c r="AG1231" t="str">
        <f t="shared" si="412"/>
        <v>INSERT INTO oscar_db.synonym (SYNONYM, LOV_ID) VALUES('type F' , 1230);</v>
      </c>
      <c r="AH1231" t="str">
        <f t="shared" si="412"/>
        <v>INSERT INTO oscar_db.synonym (SYNONYM, LOV_ID) VALUES('F type' , 1230);</v>
      </c>
      <c r="AI1231" t="str">
        <f t="shared" si="412"/>
        <v/>
      </c>
      <c r="AJ1231" t="str">
        <f t="shared" si="412"/>
        <v/>
      </c>
    </row>
    <row r="1232" spans="3:36" ht="16" hidden="1">
      <c r="C1232" s="168">
        <v>38</v>
      </c>
      <c r="D1232" s="68" t="s">
        <v>2829</v>
      </c>
      <c r="E1232" s="145" t="s">
        <v>1051</v>
      </c>
      <c r="G1232" s="149" t="s">
        <v>3263</v>
      </c>
      <c r="H1232" s="149" t="s">
        <v>3264</v>
      </c>
      <c r="I1232" s="149">
        <v>7</v>
      </c>
      <c r="J1232" s="149" t="s">
        <v>200</v>
      </c>
      <c r="L1232" s="158" t="s">
        <v>3265</v>
      </c>
      <c r="M1232" s="135" t="s">
        <v>3201</v>
      </c>
      <c r="N1232" s="168">
        <v>1231</v>
      </c>
      <c r="S1232" t="s">
        <v>88</v>
      </c>
      <c r="T1232" t="str">
        <f t="shared" si="413"/>
        <v>insert into lov_value (ID,CBL_VALUE,OSCAR_VALUE, ACTIVE, ORDER_VALUE,LOV_ID) values(1231,'TYPE_G','G',1,7,38);</v>
      </c>
      <c r="U1232" t="str">
        <f t="shared" si="414"/>
        <v>type G</v>
      </c>
      <c r="V1232" t="str">
        <f t="shared" si="414"/>
        <v>G type</v>
      </c>
      <c r="W1232" t="str">
        <f t="shared" si="414"/>
        <v/>
      </c>
      <c r="X1232" t="str">
        <f t="shared" si="414"/>
        <v/>
      </c>
      <c r="Y1232" t="str">
        <f t="shared" si="414"/>
        <v/>
      </c>
      <c r="AG1232" t="str">
        <f t="shared" si="412"/>
        <v>INSERT INTO oscar_db.synonym (SYNONYM, LOV_ID) VALUES('type G' , 1231);</v>
      </c>
      <c r="AH1232" t="str">
        <f t="shared" si="412"/>
        <v>INSERT INTO oscar_db.synonym (SYNONYM, LOV_ID) VALUES('G type' , 1231);</v>
      </c>
      <c r="AI1232" t="str">
        <f t="shared" si="412"/>
        <v/>
      </c>
      <c r="AJ1232" t="str">
        <f t="shared" si="412"/>
        <v/>
      </c>
    </row>
    <row r="1233" spans="3:36" ht="16" hidden="1">
      <c r="C1233" s="168">
        <v>38</v>
      </c>
      <c r="D1233" s="68" t="s">
        <v>2829</v>
      </c>
      <c r="E1233" s="145" t="s">
        <v>1051</v>
      </c>
      <c r="G1233" s="149" t="s">
        <v>3275</v>
      </c>
      <c r="H1233" s="149" t="s">
        <v>261</v>
      </c>
      <c r="I1233" s="149">
        <v>8</v>
      </c>
      <c r="J1233" s="149" t="s">
        <v>200</v>
      </c>
      <c r="L1233" s="158" t="s">
        <v>3276</v>
      </c>
      <c r="M1233" s="135" t="s">
        <v>3201</v>
      </c>
      <c r="N1233" s="168">
        <v>1232</v>
      </c>
      <c r="S1233" t="s">
        <v>88</v>
      </c>
      <c r="T1233" t="str">
        <f t="shared" si="413"/>
        <v>insert into lov_value (ID,CBL_VALUE,OSCAR_VALUE, ACTIVE, ORDER_VALUE,LOV_ID) values(1232,'TYPE_H','H',1,8,38);</v>
      </c>
      <c r="U1233" t="str">
        <f t="shared" si="414"/>
        <v>type H</v>
      </c>
      <c r="V1233" t="str">
        <f t="shared" si="414"/>
        <v>H type</v>
      </c>
      <c r="W1233" t="str">
        <f t="shared" si="414"/>
        <v/>
      </c>
      <c r="X1233" t="str">
        <f t="shared" si="414"/>
        <v/>
      </c>
      <c r="Y1233" t="str">
        <f t="shared" si="414"/>
        <v/>
      </c>
      <c r="AG1233" t="str">
        <f t="shared" si="412"/>
        <v>INSERT INTO oscar_db.synonym (SYNONYM, LOV_ID) VALUES('type H' , 1232);</v>
      </c>
      <c r="AH1233" t="str">
        <f t="shared" si="412"/>
        <v>INSERT INTO oscar_db.synonym (SYNONYM, LOV_ID) VALUES('H type' , 1232);</v>
      </c>
      <c r="AI1233" t="str">
        <f t="shared" si="412"/>
        <v/>
      </c>
      <c r="AJ1233" t="str">
        <f t="shared" si="412"/>
        <v/>
      </c>
    </row>
    <row r="1234" spans="3:36" ht="16" hidden="1">
      <c r="C1234" s="168">
        <v>38</v>
      </c>
      <c r="D1234" s="68" t="s">
        <v>2829</v>
      </c>
      <c r="E1234" s="145" t="s">
        <v>1051</v>
      </c>
      <c r="G1234" s="149" t="s">
        <v>3198</v>
      </c>
      <c r="H1234" s="149" t="s">
        <v>3199</v>
      </c>
      <c r="I1234" s="149">
        <v>9</v>
      </c>
      <c r="J1234" s="149" t="s">
        <v>200</v>
      </c>
      <c r="L1234" s="158" t="s">
        <v>3266</v>
      </c>
      <c r="M1234" s="135" t="s">
        <v>3201</v>
      </c>
      <c r="N1234" s="168">
        <v>1233</v>
      </c>
      <c r="S1234" t="s">
        <v>88</v>
      </c>
      <c r="T1234" t="str">
        <f t="shared" si="413"/>
        <v>insert into lov_value (ID,CBL_VALUE,OSCAR_VALUE, ACTIVE, ORDER_VALUE,LOV_ID) values(1233,'TYPE_NE','NE',1,9,38);</v>
      </c>
      <c r="U1234" t="str">
        <f t="shared" si="414"/>
        <v>type NE</v>
      </c>
      <c r="V1234" t="str">
        <f t="shared" si="414"/>
        <v>NE type</v>
      </c>
      <c r="W1234" t="str">
        <f t="shared" si="414"/>
        <v/>
      </c>
      <c r="X1234" t="str">
        <f t="shared" si="414"/>
        <v/>
      </c>
      <c r="Y1234" t="str">
        <f t="shared" si="414"/>
        <v/>
      </c>
      <c r="AG1234" t="str">
        <f t="shared" si="412"/>
        <v>INSERT INTO oscar_db.synonym (SYNONYM, LOV_ID) VALUES('type NE' , 1233);</v>
      </c>
      <c r="AH1234" t="str">
        <f t="shared" si="412"/>
        <v>INSERT INTO oscar_db.synonym (SYNONYM, LOV_ID) VALUES('NE type' , 1233);</v>
      </c>
      <c r="AI1234" t="str">
        <f t="shared" si="412"/>
        <v/>
      </c>
      <c r="AJ1234" t="str">
        <f t="shared" si="412"/>
        <v/>
      </c>
    </row>
    <row r="1235" spans="3:36" ht="16" hidden="1">
      <c r="C1235" s="168">
        <v>38</v>
      </c>
      <c r="D1235" s="68" t="s">
        <v>2829</v>
      </c>
      <c r="E1235" s="145" t="s">
        <v>1051</v>
      </c>
      <c r="G1235" s="149" t="s">
        <v>3202</v>
      </c>
      <c r="H1235" s="149" t="s">
        <v>3203</v>
      </c>
      <c r="I1235" s="149">
        <v>10</v>
      </c>
      <c r="J1235" s="149" t="s">
        <v>200</v>
      </c>
      <c r="L1235" s="158" t="s">
        <v>3204</v>
      </c>
      <c r="M1235" s="135" t="s">
        <v>3201</v>
      </c>
      <c r="N1235" s="168">
        <v>1234</v>
      </c>
      <c r="S1235" t="s">
        <v>88</v>
      </c>
      <c r="T1235" t="str">
        <f t="shared" si="413"/>
        <v>insert into lov_value (ID,CBL_VALUE,OSCAR_VALUE, ACTIVE, ORDER_VALUE,LOV_ID) values(1234,'TYPE_NR','NR',1,10,38);</v>
      </c>
      <c r="U1235" t="str">
        <f t="shared" si="414"/>
        <v>type NR</v>
      </c>
      <c r="V1235" t="str">
        <f t="shared" si="414"/>
        <v>NR type</v>
      </c>
      <c r="W1235" t="str">
        <f t="shared" si="414"/>
        <v/>
      </c>
      <c r="X1235" t="str">
        <f t="shared" si="414"/>
        <v/>
      </c>
      <c r="Y1235" t="str">
        <f t="shared" si="414"/>
        <v/>
      </c>
      <c r="AG1235" t="str">
        <f t="shared" si="412"/>
        <v>INSERT INTO oscar_db.synonym (SYNONYM, LOV_ID) VALUES('type NR' , 1234);</v>
      </c>
      <c r="AH1235" t="str">
        <f t="shared" si="412"/>
        <v>INSERT INTO oscar_db.synonym (SYNONYM, LOV_ID) VALUES('NR type' , 1234);</v>
      </c>
      <c r="AI1235" t="str">
        <f t="shared" si="412"/>
        <v/>
      </c>
      <c r="AJ1235" t="str">
        <f t="shared" si="412"/>
        <v/>
      </c>
    </row>
    <row r="1236" spans="3:36" ht="16" hidden="1">
      <c r="C1236" s="168">
        <v>39</v>
      </c>
      <c r="D1236" s="68" t="s">
        <v>2829</v>
      </c>
      <c r="E1236" s="145" t="s">
        <v>1055</v>
      </c>
      <c r="G1236" s="149" t="s">
        <v>3198</v>
      </c>
      <c r="H1236" s="149" t="s">
        <v>3199</v>
      </c>
      <c r="I1236" s="149">
        <v>1</v>
      </c>
      <c r="J1236" s="149" t="s">
        <v>200</v>
      </c>
      <c r="L1236" s="158" t="s">
        <v>3266</v>
      </c>
      <c r="M1236" s="135" t="s">
        <v>3201</v>
      </c>
      <c r="N1236" s="168">
        <v>1235</v>
      </c>
      <c r="S1236" t="s">
        <v>88</v>
      </c>
      <c r="T1236" t="str">
        <f t="shared" si="413"/>
        <v>insert into lov_value (ID,CBL_VALUE,OSCAR_VALUE, ACTIVE, ORDER_VALUE,LOV_ID) values(1235,'TYPE_NE','NE',1,1,39);</v>
      </c>
      <c r="U1236" t="str">
        <f t="shared" si="414"/>
        <v>type NE</v>
      </c>
      <c r="V1236" t="str">
        <f t="shared" si="414"/>
        <v>NE type</v>
      </c>
      <c r="W1236" t="str">
        <f t="shared" si="414"/>
        <v/>
      </c>
      <c r="X1236" t="str">
        <f t="shared" si="414"/>
        <v/>
      </c>
      <c r="Y1236" t="str">
        <f t="shared" si="414"/>
        <v/>
      </c>
      <c r="AG1236" t="str">
        <f t="shared" si="412"/>
        <v>INSERT INTO oscar_db.synonym (SYNONYM, LOV_ID) VALUES('type NE' , 1235);</v>
      </c>
      <c r="AH1236" t="str">
        <f t="shared" si="412"/>
        <v>INSERT INTO oscar_db.synonym (SYNONYM, LOV_ID) VALUES('NE type' , 1235);</v>
      </c>
      <c r="AI1236" t="str">
        <f t="shared" si="412"/>
        <v/>
      </c>
      <c r="AJ1236" t="str">
        <f t="shared" ref="AJ1236:AJ1278" si="415">IF(X1236&lt;&gt;"",CONCATENATE("INSERT INTO oscar_db.synonym (SYNONYM, LOV_ID) VALUES('",X1236,"' , ",$N1236,");"),"")</f>
        <v/>
      </c>
    </row>
    <row r="1237" spans="3:36" ht="16" hidden="1">
      <c r="C1237" s="168">
        <v>39</v>
      </c>
      <c r="D1237" s="68" t="s">
        <v>2829</v>
      </c>
      <c r="E1237" s="145" t="s">
        <v>1055</v>
      </c>
      <c r="G1237" s="149" t="s">
        <v>3202</v>
      </c>
      <c r="H1237" s="149" t="s">
        <v>3203</v>
      </c>
      <c r="I1237" s="149">
        <v>2</v>
      </c>
      <c r="J1237" s="149" t="s">
        <v>200</v>
      </c>
      <c r="L1237" s="158" t="s">
        <v>3204</v>
      </c>
      <c r="M1237" s="135" t="s">
        <v>3201</v>
      </c>
      <c r="N1237" s="168">
        <v>1236</v>
      </c>
      <c r="S1237" t="s">
        <v>88</v>
      </c>
      <c r="T1237" t="str">
        <f t="shared" si="413"/>
        <v>insert into lov_value (ID,CBL_VALUE,OSCAR_VALUE, ACTIVE, ORDER_VALUE,LOV_ID) values(1236,'TYPE_NR','NR',1,2,39);</v>
      </c>
      <c r="U1237" t="str">
        <f t="shared" si="414"/>
        <v>type NR</v>
      </c>
      <c r="V1237" t="str">
        <f t="shared" si="414"/>
        <v>NR type</v>
      </c>
      <c r="W1237" t="str">
        <f t="shared" si="414"/>
        <v/>
      </c>
      <c r="X1237" t="str">
        <f t="shared" si="414"/>
        <v/>
      </c>
      <c r="Y1237" t="str">
        <f t="shared" si="414"/>
        <v/>
      </c>
      <c r="AG1237" t="str">
        <f t="shared" ref="AG1237:AI1278" si="416">IF(U1237&lt;&gt;"",CONCATENATE("INSERT INTO oscar_db.synonym (SYNONYM, LOV_ID) VALUES('",U1237,"' , ",$N1237,");"),"")</f>
        <v>INSERT INTO oscar_db.synonym (SYNONYM, LOV_ID) VALUES('type NR' , 1236);</v>
      </c>
      <c r="AH1237" t="str">
        <f t="shared" si="416"/>
        <v>INSERT INTO oscar_db.synonym (SYNONYM, LOV_ID) VALUES('NR type' , 1236);</v>
      </c>
      <c r="AI1237" t="str">
        <f t="shared" si="416"/>
        <v/>
      </c>
      <c r="AJ1237" t="str">
        <f t="shared" si="415"/>
        <v/>
      </c>
    </row>
    <row r="1238" spans="3:36" ht="16" hidden="1">
      <c r="C1238" s="168">
        <v>39</v>
      </c>
      <c r="D1238" s="68" t="s">
        <v>2829</v>
      </c>
      <c r="E1238" s="145" t="s">
        <v>1055</v>
      </c>
      <c r="G1238" s="149" t="s">
        <v>3205</v>
      </c>
      <c r="H1238" s="149" t="s">
        <v>3319</v>
      </c>
      <c r="I1238" s="149">
        <v>3</v>
      </c>
      <c r="J1238" s="149" t="s">
        <v>200</v>
      </c>
      <c r="L1238" s="158" t="s">
        <v>3206</v>
      </c>
      <c r="M1238" s="135" t="s">
        <v>3201</v>
      </c>
      <c r="N1238" s="168">
        <v>1237</v>
      </c>
      <c r="S1238" t="s">
        <v>88</v>
      </c>
      <c r="T1238" t="str">
        <f t="shared" si="413"/>
        <v>insert into lov_value (ID,CBL_VALUE,OSCAR_VALUE, ACTIVE, ORDER_VALUE,LOV_ID) values(1237,'TYPE_1','1',1,3,39);</v>
      </c>
      <c r="U1238" t="str">
        <f t="shared" si="414"/>
        <v>type 1</v>
      </c>
      <c r="V1238" t="str">
        <f t="shared" si="414"/>
        <v>1 type</v>
      </c>
      <c r="W1238" t="str">
        <f t="shared" si="414"/>
        <v/>
      </c>
      <c r="X1238" t="str">
        <f t="shared" si="414"/>
        <v/>
      </c>
      <c r="Y1238" t="str">
        <f t="shared" si="414"/>
        <v/>
      </c>
      <c r="AG1238" t="str">
        <f t="shared" si="416"/>
        <v>INSERT INTO oscar_db.synonym (SYNONYM, LOV_ID) VALUES('type 1' , 1237);</v>
      </c>
      <c r="AH1238" t="str">
        <f t="shared" si="416"/>
        <v>INSERT INTO oscar_db.synonym (SYNONYM, LOV_ID) VALUES('1 type' , 1237);</v>
      </c>
      <c r="AI1238" t="str">
        <f t="shared" si="416"/>
        <v/>
      </c>
      <c r="AJ1238" t="str">
        <f t="shared" si="415"/>
        <v/>
      </c>
    </row>
    <row r="1239" spans="3:36" ht="16" hidden="1">
      <c r="C1239" s="168">
        <v>39</v>
      </c>
      <c r="D1239" s="68" t="s">
        <v>2829</v>
      </c>
      <c r="E1239" s="145" t="s">
        <v>1055</v>
      </c>
      <c r="G1239" s="149" t="s">
        <v>3207</v>
      </c>
      <c r="H1239" s="149" t="s">
        <v>3267</v>
      </c>
      <c r="I1239" s="149">
        <v>4</v>
      </c>
      <c r="J1239" s="149" t="s">
        <v>200</v>
      </c>
      <c r="L1239" s="158" t="s">
        <v>3208</v>
      </c>
      <c r="M1239" s="135" t="s">
        <v>3201</v>
      </c>
      <c r="N1239" s="168">
        <v>1238</v>
      </c>
      <c r="S1239" t="s">
        <v>88</v>
      </c>
      <c r="T1239" t="str">
        <f t="shared" si="413"/>
        <v>insert into lov_value (ID,CBL_VALUE,OSCAR_VALUE, ACTIVE, ORDER_VALUE,LOV_ID) values(1238,'TYPE_2','2',1,4,39);</v>
      </c>
      <c r="U1239" t="str">
        <f t="shared" si="414"/>
        <v>type 2</v>
      </c>
      <c r="V1239" t="str">
        <f t="shared" si="414"/>
        <v>2 type</v>
      </c>
      <c r="W1239" t="str">
        <f t="shared" si="414"/>
        <v/>
      </c>
      <c r="X1239" t="str">
        <f t="shared" si="414"/>
        <v/>
      </c>
      <c r="Y1239" t="str">
        <f t="shared" si="414"/>
        <v/>
      </c>
      <c r="AG1239" t="str">
        <f t="shared" si="416"/>
        <v>INSERT INTO oscar_db.synonym (SYNONYM, LOV_ID) VALUES('type 2' , 1238);</v>
      </c>
      <c r="AH1239" t="str">
        <f t="shared" si="416"/>
        <v>INSERT INTO oscar_db.synonym (SYNONYM, LOV_ID) VALUES('2 type' , 1238);</v>
      </c>
      <c r="AI1239" t="str">
        <f t="shared" si="416"/>
        <v/>
      </c>
      <c r="AJ1239" t="str">
        <f t="shared" si="415"/>
        <v/>
      </c>
    </row>
    <row r="1240" spans="3:36" ht="16" hidden="1">
      <c r="C1240" s="168">
        <v>39</v>
      </c>
      <c r="D1240" s="68" t="s">
        <v>2829</v>
      </c>
      <c r="E1240" s="145" t="s">
        <v>1055</v>
      </c>
      <c r="G1240" s="149" t="s">
        <v>3209</v>
      </c>
      <c r="H1240" s="149" t="s">
        <v>3268</v>
      </c>
      <c r="I1240" s="149">
        <v>5</v>
      </c>
      <c r="J1240" s="149" t="s">
        <v>200</v>
      </c>
      <c r="L1240" s="158" t="s">
        <v>3210</v>
      </c>
      <c r="M1240" s="135" t="s">
        <v>3201</v>
      </c>
      <c r="N1240" s="168">
        <v>1239</v>
      </c>
      <c r="S1240" t="s">
        <v>88</v>
      </c>
      <c r="T1240" t="str">
        <f t="shared" si="413"/>
        <v>insert into lov_value (ID,CBL_VALUE,OSCAR_VALUE, ACTIVE, ORDER_VALUE,LOV_ID) values(1239,'TYPE_3','3',1,5,39);</v>
      </c>
      <c r="U1240" t="str">
        <f t="shared" si="414"/>
        <v>type 3</v>
      </c>
      <c r="V1240" t="str">
        <f t="shared" si="414"/>
        <v>3 type</v>
      </c>
      <c r="W1240" t="str">
        <f t="shared" si="414"/>
        <v/>
      </c>
      <c r="X1240" t="str">
        <f t="shared" si="414"/>
        <v/>
      </c>
      <c r="Y1240" t="str">
        <f t="shared" si="414"/>
        <v/>
      </c>
      <c r="AG1240" t="str">
        <f t="shared" si="416"/>
        <v>INSERT INTO oscar_db.synonym (SYNONYM, LOV_ID) VALUES('type 3' , 1239);</v>
      </c>
      <c r="AH1240" t="str">
        <f t="shared" si="416"/>
        <v>INSERT INTO oscar_db.synonym (SYNONYM, LOV_ID) VALUES('3 type' , 1239);</v>
      </c>
      <c r="AI1240" t="str">
        <f t="shared" si="416"/>
        <v/>
      </c>
      <c r="AJ1240" t="str">
        <f t="shared" si="415"/>
        <v/>
      </c>
    </row>
    <row r="1241" spans="3:36" ht="16" hidden="1">
      <c r="C1241" s="168">
        <v>39</v>
      </c>
      <c r="D1241" s="68" t="s">
        <v>2829</v>
      </c>
      <c r="E1241" s="145" t="s">
        <v>1055</v>
      </c>
      <c r="G1241" s="149" t="s">
        <v>3212</v>
      </c>
      <c r="H1241" s="149" t="s">
        <v>3269</v>
      </c>
      <c r="I1241" s="149">
        <v>6</v>
      </c>
      <c r="J1241" s="149" t="s">
        <v>200</v>
      </c>
      <c r="L1241" s="158" t="s">
        <v>3213</v>
      </c>
      <c r="M1241" s="135" t="s">
        <v>3201</v>
      </c>
      <c r="N1241" s="168">
        <v>1240</v>
      </c>
      <c r="S1241" t="s">
        <v>88</v>
      </c>
      <c r="T1241" t="str">
        <f t="shared" si="413"/>
        <v>insert into lov_value (ID,CBL_VALUE,OSCAR_VALUE, ACTIVE, ORDER_VALUE,LOV_ID) values(1240,'TYPE_4','4',1,6,39);</v>
      </c>
      <c r="U1241" t="str">
        <f t="shared" si="414"/>
        <v>type 4</v>
      </c>
      <c r="V1241" t="str">
        <f t="shared" si="414"/>
        <v>4 type</v>
      </c>
      <c r="W1241" t="str">
        <f t="shared" si="414"/>
        <v/>
      </c>
      <c r="X1241" t="str">
        <f t="shared" si="414"/>
        <v/>
      </c>
      <c r="Y1241" t="str">
        <f t="shared" si="414"/>
        <v/>
      </c>
      <c r="AG1241" t="str">
        <f t="shared" si="416"/>
        <v>INSERT INTO oscar_db.synonym (SYNONYM, LOV_ID) VALUES('type 4' , 1240);</v>
      </c>
      <c r="AH1241" t="str">
        <f t="shared" si="416"/>
        <v>INSERT INTO oscar_db.synonym (SYNONYM, LOV_ID) VALUES('4 type' , 1240);</v>
      </c>
      <c r="AI1241" t="str">
        <f t="shared" si="416"/>
        <v/>
      </c>
      <c r="AJ1241" t="str">
        <f t="shared" si="415"/>
        <v/>
      </c>
    </row>
    <row r="1242" spans="3:36" ht="16" hidden="1">
      <c r="C1242" s="168">
        <v>39</v>
      </c>
      <c r="D1242" s="68" t="s">
        <v>2829</v>
      </c>
      <c r="E1242" s="145" t="s">
        <v>1055</v>
      </c>
      <c r="G1242" s="149" t="s">
        <v>3270</v>
      </c>
      <c r="H1242" s="149" t="s">
        <v>3271</v>
      </c>
      <c r="I1242" s="149">
        <v>7</v>
      </c>
      <c r="J1242" s="149" t="s">
        <v>200</v>
      </c>
      <c r="L1242" s="158" t="s">
        <v>3272</v>
      </c>
      <c r="M1242" s="135" t="s">
        <v>3201</v>
      </c>
      <c r="N1242" s="168">
        <v>1241</v>
      </c>
      <c r="S1242" t="s">
        <v>88</v>
      </c>
      <c r="T1242" t="str">
        <f t="shared" si="413"/>
        <v>insert into lov_value (ID,CBL_VALUE,OSCAR_VALUE, ACTIVE, ORDER_VALUE,LOV_ID) values(1241,'TYPE_5','5',1,7,39);</v>
      </c>
      <c r="U1242" t="str">
        <f t="shared" si="414"/>
        <v>type 5</v>
      </c>
      <c r="V1242" t="str">
        <f t="shared" si="414"/>
        <v>5 type</v>
      </c>
      <c r="W1242" t="str">
        <f t="shared" si="414"/>
        <v/>
      </c>
      <c r="X1242" t="str">
        <f t="shared" si="414"/>
        <v/>
      </c>
      <c r="Y1242" t="str">
        <f t="shared" si="414"/>
        <v/>
      </c>
      <c r="AG1242" t="str">
        <f t="shared" si="416"/>
        <v>INSERT INTO oscar_db.synonym (SYNONYM, LOV_ID) VALUES('type 5' , 1241);</v>
      </c>
      <c r="AH1242" t="str">
        <f t="shared" si="416"/>
        <v>INSERT INTO oscar_db.synonym (SYNONYM, LOV_ID) VALUES('5 type' , 1241);</v>
      </c>
      <c r="AI1242" t="str">
        <f t="shared" si="416"/>
        <v/>
      </c>
      <c r="AJ1242" t="str">
        <f t="shared" si="415"/>
        <v/>
      </c>
    </row>
    <row r="1243" spans="3:36" ht="16" hidden="1">
      <c r="C1243" s="168">
        <v>39</v>
      </c>
      <c r="D1243" s="68" t="s">
        <v>2829</v>
      </c>
      <c r="E1243" s="145" t="s">
        <v>1055</v>
      </c>
      <c r="G1243" s="149" t="s">
        <v>3220</v>
      </c>
      <c r="H1243" s="149" t="s">
        <v>3320</v>
      </c>
      <c r="I1243" s="149">
        <v>8</v>
      </c>
      <c r="J1243" s="149" t="s">
        <v>200</v>
      </c>
      <c r="L1243" s="158" t="s">
        <v>3221</v>
      </c>
      <c r="M1243" s="135" t="s">
        <v>3201</v>
      </c>
      <c r="N1243" s="168">
        <v>1242</v>
      </c>
      <c r="S1243" t="s">
        <v>88</v>
      </c>
      <c r="T1243" t="str">
        <f t="shared" si="413"/>
        <v>insert into lov_value (ID,CBL_VALUE,OSCAR_VALUE, ACTIVE, ORDER_VALUE,LOV_ID) values(1242,'TYPE_6','6',1,8,39);</v>
      </c>
      <c r="U1243" t="str">
        <f t="shared" si="414"/>
        <v>type 6</v>
      </c>
      <c r="V1243" t="str">
        <f t="shared" si="414"/>
        <v>6 type</v>
      </c>
      <c r="W1243" t="str">
        <f t="shared" si="414"/>
        <v/>
      </c>
      <c r="X1243" t="str">
        <f t="shared" si="414"/>
        <v/>
      </c>
      <c r="Y1243" t="str">
        <f t="shared" si="414"/>
        <v/>
      </c>
      <c r="AG1243" t="str">
        <f t="shared" si="416"/>
        <v>INSERT INTO oscar_db.synonym (SYNONYM, LOV_ID) VALUES('type 6' , 1242);</v>
      </c>
      <c r="AH1243" t="str">
        <f t="shared" si="416"/>
        <v>INSERT INTO oscar_db.synonym (SYNONYM, LOV_ID) VALUES('6 type' , 1242);</v>
      </c>
      <c r="AI1243" t="str">
        <f t="shared" si="416"/>
        <v/>
      </c>
      <c r="AJ1243" t="str">
        <f t="shared" si="415"/>
        <v/>
      </c>
    </row>
    <row r="1244" spans="3:36" ht="16" hidden="1">
      <c r="C1244" s="168">
        <v>39</v>
      </c>
      <c r="D1244" s="68" t="s">
        <v>2829</v>
      </c>
      <c r="E1244" s="145" t="s">
        <v>1055</v>
      </c>
      <c r="G1244" s="149" t="s">
        <v>3222</v>
      </c>
      <c r="H1244" s="149" t="s">
        <v>3321</v>
      </c>
      <c r="I1244" s="149">
        <v>9</v>
      </c>
      <c r="J1244" s="149" t="s">
        <v>200</v>
      </c>
      <c r="L1244" s="158" t="s">
        <v>3223</v>
      </c>
      <c r="M1244" s="135" t="s">
        <v>3201</v>
      </c>
      <c r="N1244" s="168">
        <v>1243</v>
      </c>
      <c r="S1244" t="s">
        <v>88</v>
      </c>
      <c r="T1244" t="str">
        <f t="shared" si="413"/>
        <v>insert into lov_value (ID,CBL_VALUE,OSCAR_VALUE, ACTIVE, ORDER_VALUE,LOV_ID) values(1243,'TYPE_7','7',1,9,39);</v>
      </c>
      <c r="U1244" t="str">
        <f t="shared" si="414"/>
        <v>type 7</v>
      </c>
      <c r="V1244" t="str">
        <f t="shared" si="414"/>
        <v>7 type</v>
      </c>
      <c r="W1244" t="str">
        <f t="shared" si="414"/>
        <v/>
      </c>
      <c r="X1244" t="str">
        <f t="shared" si="414"/>
        <v/>
      </c>
      <c r="Y1244" t="str">
        <f t="shared" si="414"/>
        <v/>
      </c>
      <c r="AG1244" t="str">
        <f t="shared" si="416"/>
        <v>INSERT INTO oscar_db.synonym (SYNONYM, LOV_ID) VALUES('type 7' , 1243);</v>
      </c>
      <c r="AH1244" t="str">
        <f t="shared" si="416"/>
        <v>INSERT INTO oscar_db.synonym (SYNONYM, LOV_ID) VALUES('7 type' , 1243);</v>
      </c>
      <c r="AI1244" t="str">
        <f t="shared" si="416"/>
        <v/>
      </c>
      <c r="AJ1244" t="str">
        <f t="shared" si="415"/>
        <v/>
      </c>
    </row>
    <row r="1245" spans="3:36" ht="16" hidden="1">
      <c r="C1245" s="168">
        <v>40</v>
      </c>
      <c r="D1245" s="68" t="s">
        <v>2829</v>
      </c>
      <c r="E1245" s="145" t="s">
        <v>1059</v>
      </c>
      <c r="G1245" s="149" t="s">
        <v>3241</v>
      </c>
      <c r="H1245" s="149" t="s">
        <v>3242</v>
      </c>
      <c r="I1245" s="149">
        <v>1</v>
      </c>
      <c r="J1245" s="149" t="s">
        <v>200</v>
      </c>
      <c r="L1245" s="158" t="s">
        <v>3243</v>
      </c>
      <c r="M1245" s="135" t="s">
        <v>3201</v>
      </c>
      <c r="N1245" s="168">
        <v>1244</v>
      </c>
      <c r="S1245" t="s">
        <v>88</v>
      </c>
      <c r="T1245" t="str">
        <f t="shared" si="413"/>
        <v>insert into lov_value (ID,CBL_VALUE,OSCAR_VALUE, ACTIVE, ORDER_VALUE,LOV_ID) values(1244,'TYPE_A','A',1,1,40);</v>
      </c>
      <c r="U1245" t="str">
        <f t="shared" si="414"/>
        <v>type A</v>
      </c>
      <c r="V1245" t="str">
        <f t="shared" si="414"/>
        <v>A type</v>
      </c>
      <c r="W1245" t="str">
        <f t="shared" si="414"/>
        <v/>
      </c>
      <c r="X1245" t="str">
        <f t="shared" si="414"/>
        <v/>
      </c>
      <c r="Y1245" t="str">
        <f t="shared" si="414"/>
        <v/>
      </c>
      <c r="AG1245" t="str">
        <f t="shared" si="416"/>
        <v>INSERT INTO oscar_db.synonym (SYNONYM, LOV_ID) VALUES('type A' , 1244);</v>
      </c>
      <c r="AH1245" t="str">
        <f t="shared" si="416"/>
        <v>INSERT INTO oscar_db.synonym (SYNONYM, LOV_ID) VALUES('A type' , 1244);</v>
      </c>
      <c r="AI1245" t="str">
        <f t="shared" si="416"/>
        <v/>
      </c>
      <c r="AJ1245" t="str">
        <f t="shared" si="415"/>
        <v/>
      </c>
    </row>
    <row r="1246" spans="3:36" ht="16" hidden="1">
      <c r="C1246" s="168">
        <v>40</v>
      </c>
      <c r="D1246" s="68" t="s">
        <v>2829</v>
      </c>
      <c r="E1246" s="145" t="s">
        <v>1059</v>
      </c>
      <c r="G1246" s="149" t="s">
        <v>3244</v>
      </c>
      <c r="H1246" s="149" t="s">
        <v>993</v>
      </c>
      <c r="I1246" s="149">
        <v>2</v>
      </c>
      <c r="J1246" s="149" t="s">
        <v>200</v>
      </c>
      <c r="L1246" s="158" t="s">
        <v>3245</v>
      </c>
      <c r="M1246" s="135" t="s">
        <v>3201</v>
      </c>
      <c r="N1246" s="168">
        <v>1245</v>
      </c>
      <c r="S1246" t="s">
        <v>88</v>
      </c>
      <c r="T1246" t="str">
        <f t="shared" si="413"/>
        <v>insert into lov_value (ID,CBL_VALUE,OSCAR_VALUE, ACTIVE, ORDER_VALUE,LOV_ID) values(1245,'TYPE_B','B',1,2,40);</v>
      </c>
      <c r="U1246" t="str">
        <f t="shared" si="414"/>
        <v>type B</v>
      </c>
      <c r="V1246" t="str">
        <f t="shared" si="414"/>
        <v>B type</v>
      </c>
      <c r="W1246" t="str">
        <f t="shared" si="414"/>
        <v/>
      </c>
      <c r="X1246" t="str">
        <f t="shared" si="414"/>
        <v/>
      </c>
      <c r="Y1246" t="str">
        <f t="shared" si="414"/>
        <v/>
      </c>
      <c r="AG1246" t="str">
        <f t="shared" si="416"/>
        <v>INSERT INTO oscar_db.synonym (SYNONYM, LOV_ID) VALUES('type B' , 1245);</v>
      </c>
      <c r="AH1246" t="str">
        <f t="shared" si="416"/>
        <v>INSERT INTO oscar_db.synonym (SYNONYM, LOV_ID) VALUES('B type' , 1245);</v>
      </c>
      <c r="AI1246" t="str">
        <f t="shared" si="416"/>
        <v/>
      </c>
      <c r="AJ1246" t="str">
        <f t="shared" si="415"/>
        <v/>
      </c>
    </row>
    <row r="1247" spans="3:36" ht="16" hidden="1">
      <c r="C1247" s="168">
        <v>40</v>
      </c>
      <c r="D1247" s="68" t="s">
        <v>2829</v>
      </c>
      <c r="E1247" s="145" t="s">
        <v>1059</v>
      </c>
      <c r="G1247" s="149" t="s">
        <v>3246</v>
      </c>
      <c r="H1247" s="149" t="s">
        <v>3247</v>
      </c>
      <c r="I1247" s="149">
        <v>3</v>
      </c>
      <c r="J1247" s="149" t="s">
        <v>200</v>
      </c>
      <c r="L1247" s="158" t="s">
        <v>3248</v>
      </c>
      <c r="M1247" s="135" t="s">
        <v>3201</v>
      </c>
      <c r="N1247" s="168">
        <v>1246</v>
      </c>
      <c r="S1247" t="s">
        <v>88</v>
      </c>
      <c r="T1247" t="str">
        <f t="shared" si="413"/>
        <v>insert into lov_value (ID,CBL_VALUE,OSCAR_VALUE, ACTIVE, ORDER_VALUE,LOV_ID) values(1246,'TYPE_C1','C1',1,3,40);</v>
      </c>
      <c r="U1247" t="str">
        <f t="shared" si="414"/>
        <v>type C1</v>
      </c>
      <c r="V1247" t="str">
        <f t="shared" si="414"/>
        <v>C1 type</v>
      </c>
      <c r="W1247" t="str">
        <f t="shared" si="414"/>
        <v>C.1</v>
      </c>
      <c r="X1247" t="str">
        <f t="shared" si="414"/>
        <v/>
      </c>
      <c r="Y1247" t="str">
        <f t="shared" si="414"/>
        <v/>
      </c>
      <c r="AG1247" t="str">
        <f t="shared" si="416"/>
        <v>INSERT INTO oscar_db.synonym (SYNONYM, LOV_ID) VALUES('type C1' , 1246);</v>
      </c>
      <c r="AH1247" t="str">
        <f t="shared" si="416"/>
        <v>INSERT INTO oscar_db.synonym (SYNONYM, LOV_ID) VALUES('C1 type' , 1246);</v>
      </c>
      <c r="AI1247" t="str">
        <f t="shared" si="416"/>
        <v>INSERT INTO oscar_db.synonym (SYNONYM, LOV_ID) VALUES('C.1' , 1246);</v>
      </c>
      <c r="AJ1247" t="str">
        <f t="shared" si="415"/>
        <v/>
      </c>
    </row>
    <row r="1248" spans="3:36" ht="16" hidden="1">
      <c r="C1248" s="168">
        <v>40</v>
      </c>
      <c r="D1248" s="68" t="s">
        <v>2829</v>
      </c>
      <c r="E1248" s="145" t="s">
        <v>1059</v>
      </c>
      <c r="G1248" s="149" t="s">
        <v>3249</v>
      </c>
      <c r="H1248" s="149" t="s">
        <v>3250</v>
      </c>
      <c r="I1248" s="149">
        <v>4</v>
      </c>
      <c r="J1248" s="149" t="s">
        <v>200</v>
      </c>
      <c r="L1248" s="158" t="s">
        <v>3251</v>
      </c>
      <c r="M1248" s="135" t="s">
        <v>3201</v>
      </c>
      <c r="N1248" s="168">
        <v>1247</v>
      </c>
      <c r="S1248" t="s">
        <v>88</v>
      </c>
      <c r="T1248" t="str">
        <f t="shared" si="413"/>
        <v>insert into lov_value (ID,CBL_VALUE,OSCAR_VALUE, ACTIVE, ORDER_VALUE,LOV_ID) values(1247,'TYPE_C2','C2',1,4,40);</v>
      </c>
      <c r="U1248" t="str">
        <f t="shared" si="414"/>
        <v>type C2</v>
      </c>
      <c r="V1248" t="str">
        <f t="shared" si="414"/>
        <v>C2 type</v>
      </c>
      <c r="W1248" t="str">
        <f t="shared" si="414"/>
        <v>C.2</v>
      </c>
      <c r="X1248" t="str">
        <f t="shared" si="414"/>
        <v/>
      </c>
      <c r="Y1248" t="str">
        <f t="shared" si="414"/>
        <v/>
      </c>
      <c r="AG1248" t="str">
        <f t="shared" si="416"/>
        <v>INSERT INTO oscar_db.synonym (SYNONYM, LOV_ID) VALUES('type C2' , 1247);</v>
      </c>
      <c r="AH1248" t="str">
        <f t="shared" si="416"/>
        <v>INSERT INTO oscar_db.synonym (SYNONYM, LOV_ID) VALUES('C2 type' , 1247);</v>
      </c>
      <c r="AI1248" t="str">
        <f t="shared" si="416"/>
        <v>INSERT INTO oscar_db.synonym (SYNONYM, LOV_ID) VALUES('C.2' , 1247);</v>
      </c>
      <c r="AJ1248" t="str">
        <f t="shared" si="415"/>
        <v/>
      </c>
    </row>
    <row r="1249" spans="3:36" ht="16" hidden="1">
      <c r="C1249" s="168">
        <v>40</v>
      </c>
      <c r="D1249" s="68" t="s">
        <v>2829</v>
      </c>
      <c r="E1249" s="145" t="s">
        <v>1059</v>
      </c>
      <c r="G1249" s="149" t="s">
        <v>3322</v>
      </c>
      <c r="H1249" s="149" t="s">
        <v>3323</v>
      </c>
      <c r="I1249" s="149">
        <v>5</v>
      </c>
      <c r="J1249" s="149" t="s">
        <v>200</v>
      </c>
      <c r="L1249" s="158" t="s">
        <v>3324</v>
      </c>
      <c r="M1249" s="135" t="s">
        <v>3201</v>
      </c>
      <c r="N1249" s="168">
        <v>1248</v>
      </c>
      <c r="S1249" t="s">
        <v>88</v>
      </c>
      <c r="T1249" t="str">
        <f t="shared" si="413"/>
        <v>insert into lov_value (ID,CBL_VALUE,OSCAR_VALUE, ACTIVE, ORDER_VALUE,LOV_ID) values(1248,'TYPE_CFI','CFI',1,5,40);</v>
      </c>
      <c r="U1249" t="str">
        <f t="shared" si="414"/>
        <v>type CFI</v>
      </c>
      <c r="V1249" t="str">
        <f t="shared" si="414"/>
        <v>CFI type</v>
      </c>
      <c r="W1249" t="str">
        <f t="shared" si="414"/>
        <v>C.F.I</v>
      </c>
      <c r="X1249" t="str">
        <f t="shared" si="414"/>
        <v/>
      </c>
      <c r="Y1249" t="str">
        <f t="shared" si="414"/>
        <v/>
      </c>
      <c r="AG1249" t="str">
        <f t="shared" si="416"/>
        <v>INSERT INTO oscar_db.synonym (SYNONYM, LOV_ID) VALUES('type CFI' , 1248);</v>
      </c>
      <c r="AH1249" t="str">
        <f t="shared" si="416"/>
        <v>INSERT INTO oscar_db.synonym (SYNONYM, LOV_ID) VALUES('CFI type' , 1248);</v>
      </c>
      <c r="AI1249" t="str">
        <f t="shared" si="416"/>
        <v>INSERT INTO oscar_db.synonym (SYNONYM, LOV_ID) VALUES('C.F.I' , 1248);</v>
      </c>
      <c r="AJ1249" t="str">
        <f t="shared" si="415"/>
        <v/>
      </c>
    </row>
    <row r="1250" spans="3:36" ht="16" hidden="1">
      <c r="C1250" s="168">
        <v>40</v>
      </c>
      <c r="D1250" s="68" t="s">
        <v>2829</v>
      </c>
      <c r="E1250" s="145" t="s">
        <v>1059</v>
      </c>
      <c r="G1250" s="149" t="s">
        <v>3325</v>
      </c>
      <c r="H1250" s="149" t="s">
        <v>3326</v>
      </c>
      <c r="I1250" s="149">
        <v>6</v>
      </c>
      <c r="J1250" s="149" t="s">
        <v>200</v>
      </c>
      <c r="L1250" s="158" t="s">
        <v>3327</v>
      </c>
      <c r="M1250" s="135" t="s">
        <v>3201</v>
      </c>
      <c r="N1250" s="168">
        <v>1249</v>
      </c>
      <c r="S1250" t="s">
        <v>88</v>
      </c>
      <c r="T1250" t="str">
        <f t="shared" si="413"/>
        <v>insert into lov_value (ID,CBL_VALUE,OSCAR_VALUE, ACTIVE, ORDER_VALUE,LOV_ID) values(1249,'TYPE_D_NFI','D NFI',1,6,40);</v>
      </c>
      <c r="U1250" t="str">
        <f t="shared" si="414"/>
        <v>type D NFI</v>
      </c>
      <c r="V1250" t="str">
        <f t="shared" si="414"/>
        <v>D NFI type</v>
      </c>
      <c r="W1250" t="str">
        <f t="shared" si="414"/>
        <v>DNFI</v>
      </c>
      <c r="X1250" t="str">
        <f t="shared" si="414"/>
        <v/>
      </c>
      <c r="Y1250" t="str">
        <f t="shared" si="414"/>
        <v/>
      </c>
      <c r="AG1250" t="str">
        <f t="shared" si="416"/>
        <v>INSERT INTO oscar_db.synonym (SYNONYM, LOV_ID) VALUES('type D NFI' , 1249);</v>
      </c>
      <c r="AH1250" t="str">
        <f t="shared" si="416"/>
        <v>INSERT INTO oscar_db.synonym (SYNONYM, LOV_ID) VALUES('D NFI type' , 1249);</v>
      </c>
      <c r="AI1250" t="str">
        <f t="shared" si="416"/>
        <v>INSERT INTO oscar_db.synonym (SYNONYM, LOV_ID) VALUES('DNFI' , 1249);</v>
      </c>
      <c r="AJ1250" t="str">
        <f t="shared" si="415"/>
        <v/>
      </c>
    </row>
    <row r="1251" spans="3:36" ht="16" hidden="1">
      <c r="C1251" s="168">
        <v>40</v>
      </c>
      <c r="D1251" s="68" t="s">
        <v>2829</v>
      </c>
      <c r="E1251" s="145" t="s">
        <v>1059</v>
      </c>
      <c r="G1251" s="149" t="s">
        <v>3328</v>
      </c>
      <c r="H1251" s="149" t="s">
        <v>3329</v>
      </c>
      <c r="I1251" s="149">
        <v>7</v>
      </c>
      <c r="J1251" s="149" t="s">
        <v>200</v>
      </c>
      <c r="L1251" s="158" t="s">
        <v>3330</v>
      </c>
      <c r="M1251" s="135" t="s">
        <v>3201</v>
      </c>
      <c r="N1251" s="168">
        <v>1250</v>
      </c>
      <c r="S1251" t="s">
        <v>88</v>
      </c>
      <c r="T1251" t="str">
        <f t="shared" si="413"/>
        <v>insert into lov_value (ID,CBL_VALUE,OSCAR_VALUE, ACTIVE, ORDER_VALUE,LOV_ID) values(1250,'TYPE_D_FI','D FI',1,7,40);</v>
      </c>
      <c r="U1251" t="str">
        <f t="shared" si="414"/>
        <v>type D FI</v>
      </c>
      <c r="V1251" t="str">
        <f t="shared" si="414"/>
        <v>D FI type</v>
      </c>
      <c r="W1251" t="str">
        <f t="shared" si="414"/>
        <v>DFI</v>
      </c>
      <c r="X1251" t="str">
        <f t="shared" si="414"/>
        <v/>
      </c>
      <c r="Y1251" t="str">
        <f t="shared" si="414"/>
        <v/>
      </c>
      <c r="AG1251" t="str">
        <f t="shared" si="416"/>
        <v>INSERT INTO oscar_db.synonym (SYNONYM, LOV_ID) VALUES('type D FI' , 1250);</v>
      </c>
      <c r="AH1251" t="str">
        <f t="shared" si="416"/>
        <v>INSERT INTO oscar_db.synonym (SYNONYM, LOV_ID) VALUES('D FI type' , 1250);</v>
      </c>
      <c r="AI1251" t="str">
        <f t="shared" si="416"/>
        <v>INSERT INTO oscar_db.synonym (SYNONYM, LOV_ID) VALUES('DFI' , 1250);</v>
      </c>
      <c r="AJ1251" t="str">
        <f t="shared" si="415"/>
        <v/>
      </c>
    </row>
    <row r="1252" spans="3:36" ht="16" hidden="1">
      <c r="C1252" s="168">
        <v>40</v>
      </c>
      <c r="D1252" s="68" t="s">
        <v>2829</v>
      </c>
      <c r="E1252" s="145" t="s">
        <v>1059</v>
      </c>
      <c r="G1252" s="149" t="s">
        <v>3258</v>
      </c>
      <c r="H1252" s="149" t="s">
        <v>100</v>
      </c>
      <c r="I1252" s="149">
        <v>8</v>
      </c>
      <c r="J1252" s="149" t="s">
        <v>200</v>
      </c>
      <c r="L1252" s="158" t="s">
        <v>3259</v>
      </c>
      <c r="M1252" s="135" t="s">
        <v>3201</v>
      </c>
      <c r="N1252" s="168">
        <v>1251</v>
      </c>
      <c r="S1252" t="s">
        <v>88</v>
      </c>
      <c r="T1252" t="str">
        <f t="shared" si="413"/>
        <v>insert into lov_value (ID,CBL_VALUE,OSCAR_VALUE, ACTIVE, ORDER_VALUE,LOV_ID) values(1251,'TYPE_E','E',1,8,40);</v>
      </c>
      <c r="U1252" t="str">
        <f t="shared" si="414"/>
        <v>type E</v>
      </c>
      <c r="V1252" t="str">
        <f t="shared" si="414"/>
        <v>E type</v>
      </c>
      <c r="W1252" t="str">
        <f t="shared" si="414"/>
        <v/>
      </c>
      <c r="X1252" t="str">
        <f t="shared" si="414"/>
        <v/>
      </c>
      <c r="Y1252" t="str">
        <f t="shared" si="414"/>
        <v/>
      </c>
      <c r="AG1252" t="str">
        <f t="shared" si="416"/>
        <v>INSERT INTO oscar_db.synonym (SYNONYM, LOV_ID) VALUES('type E' , 1251);</v>
      </c>
      <c r="AH1252" t="str">
        <f t="shared" si="416"/>
        <v>INSERT INTO oscar_db.synonym (SYNONYM, LOV_ID) VALUES('E type' , 1251);</v>
      </c>
      <c r="AI1252" t="str">
        <f t="shared" si="416"/>
        <v/>
      </c>
      <c r="AJ1252" t="str">
        <f t="shared" si="415"/>
        <v/>
      </c>
    </row>
    <row r="1253" spans="3:36" ht="16" hidden="1">
      <c r="C1253" s="168">
        <v>40</v>
      </c>
      <c r="D1253" s="68" t="s">
        <v>2829</v>
      </c>
      <c r="E1253" s="145" t="s">
        <v>1059</v>
      </c>
      <c r="G1253" s="149" t="s">
        <v>3198</v>
      </c>
      <c r="H1253" s="149" t="s">
        <v>3199</v>
      </c>
      <c r="I1253" s="149">
        <v>9</v>
      </c>
      <c r="J1253" s="149" t="s">
        <v>200</v>
      </c>
      <c r="L1253" s="158" t="s">
        <v>3266</v>
      </c>
      <c r="M1253" s="135" t="s">
        <v>3201</v>
      </c>
      <c r="N1253" s="168">
        <v>1252</v>
      </c>
      <c r="S1253" t="s">
        <v>88</v>
      </c>
      <c r="T1253" t="str">
        <f t="shared" si="413"/>
        <v>insert into lov_value (ID,CBL_VALUE,OSCAR_VALUE, ACTIVE, ORDER_VALUE,LOV_ID) values(1252,'TYPE_NE','NE',1,9,40);</v>
      </c>
      <c r="U1253" t="str">
        <f t="shared" si="414"/>
        <v>type NE</v>
      </c>
      <c r="V1253" t="str">
        <f t="shared" si="414"/>
        <v>NE type</v>
      </c>
      <c r="W1253" t="str">
        <f t="shared" si="414"/>
        <v/>
      </c>
      <c r="X1253" t="str">
        <f t="shared" si="414"/>
        <v/>
      </c>
      <c r="Y1253" t="str">
        <f t="shared" si="414"/>
        <v/>
      </c>
      <c r="AG1253" t="str">
        <f t="shared" si="416"/>
        <v>INSERT INTO oscar_db.synonym (SYNONYM, LOV_ID) VALUES('type NE' , 1252);</v>
      </c>
      <c r="AH1253" t="str">
        <f t="shared" si="416"/>
        <v>INSERT INTO oscar_db.synonym (SYNONYM, LOV_ID) VALUES('NE type' , 1252);</v>
      </c>
      <c r="AI1253" t="str">
        <f t="shared" si="416"/>
        <v/>
      </c>
      <c r="AJ1253" t="str">
        <f t="shared" si="415"/>
        <v/>
      </c>
    </row>
    <row r="1254" spans="3:36" ht="16" hidden="1">
      <c r="C1254" s="168">
        <v>40</v>
      </c>
      <c r="D1254" s="68" t="s">
        <v>2829</v>
      </c>
      <c r="E1254" s="145" t="s">
        <v>1059</v>
      </c>
      <c r="G1254" s="149" t="s">
        <v>3202</v>
      </c>
      <c r="H1254" s="149" t="s">
        <v>3203</v>
      </c>
      <c r="I1254" s="149">
        <v>10</v>
      </c>
      <c r="J1254" s="149" t="s">
        <v>200</v>
      </c>
      <c r="L1254" s="158" t="s">
        <v>3204</v>
      </c>
      <c r="M1254" s="135" t="s">
        <v>3201</v>
      </c>
      <c r="N1254" s="168">
        <v>1253</v>
      </c>
      <c r="S1254" t="s">
        <v>88</v>
      </c>
      <c r="T1254" t="str">
        <f t="shared" si="413"/>
        <v>insert into lov_value (ID,CBL_VALUE,OSCAR_VALUE, ACTIVE, ORDER_VALUE,LOV_ID) values(1253,'TYPE_NR','NR',1,10,40);</v>
      </c>
      <c r="U1254" t="str">
        <f t="shared" si="414"/>
        <v>type NR</v>
      </c>
      <c r="V1254" t="str">
        <f t="shared" si="414"/>
        <v>NR type</v>
      </c>
      <c r="W1254" t="str">
        <f t="shared" si="414"/>
        <v/>
      </c>
      <c r="X1254" t="str">
        <f t="shared" si="414"/>
        <v/>
      </c>
      <c r="Y1254" t="str">
        <f t="shared" si="414"/>
        <v/>
      </c>
      <c r="AG1254" t="str">
        <f t="shared" si="416"/>
        <v>INSERT INTO oscar_db.synonym (SYNONYM, LOV_ID) VALUES('type NR' , 1253);</v>
      </c>
      <c r="AH1254" t="str">
        <f t="shared" si="416"/>
        <v>INSERT INTO oscar_db.synonym (SYNONYM, LOV_ID) VALUES('NR type' , 1253);</v>
      </c>
      <c r="AI1254" t="str">
        <f t="shared" si="416"/>
        <v/>
      </c>
      <c r="AJ1254" t="str">
        <f t="shared" si="415"/>
        <v/>
      </c>
    </row>
    <row r="1255" spans="3:36" ht="16" hidden="1">
      <c r="C1255" s="168">
        <v>41</v>
      </c>
      <c r="D1255" s="68" t="s">
        <v>2829</v>
      </c>
      <c r="E1255" s="145" t="s">
        <v>1130</v>
      </c>
      <c r="G1255" s="149" t="s">
        <v>3241</v>
      </c>
      <c r="H1255" s="149" t="s">
        <v>3242</v>
      </c>
      <c r="I1255" s="149">
        <v>1</v>
      </c>
      <c r="J1255" s="149" t="s">
        <v>200</v>
      </c>
      <c r="L1255" s="158" t="s">
        <v>3243</v>
      </c>
      <c r="M1255" s="135" t="s">
        <v>3201</v>
      </c>
      <c r="N1255" s="168">
        <v>1254</v>
      </c>
      <c r="S1255" t="s">
        <v>88</v>
      </c>
      <c r="T1255" t="str">
        <f t="shared" si="413"/>
        <v>insert into lov_value (ID,CBL_VALUE,OSCAR_VALUE, ACTIVE, ORDER_VALUE,LOV_ID) values(1254,'TYPE_A','A',1,1,41);</v>
      </c>
      <c r="U1255" t="str">
        <f t="shared" si="414"/>
        <v>type A</v>
      </c>
      <c r="V1255" t="str">
        <f t="shared" si="414"/>
        <v>A type</v>
      </c>
      <c r="W1255" t="str">
        <f t="shared" si="414"/>
        <v/>
      </c>
      <c r="X1255" t="str">
        <f t="shared" si="414"/>
        <v/>
      </c>
      <c r="Y1255" t="str">
        <f t="shared" si="414"/>
        <v/>
      </c>
      <c r="AG1255" t="str">
        <f t="shared" si="416"/>
        <v>INSERT INTO oscar_db.synonym (SYNONYM, LOV_ID) VALUES('type A' , 1254);</v>
      </c>
      <c r="AH1255" t="str">
        <f t="shared" si="416"/>
        <v>INSERT INTO oscar_db.synonym (SYNONYM, LOV_ID) VALUES('A type' , 1254);</v>
      </c>
      <c r="AI1255" t="str">
        <f t="shared" si="416"/>
        <v/>
      </c>
      <c r="AJ1255" t="str">
        <f t="shared" si="415"/>
        <v/>
      </c>
    </row>
    <row r="1256" spans="3:36" ht="16" hidden="1">
      <c r="C1256" s="168">
        <v>41</v>
      </c>
      <c r="D1256" s="68" t="s">
        <v>2829</v>
      </c>
      <c r="E1256" s="145" t="s">
        <v>1130</v>
      </c>
      <c r="G1256" s="149" t="s">
        <v>3244</v>
      </c>
      <c r="H1256" s="149" t="s">
        <v>993</v>
      </c>
      <c r="I1256" s="149">
        <v>2</v>
      </c>
      <c r="J1256" s="149" t="s">
        <v>200</v>
      </c>
      <c r="L1256" s="158" t="s">
        <v>3245</v>
      </c>
      <c r="M1256" s="135" t="s">
        <v>3201</v>
      </c>
      <c r="N1256" s="168">
        <v>1255</v>
      </c>
      <c r="S1256" t="s">
        <v>88</v>
      </c>
      <c r="T1256" t="str">
        <f t="shared" si="413"/>
        <v>insert into lov_value (ID,CBL_VALUE,OSCAR_VALUE, ACTIVE, ORDER_VALUE,LOV_ID) values(1255,'TYPE_B','B',1,2,41);</v>
      </c>
      <c r="U1256" t="str">
        <f t="shared" si="414"/>
        <v>type B</v>
      </c>
      <c r="V1256" t="str">
        <f t="shared" si="414"/>
        <v>B type</v>
      </c>
      <c r="W1256" t="str">
        <f t="shared" si="414"/>
        <v/>
      </c>
      <c r="X1256" t="str">
        <f t="shared" si="414"/>
        <v/>
      </c>
      <c r="Y1256" t="str">
        <f t="shared" si="414"/>
        <v/>
      </c>
      <c r="AG1256" t="str">
        <f t="shared" si="416"/>
        <v>INSERT INTO oscar_db.synonym (SYNONYM, LOV_ID) VALUES('type B' , 1255);</v>
      </c>
      <c r="AH1256" t="str">
        <f t="shared" si="416"/>
        <v>INSERT INTO oscar_db.synonym (SYNONYM, LOV_ID) VALUES('B type' , 1255);</v>
      </c>
      <c r="AI1256" t="str">
        <f t="shared" si="416"/>
        <v/>
      </c>
      <c r="AJ1256" t="str">
        <f t="shared" si="415"/>
        <v/>
      </c>
    </row>
    <row r="1257" spans="3:36" ht="16" hidden="1">
      <c r="C1257" s="168">
        <v>41</v>
      </c>
      <c r="D1257" s="68" t="s">
        <v>2829</v>
      </c>
      <c r="E1257" s="145" t="s">
        <v>1130</v>
      </c>
      <c r="G1257" s="149" t="s">
        <v>3273</v>
      </c>
      <c r="H1257" s="149" t="s">
        <v>286</v>
      </c>
      <c r="I1257" s="149">
        <v>3</v>
      </c>
      <c r="J1257" s="149" t="s">
        <v>200</v>
      </c>
      <c r="L1257" s="158" t="s">
        <v>3274</v>
      </c>
      <c r="M1257" s="135" t="s">
        <v>3201</v>
      </c>
      <c r="N1257" s="168">
        <v>1256</v>
      </c>
      <c r="S1257" t="s">
        <v>88</v>
      </c>
      <c r="T1257" t="str">
        <f t="shared" si="413"/>
        <v>insert into lov_value (ID,CBL_VALUE,OSCAR_VALUE, ACTIVE, ORDER_VALUE,LOV_ID) values(1256,'TYPE_C','C',1,3,41);</v>
      </c>
      <c r="U1257" t="str">
        <f t="shared" si="414"/>
        <v>type C</v>
      </c>
      <c r="V1257" t="str">
        <f t="shared" si="414"/>
        <v>C type</v>
      </c>
      <c r="W1257" t="str">
        <f t="shared" si="414"/>
        <v/>
      </c>
      <c r="X1257" t="str">
        <f t="shared" si="414"/>
        <v/>
      </c>
      <c r="Y1257" t="str">
        <f t="shared" si="414"/>
        <v/>
      </c>
      <c r="AG1257" t="str">
        <f t="shared" si="416"/>
        <v>INSERT INTO oscar_db.synonym (SYNONYM, LOV_ID) VALUES('type C' , 1256);</v>
      </c>
      <c r="AH1257" t="str">
        <f t="shared" si="416"/>
        <v>INSERT INTO oscar_db.synonym (SYNONYM, LOV_ID) VALUES('C type' , 1256);</v>
      </c>
      <c r="AI1257" t="str">
        <f t="shared" si="416"/>
        <v/>
      </c>
      <c r="AJ1257" t="str">
        <f t="shared" si="415"/>
        <v/>
      </c>
    </row>
    <row r="1258" spans="3:36" ht="16" hidden="1">
      <c r="C1258" s="168">
        <v>41</v>
      </c>
      <c r="D1258" s="68" t="s">
        <v>2829</v>
      </c>
      <c r="E1258" s="145" t="s">
        <v>1130</v>
      </c>
      <c r="G1258" s="149" t="s">
        <v>3255</v>
      </c>
      <c r="H1258" s="149" t="s">
        <v>3256</v>
      </c>
      <c r="I1258" s="149">
        <v>4</v>
      </c>
      <c r="J1258" s="149" t="s">
        <v>200</v>
      </c>
      <c r="L1258" s="158" t="s">
        <v>3257</v>
      </c>
      <c r="M1258" s="135" t="s">
        <v>3201</v>
      </c>
      <c r="N1258" s="168">
        <v>1257</v>
      </c>
      <c r="S1258" t="s">
        <v>88</v>
      </c>
      <c r="T1258" t="str">
        <f t="shared" si="413"/>
        <v>insert into lov_value (ID,CBL_VALUE,OSCAR_VALUE, ACTIVE, ORDER_VALUE,LOV_ID) values(1257,'TYPE_D','D',1,4,41);</v>
      </c>
      <c r="U1258" t="str">
        <f t="shared" si="414"/>
        <v>type D</v>
      </c>
      <c r="V1258" t="str">
        <f t="shared" si="414"/>
        <v>D type</v>
      </c>
      <c r="W1258" t="str">
        <f t="shared" si="414"/>
        <v/>
      </c>
      <c r="X1258" t="str">
        <f t="shared" si="414"/>
        <v/>
      </c>
      <c r="Y1258" t="str">
        <f t="shared" si="414"/>
        <v/>
      </c>
      <c r="AG1258" t="str">
        <f t="shared" si="416"/>
        <v>INSERT INTO oscar_db.synonym (SYNONYM, LOV_ID) VALUES('type D' , 1257);</v>
      </c>
      <c r="AH1258" t="str">
        <f t="shared" si="416"/>
        <v>INSERT INTO oscar_db.synonym (SYNONYM, LOV_ID) VALUES('D type' , 1257);</v>
      </c>
      <c r="AI1258" t="str">
        <f t="shared" si="416"/>
        <v/>
      </c>
      <c r="AJ1258" t="str">
        <f t="shared" si="415"/>
        <v/>
      </c>
    </row>
    <row r="1259" spans="3:36" ht="16" hidden="1">
      <c r="C1259" s="168">
        <v>41</v>
      </c>
      <c r="D1259" s="68" t="s">
        <v>2829</v>
      </c>
      <c r="E1259" s="145" t="s">
        <v>1130</v>
      </c>
      <c r="G1259" s="149" t="s">
        <v>3258</v>
      </c>
      <c r="H1259" s="149" t="s">
        <v>100</v>
      </c>
      <c r="I1259" s="149">
        <v>5</v>
      </c>
      <c r="J1259" s="149" t="s">
        <v>200</v>
      </c>
      <c r="L1259" s="158" t="s">
        <v>3259</v>
      </c>
      <c r="M1259" s="135" t="s">
        <v>3201</v>
      </c>
      <c r="N1259" s="168">
        <v>1258</v>
      </c>
      <c r="S1259" t="s">
        <v>88</v>
      </c>
      <c r="T1259" t="str">
        <f t="shared" si="413"/>
        <v>insert into lov_value (ID,CBL_VALUE,OSCAR_VALUE, ACTIVE, ORDER_VALUE,LOV_ID) values(1258,'TYPE_E','E',1,5,41);</v>
      </c>
      <c r="U1259" t="str">
        <f t="shared" si="414"/>
        <v>type E</v>
      </c>
      <c r="V1259" t="str">
        <f t="shared" si="414"/>
        <v>E type</v>
      </c>
      <c r="W1259" t="str">
        <f t="shared" si="414"/>
        <v/>
      </c>
      <c r="X1259" t="str">
        <f t="shared" si="414"/>
        <v/>
      </c>
      <c r="Y1259" t="str">
        <f t="shared" si="414"/>
        <v/>
      </c>
      <c r="AG1259" t="str">
        <f t="shared" si="416"/>
        <v>INSERT INTO oscar_db.synonym (SYNONYM, LOV_ID) VALUES('type E' , 1258);</v>
      </c>
      <c r="AH1259" t="str">
        <f t="shared" si="416"/>
        <v>INSERT INTO oscar_db.synonym (SYNONYM, LOV_ID) VALUES('E type' , 1258);</v>
      </c>
      <c r="AI1259" t="str">
        <f t="shared" si="416"/>
        <v/>
      </c>
      <c r="AJ1259" t="str">
        <f t="shared" si="415"/>
        <v/>
      </c>
    </row>
    <row r="1260" spans="3:36" ht="16" hidden="1">
      <c r="C1260" s="168">
        <v>41</v>
      </c>
      <c r="D1260" s="68" t="s">
        <v>2829</v>
      </c>
      <c r="E1260" s="145" t="s">
        <v>1130</v>
      </c>
      <c r="G1260" s="149" t="s">
        <v>3260</v>
      </c>
      <c r="H1260" s="149" t="s">
        <v>3261</v>
      </c>
      <c r="I1260" s="149">
        <v>6</v>
      </c>
      <c r="J1260" s="149" t="s">
        <v>200</v>
      </c>
      <c r="L1260" s="158" t="s">
        <v>3262</v>
      </c>
      <c r="M1260" s="135" t="s">
        <v>3201</v>
      </c>
      <c r="N1260" s="168">
        <v>1259</v>
      </c>
      <c r="S1260" t="s">
        <v>88</v>
      </c>
      <c r="T1260" t="str">
        <f t="shared" si="413"/>
        <v>insert into lov_value (ID,CBL_VALUE,OSCAR_VALUE, ACTIVE, ORDER_VALUE,LOV_ID) values(1259,'TYPE_F','F',1,6,41);</v>
      </c>
      <c r="U1260" t="str">
        <f t="shared" si="414"/>
        <v>type F</v>
      </c>
      <c r="V1260" t="str">
        <f t="shared" si="414"/>
        <v>F type</v>
      </c>
      <c r="W1260" t="str">
        <f t="shared" si="414"/>
        <v/>
      </c>
      <c r="X1260" t="str">
        <f t="shared" si="414"/>
        <v/>
      </c>
      <c r="Y1260" t="str">
        <f t="shared" si="414"/>
        <v/>
      </c>
      <c r="AG1260" t="str">
        <f t="shared" si="416"/>
        <v>INSERT INTO oscar_db.synonym (SYNONYM, LOV_ID) VALUES('type F' , 1259);</v>
      </c>
      <c r="AH1260" t="str">
        <f t="shared" si="416"/>
        <v>INSERT INTO oscar_db.synonym (SYNONYM, LOV_ID) VALUES('F type' , 1259);</v>
      </c>
      <c r="AI1260" t="str">
        <f t="shared" si="416"/>
        <v/>
      </c>
      <c r="AJ1260" t="str">
        <f t="shared" si="415"/>
        <v/>
      </c>
    </row>
    <row r="1261" spans="3:36" ht="16" hidden="1">
      <c r="C1261" s="168">
        <v>41</v>
      </c>
      <c r="D1261" s="68" t="s">
        <v>2829</v>
      </c>
      <c r="E1261" s="145" t="s">
        <v>1130</v>
      </c>
      <c r="G1261" s="149" t="s">
        <v>3263</v>
      </c>
      <c r="H1261" s="149" t="s">
        <v>3264</v>
      </c>
      <c r="I1261" s="149">
        <v>7</v>
      </c>
      <c r="J1261" s="149" t="s">
        <v>200</v>
      </c>
      <c r="L1261" s="158" t="s">
        <v>3265</v>
      </c>
      <c r="M1261" s="135" t="s">
        <v>3201</v>
      </c>
      <c r="N1261" s="168">
        <v>1260</v>
      </c>
      <c r="S1261" t="s">
        <v>88</v>
      </c>
      <c r="T1261" t="str">
        <f t="shared" si="413"/>
        <v>insert into lov_value (ID,CBL_VALUE,OSCAR_VALUE, ACTIVE, ORDER_VALUE,LOV_ID) values(1260,'TYPE_G','G',1,7,41);</v>
      </c>
      <c r="U1261" t="str">
        <f t="shared" si="414"/>
        <v>type G</v>
      </c>
      <c r="V1261" t="str">
        <f t="shared" si="414"/>
        <v>G type</v>
      </c>
      <c r="W1261" t="str">
        <f t="shared" si="414"/>
        <v/>
      </c>
      <c r="X1261" t="str">
        <f t="shared" si="414"/>
        <v/>
      </c>
      <c r="Y1261" t="str">
        <f t="shared" si="414"/>
        <v/>
      </c>
      <c r="AG1261" t="str">
        <f t="shared" si="416"/>
        <v>INSERT INTO oscar_db.synonym (SYNONYM, LOV_ID) VALUES('type G' , 1260);</v>
      </c>
      <c r="AH1261" t="str">
        <f t="shared" si="416"/>
        <v>INSERT INTO oscar_db.synonym (SYNONYM, LOV_ID) VALUES('G type' , 1260);</v>
      </c>
      <c r="AI1261" t="str">
        <f t="shared" si="416"/>
        <v/>
      </c>
      <c r="AJ1261" t="str">
        <f t="shared" si="415"/>
        <v/>
      </c>
    </row>
    <row r="1262" spans="3:36" ht="16" hidden="1">
      <c r="C1262" s="168">
        <v>41</v>
      </c>
      <c r="D1262" s="68" t="s">
        <v>2829</v>
      </c>
      <c r="E1262" s="145" t="s">
        <v>1130</v>
      </c>
      <c r="G1262" s="149" t="s">
        <v>3275</v>
      </c>
      <c r="H1262" s="149" t="s">
        <v>261</v>
      </c>
      <c r="I1262" s="149">
        <v>8</v>
      </c>
      <c r="J1262" s="149" t="s">
        <v>200</v>
      </c>
      <c r="L1262" s="158" t="s">
        <v>3276</v>
      </c>
      <c r="M1262" s="135" t="s">
        <v>3201</v>
      </c>
      <c r="N1262" s="168">
        <v>1261</v>
      </c>
      <c r="S1262" t="s">
        <v>88</v>
      </c>
      <c r="T1262" t="str">
        <f t="shared" si="413"/>
        <v>insert into lov_value (ID,CBL_VALUE,OSCAR_VALUE, ACTIVE, ORDER_VALUE,LOV_ID) values(1261,'TYPE_H','H',1,8,41);</v>
      </c>
      <c r="U1262" t="str">
        <f t="shared" si="414"/>
        <v>type H</v>
      </c>
      <c r="V1262" t="str">
        <f t="shared" si="414"/>
        <v>H type</v>
      </c>
      <c r="W1262" t="str">
        <f t="shared" si="414"/>
        <v/>
      </c>
      <c r="X1262" t="str">
        <f t="shared" si="414"/>
        <v/>
      </c>
      <c r="Y1262" t="str">
        <f t="shared" si="414"/>
        <v/>
      </c>
      <c r="AG1262" t="str">
        <f t="shared" si="416"/>
        <v>INSERT INTO oscar_db.synonym (SYNONYM, LOV_ID) VALUES('type H' , 1261);</v>
      </c>
      <c r="AH1262" t="str">
        <f t="shared" si="416"/>
        <v>INSERT INTO oscar_db.synonym (SYNONYM, LOV_ID) VALUES('H type' , 1261);</v>
      </c>
      <c r="AI1262" t="str">
        <f t="shared" si="416"/>
        <v/>
      </c>
      <c r="AJ1262" t="str">
        <f t="shared" si="415"/>
        <v/>
      </c>
    </row>
    <row r="1263" spans="3:36" ht="16" hidden="1">
      <c r="C1263" s="168">
        <v>41</v>
      </c>
      <c r="D1263" s="68" t="s">
        <v>2829</v>
      </c>
      <c r="E1263" s="145" t="s">
        <v>1130</v>
      </c>
      <c r="G1263" s="149" t="s">
        <v>3277</v>
      </c>
      <c r="H1263" s="149" t="s">
        <v>3278</v>
      </c>
      <c r="I1263" s="149">
        <v>9</v>
      </c>
      <c r="J1263" s="149" t="s">
        <v>200</v>
      </c>
      <c r="L1263" s="158" t="s">
        <v>3279</v>
      </c>
      <c r="M1263" s="135" t="s">
        <v>3201</v>
      </c>
      <c r="N1263" s="168">
        <v>1262</v>
      </c>
      <c r="S1263" t="s">
        <v>88</v>
      </c>
      <c r="T1263" t="str">
        <f t="shared" si="413"/>
        <v>insert into lov_value (ID,CBL_VALUE,OSCAR_VALUE, ACTIVE, ORDER_VALUE,LOV_ID) values(1262,'TYPE_I','I',1,9,41);</v>
      </c>
      <c r="U1263" t="str">
        <f t="shared" si="414"/>
        <v>type I</v>
      </c>
      <c r="V1263" t="str">
        <f t="shared" si="414"/>
        <v>I type</v>
      </c>
      <c r="W1263" t="str">
        <f t="shared" si="414"/>
        <v/>
      </c>
      <c r="X1263" t="str">
        <f t="shared" si="414"/>
        <v/>
      </c>
      <c r="Y1263" t="str">
        <f t="shared" si="414"/>
        <v/>
      </c>
      <c r="AG1263" t="str">
        <f t="shared" si="416"/>
        <v>INSERT INTO oscar_db.synonym (SYNONYM, LOV_ID) VALUES('type I' , 1262);</v>
      </c>
      <c r="AH1263" t="str">
        <f t="shared" si="416"/>
        <v>INSERT INTO oscar_db.synonym (SYNONYM, LOV_ID) VALUES('I type' , 1262);</v>
      </c>
      <c r="AI1263" t="str">
        <f t="shared" si="416"/>
        <v/>
      </c>
      <c r="AJ1263" t="str">
        <f t="shared" si="415"/>
        <v/>
      </c>
    </row>
    <row r="1264" spans="3:36" ht="16" hidden="1">
      <c r="C1264" s="168">
        <v>41</v>
      </c>
      <c r="D1264" s="68" t="s">
        <v>2829</v>
      </c>
      <c r="E1264" s="145" t="s">
        <v>1130</v>
      </c>
      <c r="G1264" s="149" t="s">
        <v>3280</v>
      </c>
      <c r="H1264" s="149" t="s">
        <v>3281</v>
      </c>
      <c r="I1264" s="149">
        <v>10</v>
      </c>
      <c r="J1264" s="149" t="s">
        <v>200</v>
      </c>
      <c r="L1264" s="158" t="s">
        <v>3282</v>
      </c>
      <c r="M1264" s="135" t="s">
        <v>3201</v>
      </c>
      <c r="N1264" s="168">
        <v>1263</v>
      </c>
      <c r="S1264" t="s">
        <v>88</v>
      </c>
      <c r="T1264" t="str">
        <f t="shared" si="413"/>
        <v>insert into lov_value (ID,CBL_VALUE,OSCAR_VALUE, ACTIVE, ORDER_VALUE,LOV_ID) values(1263,'TYPE_J','J',1,10,41);</v>
      </c>
      <c r="U1264" t="str">
        <f t="shared" si="414"/>
        <v>type J</v>
      </c>
      <c r="V1264" t="str">
        <f t="shared" si="414"/>
        <v>J type</v>
      </c>
      <c r="W1264" t="str">
        <f t="shared" si="414"/>
        <v/>
      </c>
      <c r="X1264" t="str">
        <f t="shared" si="414"/>
        <v/>
      </c>
      <c r="Y1264" t="str">
        <f t="shared" si="414"/>
        <v/>
      </c>
      <c r="AG1264" t="str">
        <f t="shared" si="416"/>
        <v>INSERT INTO oscar_db.synonym (SYNONYM, LOV_ID) VALUES('type J' , 1263);</v>
      </c>
      <c r="AH1264" t="str">
        <f t="shared" si="416"/>
        <v>INSERT INTO oscar_db.synonym (SYNONYM, LOV_ID) VALUES('J type' , 1263);</v>
      </c>
      <c r="AI1264" t="str">
        <f t="shared" si="416"/>
        <v/>
      </c>
      <c r="AJ1264" t="str">
        <f t="shared" si="415"/>
        <v/>
      </c>
    </row>
    <row r="1265" spans="3:36" ht="16" hidden="1">
      <c r="C1265" s="168">
        <v>41</v>
      </c>
      <c r="D1265" s="68" t="s">
        <v>2829</v>
      </c>
      <c r="E1265" s="145" t="s">
        <v>1130</v>
      </c>
      <c r="G1265" s="149" t="s">
        <v>3283</v>
      </c>
      <c r="H1265" s="149" t="s">
        <v>3284</v>
      </c>
      <c r="I1265" s="149">
        <v>11</v>
      </c>
      <c r="J1265" s="149" t="s">
        <v>200</v>
      </c>
      <c r="L1265" s="158" t="s">
        <v>3285</v>
      </c>
      <c r="M1265" s="135" t="s">
        <v>3201</v>
      </c>
      <c r="N1265" s="168">
        <v>1264</v>
      </c>
      <c r="S1265" t="s">
        <v>88</v>
      </c>
      <c r="T1265" t="str">
        <f t="shared" si="413"/>
        <v>insert into lov_value (ID,CBL_VALUE,OSCAR_VALUE, ACTIVE, ORDER_VALUE,LOV_ID) values(1264,'TYPE_K','K',1,11,41);</v>
      </c>
      <c r="U1265" t="str">
        <f t="shared" si="414"/>
        <v>type K</v>
      </c>
      <c r="V1265" t="str">
        <f t="shared" si="414"/>
        <v>K type</v>
      </c>
      <c r="W1265" t="str">
        <f t="shared" si="414"/>
        <v/>
      </c>
      <c r="X1265" t="str">
        <f t="shared" si="414"/>
        <v/>
      </c>
      <c r="Y1265" t="str">
        <f t="shared" si="414"/>
        <v/>
      </c>
      <c r="AG1265" t="str">
        <f t="shared" si="416"/>
        <v>INSERT INTO oscar_db.synonym (SYNONYM, LOV_ID) VALUES('type K' , 1264);</v>
      </c>
      <c r="AH1265" t="str">
        <f t="shared" si="416"/>
        <v>INSERT INTO oscar_db.synonym (SYNONYM, LOV_ID) VALUES('K type' , 1264);</v>
      </c>
      <c r="AI1265" t="str">
        <f t="shared" si="416"/>
        <v/>
      </c>
      <c r="AJ1265" t="str">
        <f t="shared" si="415"/>
        <v/>
      </c>
    </row>
    <row r="1266" spans="3:36" ht="16" hidden="1">
      <c r="C1266" s="168">
        <v>41</v>
      </c>
      <c r="D1266" s="68" t="s">
        <v>2829</v>
      </c>
      <c r="E1266" s="145" t="s">
        <v>1130</v>
      </c>
      <c r="G1266" s="149" t="s">
        <v>3286</v>
      </c>
      <c r="H1266" s="149" t="s">
        <v>3287</v>
      </c>
      <c r="I1266" s="149">
        <v>12</v>
      </c>
      <c r="J1266" s="149" t="s">
        <v>200</v>
      </c>
      <c r="L1266" s="158" t="s">
        <v>3288</v>
      </c>
      <c r="M1266" s="135" t="s">
        <v>3201</v>
      </c>
      <c r="N1266" s="168">
        <v>1265</v>
      </c>
      <c r="S1266" t="s">
        <v>88</v>
      </c>
      <c r="T1266" t="str">
        <f t="shared" si="413"/>
        <v>insert into lov_value (ID,CBL_VALUE,OSCAR_VALUE, ACTIVE, ORDER_VALUE,LOV_ID) values(1265,'TYPE_L','L',1,12,41);</v>
      </c>
      <c r="U1266" t="str">
        <f t="shared" si="414"/>
        <v>type L</v>
      </c>
      <c r="V1266" t="str">
        <f t="shared" si="414"/>
        <v>L type</v>
      </c>
      <c r="W1266" t="str">
        <f t="shared" si="414"/>
        <v/>
      </c>
      <c r="X1266" t="str">
        <f t="shared" si="414"/>
        <v/>
      </c>
      <c r="Y1266" t="str">
        <f t="shared" si="414"/>
        <v/>
      </c>
      <c r="AG1266" t="str">
        <f t="shared" si="416"/>
        <v>INSERT INTO oscar_db.synonym (SYNONYM, LOV_ID) VALUES('type L' , 1265);</v>
      </c>
      <c r="AH1266" t="str">
        <f t="shared" si="416"/>
        <v>INSERT INTO oscar_db.synonym (SYNONYM, LOV_ID) VALUES('L type' , 1265);</v>
      </c>
      <c r="AI1266" t="str">
        <f t="shared" si="416"/>
        <v/>
      </c>
      <c r="AJ1266" t="str">
        <f t="shared" si="415"/>
        <v/>
      </c>
    </row>
    <row r="1267" spans="3:36" ht="16" hidden="1">
      <c r="C1267" s="168">
        <v>41</v>
      </c>
      <c r="D1267" s="68" t="s">
        <v>2829</v>
      </c>
      <c r="E1267" s="145" t="s">
        <v>1130</v>
      </c>
      <c r="G1267" s="149" t="s">
        <v>3289</v>
      </c>
      <c r="H1267" s="149" t="s">
        <v>178</v>
      </c>
      <c r="I1267" s="149">
        <v>13</v>
      </c>
      <c r="J1267" s="149" t="s">
        <v>200</v>
      </c>
      <c r="L1267" s="158" t="s">
        <v>3290</v>
      </c>
      <c r="M1267" s="135" t="s">
        <v>3201</v>
      </c>
      <c r="N1267" s="168">
        <v>1266</v>
      </c>
      <c r="S1267" t="s">
        <v>88</v>
      </c>
      <c r="T1267" t="str">
        <f t="shared" si="413"/>
        <v>insert into lov_value (ID,CBL_VALUE,OSCAR_VALUE, ACTIVE, ORDER_VALUE,LOV_ID) values(1266,'TYPE_M','M',1,13,41);</v>
      </c>
      <c r="U1267" t="str">
        <f t="shared" si="414"/>
        <v>type M</v>
      </c>
      <c r="V1267" t="str">
        <f t="shared" si="414"/>
        <v>M type</v>
      </c>
      <c r="W1267" t="str">
        <f t="shared" si="414"/>
        <v/>
      </c>
      <c r="X1267" t="str">
        <f t="shared" si="414"/>
        <v/>
      </c>
      <c r="Y1267" t="str">
        <f t="shared" si="414"/>
        <v/>
      </c>
      <c r="AG1267" t="str">
        <f t="shared" si="416"/>
        <v>INSERT INTO oscar_db.synonym (SYNONYM, LOV_ID) VALUES('type M' , 1266);</v>
      </c>
      <c r="AH1267" t="str">
        <f t="shared" si="416"/>
        <v>INSERT INTO oscar_db.synonym (SYNONYM, LOV_ID) VALUES('M type' , 1266);</v>
      </c>
      <c r="AI1267" t="str">
        <f t="shared" si="416"/>
        <v/>
      </c>
      <c r="AJ1267" t="str">
        <f t="shared" si="415"/>
        <v/>
      </c>
    </row>
    <row r="1268" spans="3:36" ht="16" hidden="1">
      <c r="C1268" s="168">
        <v>41</v>
      </c>
      <c r="D1268" s="68" t="s">
        <v>2829</v>
      </c>
      <c r="E1268" s="145" t="s">
        <v>1130</v>
      </c>
      <c r="G1268" s="149" t="s">
        <v>3291</v>
      </c>
      <c r="H1268" s="149" t="s">
        <v>88</v>
      </c>
      <c r="I1268" s="149">
        <v>14</v>
      </c>
      <c r="J1268" s="149" t="s">
        <v>200</v>
      </c>
      <c r="L1268" s="158" t="s">
        <v>3292</v>
      </c>
      <c r="M1268" s="135" t="s">
        <v>3201</v>
      </c>
      <c r="N1268" s="168">
        <v>1267</v>
      </c>
      <c r="S1268" t="s">
        <v>88</v>
      </c>
      <c r="T1268" t="str">
        <f t="shared" si="413"/>
        <v>insert into lov_value (ID,CBL_VALUE,OSCAR_VALUE, ACTIVE, ORDER_VALUE,LOV_ID) values(1267,'TYPE_N','N',1,14,41);</v>
      </c>
      <c r="U1268" t="str">
        <f t="shared" si="414"/>
        <v>type N</v>
      </c>
      <c r="V1268" t="str">
        <f t="shared" si="414"/>
        <v>N type</v>
      </c>
      <c r="W1268" t="str">
        <f t="shared" si="414"/>
        <v/>
      </c>
      <c r="X1268" t="str">
        <f t="shared" si="414"/>
        <v/>
      </c>
      <c r="Y1268" t="str">
        <f t="shared" si="414"/>
        <v/>
      </c>
      <c r="AG1268" t="str">
        <f t="shared" si="416"/>
        <v>INSERT INTO oscar_db.synonym (SYNONYM, LOV_ID) VALUES('type N' , 1267);</v>
      </c>
      <c r="AH1268" t="str">
        <f t="shared" si="416"/>
        <v>INSERT INTO oscar_db.synonym (SYNONYM, LOV_ID) VALUES('N type' , 1267);</v>
      </c>
      <c r="AI1268" t="str">
        <f t="shared" si="416"/>
        <v/>
      </c>
      <c r="AJ1268" t="str">
        <f t="shared" si="415"/>
        <v/>
      </c>
    </row>
    <row r="1269" spans="3:36" ht="16" hidden="1">
      <c r="C1269" s="168">
        <v>41</v>
      </c>
      <c r="D1269" s="68" t="s">
        <v>2829</v>
      </c>
      <c r="E1269" s="145" t="s">
        <v>1130</v>
      </c>
      <c r="G1269" s="149" t="s">
        <v>3293</v>
      </c>
      <c r="H1269" s="149" t="s">
        <v>3294</v>
      </c>
      <c r="I1269" s="149">
        <v>15</v>
      </c>
      <c r="J1269" s="149" t="s">
        <v>200</v>
      </c>
      <c r="L1269" s="158" t="s">
        <v>3295</v>
      </c>
      <c r="M1269" s="135" t="s">
        <v>3201</v>
      </c>
      <c r="N1269" s="168">
        <v>1268</v>
      </c>
      <c r="S1269" t="s">
        <v>88</v>
      </c>
      <c r="T1269" t="str">
        <f t="shared" si="413"/>
        <v>insert into lov_value (ID,CBL_VALUE,OSCAR_VALUE, ACTIVE, ORDER_VALUE,LOV_ID) values(1268,'TYPE_O','O',1,15,41);</v>
      </c>
      <c r="U1269" t="str">
        <f t="shared" si="414"/>
        <v>type O</v>
      </c>
      <c r="V1269" t="str">
        <f t="shared" si="414"/>
        <v>O type</v>
      </c>
      <c r="W1269" t="str">
        <f t="shared" si="414"/>
        <v/>
      </c>
      <c r="X1269" t="str">
        <f t="shared" si="414"/>
        <v/>
      </c>
      <c r="Y1269" t="str">
        <f t="shared" si="414"/>
        <v/>
      </c>
      <c r="AG1269" t="str">
        <f t="shared" si="416"/>
        <v>INSERT INTO oscar_db.synonym (SYNONYM, LOV_ID) VALUES('type O' , 1268);</v>
      </c>
      <c r="AH1269" t="str">
        <f t="shared" si="416"/>
        <v>INSERT INTO oscar_db.synonym (SYNONYM, LOV_ID) VALUES('O type' , 1268);</v>
      </c>
      <c r="AI1269" t="str">
        <f t="shared" si="416"/>
        <v/>
      </c>
      <c r="AJ1269" t="str">
        <f t="shared" si="415"/>
        <v/>
      </c>
    </row>
    <row r="1270" spans="3:36" ht="16" hidden="1">
      <c r="C1270" s="168">
        <v>41</v>
      </c>
      <c r="D1270" s="68" t="s">
        <v>2829</v>
      </c>
      <c r="E1270" s="145" t="s">
        <v>1130</v>
      </c>
      <c r="G1270" s="149" t="s">
        <v>3296</v>
      </c>
      <c r="H1270" s="149" t="s">
        <v>3297</v>
      </c>
      <c r="I1270" s="149">
        <v>16</v>
      </c>
      <c r="J1270" s="149" t="s">
        <v>200</v>
      </c>
      <c r="L1270" s="158" t="s">
        <v>3331</v>
      </c>
      <c r="M1270" s="135" t="s">
        <v>3201</v>
      </c>
      <c r="N1270" s="168">
        <v>1269</v>
      </c>
      <c r="S1270" t="s">
        <v>88</v>
      </c>
      <c r="T1270" t="str">
        <f t="shared" si="413"/>
        <v>insert into lov_value (ID,CBL_VALUE,OSCAR_VALUE, ACTIVE, ORDER_VALUE,LOV_ID) values(1269,'TYPE_P_NFI','P NFI',1,16,41);</v>
      </c>
      <c r="U1270" t="str">
        <f t="shared" si="414"/>
        <v>type P NFI</v>
      </c>
      <c r="V1270" t="str">
        <f t="shared" si="414"/>
        <v>P NFI type</v>
      </c>
      <c r="W1270" t="str">
        <f t="shared" si="414"/>
        <v>PNFI</v>
      </c>
      <c r="X1270" t="str">
        <f t="shared" si="414"/>
        <v/>
      </c>
      <c r="Y1270" t="str">
        <f t="shared" si="414"/>
        <v/>
      </c>
      <c r="AG1270" t="str">
        <f t="shared" si="416"/>
        <v>INSERT INTO oscar_db.synonym (SYNONYM, LOV_ID) VALUES('type P NFI' , 1269);</v>
      </c>
      <c r="AH1270" t="str">
        <f t="shared" si="416"/>
        <v>INSERT INTO oscar_db.synonym (SYNONYM, LOV_ID) VALUES('P NFI type' , 1269);</v>
      </c>
      <c r="AI1270" t="str">
        <f t="shared" si="416"/>
        <v>INSERT INTO oscar_db.synonym (SYNONYM, LOV_ID) VALUES('PNFI' , 1269);</v>
      </c>
      <c r="AJ1270" t="str">
        <f t="shared" si="415"/>
        <v/>
      </c>
    </row>
    <row r="1271" spans="3:36" ht="16" hidden="1">
      <c r="C1271" s="168">
        <v>41</v>
      </c>
      <c r="D1271" s="68" t="s">
        <v>2829</v>
      </c>
      <c r="E1271" s="145" t="s">
        <v>1130</v>
      </c>
      <c r="G1271" s="149" t="s">
        <v>3299</v>
      </c>
      <c r="H1271" s="149" t="s">
        <v>3300</v>
      </c>
      <c r="I1271" s="149">
        <v>17</v>
      </c>
      <c r="J1271" s="149" t="s">
        <v>200</v>
      </c>
      <c r="L1271" s="158" t="s">
        <v>3301</v>
      </c>
      <c r="M1271" s="135" t="s">
        <v>3201</v>
      </c>
      <c r="N1271" s="168">
        <v>1270</v>
      </c>
      <c r="S1271" t="s">
        <v>88</v>
      </c>
      <c r="T1271" t="str">
        <f t="shared" si="413"/>
        <v>insert into lov_value (ID,CBL_VALUE,OSCAR_VALUE, ACTIVE, ORDER_VALUE,LOV_ID) values(1270,'TYPE_P_FI','P FI',1,17,41);</v>
      </c>
      <c r="U1271" t="str">
        <f t="shared" si="414"/>
        <v>type P FI</v>
      </c>
      <c r="V1271" t="str">
        <f t="shared" si="414"/>
        <v>P FI type</v>
      </c>
      <c r="W1271" t="str">
        <f t="shared" si="414"/>
        <v>PFI</v>
      </c>
      <c r="X1271" t="str">
        <f t="shared" si="414"/>
        <v/>
      </c>
      <c r="Y1271" t="str">
        <f t="shared" si="414"/>
        <v/>
      </c>
      <c r="AG1271" t="str">
        <f t="shared" si="416"/>
        <v>INSERT INTO oscar_db.synonym (SYNONYM, LOV_ID) VALUES('type P FI' , 1270);</v>
      </c>
      <c r="AH1271" t="str">
        <f t="shared" si="416"/>
        <v>INSERT INTO oscar_db.synonym (SYNONYM, LOV_ID) VALUES('P FI type' , 1270);</v>
      </c>
      <c r="AI1271" t="str">
        <f t="shared" si="416"/>
        <v>INSERT INTO oscar_db.synonym (SYNONYM, LOV_ID) VALUES('PFI' , 1270);</v>
      </c>
      <c r="AJ1271" t="str">
        <f t="shared" si="415"/>
        <v/>
      </c>
    </row>
    <row r="1272" spans="3:36" ht="16" hidden="1">
      <c r="C1272" s="168">
        <v>41</v>
      </c>
      <c r="D1272" s="68" t="s">
        <v>2829</v>
      </c>
      <c r="E1272" s="145" t="s">
        <v>1130</v>
      </c>
      <c r="G1272" s="149" t="s">
        <v>3302</v>
      </c>
      <c r="H1272" s="149" t="s">
        <v>3303</v>
      </c>
      <c r="I1272" s="149">
        <v>18</v>
      </c>
      <c r="J1272" s="149" t="s">
        <v>200</v>
      </c>
      <c r="L1272" s="158" t="s">
        <v>3304</v>
      </c>
      <c r="M1272" s="135" t="s">
        <v>3201</v>
      </c>
      <c r="N1272" s="168">
        <v>1271</v>
      </c>
      <c r="S1272" t="s">
        <v>88</v>
      </c>
      <c r="T1272" t="str">
        <f t="shared" si="413"/>
        <v>insert into lov_value (ID,CBL_VALUE,OSCAR_VALUE, ACTIVE, ORDER_VALUE,LOV_ID) values(1271,'TYPE_Q_NFI','Q NFI',1,18,41);</v>
      </c>
      <c r="U1272" t="str">
        <f t="shared" si="414"/>
        <v>type Q NFI</v>
      </c>
      <c r="V1272" t="str">
        <f t="shared" si="414"/>
        <v>Q NFI type</v>
      </c>
      <c r="W1272" t="str">
        <f t="shared" si="414"/>
        <v>QNFI</v>
      </c>
      <c r="X1272" t="str">
        <f t="shared" si="414"/>
        <v/>
      </c>
      <c r="Y1272" t="str">
        <f t="shared" si="414"/>
        <v/>
      </c>
      <c r="AG1272" t="str">
        <f t="shared" si="416"/>
        <v>INSERT INTO oscar_db.synonym (SYNONYM, LOV_ID) VALUES('type Q NFI' , 1271);</v>
      </c>
      <c r="AH1272" t="str">
        <f t="shared" si="416"/>
        <v>INSERT INTO oscar_db.synonym (SYNONYM, LOV_ID) VALUES('Q NFI type' , 1271);</v>
      </c>
      <c r="AI1272" t="str">
        <f t="shared" si="416"/>
        <v>INSERT INTO oscar_db.synonym (SYNONYM, LOV_ID) VALUES('QNFI' , 1271);</v>
      </c>
      <c r="AJ1272" t="str">
        <f t="shared" si="415"/>
        <v/>
      </c>
    </row>
    <row r="1273" spans="3:36" ht="16" hidden="1">
      <c r="C1273" s="168">
        <v>41</v>
      </c>
      <c r="D1273" s="68" t="s">
        <v>2829</v>
      </c>
      <c r="E1273" s="145" t="s">
        <v>1130</v>
      </c>
      <c r="G1273" s="149" t="s">
        <v>3305</v>
      </c>
      <c r="H1273" s="149" t="s">
        <v>3306</v>
      </c>
      <c r="I1273" s="149">
        <v>19</v>
      </c>
      <c r="J1273" s="149" t="s">
        <v>200</v>
      </c>
      <c r="L1273" s="158" t="s">
        <v>3307</v>
      </c>
      <c r="M1273" s="135" t="s">
        <v>3201</v>
      </c>
      <c r="N1273" s="168">
        <v>1272</v>
      </c>
      <c r="S1273" t="s">
        <v>88</v>
      </c>
      <c r="T1273" t="str">
        <f t="shared" si="413"/>
        <v>insert into lov_value (ID,CBL_VALUE,OSCAR_VALUE, ACTIVE, ORDER_VALUE,LOV_ID) values(1272,'TYPE_Q_FI','Q FI',1,19,41);</v>
      </c>
      <c r="U1273" t="str">
        <f t="shared" si="414"/>
        <v>type Q FI</v>
      </c>
      <c r="V1273" t="str">
        <f t="shared" si="414"/>
        <v>Q FI type</v>
      </c>
      <c r="W1273" t="str">
        <f t="shared" si="414"/>
        <v>QFI</v>
      </c>
      <c r="X1273" t="str">
        <f t="shared" si="414"/>
        <v/>
      </c>
      <c r="Y1273" t="str">
        <f t="shared" si="414"/>
        <v/>
      </c>
      <c r="AG1273" t="str">
        <f t="shared" si="416"/>
        <v>INSERT INTO oscar_db.synonym (SYNONYM, LOV_ID) VALUES('type Q FI' , 1272);</v>
      </c>
      <c r="AH1273" t="str">
        <f t="shared" si="416"/>
        <v>INSERT INTO oscar_db.synonym (SYNONYM, LOV_ID) VALUES('Q FI type' , 1272);</v>
      </c>
      <c r="AI1273" t="str">
        <f t="shared" si="416"/>
        <v>INSERT INTO oscar_db.synonym (SYNONYM, LOV_ID) VALUES('QFI' , 1272);</v>
      </c>
      <c r="AJ1273" t="str">
        <f t="shared" si="415"/>
        <v/>
      </c>
    </row>
    <row r="1274" spans="3:36" ht="16" hidden="1">
      <c r="C1274" s="168">
        <v>41</v>
      </c>
      <c r="D1274" s="68" t="s">
        <v>2829</v>
      </c>
      <c r="E1274" s="145" t="s">
        <v>1130</v>
      </c>
      <c r="G1274" s="149" t="s">
        <v>3308</v>
      </c>
      <c r="H1274" s="149" t="s">
        <v>3309</v>
      </c>
      <c r="I1274" s="149">
        <v>20</v>
      </c>
      <c r="J1274" s="149" t="s">
        <v>200</v>
      </c>
      <c r="L1274" s="158" t="s">
        <v>3310</v>
      </c>
      <c r="M1274" s="135" t="s">
        <v>3201</v>
      </c>
      <c r="N1274" s="168">
        <v>1273</v>
      </c>
      <c r="S1274" t="s">
        <v>88</v>
      </c>
      <c r="T1274" t="str">
        <f t="shared" si="413"/>
        <v>insert into lov_value (ID,CBL_VALUE,OSCAR_VALUE, ACTIVE, ORDER_VALUE,LOV_ID) values(1273,'TYPE_R_NFI','R NFI',1,20,41);</v>
      </c>
      <c r="U1274" t="str">
        <f t="shared" si="414"/>
        <v>type R NFI</v>
      </c>
      <c r="V1274" t="str">
        <f t="shared" si="414"/>
        <v>R NFI type</v>
      </c>
      <c r="W1274" t="str">
        <f t="shared" si="414"/>
        <v>RNFI</v>
      </c>
      <c r="X1274" t="str">
        <f t="shared" si="414"/>
        <v/>
      </c>
      <c r="Y1274" t="str">
        <f t="shared" si="414"/>
        <v/>
      </c>
      <c r="AG1274" t="str">
        <f t="shared" si="416"/>
        <v>INSERT INTO oscar_db.synonym (SYNONYM, LOV_ID) VALUES('type R NFI' , 1273);</v>
      </c>
      <c r="AH1274" t="str">
        <f t="shared" si="416"/>
        <v>INSERT INTO oscar_db.synonym (SYNONYM, LOV_ID) VALUES('R NFI type' , 1273);</v>
      </c>
      <c r="AI1274" t="str">
        <f t="shared" si="416"/>
        <v>INSERT INTO oscar_db.synonym (SYNONYM, LOV_ID) VALUES('RNFI' , 1273);</v>
      </c>
      <c r="AJ1274" t="str">
        <f t="shared" si="415"/>
        <v/>
      </c>
    </row>
    <row r="1275" spans="3:36" ht="16" hidden="1">
      <c r="C1275" s="168">
        <v>41</v>
      </c>
      <c r="D1275" s="68" t="s">
        <v>2829</v>
      </c>
      <c r="E1275" s="145" t="s">
        <v>1130</v>
      </c>
      <c r="G1275" s="149" t="s">
        <v>3311</v>
      </c>
      <c r="H1275" s="149" t="s">
        <v>3312</v>
      </c>
      <c r="I1275" s="149">
        <v>21</v>
      </c>
      <c r="J1275" s="149" t="s">
        <v>200</v>
      </c>
      <c r="L1275" s="158" t="s">
        <v>3313</v>
      </c>
      <c r="M1275" s="135" t="s">
        <v>3201</v>
      </c>
      <c r="N1275" s="168">
        <v>1274</v>
      </c>
      <c r="S1275" t="s">
        <v>88</v>
      </c>
      <c r="T1275" t="str">
        <f t="shared" si="413"/>
        <v>insert into lov_value (ID,CBL_VALUE,OSCAR_VALUE, ACTIVE, ORDER_VALUE,LOV_ID) values(1274,'TYPE_R_FI','R FI',1,21,41);</v>
      </c>
      <c r="U1275" t="str">
        <f t="shared" ref="U1275:Y1278" si="417">IF($L1275&lt;&gt;"",
    IF(LEN($L1275)-LEN(SUBSTITUTE($L1275,";",""))&gt;=U$1,
        IF(U$1=1,
            MID($L1275,1,FIND(";",$L1275,1)-1),
            MID($L1275,
                FIND("~",SUBSTITUTE($L1275,";","~",U$1-1))+1,
                FIND("~",SUBSTITUTE($L1275,";","~",U$1))-FIND("~",SUBSTITUTE($L1275,";","~",U$1-1))-1
            )
        ),
        IF(AND(LEN($L1275)-LEN(SUBSTITUTE($L1275,";",""))=0,U$1=1),
            $L1275,
            IF(LEN($L1275)-LEN(SUBSTITUTE($L1275,";",""))=U$1-1,
                RIGHT($L1275,LEN($L1275)-FIND("~",(SUBSTITUTE($L1275,";","~",U$1-1)))),""))),"")</f>
        <v>type R FI</v>
      </c>
      <c r="V1275" t="str">
        <f t="shared" si="417"/>
        <v>R FI type</v>
      </c>
      <c r="W1275" t="str">
        <f t="shared" si="417"/>
        <v>RFI</v>
      </c>
      <c r="X1275" t="str">
        <f t="shared" si="417"/>
        <v/>
      </c>
      <c r="Y1275" t="str">
        <f t="shared" si="417"/>
        <v/>
      </c>
      <c r="AG1275" t="str">
        <f t="shared" si="416"/>
        <v>INSERT INTO oscar_db.synonym (SYNONYM, LOV_ID) VALUES('type R FI' , 1274);</v>
      </c>
      <c r="AH1275" t="str">
        <f t="shared" si="416"/>
        <v>INSERT INTO oscar_db.synonym (SYNONYM, LOV_ID) VALUES('R FI type' , 1274);</v>
      </c>
      <c r="AI1275" t="str">
        <f t="shared" si="416"/>
        <v>INSERT INTO oscar_db.synonym (SYNONYM, LOV_ID) VALUES('RFI' , 1274);</v>
      </c>
      <c r="AJ1275" t="str">
        <f t="shared" si="415"/>
        <v/>
      </c>
    </row>
    <row r="1276" spans="3:36" ht="16" hidden="1">
      <c r="C1276" s="168">
        <v>41</v>
      </c>
      <c r="D1276" s="68" t="s">
        <v>2829</v>
      </c>
      <c r="E1276" s="145" t="s">
        <v>1130</v>
      </c>
      <c r="G1276" s="149" t="s">
        <v>3317</v>
      </c>
      <c r="H1276" s="149" t="s">
        <v>1072</v>
      </c>
      <c r="I1276" s="149">
        <v>22</v>
      </c>
      <c r="J1276" s="149" t="s">
        <v>200</v>
      </c>
      <c r="L1276" s="158" t="s">
        <v>3318</v>
      </c>
      <c r="M1276" s="135" t="s">
        <v>3201</v>
      </c>
      <c r="N1276" s="168">
        <v>1275</v>
      </c>
      <c r="S1276" t="s">
        <v>88</v>
      </c>
      <c r="T1276" t="str">
        <f t="shared" si="413"/>
        <v>insert into lov_value (ID,CBL_VALUE,OSCAR_VALUE, ACTIVE, ORDER_VALUE,LOV_ID) values(1275,'TYPE_X','X',1,22,41);</v>
      </c>
      <c r="U1276" t="str">
        <f t="shared" si="417"/>
        <v>type X</v>
      </c>
      <c r="V1276" t="str">
        <f t="shared" si="417"/>
        <v>X type</v>
      </c>
      <c r="W1276" t="str">
        <f t="shared" si="417"/>
        <v/>
      </c>
      <c r="X1276" t="str">
        <f t="shared" si="417"/>
        <v/>
      </c>
      <c r="Y1276" t="str">
        <f t="shared" si="417"/>
        <v/>
      </c>
      <c r="AG1276" t="str">
        <f t="shared" si="416"/>
        <v>INSERT INTO oscar_db.synonym (SYNONYM, LOV_ID) VALUES('type X' , 1275);</v>
      </c>
      <c r="AH1276" t="str">
        <f t="shared" si="416"/>
        <v>INSERT INTO oscar_db.synonym (SYNONYM, LOV_ID) VALUES('X type' , 1275);</v>
      </c>
      <c r="AI1276" t="str">
        <f t="shared" si="416"/>
        <v/>
      </c>
      <c r="AJ1276" t="str">
        <f t="shared" si="415"/>
        <v/>
      </c>
    </row>
    <row r="1277" spans="3:36" ht="16" hidden="1">
      <c r="C1277" s="168">
        <v>41</v>
      </c>
      <c r="D1277" s="68" t="s">
        <v>2829</v>
      </c>
      <c r="E1277" s="145" t="s">
        <v>1130</v>
      </c>
      <c r="G1277" s="149" t="s">
        <v>3198</v>
      </c>
      <c r="H1277" s="149" t="s">
        <v>3199</v>
      </c>
      <c r="I1277" s="149">
        <v>23</v>
      </c>
      <c r="J1277" s="149" t="s">
        <v>200</v>
      </c>
      <c r="L1277" s="158" t="s">
        <v>3266</v>
      </c>
      <c r="M1277" s="135" t="s">
        <v>3201</v>
      </c>
      <c r="N1277" s="168">
        <v>1276</v>
      </c>
      <c r="S1277" t="s">
        <v>88</v>
      </c>
      <c r="T1277" t="str">
        <f t="shared" si="413"/>
        <v>insert into lov_value (ID,CBL_VALUE,OSCAR_VALUE, ACTIVE, ORDER_VALUE,LOV_ID) values(1276,'TYPE_NE','NE',1,23,41);</v>
      </c>
      <c r="U1277" t="str">
        <f t="shared" si="417"/>
        <v>type NE</v>
      </c>
      <c r="V1277" t="str">
        <f t="shared" si="417"/>
        <v>NE type</v>
      </c>
      <c r="W1277" t="str">
        <f t="shared" si="417"/>
        <v/>
      </c>
      <c r="X1277" t="str">
        <f t="shared" si="417"/>
        <v/>
      </c>
      <c r="Y1277" t="str">
        <f t="shared" si="417"/>
        <v/>
      </c>
      <c r="AG1277" t="str">
        <f t="shared" si="416"/>
        <v>INSERT INTO oscar_db.synonym (SYNONYM, LOV_ID) VALUES('type NE' , 1276);</v>
      </c>
      <c r="AH1277" t="str">
        <f t="shared" si="416"/>
        <v>INSERT INTO oscar_db.synonym (SYNONYM, LOV_ID) VALUES('NE type' , 1276);</v>
      </c>
      <c r="AI1277" t="str">
        <f t="shared" si="416"/>
        <v/>
      </c>
      <c r="AJ1277" t="str">
        <f t="shared" si="415"/>
        <v/>
      </c>
    </row>
    <row r="1278" spans="3:36" ht="16" hidden="1">
      <c r="C1278" s="168">
        <v>41</v>
      </c>
      <c r="D1278" s="68" t="s">
        <v>2829</v>
      </c>
      <c r="E1278" s="145" t="s">
        <v>1130</v>
      </c>
      <c r="G1278" s="149" t="s">
        <v>3202</v>
      </c>
      <c r="H1278" s="149" t="s">
        <v>3203</v>
      </c>
      <c r="I1278" s="149">
        <v>24</v>
      </c>
      <c r="J1278" s="149" t="s">
        <v>200</v>
      </c>
      <c r="L1278" s="158" t="s">
        <v>3204</v>
      </c>
      <c r="M1278" s="135" t="s">
        <v>3201</v>
      </c>
      <c r="N1278" s="168">
        <v>1277</v>
      </c>
      <c r="S1278" t="s">
        <v>88</v>
      </c>
      <c r="T1278" t="str">
        <f t="shared" si="413"/>
        <v>insert into lov_value (ID,CBL_VALUE,OSCAR_VALUE, ACTIVE, ORDER_VALUE,LOV_ID) values(1277,'TYPE_NR','NR',1,24,41);</v>
      </c>
      <c r="U1278" t="str">
        <f t="shared" si="417"/>
        <v>type NR</v>
      </c>
      <c r="V1278" t="str">
        <f t="shared" si="417"/>
        <v>NR type</v>
      </c>
      <c r="W1278" t="str">
        <f t="shared" si="417"/>
        <v/>
      </c>
      <c r="X1278" t="str">
        <f t="shared" si="417"/>
        <v/>
      </c>
      <c r="Y1278" t="str">
        <f t="shared" si="417"/>
        <v/>
      </c>
      <c r="AG1278" t="str">
        <f t="shared" si="416"/>
        <v>INSERT INTO oscar_db.synonym (SYNONYM, LOV_ID) VALUES('type NR' , 1277);</v>
      </c>
      <c r="AH1278" t="str">
        <f t="shared" si="416"/>
        <v>INSERT INTO oscar_db.synonym (SYNONYM, LOV_ID) VALUES('NR type' , 1277);</v>
      </c>
      <c r="AI1278" t="str">
        <f t="shared" si="416"/>
        <v/>
      </c>
      <c r="AJ1278" t="str">
        <f t="shared" si="415"/>
        <v/>
      </c>
    </row>
    <row r="1279" spans="3:36" ht="16" hidden="1">
      <c r="C1279" s="68">
        <v>42</v>
      </c>
      <c r="E1279" s="123" t="s">
        <v>1186</v>
      </c>
      <c r="G1279" s="149" t="s">
        <v>3332</v>
      </c>
      <c r="H1279" s="149" t="s">
        <v>3333</v>
      </c>
      <c r="I1279" s="149">
        <v>1</v>
      </c>
      <c r="J1279" s="149" t="s">
        <v>200</v>
      </c>
      <c r="M1279" s="135" t="s">
        <v>3334</v>
      </c>
      <c r="N1279" s="168">
        <v>1278</v>
      </c>
      <c r="T1279" t="str">
        <f t="shared" si="413"/>
        <v>insert into lov_value (ID,CBL_VALUE,OSCAR_VALUE, ACTIVE, ORDER_VALUE,LOV_ID) values(1278,'MIN','Min',1,1,42);</v>
      </c>
    </row>
    <row r="1280" spans="3:36" ht="16" hidden="1">
      <c r="C1280" s="68">
        <v>42</v>
      </c>
      <c r="E1280" s="123" t="s">
        <v>1186</v>
      </c>
      <c r="G1280" s="149" t="s">
        <v>3335</v>
      </c>
      <c r="H1280" s="149" t="s">
        <v>3336</v>
      </c>
      <c r="I1280" s="149">
        <v>2</v>
      </c>
      <c r="J1280" s="149" t="s">
        <v>200</v>
      </c>
      <c r="M1280" s="135" t="s">
        <v>3334</v>
      </c>
      <c r="N1280" s="168">
        <v>1279</v>
      </c>
      <c r="T1280" t="str">
        <f t="shared" si="413"/>
        <v>insert into lov_value (ID,CBL_VALUE,OSCAR_VALUE, ACTIVE, ORDER_VALUE,LOV_ID) values(1279,'MAX','Max',1,2,42);</v>
      </c>
    </row>
    <row r="1281" spans="3:20" ht="16" hidden="1">
      <c r="C1281" s="68">
        <v>43</v>
      </c>
      <c r="E1281" s="123" t="s">
        <v>1189</v>
      </c>
      <c r="G1281" s="149" t="s">
        <v>3337</v>
      </c>
      <c r="H1281" s="149" t="s">
        <v>3338</v>
      </c>
      <c r="I1281" s="149">
        <v>1</v>
      </c>
      <c r="J1281" s="149" t="s">
        <v>200</v>
      </c>
      <c r="M1281" s="135" t="s">
        <v>3334</v>
      </c>
      <c r="N1281" s="168">
        <v>1280</v>
      </c>
      <c r="T1281" t="str">
        <f t="shared" si="413"/>
        <v>insert into lov_value (ID,CBL_VALUE,OSCAR_VALUE, ACTIVE, ORDER_VALUE,LOV_ID) values(1280,'SEC_ID','Per Common Code',1,1,43);</v>
      </c>
    </row>
    <row r="1282" spans="3:20" ht="16" hidden="1">
      <c r="C1282" s="68">
        <v>43</v>
      </c>
      <c r="E1282" s="123" t="s">
        <v>1189</v>
      </c>
      <c r="G1282" s="149" t="s">
        <v>3339</v>
      </c>
      <c r="H1282" s="149" t="s">
        <v>3340</v>
      </c>
      <c r="I1282" s="149">
        <v>2</v>
      </c>
      <c r="J1282" s="149" t="s">
        <v>200</v>
      </c>
      <c r="M1282" s="135" t="s">
        <v>3334</v>
      </c>
      <c r="N1282" s="168">
        <v>1281</v>
      </c>
      <c r="T1282" t="str">
        <f t="shared" si="413"/>
        <v>insert into lov_value (ID,CBL_VALUE,OSCAR_VALUE, ACTIVE, ORDER_VALUE,LOV_ID) values(1281,'SEC_ISIN','Per ISIN',1,2,43);</v>
      </c>
    </row>
    <row r="1283" spans="3:20" ht="16" hidden="1">
      <c r="C1283" s="68">
        <v>43</v>
      </c>
      <c r="E1283" s="123" t="s">
        <v>1189</v>
      </c>
      <c r="G1283" s="149" t="s">
        <v>3341</v>
      </c>
      <c r="H1283" s="149" t="s">
        <v>3342</v>
      </c>
      <c r="I1283" s="149">
        <v>3</v>
      </c>
      <c r="J1283" s="149" t="s">
        <v>200</v>
      </c>
      <c r="M1283" s="135" t="s">
        <v>3334</v>
      </c>
      <c r="N1283" s="168">
        <v>1282</v>
      </c>
      <c r="T1283" t="str">
        <f t="shared" si="413"/>
        <v>insert into lov_value (ID,CBL_VALUE,OSCAR_VALUE, ACTIVE, ORDER_VALUE,LOV_ID) values(1282,'ISSUE_ID','Per Issue',1,3,43);</v>
      </c>
    </row>
    <row r="1284" spans="3:20" ht="16" hidden="1">
      <c r="C1284" s="68">
        <v>43</v>
      </c>
      <c r="E1284" s="123" t="s">
        <v>1189</v>
      </c>
      <c r="G1284" s="149" t="s">
        <v>3343</v>
      </c>
      <c r="H1284" s="149" t="s">
        <v>3344</v>
      </c>
      <c r="I1284" s="149">
        <v>4</v>
      </c>
      <c r="J1284" s="149" t="s">
        <v>200</v>
      </c>
      <c r="M1284" s="135" t="s">
        <v>3334</v>
      </c>
      <c r="N1284" s="168">
        <v>1283</v>
      </c>
      <c r="T1284" t="str">
        <f t="shared" si="413"/>
        <v>insert into lov_value (ID,CBL_VALUE,OSCAR_VALUE, ACTIVE, ORDER_VALUE,LOV_ID) values(1283,'ISSUER_COUNTRY','Per Issuer Country',1,4,43);</v>
      </c>
    </row>
    <row r="1285" spans="3:20" ht="16" hidden="1">
      <c r="C1285" s="68">
        <v>43</v>
      </c>
      <c r="E1285" s="123" t="s">
        <v>1189</v>
      </c>
      <c r="G1285" s="149" t="s">
        <v>3345</v>
      </c>
      <c r="H1285" s="149" t="s">
        <v>3346</v>
      </c>
      <c r="I1285" s="149">
        <v>5</v>
      </c>
      <c r="J1285" s="149" t="s">
        <v>88</v>
      </c>
      <c r="M1285" s="135" t="s">
        <v>3334</v>
      </c>
      <c r="N1285" s="168">
        <v>1284</v>
      </c>
      <c r="T1285" t="str">
        <f>CONCATENATE("insert into lov_value (ID,CBL_VALUE,OSCAR_VALUE, ACTIVE, ORDER_VALUE,LOV_ID) values(",N1285,",'",G1285,"','",H1285,"',0,",I1285,",",C1285,");")</f>
        <v>insert into lov_value (ID,CBL_VALUE,OSCAR_VALUE, ACTIVE, ORDER_VALUE,LOV_ID) values(1284,'ISSUER_ID','Per Issuer',0,5,43);</v>
      </c>
    </row>
    <row r="1286" spans="3:20" ht="16" hidden="1">
      <c r="C1286" s="68">
        <v>43</v>
      </c>
      <c r="E1286" s="123" t="s">
        <v>1189</v>
      </c>
      <c r="G1286" s="149" t="s">
        <v>735</v>
      </c>
      <c r="H1286" s="149" t="s">
        <v>618</v>
      </c>
      <c r="I1286" s="149">
        <v>6</v>
      </c>
      <c r="J1286" s="149" t="s">
        <v>200</v>
      </c>
      <c r="M1286" s="135" t="s">
        <v>3334</v>
      </c>
      <c r="N1286" s="168">
        <v>1285</v>
      </c>
      <c r="T1286" t="str">
        <f>CONCATENATE("insert into lov_value (ID,CBL_VALUE,OSCAR_VALUE, ACTIVE, ORDER_VALUE,LOV_ID) values(",N1286,",'",G1286,"','",H1286,"',1,",I1286,",",C1286,");")</f>
        <v>insert into lov_value (ID,CBL_VALUE,OSCAR_VALUE, ACTIVE, ORDER_VALUE,LOV_ID) values(1285,'CONTRACT_ID','Contract',1,6,43);</v>
      </c>
    </row>
    <row r="1287" spans="3:20" ht="16" hidden="1">
      <c r="C1287" s="68">
        <v>43</v>
      </c>
      <c r="E1287" s="123" t="s">
        <v>1189</v>
      </c>
      <c r="G1287" s="149" t="s">
        <v>972</v>
      </c>
      <c r="H1287" s="149" t="s">
        <v>3347</v>
      </c>
      <c r="I1287" s="149">
        <v>7</v>
      </c>
      <c r="J1287" s="149" t="s">
        <v>200</v>
      </c>
      <c r="M1287" s="135" t="s">
        <v>3334</v>
      </c>
      <c r="N1287" s="168">
        <v>1286</v>
      </c>
      <c r="T1287" t="str">
        <f>CONCATENATE("insert into lov_value (ID,CBL_VALUE,OSCAR_VALUE, ACTIVE, ORDER_VALUE,LOV_ID) values(",N1287,",'",G1287,"','",H1287,"',1,",I1287,",",C1287,");")</f>
        <v>insert into lov_value (ID,CBL_VALUE,OSCAR_VALUE, ACTIVE, ORDER_VALUE,LOV_ID) values(1286,'SEC_UPI','Per UPI',1,7,43);</v>
      </c>
    </row>
    <row r="1288" spans="3:20" ht="16" hidden="1">
      <c r="C1288" s="68">
        <v>44</v>
      </c>
      <c r="E1288" s="123" t="s">
        <v>1192</v>
      </c>
      <c r="G1288" s="149" t="s">
        <v>3348</v>
      </c>
      <c r="H1288" s="149" t="s">
        <v>3349</v>
      </c>
      <c r="I1288" s="149">
        <v>1</v>
      </c>
      <c r="J1288" s="149" t="s">
        <v>200</v>
      </c>
      <c r="M1288" s="135" t="s">
        <v>3334</v>
      </c>
      <c r="N1288" s="168">
        <v>1287</v>
      </c>
      <c r="T1288" t="str">
        <f>CONCATENATE("insert into lov_value (ID,CBL_VALUE,OSCAR_VALUE, ACTIVE, ORDER_VALUE,LOV_ID) values(",N1288,",'",G1288,"','",H1288,"',1,",I1288,",",C1288,");")</f>
        <v>insert into lov_value (ID,CBL_VALUE,OSCAR_VALUE, ACTIVE, ORDER_VALUE,LOV_ID) values(1287,'UNCONFIRMED_MARKET_VALUE','Market value',1,1,44);</v>
      </c>
    </row>
    <row r="1289" spans="3:20" ht="16" hidden="1">
      <c r="C1289" s="68">
        <v>44</v>
      </c>
      <c r="E1289" s="123" t="s">
        <v>1192</v>
      </c>
      <c r="G1289" s="149" t="s">
        <v>3350</v>
      </c>
      <c r="H1289" s="149" t="s">
        <v>3351</v>
      </c>
      <c r="I1289" s="149">
        <v>2</v>
      </c>
      <c r="J1289" s="149" t="s">
        <v>200</v>
      </c>
      <c r="M1289" s="135" t="s">
        <v>3334</v>
      </c>
      <c r="N1289" s="168">
        <v>1288</v>
      </c>
      <c r="T1289" t="str">
        <f t="shared" ref="T1289:T1290" si="418">CONCATENATE("insert into lov_value (ID,CBL_VALUE,OSCAR_VALUE, ACTIVE, ORDER_VALUE,LOV_ID) values(",N1289,",'",G1289,"','",H1289,"',1,",I1289,",",C1289,");")</f>
        <v>insert into lov_value (ID,CBL_VALUE,OSCAR_VALUE, ACTIVE, ORDER_VALUE,LOV_ID) values(1288,'UNCONFIRMED_QUANTITY','Unconfirmed quantity',1,2,44);</v>
      </c>
    </row>
    <row r="1290" spans="3:20" ht="16" hidden="1">
      <c r="C1290" s="68">
        <v>44</v>
      </c>
      <c r="E1290" s="123" t="s">
        <v>1192</v>
      </c>
      <c r="G1290" s="149" t="s">
        <v>3352</v>
      </c>
      <c r="H1290" s="149" t="s">
        <v>3353</v>
      </c>
      <c r="I1290" s="149">
        <v>3</v>
      </c>
      <c r="J1290" s="149" t="s">
        <v>200</v>
      </c>
      <c r="M1290" s="135" t="s">
        <v>3334</v>
      </c>
      <c r="N1290" s="168">
        <v>1289</v>
      </c>
      <c r="T1290" t="str">
        <f t="shared" si="418"/>
        <v>insert into lov_value (ID,CBL_VALUE,OSCAR_VALUE, ACTIVE, ORDER_VALUE,LOV_ID) values(1289,'UNCONFIRMED_COLL_VALUE','Unconfirmed collateral value',1,3,44);</v>
      </c>
    </row>
    <row r="1291" spans="3:20" ht="16" hidden="1">
      <c r="C1291" s="68">
        <v>45</v>
      </c>
      <c r="E1291" s="123" t="s">
        <v>1195</v>
      </c>
      <c r="G1291" s="149" t="s">
        <v>3354</v>
      </c>
      <c r="H1291" s="149" t="s">
        <v>3355</v>
      </c>
      <c r="I1291" s="149">
        <v>1</v>
      </c>
      <c r="J1291" s="149" t="s">
        <v>200</v>
      </c>
      <c r="M1291" s="135" t="s">
        <v>3334</v>
      </c>
      <c r="N1291" s="168">
        <v>1290</v>
      </c>
      <c r="S1291" t="s">
        <v>200</v>
      </c>
      <c r="T1291" t="str">
        <f t="shared" ref="T1291:T1302" si="419">CONCATENATE("UPDATE lov_value SET ACTIVE = ", IF(J1291="Y",1,0), " , ORDER_VALUE = ",IF(I1291&gt;0,I1291,0), ", CBL_VALUE = '",G1291,"' WHERE ID = ", N1291,";")</f>
        <v>UPDATE lov_value SET ACTIVE = 1 , ORDER_VALUE = 1, CBL_VALUE = 'NONE' WHERE ID = 1290;</v>
      </c>
    </row>
    <row r="1292" spans="3:20" ht="16" hidden="1">
      <c r="C1292" s="68">
        <v>45</v>
      </c>
      <c r="E1292" s="123" t="s">
        <v>1195</v>
      </c>
      <c r="G1292" s="149" t="s">
        <v>3356</v>
      </c>
      <c r="H1292" s="149" t="s">
        <v>3357</v>
      </c>
      <c r="I1292" s="149">
        <v>2</v>
      </c>
      <c r="J1292" s="149" t="s">
        <v>200</v>
      </c>
      <c r="M1292" s="135" t="s">
        <v>3334</v>
      </c>
      <c r="N1292" s="168">
        <v>1291</v>
      </c>
      <c r="S1292" t="s">
        <v>200</v>
      </c>
      <c r="T1292" t="str">
        <f t="shared" si="419"/>
        <v>UPDATE lov_value SET ACTIVE = 1 , ORDER_VALUE = 2, CBL_VALUE = 'CONTRACT_COLLATERAL' WHERE ID = 1291;</v>
      </c>
    </row>
    <row r="1293" spans="3:20" ht="16" hidden="1">
      <c r="C1293" s="68">
        <v>45</v>
      </c>
      <c r="E1293" s="123" t="s">
        <v>1195</v>
      </c>
      <c r="G1293" s="149" t="s">
        <v>3358</v>
      </c>
      <c r="H1293" s="149" t="s">
        <v>3359</v>
      </c>
      <c r="I1293" s="149">
        <v>3</v>
      </c>
      <c r="J1293" s="149" t="s">
        <v>200</v>
      </c>
      <c r="M1293" s="135" t="s">
        <v>3334</v>
      </c>
      <c r="N1293" s="168">
        <v>1292</v>
      </c>
      <c r="S1293" t="s">
        <v>200</v>
      </c>
      <c r="T1293" t="str">
        <f t="shared" si="419"/>
        <v>UPDATE lov_value SET ACTIVE = 1 , ORDER_VALUE = 3, CBL_VALUE = 'SECURITY_OUTSTANDING' WHERE ID = 1292;</v>
      </c>
    </row>
    <row r="1294" spans="3:20" ht="16" hidden="1">
      <c r="C1294" s="68">
        <v>45</v>
      </c>
      <c r="E1294" s="123" t="s">
        <v>1195</v>
      </c>
      <c r="G1294" s="149" t="s">
        <v>3360</v>
      </c>
      <c r="H1294" s="149" t="s">
        <v>3361</v>
      </c>
      <c r="I1294" s="149">
        <v>4</v>
      </c>
      <c r="J1294" s="149" t="s">
        <v>200</v>
      </c>
      <c r="M1294" s="135" t="s">
        <v>3334</v>
      </c>
      <c r="N1294" s="168">
        <v>1293</v>
      </c>
      <c r="S1294" t="s">
        <v>200</v>
      </c>
      <c r="T1294" t="str">
        <f t="shared" si="419"/>
        <v>UPDATE lov_value SET ACTIVE = 1 , ORDER_VALUE = 4, CBL_VALUE = 'SECURITY_MARKET_CAP' WHERE ID = 1293;</v>
      </c>
    </row>
    <row r="1295" spans="3:20" ht="16" hidden="1">
      <c r="C1295" s="68">
        <v>45</v>
      </c>
      <c r="E1295" s="123" t="s">
        <v>1195</v>
      </c>
      <c r="G1295" s="149" t="s">
        <v>3362</v>
      </c>
      <c r="H1295" s="149" t="s">
        <v>3363</v>
      </c>
      <c r="I1295" s="149">
        <v>5</v>
      </c>
      <c r="J1295" s="149" t="s">
        <v>200</v>
      </c>
      <c r="M1295" s="135" t="s">
        <v>3334</v>
      </c>
      <c r="N1295" s="168">
        <v>1294</v>
      </c>
      <c r="S1295" t="s">
        <v>200</v>
      </c>
      <c r="T1295" t="str">
        <f t="shared" si="419"/>
        <v>UPDATE lov_value SET ACTIVE = 1 , ORDER_VALUE = 5, CBL_VALUE = 'SECURITY_ATV_1D' WHERE ID = 1294;</v>
      </c>
    </row>
    <row r="1296" spans="3:20" ht="16" hidden="1">
      <c r="C1296" s="68">
        <v>45</v>
      </c>
      <c r="E1296" s="123" t="s">
        <v>1195</v>
      </c>
      <c r="G1296" s="149" t="s">
        <v>3364</v>
      </c>
      <c r="H1296" s="149" t="s">
        <v>3365</v>
      </c>
      <c r="I1296" s="149">
        <v>6</v>
      </c>
      <c r="J1296" s="149" t="s">
        <v>200</v>
      </c>
      <c r="M1296" s="135" t="s">
        <v>3334</v>
      </c>
      <c r="N1296" s="168">
        <v>1295</v>
      </c>
      <c r="S1296" t="s">
        <v>200</v>
      </c>
      <c r="T1296" t="str">
        <f t="shared" si="419"/>
        <v>UPDATE lov_value SET ACTIVE = 1 , ORDER_VALUE = 6, CBL_VALUE = 'SECURITY_ATV_2D' WHERE ID = 1295;</v>
      </c>
    </row>
    <row r="1297" spans="3:20" ht="16" hidden="1">
      <c r="C1297" s="68">
        <v>45</v>
      </c>
      <c r="E1297" s="123" t="s">
        <v>1195</v>
      </c>
      <c r="G1297" s="149" t="s">
        <v>3366</v>
      </c>
      <c r="H1297" s="149" t="s">
        <v>3367</v>
      </c>
      <c r="I1297" s="149">
        <v>7</v>
      </c>
      <c r="J1297" s="149" t="s">
        <v>200</v>
      </c>
      <c r="M1297" s="135" t="s">
        <v>3334</v>
      </c>
      <c r="N1297" s="168">
        <v>1296</v>
      </c>
      <c r="S1297" t="s">
        <v>200</v>
      </c>
      <c r="T1297" t="str">
        <f t="shared" si="419"/>
        <v>UPDATE lov_value SET ACTIVE = 1 , ORDER_VALUE = 7, CBL_VALUE = 'SECURITY_ATV_3D' WHERE ID = 1296;</v>
      </c>
    </row>
    <row r="1298" spans="3:20" ht="16" hidden="1">
      <c r="C1298" s="68">
        <v>45</v>
      </c>
      <c r="E1298" s="123" t="s">
        <v>1195</v>
      </c>
      <c r="G1298" s="149" t="s">
        <v>3368</v>
      </c>
      <c r="H1298" s="149" t="s">
        <v>3369</v>
      </c>
      <c r="I1298" s="149">
        <v>8</v>
      </c>
      <c r="J1298" s="149" t="s">
        <v>200</v>
      </c>
      <c r="M1298" s="135" t="s">
        <v>3334</v>
      </c>
      <c r="N1298" s="168">
        <v>1297</v>
      </c>
      <c r="S1298" t="s">
        <v>200</v>
      </c>
      <c r="T1298" t="str">
        <f t="shared" si="419"/>
        <v>UPDATE lov_value SET ACTIVE = 1 , ORDER_VALUE = 8, CBL_VALUE = 'SECURITY_ATV_5D' WHERE ID = 1297;</v>
      </c>
    </row>
    <row r="1299" spans="3:20" ht="16" hidden="1">
      <c r="C1299" s="68">
        <v>45</v>
      </c>
      <c r="E1299" s="123" t="s">
        <v>1195</v>
      </c>
      <c r="G1299" s="149" t="s">
        <v>3370</v>
      </c>
      <c r="H1299" s="149" t="s">
        <v>3371</v>
      </c>
      <c r="I1299" s="149">
        <v>9</v>
      </c>
      <c r="J1299" s="149" t="s">
        <v>200</v>
      </c>
      <c r="M1299" s="135" t="s">
        <v>3334</v>
      </c>
      <c r="N1299" s="168">
        <v>1298</v>
      </c>
      <c r="S1299" t="s">
        <v>200</v>
      </c>
      <c r="T1299" t="str">
        <f t="shared" si="419"/>
        <v>UPDATE lov_value SET ACTIVE = 1 , ORDER_VALUE = 9, CBL_VALUE = 'SECURITY_ATV_30D' WHERE ID = 1298;</v>
      </c>
    </row>
    <row r="1300" spans="3:20" ht="16" hidden="1">
      <c r="C1300" s="68">
        <v>45</v>
      </c>
      <c r="E1300" s="123" t="s">
        <v>1195</v>
      </c>
      <c r="G1300" s="149" t="s">
        <v>3372</v>
      </c>
      <c r="H1300" s="149" t="s">
        <v>3373</v>
      </c>
      <c r="I1300" s="149">
        <v>10</v>
      </c>
      <c r="J1300" s="149" t="s">
        <v>200</v>
      </c>
      <c r="M1300" s="135" t="s">
        <v>3334</v>
      </c>
      <c r="N1300" s="168">
        <v>1299</v>
      </c>
      <c r="S1300" t="s">
        <v>200</v>
      </c>
      <c r="T1300" t="str">
        <f t="shared" si="419"/>
        <v>UPDATE lov_value SET ACTIVE = 1 , ORDER_VALUE = 10, CBL_VALUE = 'SECURITY_ATV_2M' WHERE ID = 1299;</v>
      </c>
    </row>
    <row r="1301" spans="3:20" ht="16" hidden="1">
      <c r="C1301" s="68">
        <v>45</v>
      </c>
      <c r="E1301" s="123" t="s">
        <v>1195</v>
      </c>
      <c r="G1301" s="149" t="s">
        <v>3374</v>
      </c>
      <c r="H1301" s="149" t="s">
        <v>3375</v>
      </c>
      <c r="I1301" s="149">
        <v>11</v>
      </c>
      <c r="J1301" s="149" t="s">
        <v>200</v>
      </c>
      <c r="M1301" s="135" t="s">
        <v>3334</v>
      </c>
      <c r="N1301" s="168">
        <v>1300</v>
      </c>
      <c r="S1301" t="s">
        <v>200</v>
      </c>
      <c r="T1301" t="str">
        <f t="shared" si="419"/>
        <v>UPDATE lov_value SET ACTIVE = 1 , ORDER_VALUE = 11, CBL_VALUE = 'SECURITY_ATV_3M' WHERE ID = 1300;</v>
      </c>
    </row>
    <row r="1302" spans="3:20" ht="16" hidden="1">
      <c r="C1302" s="168">
        <v>45</v>
      </c>
      <c r="E1302" s="123" t="s">
        <v>1195</v>
      </c>
      <c r="G1302" s="149" t="s">
        <v>3376</v>
      </c>
      <c r="H1302" s="149" t="s">
        <v>3377</v>
      </c>
      <c r="I1302" s="149">
        <v>12</v>
      </c>
      <c r="J1302" s="149" t="s">
        <v>88</v>
      </c>
      <c r="M1302" s="135" t="s">
        <v>3334</v>
      </c>
      <c r="N1302" s="168">
        <v>1301</v>
      </c>
      <c r="S1302" t="s">
        <v>200</v>
      </c>
      <c r="T1302" t="str">
        <f t="shared" si="419"/>
        <v>UPDATE lov_value SET ACTIVE = 0 , ORDER_VALUE = 12, CBL_VALUE = 'SECURITY_REF_VAL' WHERE ID = 1301;</v>
      </c>
    </row>
    <row r="1303" spans="3:20" hidden="1">
      <c r="C1303" s="168">
        <v>46</v>
      </c>
      <c r="E1303" t="s">
        <v>1328</v>
      </c>
      <c r="G1303" s="149" t="s">
        <v>2582</v>
      </c>
      <c r="H1303" s="148" t="s">
        <v>3378</v>
      </c>
      <c r="I1303" s="149">
        <v>1</v>
      </c>
      <c r="J1303" s="148" t="s">
        <v>200</v>
      </c>
      <c r="N1303" s="168">
        <v>1302</v>
      </c>
      <c r="T1303" t="str">
        <f>CONCATENATE("insert into lov_value (ID,CBL_VALUE,OSCAR_VALUE, ACTIVE, ORDER_VALUE,LOV_ID) values(",N1303,",'",G1303,"','",H1303,"',1,",I1303,",",C1303,");")</f>
        <v>insert into lov_value (ID,CBL_VALUE,OSCAR_VALUE, ACTIVE, ORDER_VALUE,LOV_ID) values(1302,'BILL','Bills',1,1,46);</v>
      </c>
    </row>
    <row r="1304" spans="3:20" hidden="1">
      <c r="C1304" s="168">
        <v>46</v>
      </c>
      <c r="E1304" t="s">
        <v>1328</v>
      </c>
      <c r="G1304" s="149" t="s">
        <v>2618</v>
      </c>
      <c r="H1304" s="148" t="s">
        <v>3379</v>
      </c>
      <c r="I1304" s="149">
        <v>2</v>
      </c>
      <c r="J1304" s="148" t="s">
        <v>200</v>
      </c>
      <c r="N1304" s="168">
        <v>1303</v>
      </c>
      <c r="T1304" t="str">
        <f>CONCATENATE("insert into lov_value (ID,CBL_VALUE,OSCAR_VALUE, ACTIVE, ORDER_VALUE,LOV_ID) values(",N1304,",'",G1304,"','",H1304,"',1,",I1304,",",C1304,");")</f>
        <v>insert into lov_value (ID,CBL_VALUE,OSCAR_VALUE, ACTIVE, ORDER_VALUE,LOV_ID) values(1303,'BILLSOFXCHG','Bills of Exchange',1,2,46);</v>
      </c>
    </row>
    <row r="1305" spans="3:20" hidden="1">
      <c r="C1305" s="168">
        <v>46</v>
      </c>
      <c r="E1305" t="s">
        <v>1328</v>
      </c>
      <c r="G1305" s="149" t="s">
        <v>2584</v>
      </c>
      <c r="H1305" s="148" t="s">
        <v>3380</v>
      </c>
      <c r="I1305" s="149">
        <v>3</v>
      </c>
      <c r="J1305" s="148" t="s">
        <v>200</v>
      </c>
      <c r="N1305" s="168">
        <v>1304</v>
      </c>
      <c r="T1305" t="str">
        <f t="shared" ref="T1305:T1319" si="420">CONCATENATE("insert into lov_value (ID,CBL_VALUE,OSCAR_VALUE, ACTIVE, ORDER_VALUE,LOV_ID) values(",N1305,",'",G1305,"','",H1305,"',1,",I1305,",",C1305,");")</f>
        <v>insert into lov_value (ID,CBL_VALUE,OSCAR_VALUE, ACTIVE, ORDER_VALUE,LOV_ID) values(1304,'CERTOFDEP','Certificates of Deposit',1,3,46);</v>
      </c>
    </row>
    <row r="1306" spans="3:20" hidden="1">
      <c r="C1306" s="168">
        <v>46</v>
      </c>
      <c r="E1306" t="s">
        <v>1328</v>
      </c>
      <c r="G1306" s="149" t="s">
        <v>2586</v>
      </c>
      <c r="H1306" s="148" t="s">
        <v>3381</v>
      </c>
      <c r="I1306" s="149">
        <v>4</v>
      </c>
      <c r="J1306" s="148" t="s">
        <v>200</v>
      </c>
      <c r="N1306" s="168">
        <v>1305</v>
      </c>
      <c r="T1306" t="str">
        <f t="shared" si="420"/>
        <v>insert into lov_value (ID,CBL_VALUE,OSCAR_VALUE, ACTIVE, ORDER_VALUE,LOV_ID) values(1305,'COMMPAPER','Commercial Papers',1,4,46);</v>
      </c>
    </row>
    <row r="1307" spans="3:20" hidden="1">
      <c r="C1307" s="168">
        <v>46</v>
      </c>
      <c r="E1307" t="s">
        <v>1328</v>
      </c>
      <c r="G1307" s="149" t="s">
        <v>2616</v>
      </c>
      <c r="H1307" s="148" t="s">
        <v>3382</v>
      </c>
      <c r="I1307" s="149">
        <v>5</v>
      </c>
      <c r="J1307" s="148" t="s">
        <v>200</v>
      </c>
      <c r="N1307" s="168">
        <v>1306</v>
      </c>
      <c r="T1307" t="str">
        <f t="shared" si="420"/>
        <v>insert into lov_value (ID,CBL_VALUE,OSCAR_VALUE, ACTIVE, ORDER_VALUE,LOV_ID) values(1306,'LETROFCR','Letters of Credit',1,5,46);</v>
      </c>
    </row>
    <row r="1308" spans="3:20" hidden="1">
      <c r="C1308" s="168">
        <v>46</v>
      </c>
      <c r="E1308" t="s">
        <v>1328</v>
      </c>
      <c r="G1308" s="149" t="s">
        <v>2578</v>
      </c>
      <c r="H1308" s="148" t="s">
        <v>3383</v>
      </c>
      <c r="I1308" s="149">
        <v>6</v>
      </c>
      <c r="J1308" s="148" t="s">
        <v>200</v>
      </c>
      <c r="N1308" s="168">
        <v>1307</v>
      </c>
      <c r="T1308" t="str">
        <f t="shared" si="420"/>
        <v>insert into lov_value (ID,CBL_VALUE,OSCAR_VALUE, ACTIVE, ORDER_VALUE,LOV_ID) values(1307,'MEDTERMNTE','Medium Term Notes',1,6,46);</v>
      </c>
    </row>
    <row r="1309" spans="3:20" hidden="1">
      <c r="C1309" s="168">
        <v>46</v>
      </c>
      <c r="E1309" t="s">
        <v>1328</v>
      </c>
      <c r="G1309" s="149" t="s">
        <v>2620</v>
      </c>
      <c r="H1309" s="148" t="s">
        <v>3384</v>
      </c>
      <c r="I1309" s="149">
        <v>7</v>
      </c>
      <c r="J1309" s="148" t="s">
        <v>200</v>
      </c>
      <c r="N1309" s="168">
        <v>1308</v>
      </c>
      <c r="T1309" t="str">
        <f t="shared" si="420"/>
        <v>insert into lov_value (ID,CBL_VALUE,OSCAR_VALUE, ACTIVE, ORDER_VALUE,LOV_ID) values(1308,'PROMSSRYNOTE','Promissory Notes',1,7,46);</v>
      </c>
    </row>
    <row r="1310" spans="3:20" hidden="1">
      <c r="C1310" s="168">
        <v>46</v>
      </c>
      <c r="E1310" t="s">
        <v>1328</v>
      </c>
      <c r="G1310" s="149" t="s">
        <v>2580</v>
      </c>
      <c r="H1310" s="148" t="s">
        <v>3385</v>
      </c>
      <c r="I1310" s="149">
        <v>8</v>
      </c>
      <c r="J1310" s="148" t="s">
        <v>200</v>
      </c>
      <c r="N1310" s="168">
        <v>1309</v>
      </c>
      <c r="T1310" t="str">
        <f t="shared" si="420"/>
        <v>insert into lov_value (ID,CBL_VALUE,OSCAR_VALUE, ACTIVE, ORDER_VALUE,LOV_ID) values(1309,'SHRTTERMNTE','Short Term Notes',1,8,46);</v>
      </c>
    </row>
    <row r="1311" spans="3:20" hidden="1">
      <c r="C1311" s="168">
        <v>46</v>
      </c>
      <c r="E1311" t="s">
        <v>1328</v>
      </c>
      <c r="G1311" s="149" t="s">
        <v>2590</v>
      </c>
      <c r="H1311" s="148" t="s">
        <v>3386</v>
      </c>
      <c r="I1311" s="149">
        <v>9</v>
      </c>
      <c r="J1311" s="148" t="s">
        <v>200</v>
      </c>
      <c r="N1311" s="168">
        <v>1310</v>
      </c>
      <c r="T1311" t="str">
        <f t="shared" si="420"/>
        <v>insert into lov_value (ID,CBL_VALUE,OSCAR_VALUE, ACTIVE, ORDER_VALUE,LOV_ID) values(1310,'STRGHTBOND','Straight Bonds',1,9,46);</v>
      </c>
    </row>
    <row r="1312" spans="3:20" hidden="1">
      <c r="C1312" s="168">
        <v>47</v>
      </c>
      <c r="E1312" s="68" t="s">
        <v>1329</v>
      </c>
      <c r="G1312" s="149" t="s">
        <v>2592</v>
      </c>
      <c r="H1312" s="148" t="s">
        <v>3387</v>
      </c>
      <c r="I1312" s="149">
        <v>1</v>
      </c>
      <c r="J1312" s="148" t="s">
        <v>200</v>
      </c>
      <c r="N1312" s="168">
        <v>1311</v>
      </c>
      <c r="T1312" t="str">
        <f t="shared" si="420"/>
        <v>insert into lov_value (ID,CBL_VALUE,OSCAR_VALUE, ACTIVE, ORDER_VALUE,LOV_ID) values(1311,'CONVSHR','Convertible Bonds',1,1,47);</v>
      </c>
    </row>
    <row r="1313" spans="3:20" hidden="1">
      <c r="C1313" s="168">
        <v>47</v>
      </c>
      <c r="E1313" s="68" t="s">
        <v>1329</v>
      </c>
      <c r="G1313" s="149" t="s">
        <v>2596</v>
      </c>
      <c r="H1313" s="148" t="s">
        <v>3388</v>
      </c>
      <c r="I1313" s="149">
        <v>2</v>
      </c>
      <c r="J1313" s="148" t="s">
        <v>200</v>
      </c>
      <c r="N1313" s="168">
        <v>1312</v>
      </c>
      <c r="T1313" t="str">
        <f t="shared" si="420"/>
        <v>insert into lov_value (ID,CBL_VALUE,OSCAR_VALUE, ACTIVE, ORDER_VALUE,LOV_ID) values(1312,'DEPRECPT','Depository Receipts',1,2,47);</v>
      </c>
    </row>
    <row r="1314" spans="3:20" hidden="1">
      <c r="C1314" s="168">
        <v>47</v>
      </c>
      <c r="E1314" s="68" t="s">
        <v>1329</v>
      </c>
      <c r="G1314" s="149" t="s">
        <v>2600</v>
      </c>
      <c r="H1314" s="148" t="s">
        <v>3389</v>
      </c>
      <c r="I1314" s="149">
        <v>3</v>
      </c>
      <c r="J1314" s="148" t="s">
        <v>200</v>
      </c>
      <c r="N1314" s="168">
        <v>1313</v>
      </c>
      <c r="T1314" t="str">
        <f t="shared" si="420"/>
        <v>insert into lov_value (ID,CBL_VALUE,OSCAR_VALUE, ACTIVE, ORDER_VALUE,LOV_ID) values(1313,'ORDSHR','Ordinary Shares',1,3,47);</v>
      </c>
    </row>
    <row r="1315" spans="3:20" hidden="1">
      <c r="C1315" s="168">
        <v>47</v>
      </c>
      <c r="E1315" s="68" t="s">
        <v>1329</v>
      </c>
      <c r="G1315" s="149" t="s">
        <v>2614</v>
      </c>
      <c r="H1315" s="148" t="s">
        <v>3390</v>
      </c>
      <c r="I1315" s="149">
        <v>4</v>
      </c>
      <c r="J1315" s="148" t="s">
        <v>200</v>
      </c>
      <c r="N1315" s="168">
        <v>1314</v>
      </c>
      <c r="T1315" t="str">
        <f t="shared" si="420"/>
        <v>insert into lov_value (ID,CBL_VALUE,OSCAR_VALUE, ACTIVE, ORDER_VALUE,LOV_ID) values(1314,'PREFEDCONVSHR','Preferred convertible share',1,4,47);</v>
      </c>
    </row>
    <row r="1316" spans="3:20" hidden="1">
      <c r="C1316" s="168">
        <v>47</v>
      </c>
      <c r="E1316" s="68" t="s">
        <v>1329</v>
      </c>
      <c r="G1316" s="149" t="s">
        <v>2594</v>
      </c>
      <c r="H1316" s="148" t="s">
        <v>3391</v>
      </c>
      <c r="I1316" s="149">
        <v>5</v>
      </c>
      <c r="J1316" s="148" t="s">
        <v>200</v>
      </c>
      <c r="N1316" s="168">
        <v>1315</v>
      </c>
      <c r="T1316" t="str">
        <f t="shared" si="420"/>
        <v>insert into lov_value (ID,CBL_VALUE,OSCAR_VALUE, ACTIVE, ORDER_VALUE,LOV_ID) values(1315,'PREFEDSHR','Preferred Shares',1,5,47);</v>
      </c>
    </row>
    <row r="1317" spans="3:20" hidden="1">
      <c r="C1317" s="168">
        <v>47</v>
      </c>
      <c r="E1317" s="68" t="s">
        <v>1329</v>
      </c>
      <c r="G1317" s="149" t="s">
        <v>2598</v>
      </c>
      <c r="H1317" s="148" t="s">
        <v>3392</v>
      </c>
      <c r="I1317" s="149">
        <v>6</v>
      </c>
      <c r="J1317" s="148" t="s">
        <v>200</v>
      </c>
      <c r="N1317" s="168">
        <v>1316</v>
      </c>
      <c r="T1317" t="str">
        <f t="shared" si="420"/>
        <v>insert into lov_value (ID,CBL_VALUE,OSCAR_VALUE, ACTIVE, ORDER_VALUE,LOV_ID) values(1316,'RIGHT','Rights',1,6,47);</v>
      </c>
    </row>
    <row r="1318" spans="3:20" hidden="1">
      <c r="C1318" s="168">
        <v>47</v>
      </c>
      <c r="E1318" s="68" t="s">
        <v>1329</v>
      </c>
      <c r="G1318" s="149" t="s">
        <v>1237</v>
      </c>
      <c r="H1318" s="148" t="s">
        <v>3393</v>
      </c>
      <c r="I1318" s="149">
        <v>7</v>
      </c>
      <c r="J1318" s="148" t="s">
        <v>200</v>
      </c>
      <c r="N1318" s="168">
        <v>1317</v>
      </c>
      <c r="T1318" t="str">
        <f t="shared" si="420"/>
        <v>insert into lov_value (ID,CBL_VALUE,OSCAR_VALUE, ACTIVE, ORDER_VALUE,LOV_ID) values(1317,'UNIT','Units',1,7,47);</v>
      </c>
    </row>
    <row r="1319" spans="3:20" hidden="1">
      <c r="C1319" s="168">
        <v>47</v>
      </c>
      <c r="E1319" s="68" t="s">
        <v>1329</v>
      </c>
      <c r="G1319" s="149" t="s">
        <v>2602</v>
      </c>
      <c r="H1319" s="148" t="s">
        <v>3394</v>
      </c>
      <c r="I1319" s="149">
        <v>8</v>
      </c>
      <c r="J1319" s="148" t="s">
        <v>200</v>
      </c>
      <c r="N1319" s="168">
        <v>1318</v>
      </c>
      <c r="T1319" t="str">
        <f t="shared" si="420"/>
        <v>insert into lov_value (ID,CBL_VALUE,OSCAR_VALUE, ACTIVE, ORDER_VALUE,LOV_ID) values(1318,'WARRANT','Warrants',1,8,47);</v>
      </c>
    </row>
    <row r="1320" spans="3:20" hidden="1">
      <c r="C1320" s="168">
        <v>48</v>
      </c>
      <c r="E1320" s="68" t="s">
        <v>1330</v>
      </c>
      <c r="G1320" s="149" t="s">
        <v>2605</v>
      </c>
      <c r="H1320" s="148" t="s">
        <v>3395</v>
      </c>
      <c r="I1320" s="149">
        <v>1</v>
      </c>
      <c r="J1320" s="149" t="s">
        <v>200</v>
      </c>
      <c r="N1320" s="168">
        <v>1319</v>
      </c>
      <c r="T1320" t="str">
        <f>CONCATENATE("UPDATE lov_value SET ACTIVE = ", IF(J1320="Y",1,0), " , LOV_ID = ",C1320, ", CBL_VALUE = '",G1320,"' WHERE ID = ", N1320,";")</f>
        <v>UPDATE lov_value SET ACTIVE = 1 , LOV_ID = 48, CBL_VALUE = 'BALFUND' WHERE ID = 1319;</v>
      </c>
    </row>
    <row r="1321" spans="3:20" hidden="1">
      <c r="C1321" s="168">
        <v>48</v>
      </c>
      <c r="E1321" s="68" t="s">
        <v>1330</v>
      </c>
      <c r="G1321" s="149" t="s">
        <v>1082</v>
      </c>
      <c r="H1321" s="148" t="s">
        <v>3396</v>
      </c>
      <c r="I1321" s="149">
        <v>2</v>
      </c>
      <c r="J1321" s="149" t="s">
        <v>200</v>
      </c>
      <c r="N1321" s="168">
        <v>1320</v>
      </c>
      <c r="T1321" t="str">
        <f t="shared" ref="T1321:T1343" si="421">CONCATENATE("UPDATE lov_value SET ACTIVE = ", IF(J1321="Y",1,0), " , LOV_ID = ",C1321, ", CBL_VALUE = '",G1321,"' WHERE ID = ", N1321,";")</f>
        <v>UPDATE lov_value SET ACTIVE = 1 , LOV_ID = 48, CBL_VALUE = 'BOND' WHERE ID = 1320;</v>
      </c>
    </row>
    <row r="1322" spans="3:20" hidden="1">
      <c r="C1322" s="168">
        <v>48</v>
      </c>
      <c r="E1322" s="68" t="s">
        <v>1330</v>
      </c>
      <c r="G1322" s="149" t="s">
        <v>2622</v>
      </c>
      <c r="H1322" s="148" t="s">
        <v>3397</v>
      </c>
      <c r="I1322" s="149">
        <v>3</v>
      </c>
      <c r="J1322" s="149" t="s">
        <v>200</v>
      </c>
      <c r="N1322" s="168">
        <v>1321</v>
      </c>
      <c r="T1322" t="str">
        <f t="shared" si="421"/>
        <v>UPDATE lov_value SET ACTIVE = 1 , LOV_ID = 48, CBL_VALUE = 'CO' WHERE ID = 1321;</v>
      </c>
    </row>
    <row r="1323" spans="3:20" hidden="1">
      <c r="C1323" s="168">
        <v>48</v>
      </c>
      <c r="E1323" s="68" t="s">
        <v>1330</v>
      </c>
      <c r="G1323" s="149" t="s">
        <v>2627</v>
      </c>
      <c r="H1323" s="148" t="s">
        <v>3398</v>
      </c>
      <c r="I1323" s="149">
        <v>4</v>
      </c>
      <c r="J1323" s="149" t="s">
        <v>200</v>
      </c>
      <c r="N1323" s="168">
        <v>1322</v>
      </c>
      <c r="T1323" t="str">
        <f t="shared" si="421"/>
        <v>UPDATE lov_value SET ACTIVE = 1 , LOV_ID = 48, CBL_VALUE = 'CR' WHERE ID = 1322;</v>
      </c>
    </row>
    <row r="1324" spans="3:20" hidden="1">
      <c r="C1324" s="168">
        <v>48</v>
      </c>
      <c r="E1324" s="68" t="s">
        <v>1330</v>
      </c>
      <c r="G1324" s="149" t="s">
        <v>218</v>
      </c>
      <c r="H1324" s="148" t="s">
        <v>3399</v>
      </c>
      <c r="I1324" s="149">
        <v>5</v>
      </c>
      <c r="J1324" s="149" t="s">
        <v>200</v>
      </c>
      <c r="N1324" s="168">
        <v>1323</v>
      </c>
      <c r="T1324" t="str">
        <f t="shared" si="421"/>
        <v>UPDATE lov_value SET ACTIVE = 1 , LOV_ID = 48, CBL_VALUE = 'DE' WHERE ID = 1323;</v>
      </c>
    </row>
    <row r="1325" spans="3:20" hidden="1">
      <c r="C1325" s="168">
        <v>48</v>
      </c>
      <c r="E1325" s="68" t="s">
        <v>1330</v>
      </c>
      <c r="G1325" s="149" t="s">
        <v>2608</v>
      </c>
      <c r="H1325" s="148" t="s">
        <v>3400</v>
      </c>
      <c r="I1325" s="149">
        <v>6</v>
      </c>
      <c r="J1325" s="149" t="s">
        <v>200</v>
      </c>
      <c r="N1325" s="168">
        <v>1324</v>
      </c>
      <c r="T1325" t="str">
        <f t="shared" si="421"/>
        <v>UPDATE lov_value SET ACTIVE = 1 , LOV_ID = 48, CBL_VALUE = 'INVESFUND' WHERE ID = 1324;</v>
      </c>
    </row>
    <row r="1326" spans="3:20" hidden="1">
      <c r="C1326" s="168">
        <v>48</v>
      </c>
      <c r="E1326" s="68" t="s">
        <v>1330</v>
      </c>
      <c r="G1326" s="149" t="s">
        <v>2610</v>
      </c>
      <c r="H1326" s="148" t="s">
        <v>3401</v>
      </c>
      <c r="I1326" s="149">
        <v>7</v>
      </c>
      <c r="J1326" s="149" t="s">
        <v>200</v>
      </c>
      <c r="N1326" s="168">
        <v>1325</v>
      </c>
      <c r="T1326" t="str">
        <f t="shared" si="421"/>
        <v>UPDATE lov_value SET ACTIVE = 1 , LOV_ID = 48, CBL_VALUE = 'MMFUND' WHERE ID = 1325;</v>
      </c>
    </row>
    <row r="1327" spans="3:20" hidden="1">
      <c r="C1327" s="168">
        <v>48</v>
      </c>
      <c r="E1327" s="68" t="s">
        <v>1330</v>
      </c>
      <c r="G1327" s="149" t="s">
        <v>2612</v>
      </c>
      <c r="H1327" s="148" t="s">
        <v>3402</v>
      </c>
      <c r="I1327" s="149">
        <v>8</v>
      </c>
      <c r="J1327" s="149" t="s">
        <v>200</v>
      </c>
      <c r="N1327" s="168">
        <v>1326</v>
      </c>
      <c r="T1327" t="str">
        <f t="shared" si="421"/>
        <v>UPDATE lov_value SET ACTIVE = 1 , LOV_ID = 48, CBL_VALUE = 'OTHERFUND' WHERE ID = 1326;</v>
      </c>
    </row>
    <row r="1328" spans="3:20" hidden="1">
      <c r="C1328" s="168">
        <v>48</v>
      </c>
      <c r="E1328" s="68" t="s">
        <v>1330</v>
      </c>
      <c r="G1328" s="149" t="s">
        <v>2625</v>
      </c>
      <c r="H1328" s="148" t="s">
        <v>3403</v>
      </c>
      <c r="I1328" s="149">
        <v>9</v>
      </c>
      <c r="J1328" s="149" t="s">
        <v>200</v>
      </c>
      <c r="N1328" s="168">
        <v>1327</v>
      </c>
      <c r="T1328" t="str">
        <f t="shared" si="421"/>
        <v>UPDATE lov_value SET ACTIVE = 1 , LOV_ID = 48, CBL_VALUE = 'RI' WHERE ID = 1327;</v>
      </c>
    </row>
    <row r="1329" spans="3:20" ht="16" hidden="1">
      <c r="C1329" s="168">
        <v>49</v>
      </c>
      <c r="E1329" s="68" t="s">
        <v>1331</v>
      </c>
      <c r="G1329" s="149" t="s">
        <v>3404</v>
      </c>
      <c r="H1329" s="158" t="s">
        <v>3395</v>
      </c>
      <c r="I1329" s="149">
        <v>1</v>
      </c>
      <c r="J1329" s="149" t="s">
        <v>200</v>
      </c>
      <c r="N1329" s="168">
        <v>1328</v>
      </c>
      <c r="T1329" t="str">
        <f t="shared" si="421"/>
        <v>UPDATE lov_value SET ACTIVE = 1 , LOV_ID = 49, CBL_VALUE = 'BLF' WHERE ID = 1328;</v>
      </c>
    </row>
    <row r="1330" spans="3:20" ht="16" hidden="1">
      <c r="C1330" s="168">
        <v>49</v>
      </c>
      <c r="E1330" s="68" t="s">
        <v>1331</v>
      </c>
      <c r="G1330" s="149" t="s">
        <v>3405</v>
      </c>
      <c r="H1330" s="158" t="s">
        <v>3396</v>
      </c>
      <c r="I1330" s="149">
        <v>2</v>
      </c>
      <c r="J1330" s="149" t="s">
        <v>200</v>
      </c>
      <c r="N1330" s="168">
        <v>1329</v>
      </c>
      <c r="T1330" t="str">
        <f t="shared" si="421"/>
        <v>UPDATE lov_value SET ACTIVE = 1 , LOV_ID = 49, CBL_VALUE = 'BF' WHERE ID = 1329;</v>
      </c>
    </row>
    <row r="1331" spans="3:20" hidden="1">
      <c r="C1331" s="168">
        <v>49</v>
      </c>
      <c r="E1331" s="68" t="s">
        <v>1331</v>
      </c>
      <c r="G1331" s="149" t="s">
        <v>3406</v>
      </c>
      <c r="H1331" s="149" t="s">
        <v>3407</v>
      </c>
      <c r="I1331" s="149">
        <v>3</v>
      </c>
      <c r="J1331" s="149" t="s">
        <v>200</v>
      </c>
      <c r="N1331" s="168">
        <v>1330</v>
      </c>
      <c r="T1331" t="str">
        <f t="shared" si="421"/>
        <v>UPDATE lov_value SET ACTIVE = 1 , LOV_ID = 49, CBL_VALUE = 'CF' WHERE ID = 1330;</v>
      </c>
    </row>
    <row r="1332" spans="3:20" hidden="1">
      <c r="C1332" s="168">
        <v>49</v>
      </c>
      <c r="E1332" s="68" t="s">
        <v>1331</v>
      </c>
      <c r="G1332" s="149" t="s">
        <v>2622</v>
      </c>
      <c r="H1332" s="149" t="s">
        <v>3397</v>
      </c>
      <c r="I1332" s="149">
        <v>4</v>
      </c>
      <c r="J1332" s="149" t="s">
        <v>200</v>
      </c>
      <c r="N1332" s="168">
        <v>1331</v>
      </c>
      <c r="T1332" t="str">
        <f t="shared" si="421"/>
        <v>UPDATE lov_value SET ACTIVE = 1 , LOV_ID = 49, CBL_VALUE = 'CO' WHERE ID = 1331;</v>
      </c>
    </row>
    <row r="1333" spans="3:20" hidden="1">
      <c r="C1333" s="168">
        <v>49</v>
      </c>
      <c r="E1333" s="68" t="s">
        <v>1331</v>
      </c>
      <c r="G1333" s="149" t="s">
        <v>3408</v>
      </c>
      <c r="H1333" s="149" t="s">
        <v>3409</v>
      </c>
      <c r="I1333" s="149">
        <v>5</v>
      </c>
      <c r="J1333" s="149" t="s">
        <v>200</v>
      </c>
      <c r="N1333" s="168">
        <v>1332</v>
      </c>
      <c r="T1333" t="str">
        <f t="shared" si="421"/>
        <v>UPDATE lov_value SET ACTIVE = 1 , LOV_ID = 49, CBL_VALUE = 'CS' WHERE ID = 1332;</v>
      </c>
    </row>
    <row r="1334" spans="3:20" hidden="1">
      <c r="C1334" s="168">
        <v>49</v>
      </c>
      <c r="E1334" s="68" t="s">
        <v>1331</v>
      </c>
      <c r="G1334" s="149" t="s">
        <v>2627</v>
      </c>
      <c r="H1334" s="149" t="s">
        <v>3398</v>
      </c>
      <c r="I1334" s="149">
        <v>6</v>
      </c>
      <c r="J1334" s="149" t="s">
        <v>200</v>
      </c>
      <c r="N1334" s="168">
        <v>1333</v>
      </c>
      <c r="T1334" t="str">
        <f t="shared" si="421"/>
        <v>UPDATE lov_value SET ACTIVE = 1 , LOV_ID = 49, CBL_VALUE = 'CR' WHERE ID = 1333;</v>
      </c>
    </row>
    <row r="1335" spans="3:20" hidden="1">
      <c r="C1335" s="168">
        <v>49</v>
      </c>
      <c r="E1335" s="68" t="s">
        <v>1331</v>
      </c>
      <c r="G1335" s="149" t="s">
        <v>3410</v>
      </c>
      <c r="H1335" s="149" t="s">
        <v>3411</v>
      </c>
      <c r="I1335" s="149">
        <v>7</v>
      </c>
      <c r="J1335" s="149" t="s">
        <v>200</v>
      </c>
      <c r="N1335" s="168">
        <v>1334</v>
      </c>
      <c r="T1335" t="str">
        <f t="shared" si="421"/>
        <v>UPDATE lov_value SET ACTIVE = 1 , LOV_ID = 49, CBL_VALUE = 'CU' WHERE ID = 1334;</v>
      </c>
    </row>
    <row r="1336" spans="3:20" hidden="1">
      <c r="C1336" s="168">
        <v>49</v>
      </c>
      <c r="E1336" s="68" t="s">
        <v>1331</v>
      </c>
      <c r="G1336" s="149" t="s">
        <v>218</v>
      </c>
      <c r="H1336" s="149" t="s">
        <v>3399</v>
      </c>
      <c r="I1336" s="149">
        <v>8</v>
      </c>
      <c r="J1336" s="149" t="s">
        <v>200</v>
      </c>
      <c r="N1336" s="168">
        <v>1335</v>
      </c>
      <c r="T1336" t="str">
        <f t="shared" si="421"/>
        <v>UPDATE lov_value SET ACTIVE = 1 , LOV_ID = 49, CBL_VALUE = 'DE' WHERE ID = 1335;</v>
      </c>
    </row>
    <row r="1337" spans="3:20" hidden="1">
      <c r="C1337" s="168">
        <v>49</v>
      </c>
      <c r="E1337" s="68" t="s">
        <v>1331</v>
      </c>
      <c r="G1337" s="149" t="s">
        <v>3412</v>
      </c>
      <c r="H1337" s="149" t="s">
        <v>3400</v>
      </c>
      <c r="I1337" s="149">
        <v>9</v>
      </c>
      <c r="J1337" s="149" t="s">
        <v>200</v>
      </c>
      <c r="N1337" s="168">
        <v>1336</v>
      </c>
      <c r="T1337" t="str">
        <f t="shared" si="421"/>
        <v>UPDATE lov_value SET ACTIVE = 1 , LOV_ID = 49, CBL_VALUE = 'EF' WHERE ID = 1336;</v>
      </c>
    </row>
    <row r="1338" spans="3:20" hidden="1">
      <c r="C1338" s="168">
        <v>49</v>
      </c>
      <c r="E1338" s="68" t="s">
        <v>1331</v>
      </c>
      <c r="G1338" s="149" t="s">
        <v>3413</v>
      </c>
      <c r="H1338" s="148" t="s">
        <v>3414</v>
      </c>
      <c r="I1338" s="149">
        <v>10</v>
      </c>
      <c r="J1338" s="149" t="s">
        <v>200</v>
      </c>
      <c r="N1338" s="168">
        <v>1337</v>
      </c>
      <c r="T1338" t="str">
        <f t="shared" si="421"/>
        <v>UPDATE lov_value SET ACTIVE = 1 , LOV_ID = 49, CBL_VALUE = 'GS' WHERE ID = 1337;</v>
      </c>
    </row>
    <row r="1339" spans="3:20" hidden="1">
      <c r="C1339" s="168">
        <v>49</v>
      </c>
      <c r="E1339" s="68" t="s">
        <v>1331</v>
      </c>
      <c r="G1339" s="149" t="s">
        <v>530</v>
      </c>
      <c r="H1339" s="148" t="s">
        <v>3415</v>
      </c>
      <c r="I1339" s="149">
        <v>11</v>
      </c>
      <c r="J1339" s="149" t="s">
        <v>200</v>
      </c>
      <c r="N1339" s="168">
        <v>1338</v>
      </c>
      <c r="T1339" t="str">
        <f t="shared" si="421"/>
        <v>UPDATE lov_value SET ACTIVE = 1 , LOV_ID = 49, CBL_VALUE = 'IT' WHERE ID = 1338;</v>
      </c>
    </row>
    <row r="1340" spans="3:20" hidden="1">
      <c r="C1340" s="168">
        <v>49</v>
      </c>
      <c r="E1340" s="68" t="s">
        <v>1331</v>
      </c>
      <c r="G1340" s="149" t="s">
        <v>3416</v>
      </c>
      <c r="H1340" s="148" t="s">
        <v>3401</v>
      </c>
      <c r="I1340" s="149">
        <v>12</v>
      </c>
      <c r="J1340" s="149" t="s">
        <v>200</v>
      </c>
      <c r="N1340" s="168">
        <v>1339</v>
      </c>
      <c r="T1340" t="str">
        <f t="shared" si="421"/>
        <v>UPDATE lov_value SET ACTIVE = 1 , LOV_ID = 49, CBL_VALUE = 'MMF' WHERE ID = 1339;</v>
      </c>
    </row>
    <row r="1341" spans="3:20" hidden="1">
      <c r="C1341" s="168">
        <v>49</v>
      </c>
      <c r="E1341" s="68" t="s">
        <v>1331</v>
      </c>
      <c r="G1341" s="149" t="s">
        <v>3417</v>
      </c>
      <c r="H1341" s="148" t="s">
        <v>3418</v>
      </c>
      <c r="I1341" s="149">
        <v>13</v>
      </c>
      <c r="J1341" s="149" t="s">
        <v>200</v>
      </c>
      <c r="N1341" s="168">
        <v>1340</v>
      </c>
      <c r="T1341" t="str">
        <f t="shared" si="421"/>
        <v>UPDATE lov_value SET ACTIVE = 1 , LOV_ID = 49, CBL_VALUE = 'PR' WHERE ID = 1340;</v>
      </c>
    </row>
    <row r="1342" spans="3:20" hidden="1">
      <c r="C1342" s="168">
        <v>49</v>
      </c>
      <c r="E1342" s="68" t="s">
        <v>1331</v>
      </c>
      <c r="G1342" s="149" t="s">
        <v>2625</v>
      </c>
      <c r="H1342" s="148" t="s">
        <v>3419</v>
      </c>
      <c r="I1342" s="149">
        <v>14</v>
      </c>
      <c r="J1342" s="149" t="s">
        <v>200</v>
      </c>
      <c r="N1342" s="168">
        <v>1341</v>
      </c>
      <c r="T1342" t="str">
        <f t="shared" si="421"/>
        <v>UPDATE lov_value SET ACTIVE = 1 , LOV_ID = 49, CBL_VALUE = 'RI' WHERE ID = 1341;</v>
      </c>
    </row>
    <row r="1343" spans="3:20" hidden="1">
      <c r="C1343" s="168">
        <v>49</v>
      </c>
      <c r="E1343" s="68" t="s">
        <v>1331</v>
      </c>
      <c r="G1343" s="149" t="s">
        <v>3420</v>
      </c>
      <c r="H1343" s="148" t="s">
        <v>3421</v>
      </c>
      <c r="I1343" s="149">
        <v>15</v>
      </c>
      <c r="J1343" s="149" t="s">
        <v>200</v>
      </c>
      <c r="N1343" s="168">
        <v>1342</v>
      </c>
      <c r="T1343" t="str">
        <f t="shared" si="421"/>
        <v>UPDATE lov_value SET ACTIVE = 1 , LOV_ID = 49, CBL_VALUE = 'SE' WHERE ID = 1342;</v>
      </c>
    </row>
    <row r="1344" spans="3:20" hidden="1">
      <c r="C1344" s="168">
        <v>50</v>
      </c>
      <c r="E1344" s="68" t="s">
        <v>1332</v>
      </c>
      <c r="G1344" s="149" t="s">
        <v>3422</v>
      </c>
      <c r="H1344" s="149" t="s">
        <v>3422</v>
      </c>
      <c r="I1344" s="149">
        <v>1</v>
      </c>
      <c r="J1344" s="149" t="s">
        <v>200</v>
      </c>
      <c r="N1344" s="168">
        <v>1343</v>
      </c>
    </row>
    <row r="1345" spans="3:20" ht="16" hidden="1">
      <c r="C1345" s="190">
        <v>51</v>
      </c>
      <c r="D1345" s="189"/>
      <c r="E1345" s="190" t="s">
        <v>1244</v>
      </c>
      <c r="G1345" s="149" t="s">
        <v>3423</v>
      </c>
      <c r="H1345" s="149" t="s">
        <v>3424</v>
      </c>
      <c r="I1345" s="149">
        <v>1</v>
      </c>
      <c r="J1345" s="149" t="s">
        <v>200</v>
      </c>
      <c r="M1345" s="135" t="s">
        <v>3425</v>
      </c>
      <c r="N1345" s="190">
        <v>1344</v>
      </c>
      <c r="T1345" t="str">
        <f>CONCATENATE("insert into lov_value (ID, CREATED_BY, UPDATED_BY, UUID, CBL_VALUE,OSCAR_VALUE, ACTIVE, ORDER_VALUE,LOV_ID) values(",N1345,",40,40,'",M1345,"','",G1345,"','",H1345,"',1,",I1345,",",C1345,");")</f>
        <v>insert into lov_value (ID, CREATED_BY, UPDATED_BY, UUID, CBL_VALUE,OSCAR_VALUE, ACTIVE, ORDER_VALUE,LOV_ID) values(1344,40,40,'b62f28a7-7727-43d1-b5a9-e52267066a3a','DAY_1','Day 1',1,1,51);</v>
      </c>
    </row>
    <row r="1346" spans="3:20" ht="16" hidden="1">
      <c r="C1346" s="190">
        <v>51</v>
      </c>
      <c r="D1346" s="189"/>
      <c r="E1346" s="190" t="s">
        <v>1244</v>
      </c>
      <c r="G1346" s="149" t="s">
        <v>3426</v>
      </c>
      <c r="H1346" s="149" t="s">
        <v>3427</v>
      </c>
      <c r="I1346" s="149">
        <v>2</v>
      </c>
      <c r="J1346" s="149" t="s">
        <v>200</v>
      </c>
      <c r="M1346" s="135" t="s">
        <v>3428</v>
      </c>
      <c r="N1346" s="190">
        <v>1345</v>
      </c>
      <c r="T1346" t="str">
        <f t="shared" ref="T1346:T1409" si="422">CONCATENATE("insert into lov_value (ID, CREATED_BY, UPDATED_BY, UUID, CBL_VALUE,OSCAR_VALUE, ACTIVE, ORDER_VALUE,LOV_ID) values(",N1346,",40,40,'",M1346,"','",G1346,"','",H1346,"',1,",I1346,",",C1346,");")</f>
        <v>insert into lov_value (ID, CREATED_BY, UPDATED_BY, UUID, CBL_VALUE,OSCAR_VALUE, ACTIVE, ORDER_VALUE,LOV_ID) values(1345,40,40,'6829426a-23c6-482f-aa24-aabcb925cbb3','DAY_2','Day 2',1,2,51);</v>
      </c>
    </row>
    <row r="1347" spans="3:20" ht="16" hidden="1">
      <c r="C1347" s="190">
        <v>51</v>
      </c>
      <c r="D1347" s="189"/>
      <c r="E1347" s="190" t="s">
        <v>1244</v>
      </c>
      <c r="G1347" s="149" t="s">
        <v>3429</v>
      </c>
      <c r="H1347" s="149" t="s">
        <v>3430</v>
      </c>
      <c r="I1347" s="149">
        <v>3</v>
      </c>
      <c r="J1347" s="149" t="s">
        <v>200</v>
      </c>
      <c r="M1347" s="135" t="s">
        <v>3431</v>
      </c>
      <c r="N1347" s="190">
        <v>1346</v>
      </c>
      <c r="T1347" t="str">
        <f t="shared" si="422"/>
        <v>insert into lov_value (ID, CREATED_BY, UPDATED_BY, UUID, CBL_VALUE,OSCAR_VALUE, ACTIVE, ORDER_VALUE,LOV_ID) values(1346,40,40,'407f9404-c013-4b3e-9fea-d6404fbb085c','DAY_3','Day 3',1,3,51);</v>
      </c>
    </row>
    <row r="1348" spans="3:20" ht="16" hidden="1">
      <c r="C1348" s="190">
        <v>51</v>
      </c>
      <c r="D1348" s="189"/>
      <c r="E1348" s="190" t="s">
        <v>1244</v>
      </c>
      <c r="G1348" s="149" t="s">
        <v>3432</v>
      </c>
      <c r="H1348" s="149" t="s">
        <v>3433</v>
      </c>
      <c r="I1348" s="149">
        <v>4</v>
      </c>
      <c r="J1348" s="149" t="s">
        <v>200</v>
      </c>
      <c r="M1348" s="135" t="s">
        <v>3434</v>
      </c>
      <c r="N1348" s="190">
        <v>1347</v>
      </c>
      <c r="T1348" t="str">
        <f t="shared" si="422"/>
        <v>insert into lov_value (ID, CREATED_BY, UPDATED_BY, UUID, CBL_VALUE,OSCAR_VALUE, ACTIVE, ORDER_VALUE,LOV_ID) values(1347,40,40,'ad46b097-f38f-40d2-9065-e4b551536188','DAY_4','Day 4',1,4,51);</v>
      </c>
    </row>
    <row r="1349" spans="3:20" ht="16" hidden="1">
      <c r="C1349" s="190">
        <v>51</v>
      </c>
      <c r="D1349" s="189"/>
      <c r="E1349" s="190" t="s">
        <v>1244</v>
      </c>
      <c r="G1349" s="149" t="s">
        <v>3435</v>
      </c>
      <c r="H1349" s="149" t="s">
        <v>3436</v>
      </c>
      <c r="I1349" s="149">
        <v>5</v>
      </c>
      <c r="J1349" s="149" t="s">
        <v>200</v>
      </c>
      <c r="M1349" s="135" t="s">
        <v>3437</v>
      </c>
      <c r="N1349" s="190">
        <v>1348</v>
      </c>
      <c r="T1349" t="str">
        <f t="shared" si="422"/>
        <v>insert into lov_value (ID, CREATED_BY, UPDATED_BY, UUID, CBL_VALUE,OSCAR_VALUE, ACTIVE, ORDER_VALUE,LOV_ID) values(1348,40,40,'fab6983d-df42-4ccf-a539-493d10dfc619','DAY_5','Day 5',1,5,51);</v>
      </c>
    </row>
    <row r="1350" spans="3:20" ht="16" hidden="1">
      <c r="C1350" s="190">
        <v>51</v>
      </c>
      <c r="D1350" s="189"/>
      <c r="E1350" s="190" t="s">
        <v>1244</v>
      </c>
      <c r="G1350" s="149" t="s">
        <v>3438</v>
      </c>
      <c r="H1350" s="149" t="s">
        <v>3439</v>
      </c>
      <c r="I1350" s="149">
        <v>6</v>
      </c>
      <c r="J1350" s="149" t="s">
        <v>200</v>
      </c>
      <c r="M1350" s="135" t="s">
        <v>3440</v>
      </c>
      <c r="N1350" s="190">
        <v>1349</v>
      </c>
      <c r="T1350" t="str">
        <f t="shared" si="422"/>
        <v>insert into lov_value (ID, CREATED_BY, UPDATED_BY, UUID, CBL_VALUE,OSCAR_VALUE, ACTIVE, ORDER_VALUE,LOV_ID) values(1349,40,40,'fa7571d7-5411-4c09-9bb1-d76d80e49c2d','DAY_6','Day 6',1,6,51);</v>
      </c>
    </row>
    <row r="1351" spans="3:20" ht="16" hidden="1">
      <c r="C1351" s="190">
        <v>51</v>
      </c>
      <c r="D1351" s="189"/>
      <c r="E1351" s="190" t="s">
        <v>1244</v>
      </c>
      <c r="G1351" s="149" t="s">
        <v>3441</v>
      </c>
      <c r="H1351" s="149" t="s">
        <v>3442</v>
      </c>
      <c r="I1351" s="149">
        <v>7</v>
      </c>
      <c r="J1351" s="149" t="s">
        <v>200</v>
      </c>
      <c r="M1351" s="135" t="s">
        <v>3443</v>
      </c>
      <c r="N1351" s="190">
        <v>1350</v>
      </c>
      <c r="T1351" t="str">
        <f t="shared" si="422"/>
        <v>insert into lov_value (ID, CREATED_BY, UPDATED_BY, UUID, CBL_VALUE,OSCAR_VALUE, ACTIVE, ORDER_VALUE,LOV_ID) values(1350,40,40,'7d4eff57-6dfa-4dd1-82bb-f970bdcc170b','DAY_7','Day 7',1,7,51);</v>
      </c>
    </row>
    <row r="1352" spans="3:20" ht="16" hidden="1">
      <c r="C1352" s="190">
        <v>51</v>
      </c>
      <c r="D1352" s="189"/>
      <c r="E1352" s="190" t="s">
        <v>1244</v>
      </c>
      <c r="G1352" s="149" t="s">
        <v>3444</v>
      </c>
      <c r="H1352" s="149" t="s">
        <v>3445</v>
      </c>
      <c r="I1352" s="149">
        <v>8</v>
      </c>
      <c r="J1352" s="149" t="s">
        <v>200</v>
      </c>
      <c r="M1352" s="135" t="s">
        <v>3446</v>
      </c>
      <c r="N1352" s="190">
        <v>1351</v>
      </c>
      <c r="T1352" t="str">
        <f t="shared" si="422"/>
        <v>insert into lov_value (ID, CREATED_BY, UPDATED_BY, UUID, CBL_VALUE,OSCAR_VALUE, ACTIVE, ORDER_VALUE,LOV_ID) values(1351,40,40,'3c69d1fc-ce05-465e-9a25-2213411749ed','DAY_8','Day 8',1,8,51);</v>
      </c>
    </row>
    <row r="1353" spans="3:20" ht="16" hidden="1">
      <c r="C1353" s="190">
        <v>51</v>
      </c>
      <c r="D1353" s="189"/>
      <c r="E1353" s="190" t="s">
        <v>1244</v>
      </c>
      <c r="G1353" s="149" t="s">
        <v>3447</v>
      </c>
      <c r="H1353" s="149" t="s">
        <v>3448</v>
      </c>
      <c r="I1353" s="149">
        <v>9</v>
      </c>
      <c r="J1353" s="149" t="s">
        <v>200</v>
      </c>
      <c r="M1353" s="135" t="s">
        <v>3449</v>
      </c>
      <c r="N1353" s="190">
        <v>1352</v>
      </c>
      <c r="T1353" t="str">
        <f t="shared" si="422"/>
        <v>insert into lov_value (ID, CREATED_BY, UPDATED_BY, UUID, CBL_VALUE,OSCAR_VALUE, ACTIVE, ORDER_VALUE,LOV_ID) values(1352,40,40,'92c4e48f-b2d6-4fa6-9185-625c133bf2c2','DAY_9','Day 9',1,9,51);</v>
      </c>
    </row>
    <row r="1354" spans="3:20" ht="16" hidden="1">
      <c r="C1354" s="190">
        <v>51</v>
      </c>
      <c r="D1354" s="189"/>
      <c r="E1354" s="190" t="s">
        <v>1244</v>
      </c>
      <c r="G1354" s="149" t="s">
        <v>3450</v>
      </c>
      <c r="H1354" s="149" t="s">
        <v>3451</v>
      </c>
      <c r="I1354" s="149">
        <v>10</v>
      </c>
      <c r="J1354" s="149" t="s">
        <v>200</v>
      </c>
      <c r="M1354" s="135" t="s">
        <v>3452</v>
      </c>
      <c r="N1354" s="190">
        <v>1353</v>
      </c>
      <c r="T1354" t="str">
        <f t="shared" si="422"/>
        <v>insert into lov_value (ID, CREATED_BY, UPDATED_BY, UUID, CBL_VALUE,OSCAR_VALUE, ACTIVE, ORDER_VALUE,LOV_ID) values(1353,40,40,'f4d9ef6a-e7a2-4436-aa1a-bf2e45e17f12','DAY_10','Day 10',1,10,51);</v>
      </c>
    </row>
    <row r="1355" spans="3:20" ht="16" hidden="1">
      <c r="C1355" s="190">
        <v>51</v>
      </c>
      <c r="D1355" s="189"/>
      <c r="E1355" s="190" t="s">
        <v>1244</v>
      </c>
      <c r="G1355" s="149" t="s">
        <v>3453</v>
      </c>
      <c r="H1355" s="149" t="s">
        <v>3454</v>
      </c>
      <c r="I1355" s="149">
        <v>11</v>
      </c>
      <c r="J1355" s="149" t="s">
        <v>200</v>
      </c>
      <c r="M1355" s="135" t="s">
        <v>3455</v>
      </c>
      <c r="N1355" s="190">
        <v>1354</v>
      </c>
      <c r="T1355" t="str">
        <f t="shared" si="422"/>
        <v>insert into lov_value (ID, CREATED_BY, UPDATED_BY, UUID, CBL_VALUE,OSCAR_VALUE, ACTIVE, ORDER_VALUE,LOV_ID) values(1354,40,40,'b1b3dfaf-3fe0-480c-a280-7a53576f2b2b','DAY_11','Day 11',1,11,51);</v>
      </c>
    </row>
    <row r="1356" spans="3:20" ht="16" hidden="1">
      <c r="C1356" s="190">
        <v>51</v>
      </c>
      <c r="D1356" s="189"/>
      <c r="E1356" s="190" t="s">
        <v>1244</v>
      </c>
      <c r="G1356" s="149" t="s">
        <v>3456</v>
      </c>
      <c r="H1356" s="149" t="s">
        <v>3457</v>
      </c>
      <c r="I1356" s="149">
        <v>12</v>
      </c>
      <c r="J1356" s="149" t="s">
        <v>200</v>
      </c>
      <c r="M1356" s="135" t="s">
        <v>3458</v>
      </c>
      <c r="N1356" s="190">
        <v>1355</v>
      </c>
      <c r="T1356" t="str">
        <f t="shared" si="422"/>
        <v>insert into lov_value (ID, CREATED_BY, UPDATED_BY, UUID, CBL_VALUE,OSCAR_VALUE, ACTIVE, ORDER_VALUE,LOV_ID) values(1355,40,40,'20c52875-c2d1-477d-9348-b8777e856c89','DAY_12','Day 12',1,12,51);</v>
      </c>
    </row>
    <row r="1357" spans="3:20" ht="16" hidden="1">
      <c r="C1357" s="190">
        <v>51</v>
      </c>
      <c r="D1357" s="189"/>
      <c r="E1357" s="190" t="s">
        <v>1244</v>
      </c>
      <c r="G1357" s="149" t="s">
        <v>3459</v>
      </c>
      <c r="H1357" s="149" t="s">
        <v>3460</v>
      </c>
      <c r="I1357" s="149">
        <v>13</v>
      </c>
      <c r="J1357" s="149" t="s">
        <v>200</v>
      </c>
      <c r="M1357" s="135" t="s">
        <v>3461</v>
      </c>
      <c r="N1357" s="190">
        <v>1356</v>
      </c>
      <c r="T1357" t="str">
        <f t="shared" si="422"/>
        <v>insert into lov_value (ID, CREATED_BY, UPDATED_BY, UUID, CBL_VALUE,OSCAR_VALUE, ACTIVE, ORDER_VALUE,LOV_ID) values(1356,40,40,'bd417339-b79b-4b94-b280-0c048050f633','DAY_13','Day 13',1,13,51);</v>
      </c>
    </row>
    <row r="1358" spans="3:20" ht="16" hidden="1">
      <c r="C1358" s="190">
        <v>51</v>
      </c>
      <c r="D1358" s="189"/>
      <c r="E1358" s="190" t="s">
        <v>1244</v>
      </c>
      <c r="G1358" s="149" t="s">
        <v>3462</v>
      </c>
      <c r="H1358" s="149" t="s">
        <v>3463</v>
      </c>
      <c r="I1358" s="149">
        <v>14</v>
      </c>
      <c r="J1358" s="149" t="s">
        <v>200</v>
      </c>
      <c r="M1358" s="135" t="s">
        <v>3464</v>
      </c>
      <c r="N1358" s="190">
        <v>1357</v>
      </c>
      <c r="T1358" t="str">
        <f t="shared" si="422"/>
        <v>insert into lov_value (ID, CREATED_BY, UPDATED_BY, UUID, CBL_VALUE,OSCAR_VALUE, ACTIVE, ORDER_VALUE,LOV_ID) values(1357,40,40,'f0c91908-b78b-4362-ac54-cfefa51e199f','DAY_14','Day 14',1,14,51);</v>
      </c>
    </row>
    <row r="1359" spans="3:20" ht="16" hidden="1">
      <c r="C1359" s="190">
        <v>51</v>
      </c>
      <c r="D1359" s="189"/>
      <c r="E1359" s="190" t="s">
        <v>1244</v>
      </c>
      <c r="G1359" s="149" t="s">
        <v>3465</v>
      </c>
      <c r="H1359" s="149" t="s">
        <v>3466</v>
      </c>
      <c r="I1359" s="149">
        <v>15</v>
      </c>
      <c r="J1359" s="149" t="s">
        <v>200</v>
      </c>
      <c r="M1359" s="135" t="s">
        <v>3467</v>
      </c>
      <c r="N1359" s="190">
        <v>1358</v>
      </c>
      <c r="T1359" t="str">
        <f t="shared" si="422"/>
        <v>insert into lov_value (ID, CREATED_BY, UPDATED_BY, UUID, CBL_VALUE,OSCAR_VALUE, ACTIVE, ORDER_VALUE,LOV_ID) values(1358,40,40,'65f35255-99aa-4490-ab6e-5e620f5003c8','DAY_15','Day 15',1,15,51);</v>
      </c>
    </row>
    <row r="1360" spans="3:20" ht="16" hidden="1">
      <c r="C1360" s="190">
        <v>51</v>
      </c>
      <c r="D1360" s="189"/>
      <c r="E1360" s="190" t="s">
        <v>1244</v>
      </c>
      <c r="G1360" s="149" t="s">
        <v>3468</v>
      </c>
      <c r="H1360" s="149" t="s">
        <v>3469</v>
      </c>
      <c r="I1360" s="149">
        <v>16</v>
      </c>
      <c r="J1360" s="149" t="s">
        <v>200</v>
      </c>
      <c r="M1360" s="135" t="s">
        <v>3470</v>
      </c>
      <c r="N1360" s="190">
        <v>1359</v>
      </c>
      <c r="T1360" t="str">
        <f t="shared" si="422"/>
        <v>insert into lov_value (ID, CREATED_BY, UPDATED_BY, UUID, CBL_VALUE,OSCAR_VALUE, ACTIVE, ORDER_VALUE,LOV_ID) values(1359,40,40,'2801fd5b-20ca-49d4-990c-a734b321e6b7','DAY_16','Day 16',1,16,51);</v>
      </c>
    </row>
    <row r="1361" spans="3:20" ht="16" hidden="1">
      <c r="C1361" s="190">
        <v>51</v>
      </c>
      <c r="D1361" s="189"/>
      <c r="E1361" s="190" t="s">
        <v>1244</v>
      </c>
      <c r="G1361" s="149" t="s">
        <v>3471</v>
      </c>
      <c r="H1361" s="149" t="s">
        <v>3472</v>
      </c>
      <c r="I1361" s="149">
        <v>17</v>
      </c>
      <c r="J1361" s="149" t="s">
        <v>200</v>
      </c>
      <c r="M1361" s="135" t="s">
        <v>3473</v>
      </c>
      <c r="N1361" s="190">
        <v>1360</v>
      </c>
      <c r="T1361" t="str">
        <f t="shared" si="422"/>
        <v>insert into lov_value (ID, CREATED_BY, UPDATED_BY, UUID, CBL_VALUE,OSCAR_VALUE, ACTIVE, ORDER_VALUE,LOV_ID) values(1360,40,40,'68bd61b8-9442-44b0-b001-8de26cc2e26e','DAY_17','Day 17',1,17,51);</v>
      </c>
    </row>
    <row r="1362" spans="3:20" ht="16" hidden="1">
      <c r="C1362" s="190">
        <v>51</v>
      </c>
      <c r="D1362" s="189"/>
      <c r="E1362" s="190" t="s">
        <v>1244</v>
      </c>
      <c r="G1362" s="149" t="s">
        <v>3474</v>
      </c>
      <c r="H1362" s="149" t="s">
        <v>3475</v>
      </c>
      <c r="I1362" s="149">
        <v>18</v>
      </c>
      <c r="J1362" s="149" t="s">
        <v>200</v>
      </c>
      <c r="M1362" s="135" t="s">
        <v>3476</v>
      </c>
      <c r="N1362" s="190">
        <v>1361</v>
      </c>
      <c r="T1362" t="str">
        <f t="shared" si="422"/>
        <v>insert into lov_value (ID, CREATED_BY, UPDATED_BY, UUID, CBL_VALUE,OSCAR_VALUE, ACTIVE, ORDER_VALUE,LOV_ID) values(1361,40,40,'c48b194c-0ac6-4c85-8354-52e10007899d','DAY_18','Day 18',1,18,51);</v>
      </c>
    </row>
    <row r="1363" spans="3:20" ht="16" hidden="1">
      <c r="C1363" s="190">
        <v>51</v>
      </c>
      <c r="D1363" s="189"/>
      <c r="E1363" s="190" t="s">
        <v>1244</v>
      </c>
      <c r="G1363" s="149" t="s">
        <v>3477</v>
      </c>
      <c r="H1363" s="149" t="s">
        <v>3478</v>
      </c>
      <c r="I1363" s="149">
        <v>19</v>
      </c>
      <c r="J1363" s="149" t="s">
        <v>200</v>
      </c>
      <c r="M1363" s="135" t="s">
        <v>3479</v>
      </c>
      <c r="N1363" s="190">
        <v>1362</v>
      </c>
      <c r="T1363" t="str">
        <f t="shared" si="422"/>
        <v>insert into lov_value (ID, CREATED_BY, UPDATED_BY, UUID, CBL_VALUE,OSCAR_VALUE, ACTIVE, ORDER_VALUE,LOV_ID) values(1362,40,40,'320dc1ae-7d78-490f-a473-91f009c6e959','DAY_19','Day 19',1,19,51);</v>
      </c>
    </row>
    <row r="1364" spans="3:20" ht="16" hidden="1">
      <c r="C1364" s="190">
        <v>51</v>
      </c>
      <c r="D1364" s="189"/>
      <c r="E1364" s="190" t="s">
        <v>1244</v>
      </c>
      <c r="G1364" s="149" t="s">
        <v>3480</v>
      </c>
      <c r="H1364" s="149" t="s">
        <v>3481</v>
      </c>
      <c r="I1364" s="149">
        <v>20</v>
      </c>
      <c r="J1364" s="149" t="s">
        <v>200</v>
      </c>
      <c r="M1364" s="135" t="s">
        <v>3482</v>
      </c>
      <c r="N1364" s="190">
        <v>1363</v>
      </c>
      <c r="T1364" t="str">
        <f t="shared" si="422"/>
        <v>insert into lov_value (ID, CREATED_BY, UPDATED_BY, UUID, CBL_VALUE,OSCAR_VALUE, ACTIVE, ORDER_VALUE,LOV_ID) values(1363,40,40,'99e4c59b-2a8d-457e-b681-1cbf975a60ef','DAY_20','Day 20',1,20,51);</v>
      </c>
    </row>
    <row r="1365" spans="3:20" ht="16" hidden="1">
      <c r="C1365" s="190">
        <v>51</v>
      </c>
      <c r="D1365" s="189"/>
      <c r="E1365" s="190" t="s">
        <v>1244</v>
      </c>
      <c r="G1365" s="149" t="s">
        <v>3483</v>
      </c>
      <c r="H1365" s="149" t="s">
        <v>3484</v>
      </c>
      <c r="I1365" s="149">
        <v>21</v>
      </c>
      <c r="J1365" s="149" t="s">
        <v>200</v>
      </c>
      <c r="M1365" s="135" t="s">
        <v>3485</v>
      </c>
      <c r="N1365" s="190">
        <v>1364</v>
      </c>
      <c r="T1365" t="str">
        <f t="shared" si="422"/>
        <v>insert into lov_value (ID, CREATED_BY, UPDATED_BY, UUID, CBL_VALUE,OSCAR_VALUE, ACTIVE, ORDER_VALUE,LOV_ID) values(1364,40,40,'39858804-fade-4d1a-9488-14673ec15257','DAY_21','Day 21',1,21,51);</v>
      </c>
    </row>
    <row r="1366" spans="3:20" ht="16" hidden="1">
      <c r="C1366" s="190">
        <v>51</v>
      </c>
      <c r="D1366" s="189"/>
      <c r="E1366" s="190" t="s">
        <v>1244</v>
      </c>
      <c r="G1366" s="149" t="s">
        <v>3486</v>
      </c>
      <c r="H1366" s="149" t="s">
        <v>3487</v>
      </c>
      <c r="I1366" s="149">
        <v>22</v>
      </c>
      <c r="J1366" s="149" t="s">
        <v>200</v>
      </c>
      <c r="M1366" s="135" t="s">
        <v>3488</v>
      </c>
      <c r="N1366" s="190">
        <v>1365</v>
      </c>
      <c r="T1366" t="str">
        <f t="shared" si="422"/>
        <v>insert into lov_value (ID, CREATED_BY, UPDATED_BY, UUID, CBL_VALUE,OSCAR_VALUE, ACTIVE, ORDER_VALUE,LOV_ID) values(1365,40,40,'73d0cd68-416d-4a9e-8619-77e3ed15f3c3','DAY_22','Day 22',1,22,51);</v>
      </c>
    </row>
    <row r="1367" spans="3:20" ht="16" hidden="1">
      <c r="C1367" s="190">
        <v>51</v>
      </c>
      <c r="D1367" s="189"/>
      <c r="E1367" s="190" t="s">
        <v>1244</v>
      </c>
      <c r="G1367" s="149" t="s">
        <v>3489</v>
      </c>
      <c r="H1367" s="149" t="s">
        <v>3490</v>
      </c>
      <c r="I1367" s="149">
        <v>23</v>
      </c>
      <c r="J1367" s="149" t="s">
        <v>200</v>
      </c>
      <c r="M1367" s="135" t="s">
        <v>3491</v>
      </c>
      <c r="N1367" s="190">
        <v>1366</v>
      </c>
      <c r="T1367" t="str">
        <f t="shared" si="422"/>
        <v>insert into lov_value (ID, CREATED_BY, UPDATED_BY, UUID, CBL_VALUE,OSCAR_VALUE, ACTIVE, ORDER_VALUE,LOV_ID) values(1366,40,40,'7eff938f-bd12-4a25-84b4-250830690ab1','DAY_23','Day 23',1,23,51);</v>
      </c>
    </row>
    <row r="1368" spans="3:20" ht="16" hidden="1">
      <c r="C1368" s="190">
        <v>51</v>
      </c>
      <c r="D1368" s="189"/>
      <c r="E1368" s="190" t="s">
        <v>1244</v>
      </c>
      <c r="G1368" s="149" t="s">
        <v>3492</v>
      </c>
      <c r="H1368" s="149" t="s">
        <v>3493</v>
      </c>
      <c r="I1368" s="149">
        <v>24</v>
      </c>
      <c r="J1368" s="149" t="s">
        <v>200</v>
      </c>
      <c r="M1368" s="135" t="s">
        <v>3494</v>
      </c>
      <c r="N1368" s="190">
        <v>1367</v>
      </c>
      <c r="T1368" t="str">
        <f t="shared" si="422"/>
        <v>insert into lov_value (ID, CREATED_BY, UPDATED_BY, UUID, CBL_VALUE,OSCAR_VALUE, ACTIVE, ORDER_VALUE,LOV_ID) values(1367,40,40,'255984da-6bec-4c28-871f-b4fe38379827','DAY_24','Day 24',1,24,51);</v>
      </c>
    </row>
    <row r="1369" spans="3:20" ht="16" hidden="1">
      <c r="C1369" s="190">
        <v>51</v>
      </c>
      <c r="D1369" s="189"/>
      <c r="E1369" s="190" t="s">
        <v>1244</v>
      </c>
      <c r="G1369" s="149" t="s">
        <v>3495</v>
      </c>
      <c r="H1369" s="149" t="s">
        <v>3496</v>
      </c>
      <c r="I1369" s="149">
        <v>25</v>
      </c>
      <c r="J1369" s="149" t="s">
        <v>200</v>
      </c>
      <c r="M1369" s="135" t="s">
        <v>3497</v>
      </c>
      <c r="N1369" s="190">
        <v>1368</v>
      </c>
      <c r="T1369" t="str">
        <f t="shared" si="422"/>
        <v>insert into lov_value (ID, CREATED_BY, UPDATED_BY, UUID, CBL_VALUE,OSCAR_VALUE, ACTIVE, ORDER_VALUE,LOV_ID) values(1368,40,40,'bf882eca-f3f7-4f7e-92e8-5d5479fe99bc','DAY_25','Day 25',1,25,51);</v>
      </c>
    </row>
    <row r="1370" spans="3:20" ht="16" hidden="1">
      <c r="C1370" s="190">
        <v>51</v>
      </c>
      <c r="D1370" s="189"/>
      <c r="E1370" s="190" t="s">
        <v>1244</v>
      </c>
      <c r="G1370" s="149" t="s">
        <v>3498</v>
      </c>
      <c r="H1370" s="149" t="s">
        <v>3499</v>
      </c>
      <c r="I1370" s="149">
        <v>26</v>
      </c>
      <c r="J1370" s="149" t="s">
        <v>200</v>
      </c>
      <c r="M1370" s="135" t="s">
        <v>3500</v>
      </c>
      <c r="N1370" s="190">
        <v>1369</v>
      </c>
      <c r="T1370" t="str">
        <f t="shared" si="422"/>
        <v>insert into lov_value (ID, CREATED_BY, UPDATED_BY, UUID, CBL_VALUE,OSCAR_VALUE, ACTIVE, ORDER_VALUE,LOV_ID) values(1369,40,40,'5177a11b-5400-46f6-9d2a-ead4bcb3cbc1','DAY_26','Day 26',1,26,51);</v>
      </c>
    </row>
    <row r="1371" spans="3:20" ht="16" hidden="1">
      <c r="C1371" s="190">
        <v>51</v>
      </c>
      <c r="D1371" s="189"/>
      <c r="E1371" s="190" t="s">
        <v>1244</v>
      </c>
      <c r="G1371" s="149" t="s">
        <v>3501</v>
      </c>
      <c r="H1371" s="149" t="s">
        <v>3502</v>
      </c>
      <c r="I1371" s="149">
        <v>27</v>
      </c>
      <c r="J1371" s="149" t="s">
        <v>200</v>
      </c>
      <c r="M1371" s="135" t="s">
        <v>3503</v>
      </c>
      <c r="N1371" s="190">
        <v>1370</v>
      </c>
      <c r="T1371" t="str">
        <f t="shared" si="422"/>
        <v>insert into lov_value (ID, CREATED_BY, UPDATED_BY, UUID, CBL_VALUE,OSCAR_VALUE, ACTIVE, ORDER_VALUE,LOV_ID) values(1370,40,40,'275b1867-11fc-42ad-a497-e08f32589da1','DAY_27','Day 27',1,27,51);</v>
      </c>
    </row>
    <row r="1372" spans="3:20" ht="16" hidden="1">
      <c r="C1372" s="190">
        <v>51</v>
      </c>
      <c r="D1372" s="189"/>
      <c r="E1372" s="190" t="s">
        <v>1244</v>
      </c>
      <c r="G1372" s="149" t="s">
        <v>3504</v>
      </c>
      <c r="H1372" s="149" t="s">
        <v>3505</v>
      </c>
      <c r="I1372" s="149">
        <v>28</v>
      </c>
      <c r="J1372" s="149" t="s">
        <v>200</v>
      </c>
      <c r="M1372" s="135" t="s">
        <v>3506</v>
      </c>
      <c r="N1372" s="190">
        <v>1371</v>
      </c>
      <c r="T1372" t="str">
        <f t="shared" si="422"/>
        <v>insert into lov_value (ID, CREATED_BY, UPDATED_BY, UUID, CBL_VALUE,OSCAR_VALUE, ACTIVE, ORDER_VALUE,LOV_ID) values(1371,40,40,'ed2a6bb3-d992-4368-a43b-d214a9f729b2','DAY_28','Day 28',1,28,51);</v>
      </c>
    </row>
    <row r="1373" spans="3:20" ht="16" hidden="1">
      <c r="C1373" s="190">
        <v>51</v>
      </c>
      <c r="D1373" s="189"/>
      <c r="E1373" s="190" t="s">
        <v>1244</v>
      </c>
      <c r="G1373" s="149" t="s">
        <v>3507</v>
      </c>
      <c r="H1373" s="149" t="s">
        <v>3508</v>
      </c>
      <c r="I1373" s="149">
        <v>29</v>
      </c>
      <c r="J1373" s="149" t="s">
        <v>200</v>
      </c>
      <c r="M1373" s="135" t="s">
        <v>3509</v>
      </c>
      <c r="N1373" s="190">
        <v>1372</v>
      </c>
      <c r="T1373" t="str">
        <f t="shared" si="422"/>
        <v>insert into lov_value (ID, CREATED_BY, UPDATED_BY, UUID, CBL_VALUE,OSCAR_VALUE, ACTIVE, ORDER_VALUE,LOV_ID) values(1372,40,40,'487c4ded-07a8-4220-be22-7db919435fb7','DAY_29','Day 29',1,29,51);</v>
      </c>
    </row>
    <row r="1374" spans="3:20" ht="16" hidden="1">
      <c r="C1374" s="190">
        <v>51</v>
      </c>
      <c r="D1374" s="189"/>
      <c r="E1374" s="190" t="s">
        <v>1244</v>
      </c>
      <c r="G1374" s="149" t="s">
        <v>3510</v>
      </c>
      <c r="H1374" s="149" t="s">
        <v>3511</v>
      </c>
      <c r="I1374" s="149">
        <v>30</v>
      </c>
      <c r="J1374" s="149" t="s">
        <v>200</v>
      </c>
      <c r="M1374" s="135" t="s">
        <v>3512</v>
      </c>
      <c r="N1374" s="190">
        <v>1373</v>
      </c>
      <c r="T1374" t="str">
        <f t="shared" si="422"/>
        <v>insert into lov_value (ID, CREATED_BY, UPDATED_BY, UUID, CBL_VALUE,OSCAR_VALUE, ACTIVE, ORDER_VALUE,LOV_ID) values(1373,40,40,'47916fb4-f45d-424e-83f6-b28479197b1f','DAY_30','Day 30',1,30,51);</v>
      </c>
    </row>
    <row r="1375" spans="3:20" ht="16" hidden="1">
      <c r="C1375" s="190">
        <v>51</v>
      </c>
      <c r="D1375" s="189"/>
      <c r="E1375" s="190" t="s">
        <v>1244</v>
      </c>
      <c r="G1375" s="149" t="s">
        <v>3513</v>
      </c>
      <c r="H1375" s="149" t="s">
        <v>3514</v>
      </c>
      <c r="I1375" s="149">
        <v>31</v>
      </c>
      <c r="J1375" s="149" t="s">
        <v>200</v>
      </c>
      <c r="M1375" s="135" t="s">
        <v>3515</v>
      </c>
      <c r="N1375" s="190">
        <v>1374</v>
      </c>
      <c r="T1375" t="str">
        <f t="shared" si="422"/>
        <v>insert into lov_value (ID, CREATED_BY, UPDATED_BY, UUID, CBL_VALUE,OSCAR_VALUE, ACTIVE, ORDER_VALUE,LOV_ID) values(1374,40,40,'95b39970-a78e-4b8a-a189-355b49266da8','DAY_31','Day 31',1,31,51);</v>
      </c>
    </row>
    <row r="1376" spans="3:20" ht="16" hidden="1">
      <c r="C1376" s="189">
        <v>52</v>
      </c>
      <c r="D1376" s="189"/>
      <c r="E1376" s="189" t="s">
        <v>1246</v>
      </c>
      <c r="G1376" s="149" t="s">
        <v>3516</v>
      </c>
      <c r="H1376" s="149" t="s">
        <v>3517</v>
      </c>
      <c r="I1376" s="149">
        <v>1</v>
      </c>
      <c r="J1376" s="149" t="s">
        <v>200</v>
      </c>
      <c r="M1376" s="135" t="s">
        <v>3518</v>
      </c>
      <c r="N1376" s="190">
        <v>1375</v>
      </c>
      <c r="T1376" t="str">
        <f t="shared" si="422"/>
        <v>insert into lov_value (ID, CREATED_BY, UPDATED_BY, UUID, CBL_VALUE,OSCAR_VALUE, ACTIVE, ORDER_VALUE,LOV_ID) values(1375,40,40,'89d81eb9-516e-40fd-a99a-6d5b63327d51','MON','Monday',1,1,52);</v>
      </c>
    </row>
    <row r="1377" spans="3:20" ht="16" hidden="1">
      <c r="C1377" s="189">
        <v>52</v>
      </c>
      <c r="D1377" s="189"/>
      <c r="E1377" s="189" t="s">
        <v>1246</v>
      </c>
      <c r="G1377" s="149" t="s">
        <v>3519</v>
      </c>
      <c r="H1377" s="149" t="s">
        <v>3520</v>
      </c>
      <c r="I1377" s="149">
        <v>2</v>
      </c>
      <c r="J1377" s="149" t="s">
        <v>200</v>
      </c>
      <c r="M1377" s="135" t="s">
        <v>3521</v>
      </c>
      <c r="N1377" s="190">
        <v>1376</v>
      </c>
      <c r="T1377" t="str">
        <f t="shared" si="422"/>
        <v>insert into lov_value (ID, CREATED_BY, UPDATED_BY, UUID, CBL_VALUE,OSCAR_VALUE, ACTIVE, ORDER_VALUE,LOV_ID) values(1376,40,40,'c6b4514a-c6f3-43aa-a348-378ae81c2396','TUE','Tuesday',1,2,52);</v>
      </c>
    </row>
    <row r="1378" spans="3:20" ht="16" hidden="1">
      <c r="C1378" s="189">
        <v>52</v>
      </c>
      <c r="D1378" s="189"/>
      <c r="E1378" s="189" t="s">
        <v>1246</v>
      </c>
      <c r="G1378" s="149" t="s">
        <v>3522</v>
      </c>
      <c r="H1378" s="149" t="s">
        <v>3523</v>
      </c>
      <c r="I1378" s="149">
        <v>3</v>
      </c>
      <c r="J1378" s="149" t="s">
        <v>200</v>
      </c>
      <c r="M1378" s="135" t="s">
        <v>3524</v>
      </c>
      <c r="N1378" s="190">
        <v>1377</v>
      </c>
      <c r="T1378" t="str">
        <f t="shared" si="422"/>
        <v>insert into lov_value (ID, CREATED_BY, UPDATED_BY, UUID, CBL_VALUE,OSCAR_VALUE, ACTIVE, ORDER_VALUE,LOV_ID) values(1377,40,40,'0c44732f-17c5-4e95-8b62-592010cc23ac','WED','Wednesday',1,3,52);</v>
      </c>
    </row>
    <row r="1379" spans="3:20" ht="16" hidden="1">
      <c r="C1379" s="189">
        <v>52</v>
      </c>
      <c r="D1379" s="189"/>
      <c r="E1379" s="189" t="s">
        <v>1246</v>
      </c>
      <c r="G1379" s="149" t="s">
        <v>3525</v>
      </c>
      <c r="H1379" s="149" t="s">
        <v>838</v>
      </c>
      <c r="I1379" s="149">
        <v>4</v>
      </c>
      <c r="J1379" s="149" t="s">
        <v>200</v>
      </c>
      <c r="M1379" s="135" t="s">
        <v>3526</v>
      </c>
      <c r="N1379" s="190">
        <v>1378</v>
      </c>
      <c r="T1379" t="str">
        <f t="shared" si="422"/>
        <v>insert into lov_value (ID, CREATED_BY, UPDATED_BY, UUID, CBL_VALUE,OSCAR_VALUE, ACTIVE, ORDER_VALUE,LOV_ID) values(1378,40,40,'893227f1-4a93-4144-b903-ad7f8a263647','THU','Thursday',1,4,52);</v>
      </c>
    </row>
    <row r="1380" spans="3:20" ht="16" hidden="1">
      <c r="C1380" s="189">
        <v>52</v>
      </c>
      <c r="D1380" s="189"/>
      <c r="E1380" s="189" t="s">
        <v>1246</v>
      </c>
      <c r="G1380" s="149" t="s">
        <v>3527</v>
      </c>
      <c r="H1380" s="149" t="s">
        <v>3528</v>
      </c>
      <c r="I1380" s="149">
        <v>5</v>
      </c>
      <c r="J1380" s="149" t="s">
        <v>200</v>
      </c>
      <c r="M1380" s="135" t="s">
        <v>3529</v>
      </c>
      <c r="N1380" s="190">
        <v>1379</v>
      </c>
      <c r="T1380" t="str">
        <f t="shared" si="422"/>
        <v>insert into lov_value (ID, CREATED_BY, UPDATED_BY, UUID, CBL_VALUE,OSCAR_VALUE, ACTIVE, ORDER_VALUE,LOV_ID) values(1379,40,40,'014a89bd-12c3-4770-91ef-ee42503a6b7e','FRI','Friday',1,5,52);</v>
      </c>
    </row>
    <row r="1381" spans="3:20" ht="16" hidden="1">
      <c r="C1381" s="189">
        <v>53</v>
      </c>
      <c r="D1381" s="189"/>
      <c r="E1381" s="189" t="s">
        <v>1248</v>
      </c>
      <c r="G1381" s="149" t="s">
        <v>3530</v>
      </c>
      <c r="H1381" s="149" t="s">
        <v>3531</v>
      </c>
      <c r="I1381" s="149">
        <v>1</v>
      </c>
      <c r="J1381" s="149" t="s">
        <v>200</v>
      </c>
      <c r="M1381" s="135" t="s">
        <v>3532</v>
      </c>
      <c r="N1381" s="190">
        <v>1380</v>
      </c>
      <c r="T1381" t="str">
        <f t="shared" si="422"/>
        <v>insert into lov_value (ID, CREATED_BY, UPDATED_BY, UUID, CBL_VALUE,OSCAR_VALUE, ACTIVE, ORDER_VALUE,LOV_ID) values(1380,40,40,'c5f523ec-8d5b-4167-8c70-294d44efbedc','JAN','Jan',1,1,53);</v>
      </c>
    </row>
    <row r="1382" spans="3:20" ht="16" hidden="1">
      <c r="C1382" s="189">
        <v>53</v>
      </c>
      <c r="D1382" s="189"/>
      <c r="E1382" s="189" t="s">
        <v>1248</v>
      </c>
      <c r="G1382" s="149" t="s">
        <v>3533</v>
      </c>
      <c r="H1382" s="149" t="s">
        <v>3534</v>
      </c>
      <c r="I1382" s="149">
        <v>2</v>
      </c>
      <c r="J1382" s="149" t="s">
        <v>200</v>
      </c>
      <c r="M1382" s="135" t="s">
        <v>3535</v>
      </c>
      <c r="N1382" s="190">
        <v>1381</v>
      </c>
      <c r="T1382" t="str">
        <f t="shared" si="422"/>
        <v>insert into lov_value (ID, CREATED_BY, UPDATED_BY, UUID, CBL_VALUE,OSCAR_VALUE, ACTIVE, ORDER_VALUE,LOV_ID) values(1381,40,40,'eaa5b63b-8d05-4b45-bef7-9faa11d69538','FEB','Feb',1,2,53);</v>
      </c>
    </row>
    <row r="1383" spans="3:20" ht="16" hidden="1">
      <c r="C1383" s="189">
        <v>53</v>
      </c>
      <c r="D1383" s="189"/>
      <c r="E1383" s="189" t="s">
        <v>1248</v>
      </c>
      <c r="G1383" s="149" t="s">
        <v>3536</v>
      </c>
      <c r="H1383" s="149" t="s">
        <v>3537</v>
      </c>
      <c r="I1383" s="149">
        <v>3</v>
      </c>
      <c r="J1383" s="149" t="s">
        <v>200</v>
      </c>
      <c r="M1383" s="135" t="s">
        <v>3538</v>
      </c>
      <c r="N1383" s="190">
        <v>1382</v>
      </c>
      <c r="T1383" t="str">
        <f t="shared" si="422"/>
        <v>insert into lov_value (ID, CREATED_BY, UPDATED_BY, UUID, CBL_VALUE,OSCAR_VALUE, ACTIVE, ORDER_VALUE,LOV_ID) values(1382,40,40,'ca4c893b-416d-4ddd-bfe2-48a9ee4065c2','MAR','Mar',1,3,53);</v>
      </c>
    </row>
    <row r="1384" spans="3:20" ht="16" hidden="1">
      <c r="C1384" s="189">
        <v>53</v>
      </c>
      <c r="D1384" s="189"/>
      <c r="E1384" s="189" t="s">
        <v>1248</v>
      </c>
      <c r="G1384" s="149" t="s">
        <v>3539</v>
      </c>
      <c r="H1384" s="149" t="s">
        <v>3540</v>
      </c>
      <c r="I1384" s="149">
        <v>4</v>
      </c>
      <c r="J1384" s="149" t="s">
        <v>200</v>
      </c>
      <c r="M1384" s="135" t="s">
        <v>3541</v>
      </c>
      <c r="N1384" s="190">
        <v>1383</v>
      </c>
      <c r="T1384" t="str">
        <f t="shared" si="422"/>
        <v>insert into lov_value (ID, CREATED_BY, UPDATED_BY, UUID, CBL_VALUE,OSCAR_VALUE, ACTIVE, ORDER_VALUE,LOV_ID) values(1383,40,40,'50ef3ffe-45b0-4f60-b7ea-c945b71fd1e3','APR','Apr',1,4,53);</v>
      </c>
    </row>
    <row r="1385" spans="3:20" ht="16" hidden="1">
      <c r="C1385" s="189">
        <v>53</v>
      </c>
      <c r="D1385" s="189"/>
      <c r="E1385" s="189" t="s">
        <v>1248</v>
      </c>
      <c r="G1385" s="149" t="s">
        <v>3542</v>
      </c>
      <c r="H1385" s="149" t="s">
        <v>3543</v>
      </c>
      <c r="I1385" s="149">
        <v>5</v>
      </c>
      <c r="J1385" s="149" t="s">
        <v>200</v>
      </c>
      <c r="M1385" s="135" t="s">
        <v>3544</v>
      </c>
      <c r="N1385" s="190">
        <v>1384</v>
      </c>
      <c r="T1385" t="str">
        <f t="shared" si="422"/>
        <v>insert into lov_value (ID, CREATED_BY, UPDATED_BY, UUID, CBL_VALUE,OSCAR_VALUE, ACTIVE, ORDER_VALUE,LOV_ID) values(1384,40,40,'6b237af7-f62f-4225-9590-b37798475a80','MAY','May',1,5,53);</v>
      </c>
    </row>
    <row r="1386" spans="3:20" ht="16" hidden="1">
      <c r="C1386" s="189">
        <v>53</v>
      </c>
      <c r="D1386" s="189"/>
      <c r="E1386" s="189" t="s">
        <v>1248</v>
      </c>
      <c r="G1386" s="149" t="s">
        <v>3545</v>
      </c>
      <c r="H1386" s="149" t="s">
        <v>3546</v>
      </c>
      <c r="I1386" s="149">
        <v>6</v>
      </c>
      <c r="J1386" s="149" t="s">
        <v>200</v>
      </c>
      <c r="M1386" s="135" t="s">
        <v>3547</v>
      </c>
      <c r="N1386" s="190">
        <v>1385</v>
      </c>
      <c r="T1386" t="str">
        <f t="shared" si="422"/>
        <v>insert into lov_value (ID, CREATED_BY, UPDATED_BY, UUID, CBL_VALUE,OSCAR_VALUE, ACTIVE, ORDER_VALUE,LOV_ID) values(1385,40,40,'c2a97254-15c4-4011-b4d6-74ee90ce6e40','JUN','Jun',1,6,53);</v>
      </c>
    </row>
    <row r="1387" spans="3:20" ht="16" hidden="1">
      <c r="C1387" s="189">
        <v>53</v>
      </c>
      <c r="D1387" s="189"/>
      <c r="E1387" s="189" t="s">
        <v>1248</v>
      </c>
      <c r="G1387" s="149" t="s">
        <v>3548</v>
      </c>
      <c r="H1387" s="149" t="s">
        <v>3549</v>
      </c>
      <c r="I1387" s="149">
        <v>7</v>
      </c>
      <c r="J1387" s="149" t="s">
        <v>200</v>
      </c>
      <c r="M1387" s="135" t="s">
        <v>3550</v>
      </c>
      <c r="N1387" s="190">
        <v>1386</v>
      </c>
      <c r="T1387" t="str">
        <f t="shared" si="422"/>
        <v>insert into lov_value (ID, CREATED_BY, UPDATED_BY, UUID, CBL_VALUE,OSCAR_VALUE, ACTIVE, ORDER_VALUE,LOV_ID) values(1386,40,40,'2ce9b12c-d3ac-4c63-b76f-0c78949c3d60','JUL','Jul',1,7,53);</v>
      </c>
    </row>
    <row r="1388" spans="3:20" ht="16" hidden="1">
      <c r="C1388" s="189">
        <v>53</v>
      </c>
      <c r="D1388" s="189"/>
      <c r="E1388" s="189" t="s">
        <v>1248</v>
      </c>
      <c r="G1388" s="149" t="s">
        <v>3551</v>
      </c>
      <c r="H1388" s="149" t="s">
        <v>3552</v>
      </c>
      <c r="I1388" s="149">
        <v>8</v>
      </c>
      <c r="J1388" s="149" t="s">
        <v>200</v>
      </c>
      <c r="M1388" s="135" t="s">
        <v>3553</v>
      </c>
      <c r="N1388" s="190">
        <v>1387</v>
      </c>
      <c r="T1388" t="str">
        <f t="shared" si="422"/>
        <v>insert into lov_value (ID, CREATED_BY, UPDATED_BY, UUID, CBL_VALUE,OSCAR_VALUE, ACTIVE, ORDER_VALUE,LOV_ID) values(1387,40,40,'9af758c4-976b-40c3-a56e-ec2f385216b3','AUG','Aug',1,8,53);</v>
      </c>
    </row>
    <row r="1389" spans="3:20" ht="16" hidden="1">
      <c r="C1389" s="189">
        <v>53</v>
      </c>
      <c r="D1389" s="189"/>
      <c r="E1389" s="189" t="s">
        <v>1248</v>
      </c>
      <c r="G1389" s="149" t="s">
        <v>3554</v>
      </c>
      <c r="H1389" s="149" t="s">
        <v>3555</v>
      </c>
      <c r="I1389" s="149">
        <v>9</v>
      </c>
      <c r="J1389" s="149" t="s">
        <v>200</v>
      </c>
      <c r="M1389" s="135" t="s">
        <v>3556</v>
      </c>
      <c r="N1389" s="190">
        <v>1388</v>
      </c>
      <c r="T1389" t="str">
        <f t="shared" si="422"/>
        <v>insert into lov_value (ID, CREATED_BY, UPDATED_BY, UUID, CBL_VALUE,OSCAR_VALUE, ACTIVE, ORDER_VALUE,LOV_ID) values(1388,40,40,'45064577-e29b-4db3-bfd0-907c18546231','SEP','Sep',1,9,53);</v>
      </c>
    </row>
    <row r="1390" spans="3:20" ht="16" hidden="1">
      <c r="C1390" s="189">
        <v>53</v>
      </c>
      <c r="D1390" s="189"/>
      <c r="E1390" s="189" t="s">
        <v>1248</v>
      </c>
      <c r="G1390" s="149" t="s">
        <v>3557</v>
      </c>
      <c r="H1390" s="149" t="s">
        <v>3558</v>
      </c>
      <c r="I1390" s="149">
        <v>10</v>
      </c>
      <c r="J1390" s="149" t="s">
        <v>200</v>
      </c>
      <c r="M1390" s="135" t="s">
        <v>3559</v>
      </c>
      <c r="N1390" s="190">
        <v>1389</v>
      </c>
      <c r="T1390" t="str">
        <f t="shared" si="422"/>
        <v>insert into lov_value (ID, CREATED_BY, UPDATED_BY, UUID, CBL_VALUE,OSCAR_VALUE, ACTIVE, ORDER_VALUE,LOV_ID) values(1389,40,40,'d8393b87-d3ea-4a5e-91f1-8b5af7db5fdc','OCT','Oct',1,10,53);</v>
      </c>
    </row>
    <row r="1391" spans="3:20" ht="16" hidden="1">
      <c r="C1391" s="189">
        <v>53</v>
      </c>
      <c r="D1391" s="189"/>
      <c r="E1391" s="189" t="s">
        <v>1248</v>
      </c>
      <c r="G1391" s="149" t="s">
        <v>3560</v>
      </c>
      <c r="H1391" s="149" t="s">
        <v>3561</v>
      </c>
      <c r="I1391" s="149">
        <v>11</v>
      </c>
      <c r="J1391" s="149" t="s">
        <v>200</v>
      </c>
      <c r="M1391" s="135" t="s">
        <v>3562</v>
      </c>
      <c r="N1391" s="190">
        <v>1390</v>
      </c>
      <c r="T1391" t="str">
        <f t="shared" si="422"/>
        <v>insert into lov_value (ID, CREATED_BY, UPDATED_BY, UUID, CBL_VALUE,OSCAR_VALUE, ACTIVE, ORDER_VALUE,LOV_ID) values(1390,40,40,'59c72940-6c70-479d-bcd9-e114562fef96','NOV','Nov',1,11,53);</v>
      </c>
    </row>
    <row r="1392" spans="3:20" ht="16" hidden="1">
      <c r="C1392" s="189">
        <v>53</v>
      </c>
      <c r="D1392" s="189"/>
      <c r="E1392" s="189" t="s">
        <v>1248</v>
      </c>
      <c r="G1392" s="149" t="s">
        <v>3563</v>
      </c>
      <c r="H1392" s="149" t="s">
        <v>3564</v>
      </c>
      <c r="I1392" s="149">
        <v>12</v>
      </c>
      <c r="J1392" s="149" t="s">
        <v>200</v>
      </c>
      <c r="M1392" s="135" t="s">
        <v>3565</v>
      </c>
      <c r="N1392" s="190">
        <v>1391</v>
      </c>
      <c r="T1392" t="str">
        <f t="shared" si="422"/>
        <v>insert into lov_value (ID, CREATED_BY, UPDATED_BY, UUID, CBL_VALUE,OSCAR_VALUE, ACTIVE, ORDER_VALUE,LOV_ID) values(1391,40,40,'5f2a0504-5e41-412c-bb32-7bced365e629','DEC','Dec',1,12,53);</v>
      </c>
    </row>
    <row r="1393" spans="3:20" ht="16" hidden="1">
      <c r="C1393" s="189">
        <v>54</v>
      </c>
      <c r="D1393" s="189"/>
      <c r="E1393" s="189" t="s">
        <v>1256</v>
      </c>
      <c r="G1393" s="149" t="s">
        <v>3354</v>
      </c>
      <c r="H1393" s="149" t="s">
        <v>3566</v>
      </c>
      <c r="I1393" s="149">
        <v>1</v>
      </c>
      <c r="J1393" s="149" t="s">
        <v>200</v>
      </c>
      <c r="M1393" s="135" t="s">
        <v>3567</v>
      </c>
      <c r="N1393" s="190">
        <v>1392</v>
      </c>
      <c r="T1393" t="str">
        <f t="shared" si="422"/>
        <v>insert into lov_value (ID, CREATED_BY, UPDATED_BY, UUID, CBL_VALUE,OSCAR_VALUE, ACTIVE, ORDER_VALUE,LOV_ID) values(1392,40,40,'1621156c-ef9b-443c-93c8-5296d984c315','NONE','None',1,1,54);</v>
      </c>
    </row>
    <row r="1394" spans="3:20" ht="16" hidden="1">
      <c r="C1394" s="189">
        <v>54</v>
      </c>
      <c r="D1394" s="189"/>
      <c r="E1394" s="189" t="s">
        <v>1256</v>
      </c>
      <c r="G1394" s="149" t="s">
        <v>3568</v>
      </c>
      <c r="H1394" s="149" t="s">
        <v>3569</v>
      </c>
      <c r="I1394" s="149">
        <v>2</v>
      </c>
      <c r="J1394" s="149" t="s">
        <v>200</v>
      </c>
      <c r="M1394" s="135" t="s">
        <v>3570</v>
      </c>
      <c r="N1394" s="190">
        <v>1393</v>
      </c>
      <c r="T1394" t="str">
        <f t="shared" si="422"/>
        <v>insert into lov_value (ID, CREATED_BY, UPDATED_BY, UUID, CBL_VALUE,OSCAR_VALUE, ACTIVE, ORDER_VALUE,LOV_ID) values(1393,40,40,'b4560aa8-4de6-4caf-abda-ecf1e476a903','EGCP_RESERVATION','GCP reservation"',1,2,54);</v>
      </c>
    </row>
    <row r="1395" spans="3:20" ht="16" hidden="1">
      <c r="C1395" s="189">
        <v>54</v>
      </c>
      <c r="D1395" s="189"/>
      <c r="E1395" s="189" t="s">
        <v>1256</v>
      </c>
      <c r="G1395" s="149" t="s">
        <v>3571</v>
      </c>
      <c r="H1395" s="149" t="s">
        <v>3572</v>
      </c>
      <c r="I1395" s="149">
        <v>3</v>
      </c>
      <c r="J1395" s="149" t="s">
        <v>200</v>
      </c>
      <c r="M1395" s="135" t="s">
        <v>3573</v>
      </c>
      <c r="N1395" s="190">
        <v>1394</v>
      </c>
      <c r="T1395" t="str">
        <f t="shared" si="422"/>
        <v>insert into lov_value (ID, CREATED_BY, UPDATED_BY, UUID, CBL_VALUE,OSCAR_VALUE, ACTIVE, ORDER_VALUE,LOV_ID) values(1394,40,40,'53be134d-5158-4dfa-b210-aed38470855d','EGCP_CCP','GCP CCP',1,3,54);</v>
      </c>
    </row>
    <row r="1396" spans="3:20" ht="16" hidden="1">
      <c r="C1396" s="189">
        <v>54</v>
      </c>
      <c r="D1396" s="189"/>
      <c r="E1396" s="189" t="s">
        <v>1256</v>
      </c>
      <c r="G1396" s="149" t="s">
        <v>3574</v>
      </c>
      <c r="H1396" s="149" t="s">
        <v>3575</v>
      </c>
      <c r="I1396" s="149">
        <v>4</v>
      </c>
      <c r="J1396" s="149" t="s">
        <v>200</v>
      </c>
      <c r="M1396" s="135" t="s">
        <v>3576</v>
      </c>
      <c r="N1396" s="190">
        <v>1395</v>
      </c>
      <c r="T1396" t="str">
        <f t="shared" si="422"/>
        <v>insert into lov_value (ID, CREATED_BY, UPDATED_BY, UUID, CBL_VALUE,OSCAR_VALUE, ACTIVE, ORDER_VALUE,LOV_ID) values(1395,40,40,'5f43ff2b-9e47-4573-beff-c4312fe946f1','EGCP_SEGREGATION','GCP segregation',1,4,54);</v>
      </c>
    </row>
    <row r="1397" spans="3:20" ht="16" hidden="1">
      <c r="C1397" s="189">
        <v>54</v>
      </c>
      <c r="D1397" s="189"/>
      <c r="E1397" s="189" t="s">
        <v>1256</v>
      </c>
      <c r="G1397" s="149" t="s">
        <v>3577</v>
      </c>
      <c r="H1397" s="149" t="s">
        <v>3578</v>
      </c>
      <c r="I1397" s="149">
        <v>5</v>
      </c>
      <c r="J1397" s="149" t="s">
        <v>200</v>
      </c>
      <c r="M1397" s="135" t="s">
        <v>3579</v>
      </c>
      <c r="N1397" s="190">
        <v>1396</v>
      </c>
      <c r="T1397" t="str">
        <f t="shared" si="422"/>
        <v>insert into lov_value (ID, CREATED_BY, UPDATED_BY, UUID, CBL_VALUE,OSCAR_VALUE, ACTIVE, ORDER_VALUE,LOV_ID) values(1396,40,40,'1d35098e-5f13-4765-9153-c09ad7d58707','INTEROP','Interoperability',1,5,54);</v>
      </c>
    </row>
    <row r="1398" spans="3:20" ht="16" hidden="1">
      <c r="C1398" s="189">
        <v>54</v>
      </c>
      <c r="D1398" s="189"/>
      <c r="E1398" s="189" t="s">
        <v>1256</v>
      </c>
      <c r="G1398" s="149" t="s">
        <v>3580</v>
      </c>
      <c r="H1398" s="149" t="s">
        <v>3581</v>
      </c>
      <c r="I1398" s="149">
        <v>6</v>
      </c>
      <c r="J1398" s="149" t="s">
        <v>200</v>
      </c>
      <c r="M1398" s="135" t="s">
        <v>3582</v>
      </c>
      <c r="N1398" s="190">
        <v>1397</v>
      </c>
      <c r="T1398" t="str">
        <f t="shared" si="422"/>
        <v>insert into lov_value (ID, CREATED_BY, UPDATED_BY, UUID, CBL_VALUE,OSCAR_VALUE, ACTIVE, ORDER_VALUE,LOV_ID) values(1397,40,40,'b497102b-bd64-4a07-8eee-30627c900c1d','DLT_COLL_AGENT','HQLAx - Collateral Agent',1,6,54);</v>
      </c>
    </row>
    <row r="1399" spans="3:20" ht="16" hidden="1">
      <c r="C1399" s="189">
        <v>54</v>
      </c>
      <c r="D1399" s="189"/>
      <c r="E1399" s="189" t="s">
        <v>1256</v>
      </c>
      <c r="G1399" s="149" t="s">
        <v>3583</v>
      </c>
      <c r="H1399" s="149" t="s">
        <v>3584</v>
      </c>
      <c r="I1399" s="149">
        <v>7</v>
      </c>
      <c r="J1399" s="149" t="s">
        <v>200</v>
      </c>
      <c r="M1399" s="135" t="s">
        <v>3585</v>
      </c>
      <c r="N1399" s="190">
        <v>1398</v>
      </c>
      <c r="T1399" t="str">
        <f t="shared" si="422"/>
        <v>insert into lov_value (ID, CREATED_BY, UPDATED_BY, UUID, CBL_VALUE,OSCAR_VALUE, ACTIVE, ORDER_VALUE,LOV_ID) values(1398,40,40,'373b0800-67ca-4645-9b44-78c884e0eec7','GCP_RECEIVER','GCP receiver',1,7,54);</v>
      </c>
    </row>
    <row r="1400" spans="3:20" ht="16" hidden="1">
      <c r="C1400" s="189">
        <v>54</v>
      </c>
      <c r="D1400" s="189"/>
      <c r="E1400" s="189" t="s">
        <v>1256</v>
      </c>
      <c r="G1400" s="149" t="s">
        <v>3586</v>
      </c>
      <c r="H1400" s="149" t="s">
        <v>3587</v>
      </c>
      <c r="I1400" s="149">
        <v>8</v>
      </c>
      <c r="J1400" s="149" t="s">
        <v>200</v>
      </c>
      <c r="M1400" s="135" t="s">
        <v>3588</v>
      </c>
      <c r="N1400" s="190">
        <v>1399</v>
      </c>
      <c r="T1400" t="str">
        <f t="shared" si="422"/>
        <v>insert into lov_value (ID, CREATED_BY, UPDATED_BY, UUID, CBL_VALUE,OSCAR_VALUE, ACTIVE, ORDER_VALUE,LOV_ID) values(1399,40,40,'cb5cab91-4d42-47a0-a909-b4ffd8d81c26','GCP_GIVER','GCP giver',1,8,54);</v>
      </c>
    </row>
    <row r="1401" spans="3:20" ht="16" hidden="1">
      <c r="C1401" s="189">
        <v>54</v>
      </c>
      <c r="D1401" s="189"/>
      <c r="E1401" s="189" t="s">
        <v>1256</v>
      </c>
      <c r="G1401" s="149" t="s">
        <v>3589</v>
      </c>
      <c r="H1401" s="149" t="s">
        <v>3590</v>
      </c>
      <c r="I1401" s="149">
        <v>9</v>
      </c>
      <c r="J1401" s="149" t="s">
        <v>200</v>
      </c>
      <c r="M1401" s="135" t="s">
        <v>3591</v>
      </c>
      <c r="N1401" s="190">
        <v>1400</v>
      </c>
      <c r="T1401" t="str">
        <f t="shared" si="422"/>
        <v>insert into lov_value (ID, CREATED_BY, UPDATED_BY, UUID, CBL_VALUE,OSCAR_VALUE, ACTIVE, ORDER_VALUE,LOV_ID) values(1400,40,40,'f7da4fc0-b776-42ea-bcfa-a02dab7ce86f','GCP_SOURCING','GCP sourcing',1,9,54);</v>
      </c>
    </row>
    <row r="1402" spans="3:20" ht="16" hidden="1">
      <c r="C1402" s="189">
        <v>54</v>
      </c>
      <c r="D1402" s="189"/>
      <c r="E1402" s="189" t="s">
        <v>1256</v>
      </c>
      <c r="G1402" s="149" t="s">
        <v>3592</v>
      </c>
      <c r="H1402" s="149" t="s">
        <v>3593</v>
      </c>
      <c r="I1402" s="149">
        <v>10</v>
      </c>
      <c r="J1402" s="149" t="s">
        <v>200</v>
      </c>
      <c r="M1402" s="135" t="s">
        <v>3594</v>
      </c>
      <c r="N1402" s="190">
        <v>1401</v>
      </c>
      <c r="T1402" t="str">
        <f t="shared" si="422"/>
        <v>insert into lov_value (ID, CREATED_BY, UPDATED_BY, UUID, CBL_VALUE,OSCAR_VALUE, ACTIVE, ORDER_VALUE,LOV_ID) values(1401,40,40,'235a5264-7cc1-418a-bc21-a45f9284a676','GCP_REUSE','GCP reuse',1,10,54);</v>
      </c>
    </row>
    <row r="1403" spans="3:20" ht="16" hidden="1">
      <c r="C1403" s="189">
        <v>54</v>
      </c>
      <c r="D1403" s="189"/>
      <c r="E1403" s="189" t="s">
        <v>1256</v>
      </c>
      <c r="G1403" s="149" t="s">
        <v>3595</v>
      </c>
      <c r="H1403" s="149" t="s">
        <v>3596</v>
      </c>
      <c r="I1403" s="149">
        <v>11</v>
      </c>
      <c r="J1403" s="149" t="s">
        <v>200</v>
      </c>
      <c r="M1403" s="135" t="s">
        <v>3597</v>
      </c>
      <c r="N1403" s="190">
        <v>1402</v>
      </c>
      <c r="T1403" t="str">
        <f t="shared" si="422"/>
        <v>insert into lov_value (ID, CREATED_BY, UPDATED_BY, UUID, CBL_VALUE,OSCAR_VALUE, ACTIVE, ORDER_VALUE,LOV_ID) values(1402,40,40,'cb95691b-fa03-4ba5-afee-1ac5c421542d','TRANSFER','Transfer',1,11,54);</v>
      </c>
    </row>
    <row r="1404" spans="3:20" ht="16" hidden="1">
      <c r="C1404" s="189">
        <v>55</v>
      </c>
      <c r="D1404" s="189"/>
      <c r="E1404" s="189" t="s">
        <v>1261</v>
      </c>
      <c r="G1404" s="149" t="s">
        <v>3598</v>
      </c>
      <c r="H1404" s="149" t="s">
        <v>3599</v>
      </c>
      <c r="I1404" s="149">
        <v>1</v>
      </c>
      <c r="J1404" s="149" t="s">
        <v>200</v>
      </c>
      <c r="M1404" s="135" t="s">
        <v>3600</v>
      </c>
      <c r="N1404" s="190">
        <v>1403</v>
      </c>
      <c r="T1404" t="str">
        <f t="shared" si="422"/>
        <v>insert into lov_value (ID, CREATED_BY, UPDATED_BY, UUID, CBL_VALUE,OSCAR_VALUE, ACTIVE, ORDER_VALUE,LOV_ID) values(1403,40,40,'32b34882-ef69-455c-a9a0-8a119060d657','CLEARSTREAM','CBL',1,1,55);</v>
      </c>
    </row>
    <row r="1405" spans="3:20" ht="16" hidden="1">
      <c r="C1405" s="189">
        <v>55</v>
      </c>
      <c r="D1405" s="189"/>
      <c r="E1405" s="189" t="s">
        <v>1261</v>
      </c>
      <c r="G1405" s="149" t="s">
        <v>3601</v>
      </c>
      <c r="H1405" s="149" t="s">
        <v>3601</v>
      </c>
      <c r="I1405" s="149">
        <v>2</v>
      </c>
      <c r="J1405" s="149" t="s">
        <v>200</v>
      </c>
      <c r="M1405" s="135" t="s">
        <v>3602</v>
      </c>
      <c r="N1405" s="190">
        <v>1404</v>
      </c>
      <c r="T1405" t="str">
        <f t="shared" si="422"/>
        <v>insert into lov_value (ID, CREATED_BY, UPDATED_BY, UUID, CBL_VALUE,OSCAR_VALUE, ACTIVE, ORDER_VALUE,LOV_ID) values(1404,40,40,'de67bd23-837b-4806-8c0d-adaa6d240fd8','T2S','T2S',1,2,55);</v>
      </c>
    </row>
    <row r="1406" spans="3:20" ht="16" hidden="1">
      <c r="C1406" s="189">
        <v>55</v>
      </c>
      <c r="D1406" s="189"/>
      <c r="E1406" s="189" t="s">
        <v>1261</v>
      </c>
      <c r="G1406" s="149" t="s">
        <v>3603</v>
      </c>
      <c r="H1406" s="149" t="s">
        <v>3604</v>
      </c>
      <c r="I1406" s="149">
        <v>3</v>
      </c>
      <c r="J1406" s="149" t="s">
        <v>200</v>
      </c>
      <c r="M1406" s="135" t="s">
        <v>3605</v>
      </c>
      <c r="N1406" s="190">
        <v>1405</v>
      </c>
      <c r="T1406" t="str">
        <f t="shared" si="422"/>
        <v>insert into lov_value (ID, CREATED_BY, UPDATED_BY, UUID, CBL_VALUE,OSCAR_VALUE, ACTIVE, ORDER_VALUE,LOV_ID) values(1405,40,40,'3f1a0f5b-2b6c-40e6-befb-90b596336574','EUROCLEAR','EOC',1,3,55);</v>
      </c>
    </row>
    <row r="1407" spans="3:20" ht="16" hidden="1">
      <c r="C1407" s="189">
        <v>55</v>
      </c>
      <c r="D1407" s="189"/>
      <c r="E1407" s="189" t="s">
        <v>1261</v>
      </c>
      <c r="G1407" s="149" t="s">
        <v>3606</v>
      </c>
      <c r="H1407" s="149" t="s">
        <v>3607</v>
      </c>
      <c r="I1407" s="149">
        <v>4</v>
      </c>
      <c r="J1407" s="149" t="s">
        <v>200</v>
      </c>
      <c r="M1407" s="135" t="s">
        <v>3608</v>
      </c>
      <c r="N1407" s="190">
        <v>1406</v>
      </c>
      <c r="T1407" t="str">
        <f t="shared" si="422"/>
        <v>insert into lov_value (ID, CREATED_BY, UPDATED_BY, UUID, CBL_VALUE,OSCAR_VALUE, ACTIVE, ORDER_VALUE,LOV_ID) values(1406,40,40,'69020c61-1427-4eef-9baf-d69ff8078315','BP2S_BE','BP2S-BE',1,4,55);</v>
      </c>
    </row>
    <row r="1408" spans="3:20" ht="16" hidden="1">
      <c r="C1408" s="189">
        <v>55</v>
      </c>
      <c r="D1408" s="189"/>
      <c r="E1408" s="189" t="s">
        <v>1261</v>
      </c>
      <c r="G1408" s="149" t="s">
        <v>3609</v>
      </c>
      <c r="H1408" s="149" t="s">
        <v>3610</v>
      </c>
      <c r="I1408" s="149">
        <v>5</v>
      </c>
      <c r="J1408" s="149" t="s">
        <v>200</v>
      </c>
      <c r="M1408" s="135" t="s">
        <v>3611</v>
      </c>
      <c r="N1408" s="190">
        <v>1407</v>
      </c>
      <c r="T1408" t="str">
        <f t="shared" si="422"/>
        <v>insert into lov_value (ID, CREATED_BY, UPDATED_BY, UUID, CBL_VALUE,OSCAR_VALUE, ACTIVE, ORDER_VALUE,LOV_ID) values(1407,40,40,'5fd19d62-c34f-4c09-b8cf-c7468b243eac','BP2S_FR','BP2S-FR',1,5,55);</v>
      </c>
    </row>
    <row r="1409" spans="3:20" ht="16" hidden="1">
      <c r="C1409" s="189">
        <v>55</v>
      </c>
      <c r="D1409" s="189"/>
      <c r="E1409" s="189" t="s">
        <v>1261</v>
      </c>
      <c r="G1409" s="149" t="s">
        <v>3612</v>
      </c>
      <c r="H1409" s="149" t="s">
        <v>3613</v>
      </c>
      <c r="I1409" s="149">
        <v>6</v>
      </c>
      <c r="J1409" s="149" t="s">
        <v>200</v>
      </c>
      <c r="M1409" s="135" t="s">
        <v>3614</v>
      </c>
      <c r="N1409" s="190">
        <v>1408</v>
      </c>
      <c r="T1409" t="str">
        <f t="shared" si="422"/>
        <v>insert into lov_value (ID, CREATED_BY, UPDATED_BY, UUID, CBL_VALUE,OSCAR_VALUE, ACTIVE, ORDER_VALUE,LOV_ID) values(1408,40,40,'124d2306-32ae-4842-bfc7-d81532942052','BP2S_IT','BP2S-IT',1,6,55);</v>
      </c>
    </row>
    <row r="1410" spans="3:20" ht="16" hidden="1">
      <c r="C1410" s="189">
        <v>55</v>
      </c>
      <c r="D1410" s="189"/>
      <c r="E1410" s="189" t="s">
        <v>1261</v>
      </c>
      <c r="G1410" s="149" t="s">
        <v>3615</v>
      </c>
      <c r="H1410" s="149" t="s">
        <v>3616</v>
      </c>
      <c r="I1410" s="149">
        <v>7</v>
      </c>
      <c r="J1410" s="149" t="s">
        <v>200</v>
      </c>
      <c r="M1410" s="135" t="s">
        <v>3617</v>
      </c>
      <c r="N1410" s="190">
        <v>1409</v>
      </c>
      <c r="T1410" t="str">
        <f t="shared" ref="T1410:T1473" si="423">CONCATENATE("insert into lov_value (ID, CREATED_BY, UPDATED_BY, UUID, CBL_VALUE,OSCAR_VALUE, ACTIVE, ORDER_VALUE,LOV_ID) values(",N1410,",40,40,'",M1410,"','",G1410,"','",H1410,"',1,",I1410,",",C1410,");")</f>
        <v>insert into lov_value (ID, CREATED_BY, UPDATED_BY, UUID, CBL_VALUE,OSCAR_VALUE, ACTIVE, ORDER_VALUE,LOV_ID) values(1409,40,40,'15249a67-d167-441a-bb0d-c21610c0aca5','BP2S_NL','BP2S-NL',1,7,55);</v>
      </c>
    </row>
    <row r="1411" spans="3:20" ht="16" hidden="1">
      <c r="C1411" s="189">
        <v>55</v>
      </c>
      <c r="D1411" s="189"/>
      <c r="E1411" s="189" t="s">
        <v>1261</v>
      </c>
      <c r="G1411" s="149" t="s">
        <v>3618</v>
      </c>
      <c r="H1411" s="149" t="s">
        <v>3619</v>
      </c>
      <c r="I1411" s="149">
        <v>8</v>
      </c>
      <c r="J1411" s="149" t="s">
        <v>200</v>
      </c>
      <c r="M1411" s="135" t="s">
        <v>3620</v>
      </c>
      <c r="N1411" s="190">
        <v>1410</v>
      </c>
      <c r="T1411" t="str">
        <f t="shared" si="423"/>
        <v>insert into lov_value (ID, CREATED_BY, UPDATED_BY, UUID, CBL_VALUE,OSCAR_VALUE, ACTIVE, ORDER_VALUE,LOV_ID) values(1410,40,40,'8f0918ac-d6e7-4352-a667-95dd976941e7','CITI_BE','CITI-BE',1,8,55);</v>
      </c>
    </row>
    <row r="1412" spans="3:20" ht="16" hidden="1">
      <c r="C1412" s="189">
        <v>55</v>
      </c>
      <c r="D1412" s="189"/>
      <c r="E1412" s="189" t="s">
        <v>1261</v>
      </c>
      <c r="G1412" s="149" t="s">
        <v>3621</v>
      </c>
      <c r="H1412" s="149" t="s">
        <v>3622</v>
      </c>
      <c r="I1412" s="149">
        <v>9</v>
      </c>
      <c r="J1412" s="149" t="s">
        <v>200</v>
      </c>
      <c r="M1412" s="135" t="s">
        <v>3623</v>
      </c>
      <c r="N1412" s="190">
        <v>1411</v>
      </c>
      <c r="T1412" t="str">
        <f t="shared" si="423"/>
        <v>insert into lov_value (ID, CREATED_BY, UPDATED_BY, UUID, CBL_VALUE,OSCAR_VALUE, ACTIVE, ORDER_VALUE,LOV_ID) values(1411,40,40,'484f8cb6-eb51-45d7-807d-b2cf8e2d402f','CITI_DE','CITI-DE',1,9,55);</v>
      </c>
    </row>
    <row r="1413" spans="3:20" ht="16" hidden="1">
      <c r="C1413" s="189">
        <v>55</v>
      </c>
      <c r="D1413" s="189"/>
      <c r="E1413" s="189" t="s">
        <v>1261</v>
      </c>
      <c r="G1413" s="149" t="s">
        <v>3624</v>
      </c>
      <c r="H1413" s="149" t="s">
        <v>3625</v>
      </c>
      <c r="I1413" s="149">
        <v>10</v>
      </c>
      <c r="J1413" s="149" t="s">
        <v>200</v>
      </c>
      <c r="M1413" s="135" t="s">
        <v>3626</v>
      </c>
      <c r="N1413" s="190">
        <v>1412</v>
      </c>
      <c r="T1413" t="str">
        <f t="shared" si="423"/>
        <v>insert into lov_value (ID, CREATED_BY, UPDATED_BY, UUID, CBL_VALUE,OSCAR_VALUE, ACTIVE, ORDER_VALUE,LOV_ID) values(1412,40,40,'2b58f63c-a8ff-4877-a7d7-e74fd53fe362','CITI_FR','CITI-FR',1,10,55);</v>
      </c>
    </row>
    <row r="1414" spans="3:20" ht="16" hidden="1">
      <c r="C1414" s="189">
        <v>55</v>
      </c>
      <c r="D1414" s="189"/>
      <c r="E1414" s="189" t="s">
        <v>1261</v>
      </c>
      <c r="G1414" s="149" t="s">
        <v>3627</v>
      </c>
      <c r="H1414" s="149" t="s">
        <v>3628</v>
      </c>
      <c r="I1414" s="149">
        <v>11</v>
      </c>
      <c r="J1414" s="149" t="s">
        <v>200</v>
      </c>
      <c r="M1414" s="135" t="s">
        <v>3629</v>
      </c>
      <c r="N1414" s="190">
        <v>1413</v>
      </c>
      <c r="T1414" t="str">
        <f t="shared" si="423"/>
        <v>insert into lov_value (ID, CREATED_BY, UPDATED_BY, UUID, CBL_VALUE,OSCAR_VALUE, ACTIVE, ORDER_VALUE,LOV_ID) values(1413,40,40,'a27172cd-2842-40b2-8f76-952a2815a8d8','CITI_IT','CITI-IT',1,11,55);</v>
      </c>
    </row>
    <row r="1415" spans="3:20" ht="16" hidden="1">
      <c r="C1415" s="189">
        <v>55</v>
      </c>
      <c r="D1415" s="189"/>
      <c r="E1415" s="189" t="s">
        <v>1261</v>
      </c>
      <c r="G1415" s="149" t="s">
        <v>3630</v>
      </c>
      <c r="H1415" s="149" t="s">
        <v>3631</v>
      </c>
      <c r="I1415" s="149">
        <v>12</v>
      </c>
      <c r="J1415" s="149" t="s">
        <v>200</v>
      </c>
      <c r="M1415" s="135" t="s">
        <v>3632</v>
      </c>
      <c r="N1415" s="190">
        <v>1414</v>
      </c>
      <c r="T1415" t="str">
        <f t="shared" si="423"/>
        <v>insert into lov_value (ID, CREATED_BY, UPDATED_BY, UUID, CBL_VALUE,OSCAR_VALUE, ACTIVE, ORDER_VALUE,LOV_ID) values(1414,40,40,'23620032-b61a-4e7a-adbd-3aeb70e8c1c9','CITI_NL','CITI-NL',1,12,55);</v>
      </c>
    </row>
    <row r="1416" spans="3:20" ht="16" hidden="1">
      <c r="C1416" s="189">
        <v>55</v>
      </c>
      <c r="D1416" s="189"/>
      <c r="E1416" s="189" t="s">
        <v>1261</v>
      </c>
      <c r="G1416" s="149" t="s">
        <v>3633</v>
      </c>
      <c r="H1416" s="149" t="s">
        <v>3634</v>
      </c>
      <c r="I1416" s="149">
        <v>13</v>
      </c>
      <c r="J1416" s="149" t="s">
        <v>200</v>
      </c>
      <c r="M1416" s="135" t="s">
        <v>3635</v>
      </c>
      <c r="N1416" s="190">
        <v>1415</v>
      </c>
      <c r="T1416" t="str">
        <f t="shared" si="423"/>
        <v>insert into lov_value (ID, CREATED_BY, UPDATED_BY, UUID, CBL_VALUE,OSCAR_VALUE, ACTIVE, ORDER_VALUE,LOV_ID) values(1415,40,40,'5a0c371c-49ea-4273-9c79-a52744e7f525','SCB_SG','SCB-SG',1,13,55);</v>
      </c>
    </row>
    <row r="1417" spans="3:20" ht="16" hidden="1">
      <c r="C1417" s="189">
        <v>55</v>
      </c>
      <c r="D1417" s="189"/>
      <c r="E1417" s="189" t="s">
        <v>1261</v>
      </c>
      <c r="G1417" s="149" t="s">
        <v>3636</v>
      </c>
      <c r="H1417" s="149" t="s">
        <v>3636</v>
      </c>
      <c r="I1417" s="149">
        <v>14</v>
      </c>
      <c r="J1417" s="149" t="s">
        <v>200</v>
      </c>
      <c r="M1417" s="135" t="s">
        <v>3637</v>
      </c>
      <c r="N1417" s="190">
        <v>1416</v>
      </c>
      <c r="T1417" t="str">
        <f t="shared" si="423"/>
        <v>insert into lov_value (ID, CREATED_BY, UPDATED_BY, UUID, CBL_VALUE,OSCAR_VALUE, ACTIVE, ORDER_VALUE,LOV_ID) values(1416,40,40,'24470798-cd27-4753-98ac-17b10ef45800','BONY','BONY',1,14,55);</v>
      </c>
    </row>
    <row r="1418" spans="3:20" ht="16" hidden="1">
      <c r="C1418" s="189">
        <v>55</v>
      </c>
      <c r="D1418" s="189"/>
      <c r="E1418" s="189" t="s">
        <v>1261</v>
      </c>
      <c r="G1418" s="149" t="s">
        <v>3638</v>
      </c>
      <c r="H1418" s="149" t="s">
        <v>3638</v>
      </c>
      <c r="I1418" s="149">
        <v>15</v>
      </c>
      <c r="J1418" s="149" t="s">
        <v>200</v>
      </c>
      <c r="M1418" s="135" t="s">
        <v>3639</v>
      </c>
      <c r="N1418" s="190">
        <v>1417</v>
      </c>
      <c r="T1418" t="str">
        <f t="shared" si="423"/>
        <v>insert into lov_value (ID, CREATED_BY, UPDATED_BY, UUID, CBL_VALUE,OSCAR_VALUE, ACTIVE, ORDER_VALUE,LOV_ID) values(1417,40,40,'ee48ca50-4ce8-4edb-927e-4d6ba8e554a2','JPM','JPM',1,15,55);</v>
      </c>
    </row>
    <row r="1419" spans="3:20" ht="16" hidden="1">
      <c r="C1419" s="189">
        <v>56</v>
      </c>
      <c r="D1419" s="189"/>
      <c r="E1419" s="189" t="s">
        <v>1266</v>
      </c>
      <c r="G1419" s="149" t="s">
        <v>3640</v>
      </c>
      <c r="H1419" s="149" t="s">
        <v>3641</v>
      </c>
      <c r="I1419" s="149">
        <v>1</v>
      </c>
      <c r="J1419" s="149" t="s">
        <v>200</v>
      </c>
      <c r="M1419" s="135" t="s">
        <v>3642</v>
      </c>
      <c r="N1419" s="190">
        <v>1418</v>
      </c>
      <c r="T1419" t="str">
        <f t="shared" si="423"/>
        <v>insert into lov_value (ID, CREATED_BY, UPDATED_BY, UUID, CBL_VALUE,OSCAR_VALUE, ACTIVE, ORDER_VALUE,LOV_ID) values(1418,40,40,'73705d66-cc38-4970-89e7-01e2b1e20163','TIER_1A','T1A',1,1,56);</v>
      </c>
    </row>
    <row r="1420" spans="3:20" ht="16" hidden="1">
      <c r="C1420" s="189">
        <v>56</v>
      </c>
      <c r="D1420" s="189"/>
      <c r="E1420" s="189" t="s">
        <v>1266</v>
      </c>
      <c r="G1420" s="149" t="s">
        <v>3643</v>
      </c>
      <c r="H1420" s="149" t="s">
        <v>3644</v>
      </c>
      <c r="I1420" s="149">
        <v>2</v>
      </c>
      <c r="J1420" s="149" t="s">
        <v>200</v>
      </c>
      <c r="M1420" s="135" t="s">
        <v>3645</v>
      </c>
      <c r="N1420" s="190">
        <v>1419</v>
      </c>
      <c r="T1420" t="str">
        <f t="shared" si="423"/>
        <v>insert into lov_value (ID, CREATED_BY, UPDATED_BY, UUID, CBL_VALUE,OSCAR_VALUE, ACTIVE, ORDER_VALUE,LOV_ID) values(1419,40,40,'3b0c9f54-3c95-4220-989d-96f97788ca8a','TIER_1B','T1B',1,2,56);</v>
      </c>
    </row>
    <row r="1421" spans="3:20" ht="16" hidden="1">
      <c r="C1421" s="189">
        <v>56</v>
      </c>
      <c r="D1421" s="189"/>
      <c r="E1421" s="189" t="s">
        <v>1266</v>
      </c>
      <c r="G1421" s="149" t="s">
        <v>3646</v>
      </c>
      <c r="H1421" s="149" t="s">
        <v>3647</v>
      </c>
      <c r="I1421" s="149">
        <v>3</v>
      </c>
      <c r="J1421" s="149" t="s">
        <v>200</v>
      </c>
      <c r="M1421" s="135" t="s">
        <v>3648</v>
      </c>
      <c r="N1421" s="190">
        <v>1420</v>
      </c>
      <c r="T1421" t="str">
        <f t="shared" si="423"/>
        <v>insert into lov_value (ID, CREATED_BY, UPDATED_BY, UUID, CBL_VALUE,OSCAR_VALUE, ACTIVE, ORDER_VALUE,LOV_ID) values(1420,40,40,'52c452e4-c9ed-4b20-9ebf-43deab4911d0','TIER_2','T2',1,3,56);</v>
      </c>
    </row>
    <row r="1422" spans="3:20" ht="16" hidden="1">
      <c r="C1422" s="189">
        <v>56</v>
      </c>
      <c r="D1422" s="189"/>
      <c r="E1422" s="189" t="s">
        <v>1266</v>
      </c>
      <c r="G1422" s="149" t="s">
        <v>3649</v>
      </c>
      <c r="H1422" s="149" t="s">
        <v>3650</v>
      </c>
      <c r="I1422" s="149">
        <v>4</v>
      </c>
      <c r="J1422" s="149" t="s">
        <v>200</v>
      </c>
      <c r="M1422" s="135" t="s">
        <v>3651</v>
      </c>
      <c r="N1422" s="190">
        <v>1421</v>
      </c>
      <c r="T1422" t="str">
        <f t="shared" si="423"/>
        <v>insert into lov_value (ID, CREATED_BY, UPDATED_BY, UUID, CBL_VALUE,OSCAR_VALUE, ACTIVE, ORDER_VALUE,LOV_ID) values(1421,40,40,'95b84c7f-3b9d-4e55-ae10-c404f27af367','TIER_3','T3',1,4,56);</v>
      </c>
    </row>
    <row r="1423" spans="3:20" ht="16" hidden="1">
      <c r="C1423" s="189">
        <v>56</v>
      </c>
      <c r="D1423" s="189"/>
      <c r="E1423" s="189" t="s">
        <v>1266</v>
      </c>
      <c r="G1423" s="149" t="s">
        <v>3652</v>
      </c>
      <c r="H1423" s="149" t="s">
        <v>3653</v>
      </c>
      <c r="I1423" s="149">
        <v>5</v>
      </c>
      <c r="J1423" s="149" t="s">
        <v>200</v>
      </c>
      <c r="M1423" s="135" t="s">
        <v>3654</v>
      </c>
      <c r="N1423" s="190">
        <v>1422</v>
      </c>
      <c r="T1423" t="str">
        <f t="shared" si="423"/>
        <v>insert into lov_value (ID, CREATED_BY, UPDATED_BY, UUID, CBL_VALUE,OSCAR_VALUE, ACTIVE, ORDER_VALUE,LOV_ID) values(1422,40,40,'b25a438c-fccf-41c7-a935-9dd33413f33d','TIER_4','T4',1,5,56);</v>
      </c>
    </row>
    <row r="1424" spans="3:20" ht="16" hidden="1">
      <c r="C1424" s="189">
        <v>57</v>
      </c>
      <c r="D1424" s="189"/>
      <c r="E1424" s="189" t="s">
        <v>1271</v>
      </c>
      <c r="G1424" s="149" t="s">
        <v>3655</v>
      </c>
      <c r="H1424" s="149" t="s">
        <v>3656</v>
      </c>
      <c r="I1424" s="149">
        <v>1</v>
      </c>
      <c r="J1424" s="149" t="s">
        <v>200</v>
      </c>
      <c r="M1424" s="135" t="s">
        <v>3657</v>
      </c>
      <c r="N1424" s="190">
        <v>1423</v>
      </c>
      <c r="T1424" t="str">
        <f t="shared" si="423"/>
        <v>insert into lov_value (ID, CREATED_BY, UPDATED_BY, UUID, CBL_VALUE,OSCAR_VALUE, ACTIVE, ORDER_VALUE,LOV_ID) values(1423,40,40,'ccb28e35-e730-4498-81cd-2ab9e3ce81d5','INELIGIBLE','Ineligible',1,1,57);</v>
      </c>
    </row>
    <row r="1425" spans="3:20" ht="16" hidden="1">
      <c r="C1425" s="189">
        <v>57</v>
      </c>
      <c r="D1425" s="189"/>
      <c r="E1425" s="189" t="s">
        <v>1271</v>
      </c>
      <c r="G1425" s="149" t="s">
        <v>1114</v>
      </c>
      <c r="H1425" s="149" t="s">
        <v>3658</v>
      </c>
      <c r="I1425" s="149">
        <v>2</v>
      </c>
      <c r="J1425" s="149" t="s">
        <v>200</v>
      </c>
      <c r="M1425" s="135" t="s">
        <v>3659</v>
      </c>
      <c r="N1425" s="190">
        <v>1424</v>
      </c>
      <c r="T1425" t="str">
        <f t="shared" si="423"/>
        <v>insert into lov_value (ID, CREATED_BY, UPDATED_BY, UUID, CBL_VALUE,OSCAR_VALUE, ACTIVE, ORDER_VALUE,LOV_ID) values(1424,40,40,'295c2a8e-25e8-44ac-b2cc-2f376bbe8159','VERY_LOW','Very low',1,2,57);</v>
      </c>
    </row>
    <row r="1426" spans="3:20" ht="16" hidden="1">
      <c r="C1426" s="189">
        <v>57</v>
      </c>
      <c r="D1426" s="189"/>
      <c r="E1426" s="189" t="s">
        <v>1271</v>
      </c>
      <c r="G1426" s="149" t="s">
        <v>3660</v>
      </c>
      <c r="H1426" s="149" t="s">
        <v>3661</v>
      </c>
      <c r="I1426" s="149">
        <v>3</v>
      </c>
      <c r="J1426" s="149" t="s">
        <v>200</v>
      </c>
      <c r="M1426" s="135" t="s">
        <v>3662</v>
      </c>
      <c r="N1426" s="190">
        <v>1425</v>
      </c>
      <c r="T1426" t="str">
        <f t="shared" si="423"/>
        <v>insert into lov_value (ID, CREATED_BY, UPDATED_BY, UUID, CBL_VALUE,OSCAR_VALUE, ACTIVE, ORDER_VALUE,LOV_ID) values(1425,40,40,'e43abbd6-a4f8-47d4-977c-f37e2c75021b','LOW','Low',1,3,57);</v>
      </c>
    </row>
    <row r="1427" spans="3:20" ht="16" hidden="1">
      <c r="C1427" s="189">
        <v>57</v>
      </c>
      <c r="D1427" s="189"/>
      <c r="E1427" s="189" t="s">
        <v>1271</v>
      </c>
      <c r="G1427" s="149" t="s">
        <v>3663</v>
      </c>
      <c r="H1427" s="149" t="s">
        <v>3664</v>
      </c>
      <c r="I1427" s="149">
        <v>4</v>
      </c>
      <c r="J1427" s="149" t="s">
        <v>200</v>
      </c>
      <c r="M1427" s="135" t="s">
        <v>3665</v>
      </c>
      <c r="N1427" s="190">
        <v>1426</v>
      </c>
      <c r="T1427" t="str">
        <f t="shared" si="423"/>
        <v>insert into lov_value (ID, CREATED_BY, UPDATED_BY, UUID, CBL_VALUE,OSCAR_VALUE, ACTIVE, ORDER_VALUE,LOV_ID) values(1426,40,40,'b9b6392b-e465-4802-bb9b-4e905f8d9fce','MEDIUM','Medium',1,4,57);</v>
      </c>
    </row>
    <row r="1428" spans="3:20" ht="16" hidden="1">
      <c r="C1428" s="189">
        <v>57</v>
      </c>
      <c r="D1428" s="189"/>
      <c r="E1428" s="189" t="s">
        <v>1271</v>
      </c>
      <c r="G1428" s="149" t="s">
        <v>3666</v>
      </c>
      <c r="H1428" s="149" t="s">
        <v>3667</v>
      </c>
      <c r="I1428" s="149">
        <v>5</v>
      </c>
      <c r="J1428" s="149" t="s">
        <v>200</v>
      </c>
      <c r="M1428" s="135" t="s">
        <v>3668</v>
      </c>
      <c r="N1428" s="190">
        <v>1427</v>
      </c>
      <c r="T1428" t="str">
        <f t="shared" si="423"/>
        <v>insert into lov_value (ID, CREATED_BY, UPDATED_BY, UUID, CBL_VALUE,OSCAR_VALUE, ACTIVE, ORDER_VALUE,LOV_ID) values(1427,40,40,'e51a2c80-584f-4181-bee2-209b907bee73','HIGH','High',1,5,57);</v>
      </c>
    </row>
    <row r="1429" spans="3:20" ht="16" hidden="1">
      <c r="C1429" s="189">
        <v>57</v>
      </c>
      <c r="D1429" s="189"/>
      <c r="E1429" s="189" t="s">
        <v>1271</v>
      </c>
      <c r="G1429" s="149" t="s">
        <v>3669</v>
      </c>
      <c r="H1429" s="149" t="s">
        <v>3670</v>
      </c>
      <c r="I1429" s="149">
        <v>6</v>
      </c>
      <c r="J1429" s="149" t="s">
        <v>200</v>
      </c>
      <c r="M1429" s="135" t="s">
        <v>3671</v>
      </c>
      <c r="N1429" s="190">
        <v>1428</v>
      </c>
      <c r="T1429" t="str">
        <f t="shared" si="423"/>
        <v>insert into lov_value (ID, CREATED_BY, UPDATED_BY, UUID, CBL_VALUE,OSCAR_VALUE, ACTIVE, ORDER_VALUE,LOV_ID) values(1428,40,40,'ffaaf02a-4f73-4d19-aee9-86c25eb865b5','VERY_HIGH','Very high',1,6,57);</v>
      </c>
    </row>
    <row r="1430" spans="3:20" ht="16" hidden="1">
      <c r="C1430" s="189">
        <v>58</v>
      </c>
      <c r="D1430" s="189"/>
      <c r="E1430" s="189" t="s">
        <v>1274</v>
      </c>
      <c r="G1430" s="149" t="s">
        <v>3672</v>
      </c>
      <c r="H1430" s="149" t="s">
        <v>3672</v>
      </c>
      <c r="I1430" s="149">
        <v>1</v>
      </c>
      <c r="J1430" s="149" t="s">
        <v>200</v>
      </c>
      <c r="M1430" s="135" t="s">
        <v>3673</v>
      </c>
      <c r="N1430" s="190">
        <v>1429</v>
      </c>
      <c r="T1430" t="str">
        <f t="shared" si="423"/>
        <v>insert into lov_value (ID, CREATED_BY, UPDATED_BY, UUID, CBL_VALUE,OSCAR_VALUE, ACTIVE, ORDER_VALUE,LOV_ID) values(1429,40,40,'fe928aa2-a3c5-44f0-baa7-389d03458f4a','AAA','AAA',1,1,58);</v>
      </c>
    </row>
    <row r="1431" spans="3:20" ht="16" hidden="1">
      <c r="C1431" s="189">
        <v>58</v>
      </c>
      <c r="D1431" s="189"/>
      <c r="E1431" s="189" t="s">
        <v>1274</v>
      </c>
      <c r="G1431" s="149" t="s">
        <v>3674</v>
      </c>
      <c r="H1431" s="149" t="s">
        <v>3675</v>
      </c>
      <c r="I1431" s="149">
        <v>2</v>
      </c>
      <c r="J1431" s="149" t="s">
        <v>200</v>
      </c>
      <c r="M1431" s="135" t="s">
        <v>3676</v>
      </c>
      <c r="N1431" s="190">
        <v>1430</v>
      </c>
      <c r="T1431" t="str">
        <f t="shared" si="423"/>
        <v>insert into lov_value (ID, CREATED_BY, UPDATED_BY, UUID, CBL_VALUE,OSCAR_VALUE, ACTIVE, ORDER_VALUE,LOV_ID) values(1430,40,40,'e1fb0618-ccba-4fd5-8ad6-0d89d8505c7f','AA_PLUS','AA+',1,2,58);</v>
      </c>
    </row>
    <row r="1432" spans="3:20" ht="16" hidden="1">
      <c r="C1432" s="189">
        <v>58</v>
      </c>
      <c r="D1432" s="189"/>
      <c r="E1432" s="189" t="s">
        <v>1274</v>
      </c>
      <c r="G1432" s="149" t="s">
        <v>3677</v>
      </c>
      <c r="H1432" s="149" t="s">
        <v>3677</v>
      </c>
      <c r="I1432" s="149">
        <v>3</v>
      </c>
      <c r="J1432" s="149" t="s">
        <v>200</v>
      </c>
      <c r="M1432" s="135" t="s">
        <v>3678</v>
      </c>
      <c r="N1432" s="190">
        <v>1431</v>
      </c>
      <c r="T1432" t="str">
        <f t="shared" si="423"/>
        <v>insert into lov_value (ID, CREATED_BY, UPDATED_BY, UUID, CBL_VALUE,OSCAR_VALUE, ACTIVE, ORDER_VALUE,LOV_ID) values(1431,40,40,'3287338f-d906-454a-88db-f89a4af8db3b','AA','AA',1,3,58);</v>
      </c>
    </row>
    <row r="1433" spans="3:20" ht="16" hidden="1">
      <c r="C1433" s="189">
        <v>58</v>
      </c>
      <c r="D1433" s="189"/>
      <c r="E1433" s="189" t="s">
        <v>1274</v>
      </c>
      <c r="G1433" s="149" t="s">
        <v>3679</v>
      </c>
      <c r="H1433" s="149" t="s">
        <v>3680</v>
      </c>
      <c r="I1433" s="149">
        <v>4</v>
      </c>
      <c r="J1433" s="149" t="s">
        <v>200</v>
      </c>
      <c r="M1433" s="135" t="s">
        <v>3681</v>
      </c>
      <c r="N1433" s="190">
        <v>1432</v>
      </c>
      <c r="T1433" t="str">
        <f t="shared" si="423"/>
        <v>insert into lov_value (ID, CREATED_BY, UPDATED_BY, UUID, CBL_VALUE,OSCAR_VALUE, ACTIVE, ORDER_VALUE,LOV_ID) values(1432,40,40,'bff3096b-68be-46d3-b7e4-5f4d4d541975','AA_MINUS','AA-',1,4,58);</v>
      </c>
    </row>
    <row r="1434" spans="3:20" ht="16" hidden="1">
      <c r="C1434" s="189">
        <v>58</v>
      </c>
      <c r="D1434" s="189"/>
      <c r="E1434" s="189" t="s">
        <v>1274</v>
      </c>
      <c r="G1434" s="149" t="s">
        <v>3682</v>
      </c>
      <c r="H1434" s="149" t="s">
        <v>3683</v>
      </c>
      <c r="I1434" s="149">
        <v>5</v>
      </c>
      <c r="J1434" s="149" t="s">
        <v>200</v>
      </c>
      <c r="M1434" s="135" t="s">
        <v>3684</v>
      </c>
      <c r="N1434" s="190">
        <v>1433</v>
      </c>
      <c r="T1434" t="str">
        <f t="shared" si="423"/>
        <v>insert into lov_value (ID, CREATED_BY, UPDATED_BY, UUID, CBL_VALUE,OSCAR_VALUE, ACTIVE, ORDER_VALUE,LOV_ID) values(1433,40,40,'c944cd52-7534-4fc8-ba34-bf3e45ba0da3','A_PLUS','A+',1,5,58);</v>
      </c>
    </row>
    <row r="1435" spans="3:20" ht="16" hidden="1">
      <c r="C1435" s="189">
        <v>58</v>
      </c>
      <c r="D1435" s="189"/>
      <c r="E1435" s="189" t="s">
        <v>1274</v>
      </c>
      <c r="G1435" s="149" t="s">
        <v>3242</v>
      </c>
      <c r="H1435" s="149" t="s">
        <v>3242</v>
      </c>
      <c r="I1435" s="149">
        <v>6</v>
      </c>
      <c r="J1435" s="149" t="s">
        <v>200</v>
      </c>
      <c r="M1435" s="135" t="s">
        <v>3685</v>
      </c>
      <c r="N1435" s="190">
        <v>1434</v>
      </c>
      <c r="T1435" t="str">
        <f t="shared" si="423"/>
        <v>insert into lov_value (ID, CREATED_BY, UPDATED_BY, UUID, CBL_VALUE,OSCAR_VALUE, ACTIVE, ORDER_VALUE,LOV_ID) values(1434,40,40,'b98595d5-a216-45c2-a4f4-3b6ccad7a9ba','A','A',1,6,58);</v>
      </c>
    </row>
    <row r="1436" spans="3:20" ht="16" hidden="1">
      <c r="C1436" s="189">
        <v>58</v>
      </c>
      <c r="D1436" s="189"/>
      <c r="E1436" s="189" t="s">
        <v>1274</v>
      </c>
      <c r="G1436" s="149" t="s">
        <v>3686</v>
      </c>
      <c r="H1436" s="149" t="s">
        <v>3687</v>
      </c>
      <c r="I1436" s="149">
        <v>7</v>
      </c>
      <c r="J1436" s="149" t="s">
        <v>200</v>
      </c>
      <c r="M1436" s="135" t="s">
        <v>3688</v>
      </c>
      <c r="N1436" s="190">
        <v>1435</v>
      </c>
      <c r="T1436" t="str">
        <f t="shared" si="423"/>
        <v>insert into lov_value (ID, CREATED_BY, UPDATED_BY, UUID, CBL_VALUE,OSCAR_VALUE, ACTIVE, ORDER_VALUE,LOV_ID) values(1435,40,40,'78129d69-8e97-4ea8-aeea-fa96b9d8db99','A_MINUS','A-',1,7,58);</v>
      </c>
    </row>
    <row r="1437" spans="3:20" ht="16" hidden="1">
      <c r="C1437" s="189">
        <v>58</v>
      </c>
      <c r="D1437" s="189"/>
      <c r="E1437" s="189" t="s">
        <v>1274</v>
      </c>
      <c r="G1437" s="149" t="s">
        <v>3689</v>
      </c>
      <c r="H1437" s="149" t="s">
        <v>3690</v>
      </c>
      <c r="I1437" s="149">
        <v>8</v>
      </c>
      <c r="J1437" s="149" t="s">
        <v>200</v>
      </c>
      <c r="M1437" s="135" t="s">
        <v>3691</v>
      </c>
      <c r="N1437" s="190">
        <v>1436</v>
      </c>
      <c r="T1437" t="str">
        <f t="shared" si="423"/>
        <v>insert into lov_value (ID, CREATED_BY, UPDATED_BY, UUID, CBL_VALUE,OSCAR_VALUE, ACTIVE, ORDER_VALUE,LOV_ID) values(1436,40,40,'e5256c35-b70c-4f4d-88e7-9e17dbac4d9b','BBB_PLUS','BBB+',1,8,58);</v>
      </c>
    </row>
    <row r="1438" spans="3:20" ht="16" hidden="1">
      <c r="C1438" s="189">
        <v>58</v>
      </c>
      <c r="D1438" s="189"/>
      <c r="E1438" s="189" t="s">
        <v>1274</v>
      </c>
      <c r="G1438" s="149" t="s">
        <v>3692</v>
      </c>
      <c r="H1438" s="149" t="s">
        <v>3692</v>
      </c>
      <c r="I1438" s="149">
        <v>9</v>
      </c>
      <c r="J1438" s="149" t="s">
        <v>200</v>
      </c>
      <c r="M1438" s="135" t="s">
        <v>3693</v>
      </c>
      <c r="N1438" s="190">
        <v>1437</v>
      </c>
      <c r="T1438" t="str">
        <f t="shared" si="423"/>
        <v>insert into lov_value (ID, CREATED_BY, UPDATED_BY, UUID, CBL_VALUE,OSCAR_VALUE, ACTIVE, ORDER_VALUE,LOV_ID) values(1437,40,40,'fa07da68-b454-4ae8-83ba-418b62c9c087','BBB','BBB',1,9,58);</v>
      </c>
    </row>
    <row r="1439" spans="3:20" ht="16" hidden="1">
      <c r="C1439" s="189">
        <v>58</v>
      </c>
      <c r="D1439" s="189"/>
      <c r="E1439" s="189" t="s">
        <v>1274</v>
      </c>
      <c r="G1439" s="149" t="s">
        <v>3694</v>
      </c>
      <c r="H1439" s="149" t="s">
        <v>3695</v>
      </c>
      <c r="I1439" s="149">
        <v>10</v>
      </c>
      <c r="J1439" s="149" t="s">
        <v>200</v>
      </c>
      <c r="M1439" s="135" t="s">
        <v>3696</v>
      </c>
      <c r="N1439" s="190">
        <v>1438</v>
      </c>
      <c r="T1439" t="str">
        <f t="shared" si="423"/>
        <v>insert into lov_value (ID, CREATED_BY, UPDATED_BY, UUID, CBL_VALUE,OSCAR_VALUE, ACTIVE, ORDER_VALUE,LOV_ID) values(1438,40,40,'11d09d5a-10c5-4bd5-92a2-f988228078d9','BBB_MINUS','BBB-',1,10,58);</v>
      </c>
    </row>
    <row r="1440" spans="3:20" ht="16" hidden="1">
      <c r="C1440" s="189">
        <v>58</v>
      </c>
      <c r="D1440" s="189"/>
      <c r="E1440" s="189" t="s">
        <v>1274</v>
      </c>
      <c r="G1440" s="149" t="s">
        <v>3697</v>
      </c>
      <c r="H1440" s="149" t="s">
        <v>3698</v>
      </c>
      <c r="I1440" s="149">
        <v>11</v>
      </c>
      <c r="J1440" s="149" t="s">
        <v>200</v>
      </c>
      <c r="M1440" s="135" t="s">
        <v>3699</v>
      </c>
      <c r="N1440" s="190">
        <v>1439</v>
      </c>
      <c r="T1440" t="str">
        <f t="shared" si="423"/>
        <v>insert into lov_value (ID, CREATED_BY, UPDATED_BY, UUID, CBL_VALUE,OSCAR_VALUE, ACTIVE, ORDER_VALUE,LOV_ID) values(1439,40,40,'28086571-af98-4b88-b142-21f8ea1b2309','BB_PLUS','BB+',1,11,58);</v>
      </c>
    </row>
    <row r="1441" spans="3:20" ht="16" hidden="1">
      <c r="C1441" s="189">
        <v>58</v>
      </c>
      <c r="D1441" s="189"/>
      <c r="E1441" s="189" t="s">
        <v>1274</v>
      </c>
      <c r="G1441" s="149" t="s">
        <v>3700</v>
      </c>
      <c r="H1441" s="149" t="s">
        <v>3700</v>
      </c>
      <c r="I1441" s="149">
        <v>12</v>
      </c>
      <c r="J1441" s="149" t="s">
        <v>200</v>
      </c>
      <c r="M1441" s="135" t="s">
        <v>3701</v>
      </c>
      <c r="N1441" s="190">
        <v>1440</v>
      </c>
      <c r="T1441" t="str">
        <f t="shared" si="423"/>
        <v>insert into lov_value (ID, CREATED_BY, UPDATED_BY, UUID, CBL_VALUE,OSCAR_VALUE, ACTIVE, ORDER_VALUE,LOV_ID) values(1440,40,40,'ab42bc57-7fac-4714-a8fd-12b30f9cdc27','BB','BB',1,12,58);</v>
      </c>
    </row>
    <row r="1442" spans="3:20" ht="16" hidden="1">
      <c r="C1442" s="189">
        <v>58</v>
      </c>
      <c r="D1442" s="189"/>
      <c r="E1442" s="189" t="s">
        <v>1274</v>
      </c>
      <c r="G1442" s="149" t="s">
        <v>3702</v>
      </c>
      <c r="H1442" s="149" t="s">
        <v>3703</v>
      </c>
      <c r="I1442" s="149">
        <v>13</v>
      </c>
      <c r="J1442" s="149" t="s">
        <v>200</v>
      </c>
      <c r="M1442" s="135" t="s">
        <v>3704</v>
      </c>
      <c r="N1442" s="190">
        <v>1441</v>
      </c>
      <c r="T1442" t="str">
        <f t="shared" si="423"/>
        <v>insert into lov_value (ID, CREATED_BY, UPDATED_BY, UUID, CBL_VALUE,OSCAR_VALUE, ACTIVE, ORDER_VALUE,LOV_ID) values(1441,40,40,'3984ed0c-f9aa-4dcc-b46a-e36bd91b476c','BB_MINUS','BB-',1,13,58);</v>
      </c>
    </row>
    <row r="1443" spans="3:20" ht="16" hidden="1">
      <c r="C1443" s="189">
        <v>58</v>
      </c>
      <c r="D1443" s="189"/>
      <c r="E1443" s="189" t="s">
        <v>1274</v>
      </c>
      <c r="G1443" s="149" t="s">
        <v>3705</v>
      </c>
      <c r="H1443" s="149" t="s">
        <v>3706</v>
      </c>
      <c r="I1443" s="149">
        <v>14</v>
      </c>
      <c r="J1443" s="149" t="s">
        <v>200</v>
      </c>
      <c r="M1443" s="135" t="s">
        <v>3707</v>
      </c>
      <c r="N1443" s="190">
        <v>1442</v>
      </c>
      <c r="T1443" t="str">
        <f t="shared" si="423"/>
        <v>insert into lov_value (ID, CREATED_BY, UPDATED_BY, UUID, CBL_VALUE,OSCAR_VALUE, ACTIVE, ORDER_VALUE,LOV_ID) values(1442,40,40,'f81447c2-dfe8-43ea-8870-7e334a53861e','B_PLUS','B+',1,14,58);</v>
      </c>
    </row>
    <row r="1444" spans="3:20" ht="16" hidden="1">
      <c r="C1444" s="189">
        <v>58</v>
      </c>
      <c r="D1444" s="189"/>
      <c r="E1444" s="189" t="s">
        <v>1274</v>
      </c>
      <c r="G1444" s="149" t="s">
        <v>993</v>
      </c>
      <c r="H1444" s="149" t="s">
        <v>993</v>
      </c>
      <c r="I1444" s="149">
        <v>15</v>
      </c>
      <c r="J1444" s="149" t="s">
        <v>200</v>
      </c>
      <c r="M1444" s="135" t="s">
        <v>3708</v>
      </c>
      <c r="N1444" s="190">
        <v>1443</v>
      </c>
      <c r="T1444" t="str">
        <f t="shared" si="423"/>
        <v>insert into lov_value (ID, CREATED_BY, UPDATED_BY, UUID, CBL_VALUE,OSCAR_VALUE, ACTIVE, ORDER_VALUE,LOV_ID) values(1443,40,40,'324c167f-29cd-47fc-a6e1-76f6b5378b97','B','B',1,15,58);</v>
      </c>
    </row>
    <row r="1445" spans="3:20" ht="16" hidden="1">
      <c r="C1445" s="189">
        <v>58</v>
      </c>
      <c r="D1445" s="189"/>
      <c r="E1445" s="189" t="s">
        <v>1274</v>
      </c>
      <c r="G1445" s="149" t="s">
        <v>3709</v>
      </c>
      <c r="H1445" s="149" t="s">
        <v>3710</v>
      </c>
      <c r="I1445" s="149">
        <v>16</v>
      </c>
      <c r="J1445" s="149" t="s">
        <v>200</v>
      </c>
      <c r="M1445" s="135" t="s">
        <v>3711</v>
      </c>
      <c r="N1445" s="190">
        <v>1444</v>
      </c>
      <c r="T1445" t="str">
        <f t="shared" si="423"/>
        <v>insert into lov_value (ID, CREATED_BY, UPDATED_BY, UUID, CBL_VALUE,OSCAR_VALUE, ACTIVE, ORDER_VALUE,LOV_ID) values(1444,40,40,'3a2cfcf0-920f-4e2f-9c72-89300f4686e0','B_MINUS','B-',1,16,58);</v>
      </c>
    </row>
    <row r="1446" spans="3:20" ht="16" hidden="1">
      <c r="C1446" s="189">
        <v>58</v>
      </c>
      <c r="D1446" s="189"/>
      <c r="E1446" s="189" t="s">
        <v>1274</v>
      </c>
      <c r="G1446" s="149" t="s">
        <v>3712</v>
      </c>
      <c r="H1446" s="149" t="s">
        <v>3713</v>
      </c>
      <c r="I1446" s="149">
        <v>17</v>
      </c>
      <c r="J1446" s="149" t="s">
        <v>200</v>
      </c>
      <c r="M1446" s="135" t="s">
        <v>3714</v>
      </c>
      <c r="N1446" s="190">
        <v>1445</v>
      </c>
      <c r="T1446" t="str">
        <f t="shared" si="423"/>
        <v>insert into lov_value (ID, CREATED_BY, UPDATED_BY, UUID, CBL_VALUE,OSCAR_VALUE, ACTIVE, ORDER_VALUE,LOV_ID) values(1445,40,40,'30996e13-3a83-4d3e-99af-abd49b3c16e1','CCC_AND_BELOW','CCC and below',1,17,58);</v>
      </c>
    </row>
    <row r="1447" spans="3:20" ht="16" hidden="1">
      <c r="C1447" s="189">
        <v>58</v>
      </c>
      <c r="D1447" s="189"/>
      <c r="E1447" s="189" t="s">
        <v>1274</v>
      </c>
      <c r="G1447" s="149" t="s">
        <v>3715</v>
      </c>
      <c r="H1447" s="149" t="s">
        <v>3716</v>
      </c>
      <c r="I1447" s="149">
        <v>18</v>
      </c>
      <c r="J1447" s="149" t="s">
        <v>200</v>
      </c>
      <c r="M1447" s="135" t="s">
        <v>3717</v>
      </c>
      <c r="N1447" s="190">
        <v>1446</v>
      </c>
      <c r="T1447" t="str">
        <f t="shared" si="423"/>
        <v>insert into lov_value (ID, CREATED_BY, UPDATED_BY, UUID, CBL_VALUE,OSCAR_VALUE, ACTIVE, ORDER_VALUE,LOV_ID) values(1446,40,40,'63cd6d7c-0bf6-4a8f-9d95-82e95584ddad','EXCLUSIONS','Exclusions',1,18,58);</v>
      </c>
    </row>
    <row r="1448" spans="3:20" ht="16" hidden="1">
      <c r="C1448" s="189">
        <v>58</v>
      </c>
      <c r="D1448" s="189"/>
      <c r="E1448" s="189" t="s">
        <v>1274</v>
      </c>
      <c r="G1448" s="149" t="s">
        <v>3718</v>
      </c>
      <c r="H1448" s="149" t="s">
        <v>3203</v>
      </c>
      <c r="I1448" s="149">
        <v>19</v>
      </c>
      <c r="J1448" s="149" t="s">
        <v>200</v>
      </c>
      <c r="M1448" s="135" t="s">
        <v>3719</v>
      </c>
      <c r="N1448" s="190">
        <v>1447</v>
      </c>
      <c r="T1448" t="str">
        <f t="shared" si="423"/>
        <v>insert into lov_value (ID, CREATED_BY, UPDATED_BY, UUID, CBL_VALUE,OSCAR_VALUE, ACTIVE, ORDER_VALUE,LOV_ID) values(1447,40,40,'7e7e4825-0743-4d5a-9ff0-0eb3d1d1e97f','NOT_RATED','NR',1,19,58);</v>
      </c>
    </row>
    <row r="1449" spans="3:20" ht="16" hidden="1">
      <c r="C1449" s="189">
        <v>59</v>
      </c>
      <c r="D1449" s="189"/>
      <c r="E1449" s="189" t="s">
        <v>1278</v>
      </c>
      <c r="G1449" s="149" t="s">
        <v>2720</v>
      </c>
      <c r="H1449" s="149" t="s">
        <v>3720</v>
      </c>
      <c r="I1449" s="149">
        <v>1</v>
      </c>
      <c r="J1449" s="149" t="s">
        <v>200</v>
      </c>
      <c r="M1449" s="135" t="s">
        <v>3721</v>
      </c>
      <c r="N1449" s="190">
        <v>1448</v>
      </c>
      <c r="T1449" t="str">
        <f t="shared" si="423"/>
        <v>insert into lov_value (ID, CREATED_BY, UPDATED_BY, UUID, CBL_VALUE,OSCAR_VALUE, ACTIVE, ORDER_VALUE,LOV_ID) values(1448,40,40,'76c63d0e-a2ca-4e37-804a-42bc2d09d4d7','SUPRANATIONAL','Supranational - non EEC',1,1,59);</v>
      </c>
    </row>
    <row r="1450" spans="3:20" ht="16" hidden="1">
      <c r="C1450" s="189">
        <v>59</v>
      </c>
      <c r="D1450" s="189"/>
      <c r="E1450" s="189" t="s">
        <v>1278</v>
      </c>
      <c r="G1450" s="149" t="s">
        <v>3722</v>
      </c>
      <c r="H1450" s="149" t="s">
        <v>3723</v>
      </c>
      <c r="I1450" s="149">
        <v>2</v>
      </c>
      <c r="J1450" s="149" t="s">
        <v>200</v>
      </c>
      <c r="M1450" s="135" t="s">
        <v>3724</v>
      </c>
      <c r="N1450" s="190">
        <v>1449</v>
      </c>
      <c r="T1450" t="str">
        <f t="shared" si="423"/>
        <v>insert into lov_value (ID, CREATED_BY, UPDATED_BY, UUID, CBL_VALUE,OSCAR_VALUE, ACTIVE, ORDER_VALUE,LOV_ID) values(1449,40,40,'aeeee867-66f1-4153-86eb-facee32d61a5','AUDIT','Audit consultancy h. resources',1,2,59);</v>
      </c>
    </row>
    <row r="1451" spans="3:20" ht="16" hidden="1">
      <c r="C1451" s="189">
        <v>59</v>
      </c>
      <c r="D1451" s="189"/>
      <c r="E1451" s="189" t="s">
        <v>1278</v>
      </c>
      <c r="G1451" s="149" t="s">
        <v>3725</v>
      </c>
      <c r="H1451" s="149" t="s">
        <v>3726</v>
      </c>
      <c r="I1451" s="149">
        <v>3</v>
      </c>
      <c r="J1451" s="149" t="s">
        <v>200</v>
      </c>
      <c r="M1451" s="135" t="s">
        <v>3727</v>
      </c>
      <c r="N1451" s="190">
        <v>1450</v>
      </c>
      <c r="T1451" t="str">
        <f t="shared" si="423"/>
        <v>insert into lov_value (ID, CREATED_BY, UPDATED_BY, UUID, CBL_VALUE,OSCAR_VALUE, ACTIVE, ORDER_VALUE,LOV_ID) values(1450,40,40,'751364db-af47-44b3-80a3-dd96296f10ac','AEROSPACE','Aerospace and airlines',1,3,59);</v>
      </c>
    </row>
    <row r="1452" spans="3:20" ht="16" hidden="1">
      <c r="C1452" s="189">
        <v>59</v>
      </c>
      <c r="D1452" s="189"/>
      <c r="E1452" s="189" t="s">
        <v>1278</v>
      </c>
      <c r="G1452" s="149" t="s">
        <v>3728</v>
      </c>
      <c r="H1452" s="149" t="s">
        <v>3729</v>
      </c>
      <c r="I1452" s="149">
        <v>4</v>
      </c>
      <c r="J1452" s="149" t="s">
        <v>200</v>
      </c>
      <c r="M1452" s="135" t="s">
        <v>3730</v>
      </c>
      <c r="N1452" s="190">
        <v>1451</v>
      </c>
      <c r="T1452" t="str">
        <f t="shared" si="423"/>
        <v>insert into lov_value (ID, CREATED_BY, UPDATED_BY, UUID, CBL_VALUE,OSCAR_VALUE, ACTIVE, ORDER_VALUE,LOV_ID) values(1451,40,40,'30e44901-2293-4160-b629-30cf80c520a0','AGRICULTURE','Agriculture and fisheries',1,4,59);</v>
      </c>
    </row>
    <row r="1453" spans="3:20" ht="16" hidden="1">
      <c r="C1453" s="189">
        <v>59</v>
      </c>
      <c r="D1453" s="189"/>
      <c r="E1453" s="189" t="s">
        <v>1278</v>
      </c>
      <c r="G1453" s="149" t="s">
        <v>2670</v>
      </c>
      <c r="H1453" s="149" t="s">
        <v>3731</v>
      </c>
      <c r="I1453" s="149">
        <v>5</v>
      </c>
      <c r="J1453" s="149" t="s">
        <v>200</v>
      </c>
      <c r="M1453" s="135" t="s">
        <v>3732</v>
      </c>
      <c r="N1453" s="190">
        <v>1452</v>
      </c>
      <c r="T1453" t="str">
        <f t="shared" si="423"/>
        <v>insert into lov_value (ID, CREATED_BY, UPDATED_BY, UUID, CBL_VALUE,OSCAR_VALUE, ACTIVE, ORDER_VALUE,LOV_ID) values(1452,40,40,'b0345630-119f-4da8-b2dd-fb02a02fc47b','BANKING','Commercial banking',1,5,59);</v>
      </c>
    </row>
    <row r="1454" spans="3:20" ht="16" hidden="1">
      <c r="C1454" s="189">
        <v>59</v>
      </c>
      <c r="D1454" s="189"/>
      <c r="E1454" s="189" t="s">
        <v>1278</v>
      </c>
      <c r="G1454" s="149" t="s">
        <v>3733</v>
      </c>
      <c r="H1454" s="149" t="s">
        <v>3734</v>
      </c>
      <c r="I1454" s="149">
        <v>6</v>
      </c>
      <c r="J1454" s="149" t="s">
        <v>200</v>
      </c>
      <c r="M1454" s="135" t="s">
        <v>3735</v>
      </c>
      <c r="N1454" s="190">
        <v>1453</v>
      </c>
      <c r="T1454" t="str">
        <f t="shared" si="423"/>
        <v>insert into lov_value (ID, CREATED_BY, UPDATED_BY, UUID, CBL_VALUE,OSCAR_VALUE, ACTIVE, ORDER_VALUE,LOV_ID) values(1453,40,40,'a26be01b-80d7-4bda-a209-83f1ce05b7f9','UNKNOWN_1','Bond issuer',1,6,59);</v>
      </c>
    </row>
    <row r="1455" spans="3:20" ht="16" hidden="1">
      <c r="C1455" s="189">
        <v>59</v>
      </c>
      <c r="D1455" s="189"/>
      <c r="E1455" s="189" t="s">
        <v>1278</v>
      </c>
      <c r="G1455" s="149" t="s">
        <v>3736</v>
      </c>
      <c r="H1455" s="149" t="s">
        <v>3737</v>
      </c>
      <c r="I1455" s="149">
        <v>7</v>
      </c>
      <c r="J1455" s="149" t="s">
        <v>200</v>
      </c>
      <c r="M1455" s="135" t="s">
        <v>3738</v>
      </c>
      <c r="N1455" s="190">
        <v>1454</v>
      </c>
      <c r="T1455" t="str">
        <f t="shared" si="423"/>
        <v>insert into lov_value (ID, CREATED_BY, UPDATED_BY, UUID, CBL_VALUE,OSCAR_VALUE, ACTIVE, ORDER_VALUE,LOV_ID) values(1454,40,40,'3c92a1b3-296f-48ed-8b32-f07cfacbd717','BUILDING','Building materials and component',1,7,59);</v>
      </c>
    </row>
    <row r="1456" spans="3:20" ht="16" hidden="1">
      <c r="C1456" s="189">
        <v>59</v>
      </c>
      <c r="D1456" s="189"/>
      <c r="E1456" s="189" t="s">
        <v>1278</v>
      </c>
      <c r="G1456" s="149" t="s">
        <v>2730</v>
      </c>
      <c r="H1456" s="149" t="s">
        <v>3739</v>
      </c>
      <c r="I1456" s="149">
        <v>8</v>
      </c>
      <c r="J1456" s="149" t="s">
        <v>200</v>
      </c>
      <c r="M1456" s="135" t="s">
        <v>3740</v>
      </c>
      <c r="N1456" s="190">
        <v>1455</v>
      </c>
      <c r="T1456" t="str">
        <f t="shared" si="423"/>
        <v>insert into lov_value (ID, CREATED_BY, UPDATED_BY, UUID, CBL_VALUE,OSCAR_VALUE, ACTIVE, ORDER_VALUE,LOV_ID) values(1455,40,40,'c38ecf3b-9216-496b-9355-b0751632090b','BIOTECHNOLOGY','Biotechnology',1,8,59);</v>
      </c>
    </row>
    <row r="1457" spans="3:20" ht="16" hidden="1">
      <c r="C1457" s="189">
        <v>59</v>
      </c>
      <c r="D1457" s="189"/>
      <c r="E1457" s="189" t="s">
        <v>1278</v>
      </c>
      <c r="G1457" s="149" t="s">
        <v>3741</v>
      </c>
      <c r="H1457" s="149" t="s">
        <v>3742</v>
      </c>
      <c r="I1457" s="149">
        <v>9</v>
      </c>
      <c r="J1457" s="149" t="s">
        <v>200</v>
      </c>
      <c r="M1457" s="135" t="s">
        <v>3743</v>
      </c>
      <c r="N1457" s="190">
        <v>1456</v>
      </c>
      <c r="T1457" t="str">
        <f t="shared" si="423"/>
        <v>insert into lov_value (ID, CREATED_BY, UPDATED_BY, UUID, CBL_VALUE,OSCAR_VALUE, ACTIVE, ORDER_VALUE,LOV_ID) values(1456,40,40,'470dc8e9-7ec9-4fa4-b275-c16cfee8a9fe','UNKNOWN_2','Various industries',1,9,59);</v>
      </c>
    </row>
    <row r="1458" spans="3:20" ht="16" hidden="1">
      <c r="C1458" s="189">
        <v>59</v>
      </c>
      <c r="D1458" s="189"/>
      <c r="E1458" s="189" t="s">
        <v>1278</v>
      </c>
      <c r="G1458" s="149" t="s">
        <v>3744</v>
      </c>
      <c r="H1458" s="149" t="s">
        <v>3745</v>
      </c>
      <c r="I1458" s="149">
        <v>10</v>
      </c>
      <c r="J1458" s="149" t="s">
        <v>200</v>
      </c>
      <c r="M1458" s="135" t="s">
        <v>3746</v>
      </c>
      <c r="N1458" s="190">
        <v>1457</v>
      </c>
      <c r="T1458" t="str">
        <f t="shared" si="423"/>
        <v>insert into lov_value (ID, CREATED_BY, UPDATED_BY, UUID, CBL_VALUE,OSCAR_VALUE, ACTIVE, ORDER_VALUE,LOV_ID) values(1457,40,40,'c8fbe7b8-5721-407e-bed0-328eab37ff37','CATERING','Catering leisure and hotels',1,10,59);</v>
      </c>
    </row>
    <row r="1459" spans="3:20" ht="16" hidden="1">
      <c r="C1459" s="189">
        <v>59</v>
      </c>
      <c r="D1459" s="189"/>
      <c r="E1459" s="189" t="s">
        <v>1278</v>
      </c>
      <c r="G1459" s="149" t="s">
        <v>2723</v>
      </c>
      <c r="H1459" s="149" t="s">
        <v>3747</v>
      </c>
      <c r="I1459" s="149">
        <v>11</v>
      </c>
      <c r="J1459" s="149" t="s">
        <v>200</v>
      </c>
      <c r="M1459" s="135" t="s">
        <v>3748</v>
      </c>
      <c r="N1459" s="190">
        <v>1458</v>
      </c>
      <c r="T1459" t="str">
        <f t="shared" si="423"/>
        <v>insert into lov_value (ID, CREATED_BY, UPDATED_BY, UUID, CBL_VALUE,OSCAR_VALUE, ACTIVE, ORDER_VALUE,LOV_ID) values(1458,40,40,'42280454-3825-428f-b043-cbee0e87c936','CENTRAL_BANK','Central bank',1,11,59);</v>
      </c>
    </row>
    <row r="1460" spans="3:20" ht="16" hidden="1">
      <c r="C1460" s="189">
        <v>59</v>
      </c>
      <c r="D1460" s="189"/>
      <c r="E1460" s="189" t="s">
        <v>1278</v>
      </c>
      <c r="G1460" s="149" t="s">
        <v>2673</v>
      </c>
      <c r="H1460" s="149" t="s">
        <v>3749</v>
      </c>
      <c r="I1460" s="149">
        <v>12</v>
      </c>
      <c r="J1460" s="149" t="s">
        <v>200</v>
      </c>
      <c r="M1460" s="135" t="s">
        <v>3750</v>
      </c>
      <c r="N1460" s="190">
        <v>1459</v>
      </c>
      <c r="T1460" t="str">
        <f t="shared" si="423"/>
        <v>insert into lov_value (ID, CREATED_BY, UPDATED_BY, UUID, CBL_VALUE,OSCAR_VALUE, ACTIVE, ORDER_VALUE,LOV_ID) values(1459,40,40,'b70e8492-b094-49e5-9cf6-d84398db71ca','CHEMICALS','Chemicals',1,12,59);</v>
      </c>
    </row>
    <row r="1461" spans="3:20" ht="16" hidden="1">
      <c r="C1461" s="189">
        <v>59</v>
      </c>
      <c r="D1461" s="189"/>
      <c r="E1461" s="189" t="s">
        <v>1278</v>
      </c>
      <c r="G1461" s="149" t="s">
        <v>3751</v>
      </c>
      <c r="H1461" s="149" t="s">
        <v>3752</v>
      </c>
      <c r="I1461" s="149">
        <v>13</v>
      </c>
      <c r="J1461" s="149" t="s">
        <v>200</v>
      </c>
      <c r="M1461" s="135" t="s">
        <v>3753</v>
      </c>
      <c r="N1461" s="190">
        <v>1460</v>
      </c>
      <c r="T1461" t="str">
        <f t="shared" si="423"/>
        <v>insert into lov_value (ID, CREATED_BY, UPDATED_BY, UUID, CBL_VALUE,OSCAR_VALUE, ACTIVE, ORDER_VALUE,LOV_ID) values(1460,40,40,'0b51e120-9920-4049-8d7c-47cb39941485','CLOTHING','Clothing Manufacturers',1,13,59);</v>
      </c>
    </row>
    <row r="1462" spans="3:20" ht="16" hidden="1">
      <c r="C1462" s="189">
        <v>59</v>
      </c>
      <c r="D1462" s="189"/>
      <c r="E1462" s="189" t="s">
        <v>1278</v>
      </c>
      <c r="G1462" s="149" t="s">
        <v>3754</v>
      </c>
      <c r="H1462" s="149" t="s">
        <v>3755</v>
      </c>
      <c r="I1462" s="149">
        <v>14</v>
      </c>
      <c r="J1462" s="149" t="s">
        <v>200</v>
      </c>
      <c r="M1462" s="135" t="s">
        <v>3756</v>
      </c>
      <c r="N1462" s="190">
        <v>1461</v>
      </c>
      <c r="T1462" t="str">
        <f t="shared" si="423"/>
        <v>insert into lov_value (ID, CREATED_BY, UPDATED_BY, UUID, CBL_VALUE,OSCAR_VALUE, ACTIVE, ORDER_VALUE,LOV_ID) values(1461,40,40,'f8fd579f-3000-48d9-b6c5-476bcbdfa657','UNKNOWN_3','Conglomerate',1,14,59);</v>
      </c>
    </row>
    <row r="1463" spans="3:20" ht="16" hidden="1">
      <c r="C1463" s="189">
        <v>59</v>
      </c>
      <c r="D1463" s="189"/>
      <c r="E1463" s="189" t="s">
        <v>1278</v>
      </c>
      <c r="G1463" s="149" t="s">
        <v>3757</v>
      </c>
      <c r="H1463" s="149" t="s">
        <v>3758</v>
      </c>
      <c r="I1463" s="149">
        <v>15</v>
      </c>
      <c r="J1463" s="149" t="s">
        <v>200</v>
      </c>
      <c r="M1463" s="135" t="s">
        <v>3759</v>
      </c>
      <c r="N1463" s="190">
        <v>1462</v>
      </c>
      <c r="T1463" t="str">
        <f t="shared" si="423"/>
        <v>insert into lov_value (ID, CREATED_BY, UPDATED_BY, UUID, CBL_VALUE,OSCAR_VALUE, ACTIVE, ORDER_VALUE,LOV_ID) values(1462,40,40,'dff2adce-b8c2-4162-88cf-d166a10d596b','CONSTRUCTION','Construction civil engineering',1,15,59);</v>
      </c>
    </row>
    <row r="1464" spans="3:20" ht="16" hidden="1">
      <c r="C1464" s="189">
        <v>59</v>
      </c>
      <c r="D1464" s="189"/>
      <c r="E1464" s="189" t="s">
        <v>1278</v>
      </c>
      <c r="G1464" s="149" t="s">
        <v>3760</v>
      </c>
      <c r="H1464" s="149" t="s">
        <v>3761</v>
      </c>
      <c r="I1464" s="149">
        <v>16</v>
      </c>
      <c r="J1464" s="149" t="s">
        <v>200</v>
      </c>
      <c r="M1464" s="135" t="s">
        <v>3762</v>
      </c>
      <c r="N1464" s="190">
        <v>1463</v>
      </c>
      <c r="T1464" t="str">
        <f t="shared" si="423"/>
        <v>insert into lov_value (ID, CREATED_BY, UPDATED_BY, UUID, CBL_VALUE,OSCAR_VALUE, ACTIVE, ORDER_VALUE,LOV_ID) values(1463,40,40,'3f78ea61-66b6-4f8b-8bad-99556be7a80d','COMPUTER','Computer and software',1,16,59);</v>
      </c>
    </row>
    <row r="1465" spans="3:20" ht="16" hidden="1">
      <c r="C1465" s="189">
        <v>59</v>
      </c>
      <c r="D1465" s="189"/>
      <c r="E1465" s="189" t="s">
        <v>1278</v>
      </c>
      <c r="G1465" s="149" t="s">
        <v>3763</v>
      </c>
      <c r="H1465" s="149" t="s">
        <v>3764</v>
      </c>
      <c r="I1465" s="149">
        <v>17</v>
      </c>
      <c r="J1465" s="149" t="s">
        <v>200</v>
      </c>
      <c r="M1465" s="135" t="s">
        <v>3765</v>
      </c>
      <c r="N1465" s="190">
        <v>1464</v>
      </c>
      <c r="T1465" t="str">
        <f t="shared" si="423"/>
        <v>insert into lov_value (ID, CREATED_BY, UPDATED_BY, UUID, CBL_VALUE,OSCAR_VALUE, ACTIVE, ORDER_VALUE,LOV_ID) values(1464,40,40,'e3d7db37-835b-45a8-aa84-8e9082fbd18f','TOBACCO','obacco and alcoholic drinks',1,17,59);</v>
      </c>
    </row>
    <row r="1466" spans="3:20" ht="16" hidden="1">
      <c r="C1466" s="189">
        <v>59</v>
      </c>
      <c r="D1466" s="189"/>
      <c r="E1466" s="189" t="s">
        <v>1278</v>
      </c>
      <c r="G1466" s="149" t="s">
        <v>3766</v>
      </c>
      <c r="H1466" s="149" t="s">
        <v>3767</v>
      </c>
      <c r="I1466" s="149">
        <v>18</v>
      </c>
      <c r="J1466" s="149" t="s">
        <v>200</v>
      </c>
      <c r="M1466" s="135" t="s">
        <v>3768</v>
      </c>
      <c r="N1466" s="190">
        <v>1465</v>
      </c>
      <c r="T1466" t="str">
        <f t="shared" si="423"/>
        <v>insert into lov_value (ID, CREATED_BY, UPDATED_BY, UUID, CBL_VALUE,OSCAR_VALUE, ACTIVE, ORDER_VALUE,LOV_ID) values(1465,40,40,'b36a6e24-4454-45f8-a7c8-b4e1cd9e641e','OFFICE_SUPPLIES','Office supplies and computing',1,18,59);</v>
      </c>
    </row>
    <row r="1467" spans="3:20" ht="16" hidden="1">
      <c r="C1467" s="189">
        <v>59</v>
      </c>
      <c r="D1467" s="189"/>
      <c r="E1467" s="189" t="s">
        <v>1278</v>
      </c>
      <c r="G1467" s="149" t="s">
        <v>2683</v>
      </c>
      <c r="H1467" s="149" t="s">
        <v>3769</v>
      </c>
      <c r="I1467" s="149">
        <v>19</v>
      </c>
      <c r="J1467" s="149" t="s">
        <v>200</v>
      </c>
      <c r="M1467" s="135" t="s">
        <v>3770</v>
      </c>
      <c r="N1467" s="190">
        <v>1466</v>
      </c>
      <c r="T1467" t="str">
        <f t="shared" si="423"/>
        <v>insert into lov_value (ID, CREATED_BY, UPDATED_BY, UUID, CBL_VALUE,OSCAR_VALUE, ACTIVE, ORDER_VALUE,LOV_ID) values(1466,40,40,'e923a64a-8033-44a5-97b9-718d190ae650','EDUCATION','Education',1,19,59);</v>
      </c>
    </row>
    <row r="1468" spans="3:20" ht="16" hidden="1">
      <c r="C1468" s="189">
        <v>59</v>
      </c>
      <c r="D1468" s="189"/>
      <c r="E1468" s="189" t="s">
        <v>1278</v>
      </c>
      <c r="G1468" s="149" t="s">
        <v>3771</v>
      </c>
      <c r="H1468" s="149" t="s">
        <v>3772</v>
      </c>
      <c r="I1468" s="149">
        <v>20</v>
      </c>
      <c r="J1468" s="149" t="s">
        <v>200</v>
      </c>
      <c r="M1468" s="135" t="s">
        <v>3773</v>
      </c>
      <c r="N1468" s="190">
        <v>1467</v>
      </c>
      <c r="T1468" t="str">
        <f t="shared" si="423"/>
        <v>insert into lov_value (ID, CREATED_BY, UPDATED_BY, UUID, CBL_VALUE,OSCAR_VALUE, ACTIVE, ORDER_VALUE,LOV_ID) values(1467,40,40,'5eb55e82-c28c-4f71-bdad-4d3df6f46a4f','SUPRANATIONAL_EEC','Supranational EEC except EIB',1,20,59);</v>
      </c>
    </row>
    <row r="1469" spans="3:20" ht="16" hidden="1">
      <c r="C1469" s="189">
        <v>59</v>
      </c>
      <c r="D1469" s="189"/>
      <c r="E1469" s="189" t="s">
        <v>1278</v>
      </c>
      <c r="G1469" s="149" t="s">
        <v>3774</v>
      </c>
      <c r="H1469" s="149" t="s">
        <v>3775</v>
      </c>
      <c r="I1469" s="149">
        <v>21</v>
      </c>
      <c r="J1469" s="149" t="s">
        <v>200</v>
      </c>
      <c r="M1469" s="135" t="s">
        <v>3776</v>
      </c>
      <c r="N1469" s="190">
        <v>1468</v>
      </c>
      <c r="T1469" t="str">
        <f t="shared" si="423"/>
        <v>insert into lov_value (ID, CREATED_BY, UPDATED_BY, UUID, CBL_VALUE,OSCAR_VALUE, ACTIVE, ORDER_VALUE,LOV_ID) values(1468,40,40,'daaed5f8-c5b2-4bb8-be55-fc089eeb7110','ENVIRONMENT','Environment/waste mgt. indust.',1,21,59);</v>
      </c>
    </row>
    <row r="1470" spans="3:20" ht="16" hidden="1">
      <c r="C1470" s="189">
        <v>59</v>
      </c>
      <c r="D1470" s="189"/>
      <c r="E1470" s="189" t="s">
        <v>1278</v>
      </c>
      <c r="G1470" s="149" t="s">
        <v>3777</v>
      </c>
      <c r="H1470" s="149" t="s">
        <v>3778</v>
      </c>
      <c r="I1470" s="149">
        <v>22</v>
      </c>
      <c r="J1470" s="149" t="s">
        <v>200</v>
      </c>
      <c r="M1470" s="135" t="s">
        <v>3779</v>
      </c>
      <c r="N1470" s="190">
        <v>1469</v>
      </c>
      <c r="T1470" t="str">
        <f t="shared" si="423"/>
        <v>insert into lov_value (ID, CREATED_BY, UPDATED_BY, UUID, CBL_VALUE,OSCAR_VALUE, ACTIVE, ORDER_VALUE,LOV_ID) values(1469,40,40,'cc5382b6-0803-495a-9c17-14fa5ed14033','ELECTRICAL','Electrical and electronics',1,22,59);</v>
      </c>
    </row>
    <row r="1471" spans="3:20" ht="16" hidden="1">
      <c r="C1471" s="189">
        <v>59</v>
      </c>
      <c r="D1471" s="189"/>
      <c r="E1471" s="189" t="s">
        <v>1278</v>
      </c>
      <c r="G1471" s="149" t="s">
        <v>3780</v>
      </c>
      <c r="H1471" s="149" t="s">
        <v>3781</v>
      </c>
      <c r="I1471" s="149">
        <v>23</v>
      </c>
      <c r="J1471" s="149" t="s">
        <v>200</v>
      </c>
      <c r="M1471" s="135" t="s">
        <v>3782</v>
      </c>
      <c r="N1471" s="190">
        <v>1470</v>
      </c>
      <c r="T1471" t="str">
        <f t="shared" si="423"/>
        <v>insert into lov_value (ID, CREATED_BY, UPDATED_BY, UUID, CBL_VALUE,OSCAR_VALUE, ACTIVE, ORDER_VALUE,LOV_ID) values(1470,40,40,'f0108b91-fe33-41c4-b528-30cc0164de42','ENGINEERING','Engineering',1,23,59);</v>
      </c>
    </row>
    <row r="1472" spans="3:20" ht="16" hidden="1">
      <c r="C1472" s="189">
        <v>59</v>
      </c>
      <c r="D1472" s="189"/>
      <c r="E1472" s="189" t="s">
        <v>1278</v>
      </c>
      <c r="G1472" s="149" t="s">
        <v>3783</v>
      </c>
      <c r="H1472" s="149" t="s">
        <v>3784</v>
      </c>
      <c r="I1472" s="149">
        <v>24</v>
      </c>
      <c r="J1472" s="149" t="s">
        <v>200</v>
      </c>
      <c r="M1472" s="135" t="s">
        <v>3785</v>
      </c>
      <c r="N1472" s="190">
        <v>1471</v>
      </c>
      <c r="T1472" t="str">
        <f t="shared" si="423"/>
        <v>insert into lov_value (ID, CREATED_BY, UPDATED_BY, UUID, CBL_VALUE,OSCAR_VALUE, ACTIVE, ORDER_VALUE,LOV_ID) values(1471,40,40,'1d4a56c2-3192-4fcb-afc5-71ae277aaccd','ENVIRONMENTAL_INDUSTRY','Environmental industry',1,24,59);</v>
      </c>
    </row>
    <row r="1473" spans="3:20" ht="16" hidden="1">
      <c r="C1473" s="189">
        <v>59</v>
      </c>
      <c r="D1473" s="189"/>
      <c r="E1473" s="189" t="s">
        <v>1278</v>
      </c>
      <c r="G1473" s="149" t="s">
        <v>3786</v>
      </c>
      <c r="H1473" s="149" t="s">
        <v>3787</v>
      </c>
      <c r="I1473" s="149">
        <v>25</v>
      </c>
      <c r="J1473" s="149" t="s">
        <v>200</v>
      </c>
      <c r="M1473" s="135" t="s">
        <v>3788</v>
      </c>
      <c r="N1473" s="190">
        <v>1472</v>
      </c>
      <c r="T1473" t="str">
        <f t="shared" si="423"/>
        <v>insert into lov_value (ID, CREATED_BY, UPDATED_BY, UUID, CBL_VALUE,OSCAR_VALUE, ACTIVE, ORDER_VALUE,LOV_ID) values(1472,40,40,'4c6d8924-9f16-4212-83b2-05cd6dfed3a0','FOOD','Food stuffs/n. alcoholic drinks',1,25,59);</v>
      </c>
    </row>
    <row r="1474" spans="3:20" ht="16" hidden="1">
      <c r="C1474" s="189">
        <v>59</v>
      </c>
      <c r="D1474" s="189"/>
      <c r="E1474" s="189" t="s">
        <v>1278</v>
      </c>
      <c r="G1474" s="149" t="s">
        <v>3789</v>
      </c>
      <c r="H1474" s="149" t="s">
        <v>3790</v>
      </c>
      <c r="I1474" s="149">
        <v>26</v>
      </c>
      <c r="J1474" s="149" t="s">
        <v>200</v>
      </c>
      <c r="M1474" s="135" t="s">
        <v>3791</v>
      </c>
      <c r="N1474" s="190">
        <v>1473</v>
      </c>
      <c r="T1474" t="str">
        <f t="shared" ref="T1474:T1537" si="424">CONCATENATE("insert into lov_value (ID, CREATED_BY, UPDATED_BY, UUID, CBL_VALUE,OSCAR_VALUE, ACTIVE, ORDER_VALUE,LOV_ID) values(",N1474,",40,40,'",M1474,"','",G1474,"','",H1474,"',1,",I1474,",",C1474,");")</f>
        <v>insert into lov_value (ID, CREATED_BY, UPDATED_BY, UUID, CBL_VALUE,OSCAR_VALUE, ACTIVE, ORDER_VALUE,LOV_ID) values(1473,40,40,'f8d40a04-6e82-4332-ad68-4727eca40cce','FINANCE','Finance (non-banking)',1,26,59);</v>
      </c>
    </row>
    <row r="1475" spans="3:20" ht="16" hidden="1">
      <c r="C1475" s="189">
        <v>59</v>
      </c>
      <c r="D1475" s="189"/>
      <c r="E1475" s="189" t="s">
        <v>1278</v>
      </c>
      <c r="G1475" s="149" t="s">
        <v>3792</v>
      </c>
      <c r="H1475" s="149" t="s">
        <v>3793</v>
      </c>
      <c r="I1475" s="149">
        <v>27</v>
      </c>
      <c r="J1475" s="149" t="s">
        <v>200</v>
      </c>
      <c r="M1475" s="135" t="s">
        <v>3794</v>
      </c>
      <c r="N1475" s="190">
        <v>1474</v>
      </c>
      <c r="T1475" t="str">
        <f t="shared" si="424"/>
        <v>insert into lov_value (ID, CREATED_BY, UPDATED_BY, UUID, CBL_VALUE,OSCAR_VALUE, ACTIVE, ORDER_VALUE,LOV_ID) values(1474,40,40,'7f2bd5da-0c72-4038-8a86-31a9311787d7','FORESTRY','Forestry/paper',1,27,59);</v>
      </c>
    </row>
    <row r="1476" spans="3:20" ht="16" hidden="1">
      <c r="C1476" s="189">
        <v>59</v>
      </c>
      <c r="D1476" s="189"/>
      <c r="E1476" s="189" t="s">
        <v>1278</v>
      </c>
      <c r="G1476" s="149" t="s">
        <v>3795</v>
      </c>
      <c r="H1476" s="149" t="s">
        <v>3796</v>
      </c>
      <c r="I1476" s="149">
        <v>28</v>
      </c>
      <c r="J1476" s="149" t="s">
        <v>200</v>
      </c>
      <c r="M1476" s="135" t="s">
        <v>3797</v>
      </c>
      <c r="N1476" s="190">
        <v>1475</v>
      </c>
      <c r="T1476" t="str">
        <f t="shared" si="424"/>
        <v>insert into lov_value (ID, CREATED_BY, UPDATED_BY, UUID, CBL_VALUE,OSCAR_VALUE, ACTIVE, ORDER_VALUE,LOV_ID) values(1475,40,40,'e2a3eb99-631c-4463-bc24-ed8827109178','FINANCIAL_VEHICLE','Financial vehicle',1,28,59);</v>
      </c>
    </row>
    <row r="1477" spans="3:20" ht="16" hidden="1">
      <c r="C1477" s="189">
        <v>59</v>
      </c>
      <c r="D1477" s="189"/>
      <c r="E1477" s="189" t="s">
        <v>1278</v>
      </c>
      <c r="G1477" s="149" t="s">
        <v>3798</v>
      </c>
      <c r="H1477" s="149" t="s">
        <v>3799</v>
      </c>
      <c r="I1477" s="149">
        <v>29</v>
      </c>
      <c r="J1477" s="149" t="s">
        <v>200</v>
      </c>
      <c r="M1477" s="135" t="s">
        <v>3800</v>
      </c>
      <c r="N1477" s="190">
        <v>1476</v>
      </c>
      <c r="T1477" t="str">
        <f t="shared" si="424"/>
        <v>insert into lov_value (ID, CREATED_BY, UPDATED_BY, UUID, CBL_VALUE,OSCAR_VALUE, ACTIVE, ORDER_VALUE,LOV_ID) values(1476,40,40,'cc682f55-2d39-487b-bd98-a85e25dbcd74','UNKNOWN_4','Holding corporation',1,29,59);</v>
      </c>
    </row>
    <row r="1478" spans="3:20" ht="16" hidden="1">
      <c r="C1478" s="189">
        <v>59</v>
      </c>
      <c r="D1478" s="189"/>
      <c r="E1478" s="189" t="s">
        <v>1278</v>
      </c>
      <c r="G1478" s="149" t="s">
        <v>3801</v>
      </c>
      <c r="H1478" s="149" t="s">
        <v>3802</v>
      </c>
      <c r="I1478" s="149">
        <v>30</v>
      </c>
      <c r="J1478" s="149" t="s">
        <v>200</v>
      </c>
      <c r="M1478" s="135" t="s">
        <v>3803</v>
      </c>
      <c r="N1478" s="190">
        <v>1477</v>
      </c>
      <c r="T1478" t="str">
        <f t="shared" si="424"/>
        <v>insert into lov_value (ID, CREATED_BY, UPDATED_BY, UUID, CBL_VALUE,OSCAR_VALUE, ACTIVE, ORDER_VALUE,LOV_ID) values(1477,40,40,'8a948ef0-22f9-4d1e-8eb8-7472e8b7135c','HOME_FURNISHING','Home furnishing/domestic merch',1,30,59);</v>
      </c>
    </row>
    <row r="1479" spans="3:20" ht="16" hidden="1">
      <c r="C1479" s="189">
        <v>59</v>
      </c>
      <c r="D1479" s="189"/>
      <c r="E1479" s="189" t="s">
        <v>1278</v>
      </c>
      <c r="G1479" s="149" t="s">
        <v>3804</v>
      </c>
      <c r="H1479" s="149" t="s">
        <v>3805</v>
      </c>
      <c r="I1479" s="149">
        <v>31</v>
      </c>
      <c r="J1479" s="149" t="s">
        <v>200</v>
      </c>
      <c r="M1479" s="135" t="s">
        <v>3806</v>
      </c>
      <c r="N1479" s="190">
        <v>1478</v>
      </c>
      <c r="T1479" t="str">
        <f t="shared" si="424"/>
        <v>insert into lov_value (ID, CREATED_BY, UPDATED_BY, UUID, CBL_VALUE,OSCAR_VALUE, ACTIVE, ORDER_VALUE,LOV_ID) values(1478,40,40,'723b9542-e262-480f-a44f-7c9d85c6793f','FURNISHING','Hospitals/healthcare',1,31,59);</v>
      </c>
    </row>
    <row r="1480" spans="3:20" ht="16" hidden="1">
      <c r="C1480" s="189">
        <v>59</v>
      </c>
      <c r="D1480" s="189"/>
      <c r="E1480" s="189" t="s">
        <v>1278</v>
      </c>
      <c r="G1480" s="149" t="s">
        <v>3807</v>
      </c>
      <c r="H1480" s="149" t="s">
        <v>3808</v>
      </c>
      <c r="I1480" s="149">
        <v>32</v>
      </c>
      <c r="J1480" s="149" t="s">
        <v>200</v>
      </c>
      <c r="M1480" s="135" t="s">
        <v>3809</v>
      </c>
      <c r="N1480" s="190">
        <v>1479</v>
      </c>
      <c r="T1480" t="str">
        <f t="shared" si="424"/>
        <v>insert into lov_value (ID, CREATED_BY, UPDATED_BY, UUID, CBL_VALUE,OSCAR_VALUE, ACTIVE, ORDER_VALUE,LOV_ID) values(1479,40,40,'6a0433dd-12d8-4d6f-aac9-2d93950741c8','EIB','European Investment Bank',1,32,59);</v>
      </c>
    </row>
    <row r="1481" spans="3:20" ht="16" hidden="1">
      <c r="C1481" s="189">
        <v>59</v>
      </c>
      <c r="D1481" s="189"/>
      <c r="E1481" s="189" t="s">
        <v>1278</v>
      </c>
      <c r="G1481" s="149" t="s">
        <v>3810</v>
      </c>
      <c r="H1481" s="149" t="s">
        <v>3811</v>
      </c>
      <c r="I1481" s="149">
        <v>33</v>
      </c>
      <c r="J1481" s="149" t="s">
        <v>200</v>
      </c>
      <c r="M1481" s="135" t="s">
        <v>3812</v>
      </c>
      <c r="N1481" s="190">
        <v>1480</v>
      </c>
      <c r="T1481" t="str">
        <f t="shared" si="424"/>
        <v>insert into lov_value (ID, CREATED_BY, UPDATED_BY, UUID, CBL_VALUE,OSCAR_VALUE, ACTIVE, ORDER_VALUE,LOV_ID) values(1480,40,40,'ed4c40a2-fd36-40f1-8822-5235100f40a2','IMPORT_EXPORT','Import/export',1,33,59);</v>
      </c>
    </row>
    <row r="1482" spans="3:20" ht="16" hidden="1">
      <c r="C1482" s="189">
        <v>59</v>
      </c>
      <c r="D1482" s="189"/>
      <c r="E1482" s="189" t="s">
        <v>1278</v>
      </c>
      <c r="G1482" s="149" t="s">
        <v>2701</v>
      </c>
      <c r="H1482" s="149" t="s">
        <v>3813</v>
      </c>
      <c r="I1482" s="149">
        <v>34</v>
      </c>
      <c r="J1482" s="149" t="s">
        <v>200</v>
      </c>
      <c r="M1482" s="135" t="s">
        <v>3814</v>
      </c>
      <c r="N1482" s="190">
        <v>1481</v>
      </c>
      <c r="T1482" t="str">
        <f t="shared" si="424"/>
        <v>insert into lov_value (ID, CREATED_BY, UPDATED_BY, UUID, CBL_VALUE,OSCAR_VALUE, ACTIVE, ORDER_VALUE,LOV_ID) values(1481,40,40,'fb16f61b-623e-4107-af8b-71c1c4a662c3','INSURANCE','Insurance',1,34,59);</v>
      </c>
    </row>
    <row r="1483" spans="3:20" ht="16" hidden="1">
      <c r="C1483" s="189">
        <v>59</v>
      </c>
      <c r="D1483" s="189"/>
      <c r="E1483" s="189" t="s">
        <v>1278</v>
      </c>
      <c r="G1483" s="149" t="s">
        <v>3815</v>
      </c>
      <c r="H1483" s="149" t="s">
        <v>3816</v>
      </c>
      <c r="I1483" s="149">
        <v>35</v>
      </c>
      <c r="J1483" s="149" t="s">
        <v>200</v>
      </c>
      <c r="M1483" s="135" t="s">
        <v>3817</v>
      </c>
      <c r="N1483" s="190">
        <v>1482</v>
      </c>
      <c r="T1483" t="str">
        <f t="shared" si="424"/>
        <v>insert into lov_value (ID, CREATED_BY, UPDATED_BY, UUID, CBL_VALUE,OSCAR_VALUE, ACTIVE, ORDER_VALUE,LOV_ID) values(1482,40,40,'abc14b7a-2bab-42e7-b5b0-c22a62a48120','IRON','Iron/steel',1,35,59);</v>
      </c>
    </row>
    <row r="1484" spans="3:20" ht="16" hidden="1">
      <c r="C1484" s="189">
        <v>59</v>
      </c>
      <c r="D1484" s="189"/>
      <c r="E1484" s="189" t="s">
        <v>1278</v>
      </c>
      <c r="G1484" s="149" t="s">
        <v>3818</v>
      </c>
      <c r="H1484" s="149" t="s">
        <v>3819</v>
      </c>
      <c r="I1484" s="149">
        <v>36</v>
      </c>
      <c r="J1484" s="149" t="s">
        <v>200</v>
      </c>
      <c r="M1484" s="135" t="s">
        <v>3820</v>
      </c>
      <c r="N1484" s="190">
        <v>1483</v>
      </c>
      <c r="T1484" t="str">
        <f t="shared" si="424"/>
        <v>insert into lov_value (ID, CREATED_BY, UPDATED_BY, UUID, CBL_VALUE,OSCAR_VALUE, ACTIVE, ORDER_VALUE,LOV_ID) values(1483,40,40,'f1f3ed70-21b7-4051-a424-975746f6742b','INVESTMENT','Investment companies',1,36,59);</v>
      </c>
    </row>
    <row r="1485" spans="3:20" ht="16" hidden="1">
      <c r="C1485" s="189">
        <v>59</v>
      </c>
      <c r="D1485" s="189"/>
      <c r="E1485" s="189" t="s">
        <v>1278</v>
      </c>
      <c r="G1485" s="149" t="s">
        <v>3821</v>
      </c>
      <c r="H1485" s="149" t="s">
        <v>3822</v>
      </c>
      <c r="I1485" s="149">
        <v>37</v>
      </c>
      <c r="J1485" s="149" t="s">
        <v>200</v>
      </c>
      <c r="M1485" s="135" t="s">
        <v>3823</v>
      </c>
      <c r="N1485" s="190">
        <v>1484</v>
      </c>
      <c r="T1485" t="str">
        <f t="shared" si="424"/>
        <v>insert into lov_value (ID, CREATED_BY, UPDATED_BY, UUID, CBL_VALUE,OSCAR_VALUE, ACTIVE, ORDER_VALUE,LOV_ID) values(1484,40,40,'306f6f5e-43ae-40b3-a06a-0db89e620aca','MULTILATERAL','Multilateral development banks',1,37,59);</v>
      </c>
    </row>
    <row r="1486" spans="3:20" ht="16" hidden="1">
      <c r="C1486" s="189">
        <v>59</v>
      </c>
      <c r="D1486" s="189"/>
      <c r="E1486" s="189" t="s">
        <v>1278</v>
      </c>
      <c r="G1486" s="149" t="s">
        <v>3824</v>
      </c>
      <c r="H1486" s="149" t="s">
        <v>3825</v>
      </c>
      <c r="I1486" s="149">
        <v>38</v>
      </c>
      <c r="J1486" s="149" t="s">
        <v>200</v>
      </c>
      <c r="M1486" s="135" t="s">
        <v>3826</v>
      </c>
      <c r="N1486" s="190">
        <v>1485</v>
      </c>
      <c r="T1486" t="str">
        <f t="shared" si="424"/>
        <v>insert into lov_value (ID, CREATED_BY, UPDATED_BY, UUID, CBL_VALUE,OSCAR_VALUE, ACTIVE, ORDER_VALUE,LOV_ID) values(1485,40,40,'961ffb27-f067-4410-901d-37dd18002d8f','METALS','Metals: mining and refining',1,38,59);</v>
      </c>
    </row>
    <row r="1487" spans="3:20" ht="16" hidden="1">
      <c r="C1487" s="189">
        <v>59</v>
      </c>
      <c r="D1487" s="189"/>
      <c r="E1487" s="189" t="s">
        <v>1278</v>
      </c>
      <c r="G1487" s="149" t="s">
        <v>3827</v>
      </c>
      <c r="H1487" s="149" t="s">
        <v>3828</v>
      </c>
      <c r="I1487" s="149">
        <v>39</v>
      </c>
      <c r="J1487" s="149" t="s">
        <v>200</v>
      </c>
      <c r="M1487" s="135" t="s">
        <v>3829</v>
      </c>
      <c r="N1487" s="190">
        <v>1486</v>
      </c>
      <c r="T1487" t="str">
        <f t="shared" si="424"/>
        <v>insert into lov_value (ID, CREATED_BY, UPDATED_BY, UUID, CBL_VALUE,OSCAR_VALUE, ACTIVE, ORDER_VALUE,LOV_ID) values(1486,40,40,'16365e11-301f-40a2-96fd-7d7afa5b1765','MINING','Mining/minerals',1,39,59);</v>
      </c>
    </row>
    <row r="1488" spans="3:20" ht="16" hidden="1">
      <c r="C1488" s="189">
        <v>59</v>
      </c>
      <c r="D1488" s="189"/>
      <c r="E1488" s="189" t="s">
        <v>1278</v>
      </c>
      <c r="G1488" s="149" t="s">
        <v>3830</v>
      </c>
      <c r="H1488" s="149" t="s">
        <v>3831</v>
      </c>
      <c r="I1488" s="149">
        <v>40</v>
      </c>
      <c r="J1488" s="149" t="s">
        <v>200</v>
      </c>
      <c r="M1488" s="135" t="s">
        <v>3832</v>
      </c>
      <c r="N1488" s="190">
        <v>1487</v>
      </c>
      <c r="T1488" t="str">
        <f t="shared" si="424"/>
        <v>insert into lov_value (ID, CREATED_BY, UPDATED_BY, UUID, CBL_VALUE,OSCAR_VALUE, ACTIVE, ORDER_VALUE,LOV_ID) values(1487,40,40,'105b87c1-e598-4c95-ac6c-d0c6474ac277','MULTIMEDIA','Multimedia activities',1,40,59);</v>
      </c>
    </row>
    <row r="1489" spans="3:20" ht="16" hidden="1">
      <c r="C1489" s="189">
        <v>59</v>
      </c>
      <c r="D1489" s="189"/>
      <c r="E1489" s="189" t="s">
        <v>1278</v>
      </c>
      <c r="G1489" s="149" t="s">
        <v>3833</v>
      </c>
      <c r="H1489" s="149" t="s">
        <v>3834</v>
      </c>
      <c r="I1489" s="149">
        <v>41</v>
      </c>
      <c r="J1489" s="149" t="s">
        <v>200</v>
      </c>
      <c r="M1489" s="135" t="s">
        <v>3835</v>
      </c>
      <c r="N1489" s="190">
        <v>1488</v>
      </c>
      <c r="T1489" t="str">
        <f t="shared" si="424"/>
        <v>insert into lov_value (ID, CREATED_BY, UPDATED_BY, UUID, CBL_VALUE,OSCAR_VALUE, ACTIVE, ORDER_VALUE,LOV_ID) values(1488,40,40,'cac70949-2053-44a9-902c-b8fd41de2fd3','MOTORS','Motors/motors Companies',1,41,59);</v>
      </c>
    </row>
    <row r="1490" spans="3:20" ht="16" hidden="1">
      <c r="C1490" s="189">
        <v>59</v>
      </c>
      <c r="D1490" s="189"/>
      <c r="E1490" s="189" t="s">
        <v>1278</v>
      </c>
      <c r="G1490" s="149" t="s">
        <v>2728</v>
      </c>
      <c r="H1490" s="149" t="s">
        <v>3836</v>
      </c>
      <c r="I1490" s="149">
        <v>42</v>
      </c>
      <c r="J1490" s="149" t="s">
        <v>200</v>
      </c>
      <c r="M1490" s="135" t="s">
        <v>3837</v>
      </c>
      <c r="N1490" s="190">
        <v>1489</v>
      </c>
      <c r="T1490" t="str">
        <f t="shared" si="424"/>
        <v>insert into lov_value (ID, CREATED_BY, UPDATED_BY, UUID, CBL_VALUE,OSCAR_VALUE, ACTIVE, ORDER_VALUE,LOV_ID) values(1489,40,40,'f9f73821-567f-4360-8f3f-700bcae4ba0c','MUNICIPALITY','Municipality',1,42,59);</v>
      </c>
    </row>
    <row r="1491" spans="3:20" ht="16" hidden="1">
      <c r="C1491" s="189">
        <v>59</v>
      </c>
      <c r="D1491" s="189"/>
      <c r="E1491" s="189" t="s">
        <v>1278</v>
      </c>
      <c r="G1491" s="149" t="s">
        <v>3838</v>
      </c>
      <c r="H1491" s="149" t="s">
        <v>3839</v>
      </c>
      <c r="I1491" s="149">
        <v>43</v>
      </c>
      <c r="J1491" s="149" t="s">
        <v>200</v>
      </c>
      <c r="M1491" s="135" t="s">
        <v>3840</v>
      </c>
      <c r="N1491" s="190">
        <v>1490</v>
      </c>
      <c r="T1491" t="str">
        <f t="shared" si="424"/>
        <v>insert into lov_value (ID, CREATED_BY, UPDATED_BY, UUID, CBL_VALUE,OSCAR_VALUE, ACTIVE, ORDER_VALUE,LOV_ID) values(1490,40,40,'cbf6b7af-1112-4d6b-b25d-5d193b391a3d','OIL','Oil/energy sources',1,43,59);</v>
      </c>
    </row>
    <row r="1492" spans="3:20" ht="16" hidden="1">
      <c r="C1492" s="189">
        <v>59</v>
      </c>
      <c r="D1492" s="189"/>
      <c r="E1492" s="189" t="s">
        <v>1278</v>
      </c>
      <c r="G1492" s="149" t="s">
        <v>2703</v>
      </c>
      <c r="H1492" s="149" t="s">
        <v>3841</v>
      </c>
      <c r="I1492" s="149">
        <v>44</v>
      </c>
      <c r="J1492" s="149" t="s">
        <v>200</v>
      </c>
      <c r="M1492" s="135" t="s">
        <v>3842</v>
      </c>
      <c r="N1492" s="190">
        <v>1491</v>
      </c>
      <c r="T1492" t="str">
        <f t="shared" si="424"/>
        <v>insert into lov_value (ID, CREATED_BY, UPDATED_BY, UUID, CBL_VALUE,OSCAR_VALUE, ACTIVE, ORDER_VALUE,LOV_ID) values(1491,40,40,'c426a90c-05eb-4630-a28e-896c20131517','PHARMACEUTICALS','Pharmaceuticals/cosmetics',1,44,59);</v>
      </c>
    </row>
    <row r="1493" spans="3:20" ht="16" hidden="1">
      <c r="C1493" s="189">
        <v>59</v>
      </c>
      <c r="D1493" s="189"/>
      <c r="E1493" s="189" t="s">
        <v>1278</v>
      </c>
      <c r="G1493" s="149" t="s">
        <v>3843</v>
      </c>
      <c r="H1493" s="149" t="s">
        <v>3844</v>
      </c>
      <c r="I1493" s="149">
        <v>45</v>
      </c>
      <c r="J1493" s="149" t="s">
        <v>200</v>
      </c>
      <c r="M1493" s="135" t="s">
        <v>3845</v>
      </c>
      <c r="N1493" s="190">
        <v>1492</v>
      </c>
      <c r="T1493" t="str">
        <f t="shared" si="424"/>
        <v>insert into lov_value (ID, CREATED_BY, UPDATED_BY, UUID, CBL_VALUE,OSCAR_VALUE, ACTIVE, ORDER_VALUE,LOV_ID) values(1492,40,40,'f41dc93b-ab8c-4e58-8dea-896c0fdcab18','PACKAGING','Packaging/storing',1,45,59);</v>
      </c>
    </row>
    <row r="1494" spans="3:20" ht="16" hidden="1">
      <c r="C1494" s="189">
        <v>59</v>
      </c>
      <c r="D1494" s="189"/>
      <c r="E1494" s="189" t="s">
        <v>1278</v>
      </c>
      <c r="G1494" s="149" t="s">
        <v>3846</v>
      </c>
      <c r="H1494" s="149" t="s">
        <v>3847</v>
      </c>
      <c r="I1494" s="149">
        <v>46</v>
      </c>
      <c r="J1494" s="149" t="s">
        <v>200</v>
      </c>
      <c r="M1494" s="135" t="s">
        <v>3848</v>
      </c>
      <c r="N1494" s="190">
        <v>1493</v>
      </c>
      <c r="T1494" t="str">
        <f t="shared" si="424"/>
        <v>insert into lov_value (ID, CREATED_BY, UPDATED_BY, UUID, CBL_VALUE,OSCAR_VALUE, ACTIVE, ORDER_VALUE,LOV_ID) values(1493,40,40,'58cc76e7-8017-4087-bff3-88501ad8805b','PRECIOUS_STONES','Precious stones/metals',1,46,59);</v>
      </c>
    </row>
    <row r="1495" spans="3:20" ht="16" hidden="1">
      <c r="C1495" s="189">
        <v>59</v>
      </c>
      <c r="D1495" s="189"/>
      <c r="E1495" s="189" t="s">
        <v>1278</v>
      </c>
      <c r="G1495" s="149" t="s">
        <v>3849</v>
      </c>
      <c r="H1495" s="149" t="s">
        <v>3850</v>
      </c>
      <c r="I1495" s="149">
        <v>47</v>
      </c>
      <c r="J1495" s="149" t="s">
        <v>200</v>
      </c>
      <c r="M1495" s="135" t="s">
        <v>3851</v>
      </c>
      <c r="N1495" s="190">
        <v>1494</v>
      </c>
      <c r="T1495" t="str">
        <f t="shared" si="424"/>
        <v>insert into lov_value (ID, CREATED_BY, UPDATED_BY, UUID, CBL_VALUE,OSCAR_VALUE, ACTIVE, ORDER_VALUE,LOV_ID) values(1494,40,40,'c1b47fbc-8629-4855-94cc-a36958094ca8','PHOTOGRAPHIC','Photographic/optical',1,47,59);</v>
      </c>
    </row>
    <row r="1496" spans="3:20" ht="16" hidden="1">
      <c r="C1496" s="189">
        <v>59</v>
      </c>
      <c r="D1496" s="189"/>
      <c r="E1496" s="189" t="s">
        <v>1278</v>
      </c>
      <c r="G1496" s="149" t="s">
        <v>3852</v>
      </c>
      <c r="H1496" s="149" t="s">
        <v>3853</v>
      </c>
      <c r="I1496" s="149">
        <v>48</v>
      </c>
      <c r="J1496" s="149" t="s">
        <v>200</v>
      </c>
      <c r="M1496" s="135" t="s">
        <v>3854</v>
      </c>
      <c r="N1496" s="190">
        <v>1495</v>
      </c>
      <c r="T1496" t="str">
        <f t="shared" si="424"/>
        <v>insert into lov_value (ID, CREATED_BY, UPDATED_BY, UUID, CBL_VALUE,OSCAR_VALUE, ACTIVE, ORDER_VALUE,LOV_ID) values(1495,40,40,'11e6a726-9f0e-4e9f-bbd6-a564ad55cdb4','PROPERTY_REAL_ESTATE','Property real estate',1,48,59);</v>
      </c>
    </row>
    <row r="1497" spans="3:20" ht="16" hidden="1">
      <c r="C1497" s="189">
        <v>59</v>
      </c>
      <c r="D1497" s="189"/>
      <c r="E1497" s="189" t="s">
        <v>1278</v>
      </c>
      <c r="G1497" s="149" t="s">
        <v>3855</v>
      </c>
      <c r="H1497" s="149" t="s">
        <v>3856</v>
      </c>
      <c r="I1497" s="149">
        <v>49</v>
      </c>
      <c r="J1497" s="149" t="s">
        <v>200</v>
      </c>
      <c r="M1497" s="135" t="s">
        <v>3857</v>
      </c>
      <c r="N1497" s="190">
        <v>1496</v>
      </c>
      <c r="T1497" t="str">
        <f t="shared" si="424"/>
        <v>insert into lov_value (ID, CREATED_BY, UPDATED_BY, UUID, CBL_VALUE,OSCAR_VALUE, ACTIVE, ORDER_VALUE,LOV_ID) values(1496,40,40,'774df969-6db3-43d3-8d14-4b2d03d42f22','PUBLISH','Publish/broadcast/advert/graph',1,49,59);</v>
      </c>
    </row>
    <row r="1498" spans="3:20" ht="16" hidden="1">
      <c r="C1498" s="189">
        <v>59</v>
      </c>
      <c r="D1498" s="189"/>
      <c r="E1498" s="189" t="s">
        <v>1278</v>
      </c>
      <c r="G1498" s="149" t="s">
        <v>2737</v>
      </c>
      <c r="H1498" s="149" t="s">
        <v>3858</v>
      </c>
      <c r="I1498" s="149">
        <v>50</v>
      </c>
      <c r="J1498" s="149" t="s">
        <v>200</v>
      </c>
      <c r="M1498" s="135" t="s">
        <v>3859</v>
      </c>
      <c r="N1498" s="190">
        <v>1497</v>
      </c>
      <c r="T1498" t="str">
        <f t="shared" si="424"/>
        <v>insert into lov_value (ID, CREATED_BY, UPDATED_BY, UUID, CBL_VALUE,OSCAR_VALUE, ACTIVE, ORDER_VALUE,LOV_ID) values(1497,40,40,'ae85a00e-d2ee-4b55-af71-51968a78f454','PROVINCE','Province',1,50,59);</v>
      </c>
    </row>
    <row r="1499" spans="3:20" ht="16" hidden="1">
      <c r="C1499" s="189">
        <v>59</v>
      </c>
      <c r="D1499" s="189"/>
      <c r="E1499" s="189" t="s">
        <v>1278</v>
      </c>
      <c r="G1499" s="149" t="s">
        <v>3860</v>
      </c>
      <c r="H1499" s="149" t="s">
        <v>3861</v>
      </c>
      <c r="I1499" s="149">
        <v>51</v>
      </c>
      <c r="J1499" s="149" t="s">
        <v>200</v>
      </c>
      <c r="M1499" s="135" t="s">
        <v>3862</v>
      </c>
      <c r="N1499" s="190">
        <v>1498</v>
      </c>
      <c r="T1499" t="str">
        <f t="shared" si="424"/>
        <v>insert into lov_value (ID, CREATED_BY, UPDATED_BY, UUID, CBL_VALUE,OSCAR_VALUE, ACTIVE, ORDER_VALUE,LOV_ID) values(1498,40,40,'bda49728-72e5-43dc-aa46-549712e6d264','RAILWAYS','Railways/road transportation',1,51,59);</v>
      </c>
    </row>
    <row r="1500" spans="3:20" ht="16" hidden="1">
      <c r="C1500" s="189">
        <v>59</v>
      </c>
      <c r="D1500" s="189"/>
      <c r="E1500" s="189" t="s">
        <v>1278</v>
      </c>
      <c r="G1500" s="149" t="s">
        <v>3863</v>
      </c>
      <c r="H1500" s="149" t="s">
        <v>3864</v>
      </c>
      <c r="I1500" s="149">
        <v>52</v>
      </c>
      <c r="J1500" s="149" t="s">
        <v>200</v>
      </c>
      <c r="M1500" s="135" t="s">
        <v>3865</v>
      </c>
      <c r="N1500" s="190">
        <v>1499</v>
      </c>
      <c r="T1500" t="str">
        <f t="shared" si="424"/>
        <v>insert into lov_value (ID, CREATED_BY, UPDATED_BY, UUID, CBL_VALUE,OSCAR_VALUE, ACTIVE, ORDER_VALUE,LOV_ID) values(1499,40,40,'e222408b-a8d0-456d-8b81-0a6e8eac1f6c','RUBBER','Rubber/tyres',1,52,59);</v>
      </c>
    </row>
    <row r="1501" spans="3:20" ht="16" hidden="1">
      <c r="C1501" s="189">
        <v>59</v>
      </c>
      <c r="D1501" s="189"/>
      <c r="E1501" s="189" t="s">
        <v>1278</v>
      </c>
      <c r="G1501" s="149" t="s">
        <v>3866</v>
      </c>
      <c r="H1501" s="149" t="s">
        <v>3867</v>
      </c>
      <c r="I1501" s="149">
        <v>53</v>
      </c>
      <c r="J1501" s="149" t="s">
        <v>200</v>
      </c>
      <c r="M1501" s="135" t="s">
        <v>3868</v>
      </c>
      <c r="N1501" s="190">
        <v>1500</v>
      </c>
      <c r="T1501" t="str">
        <f t="shared" si="424"/>
        <v>insert into lov_value (ID, CREATED_BY, UPDATED_BY, UUID, CBL_VALUE,OSCAR_VALUE, ACTIVE, ORDER_VALUE,LOV_ID) values(1500,40,40,'56fee325-152b-4c2a-87bc-b4626b034f45','RETAIL','Retail/wholesale/dept. stores',1,53,59);</v>
      </c>
    </row>
    <row r="1502" spans="3:20" ht="16" hidden="1">
      <c r="C1502" s="189">
        <v>59</v>
      </c>
      <c r="D1502" s="189"/>
      <c r="E1502" s="189" t="s">
        <v>1278</v>
      </c>
      <c r="G1502" s="149" t="s">
        <v>3869</v>
      </c>
      <c r="H1502" s="149" t="s">
        <v>3870</v>
      </c>
      <c r="I1502" s="149">
        <v>54</v>
      </c>
      <c r="J1502" s="149" t="s">
        <v>200</v>
      </c>
      <c r="M1502" s="135" t="s">
        <v>3871</v>
      </c>
      <c r="N1502" s="190">
        <v>1501</v>
      </c>
      <c r="T1502" t="str">
        <f t="shared" si="424"/>
        <v>insert into lov_value (ID, CREATED_BY, UPDATED_BY, UUID, CBL_VALUE,OSCAR_VALUE, ACTIVE, ORDER_VALUE,LOV_ID) values(1501,40,40,'25f08676-1470-42e6-9eeb-6221bbba3846','RATINGS','Ratings company',1,54,59);</v>
      </c>
    </row>
    <row r="1503" spans="3:20" ht="16" hidden="1">
      <c r="C1503" s="189">
        <v>59</v>
      </c>
      <c r="D1503" s="189"/>
      <c r="E1503" s="189" t="s">
        <v>1278</v>
      </c>
      <c r="G1503" s="149" t="s">
        <v>3872</v>
      </c>
      <c r="H1503" s="149" t="s">
        <v>3873</v>
      </c>
      <c r="I1503" s="149">
        <v>55</v>
      </c>
      <c r="J1503" s="149" t="s">
        <v>200</v>
      </c>
      <c r="M1503" s="135" t="s">
        <v>3874</v>
      </c>
      <c r="N1503" s="190">
        <v>1502</v>
      </c>
      <c r="T1503" t="str">
        <f t="shared" si="424"/>
        <v>insert into lov_value (ID, CREATED_BY, UPDATED_BY, UUID, CBL_VALUE,OSCAR_VALUE, ACTIVE, ORDER_VALUE,LOV_ID) values(1502,40,40,'39786e20-0969-4364-b940-b1ae10315825','SERVICES','Services/utilities gas/elec',1,55,59);</v>
      </c>
    </row>
    <row r="1504" spans="3:20" ht="16" hidden="1">
      <c r="C1504" s="189">
        <v>59</v>
      </c>
      <c r="D1504" s="189"/>
      <c r="E1504" s="189" t="s">
        <v>1278</v>
      </c>
      <c r="G1504" s="149" t="s">
        <v>3875</v>
      </c>
      <c r="H1504" s="149" t="s">
        <v>3876</v>
      </c>
      <c r="I1504" s="149">
        <v>56</v>
      </c>
      <c r="J1504" s="149" t="s">
        <v>200</v>
      </c>
      <c r="M1504" s="135" t="s">
        <v>3877</v>
      </c>
      <c r="N1504" s="190">
        <v>1503</v>
      </c>
      <c r="T1504" t="str">
        <f t="shared" si="424"/>
        <v>insert into lov_value (ID, CREATED_BY, UPDATED_BY, UUID, CBL_VALUE,OSCAR_VALUE, ACTIVE, ORDER_VALUE,LOV_ID) values(1503,40,40,'4b040733-d96f-4d66-bec3-d777ec5702da','SHIPPING','Shipping transportation',1,56,59);</v>
      </c>
    </row>
    <row r="1505" spans="3:20" ht="16" hidden="1">
      <c r="C1505" s="189">
        <v>59</v>
      </c>
      <c r="D1505" s="189"/>
      <c r="E1505" s="189" t="s">
        <v>1278</v>
      </c>
      <c r="G1505" s="149" t="s">
        <v>3878</v>
      </c>
      <c r="H1505" s="149" t="s">
        <v>3879</v>
      </c>
      <c r="I1505" s="149">
        <v>57</v>
      </c>
      <c r="J1505" s="149" t="s">
        <v>200</v>
      </c>
      <c r="M1505" s="135" t="s">
        <v>3880</v>
      </c>
      <c r="N1505" s="190">
        <v>1504</v>
      </c>
      <c r="T1505" t="str">
        <f t="shared" si="424"/>
        <v>insert into lov_value (ID, CREATED_BY, UPDATED_BY, UUID, CBL_VALUE,OSCAR_VALUE, ACTIVE, ORDER_VALUE,LOV_ID) values(1504,40,40,'156a1c29-1dde-4925-bf9c-4e8563b05078','SPORTING','Sporting goods',1,57,59);</v>
      </c>
    </row>
    <row r="1506" spans="3:20" ht="16" hidden="1">
      <c r="C1506" s="189">
        <v>59</v>
      </c>
      <c r="D1506" s="189"/>
      <c r="E1506" s="189" t="s">
        <v>1278</v>
      </c>
      <c r="G1506" s="149" t="s">
        <v>2735</v>
      </c>
      <c r="H1506" s="149" t="s">
        <v>3881</v>
      </c>
      <c r="I1506" s="149">
        <v>58</v>
      </c>
      <c r="J1506" s="149" t="s">
        <v>200</v>
      </c>
      <c r="M1506" s="135" t="s">
        <v>3882</v>
      </c>
      <c r="N1506" s="190">
        <v>1505</v>
      </c>
      <c r="T1506" t="str">
        <f t="shared" si="424"/>
        <v>insert into lov_value (ID, CREATED_BY, UPDATED_BY, UUID, CBL_VALUE,OSCAR_VALUE, ACTIVE, ORDER_VALUE,LOV_ID) values(1505,40,40,'57286fc9-3b1e-4648-995f-c68fd54d8aeb','STATE','State',1,58,59);</v>
      </c>
    </row>
    <row r="1507" spans="3:20" ht="16" hidden="1">
      <c r="C1507" s="189">
        <v>59</v>
      </c>
      <c r="D1507" s="189"/>
      <c r="E1507" s="189" t="s">
        <v>1278</v>
      </c>
      <c r="G1507" s="149" t="s">
        <v>3883</v>
      </c>
      <c r="H1507" s="149" t="s">
        <v>3884</v>
      </c>
      <c r="I1507" s="149">
        <v>59</v>
      </c>
      <c r="J1507" s="149" t="s">
        <v>200</v>
      </c>
      <c r="M1507" s="135" t="s">
        <v>3885</v>
      </c>
      <c r="N1507" s="190">
        <v>1506</v>
      </c>
      <c r="T1507" t="str">
        <f t="shared" si="424"/>
        <v>insert into lov_value (ID, CREATED_BY, UPDATED_BY, UUID, CBL_VALUE,OSCAR_VALUE, ACTIVE, ORDER_VALUE,LOV_ID) values(1506,40,40,'8d4a5dd0-57c8-4a83-8178-496f0c7042d6','TELECOMMUNICATIONS','Telecommunications',1,59,59);</v>
      </c>
    </row>
    <row r="1508" spans="3:20" ht="16" hidden="1">
      <c r="C1508" s="189">
        <v>59</v>
      </c>
      <c r="D1508" s="189"/>
      <c r="E1508" s="189" t="s">
        <v>1278</v>
      </c>
      <c r="G1508" s="149" t="s">
        <v>1416</v>
      </c>
      <c r="H1508" s="149" t="s">
        <v>3886</v>
      </c>
      <c r="I1508" s="149">
        <v>60</v>
      </c>
      <c r="J1508" s="149" t="s">
        <v>200</v>
      </c>
      <c r="M1508" s="135" t="s">
        <v>3887</v>
      </c>
      <c r="N1508" s="190">
        <v>1507</v>
      </c>
      <c r="T1508" t="str">
        <f t="shared" si="424"/>
        <v>insert into lov_value (ID, CREATED_BY, UPDATED_BY, UUID, CBL_VALUE,OSCAR_VALUE, ACTIVE, ORDER_VALUE,LOV_ID) values(1507,40,40,'73ad355d-14f0-442c-b8eb-8b0eed904490','UNKNOWN','Unknown',1,60,59);</v>
      </c>
    </row>
    <row r="1509" spans="3:20" ht="16" hidden="1">
      <c r="C1509" s="189">
        <v>60</v>
      </c>
      <c r="D1509" s="189"/>
      <c r="E1509" s="189" t="s">
        <v>1281</v>
      </c>
      <c r="G1509" s="149" t="s">
        <v>1416</v>
      </c>
      <c r="H1509" s="149" t="s">
        <v>3886</v>
      </c>
      <c r="I1509" s="149">
        <v>1</v>
      </c>
      <c r="J1509" s="149" t="s">
        <v>200</v>
      </c>
      <c r="M1509" s="135" t="s">
        <v>3888</v>
      </c>
      <c r="N1509" s="190">
        <v>1508</v>
      </c>
      <c r="T1509" t="str">
        <f t="shared" si="424"/>
        <v>insert into lov_value (ID, CREATED_BY, UPDATED_BY, UUID, CBL_VALUE,OSCAR_VALUE, ACTIVE, ORDER_VALUE,LOV_ID) values(1508,40,40,'5281d9ca-9b59-4f1b-9634-32c69383b36d','UNKNOWN','Unknown',1,1,60);</v>
      </c>
    </row>
    <row r="1510" spans="3:20" ht="16" hidden="1">
      <c r="C1510" s="189">
        <v>60</v>
      </c>
      <c r="D1510" s="189"/>
      <c r="E1510" s="189" t="s">
        <v>1281</v>
      </c>
      <c r="G1510" s="149" t="s">
        <v>1124</v>
      </c>
      <c r="H1510" s="149" t="s">
        <v>3889</v>
      </c>
      <c r="I1510" s="149">
        <v>2</v>
      </c>
      <c r="J1510" s="149" t="s">
        <v>200</v>
      </c>
      <c r="M1510" s="135" t="s">
        <v>3890</v>
      </c>
      <c r="N1510" s="190">
        <v>1509</v>
      </c>
      <c r="T1510" t="str">
        <f t="shared" si="424"/>
        <v>insert into lov_value (ID, CREATED_BY, UPDATED_BY, UUID, CBL_VALUE,OSCAR_VALUE, ACTIVE, ORDER_VALUE,LOV_ID) values(1509,40,40,'d6859e07-00ad-4b6a-9d5c-0a96dce186ce','BEARER','Bearer',1,2,60);</v>
      </c>
    </row>
    <row r="1511" spans="3:20" ht="16" hidden="1">
      <c r="C1511" s="189">
        <v>60</v>
      </c>
      <c r="D1511" s="189"/>
      <c r="E1511" s="189" t="s">
        <v>1281</v>
      </c>
      <c r="G1511" s="149" t="s">
        <v>3891</v>
      </c>
      <c r="H1511" s="149" t="s">
        <v>3892</v>
      </c>
      <c r="I1511" s="149">
        <v>3</v>
      </c>
      <c r="J1511" s="149" t="s">
        <v>200</v>
      </c>
      <c r="M1511" s="135" t="s">
        <v>3893</v>
      </c>
      <c r="N1511" s="190">
        <v>1510</v>
      </c>
      <c r="T1511" t="str">
        <f t="shared" si="424"/>
        <v>insert into lov_value (ID, CREATED_BY, UPDATED_BY, UUID, CBL_VALUE,OSCAR_VALUE, ACTIVE, ORDER_VALUE,LOV_ID) values(1510,40,40,'fad8ddb6-11bb-4d9a-973e-7955ad3b32ac','BEARER_REGISTERED','Bearer / Registered',1,3,60);</v>
      </c>
    </row>
    <row r="1512" spans="3:20" ht="16" hidden="1">
      <c r="C1512" s="189">
        <v>60</v>
      </c>
      <c r="D1512" s="189"/>
      <c r="E1512" s="189" t="s">
        <v>1281</v>
      </c>
      <c r="G1512" s="149" t="s">
        <v>3894</v>
      </c>
      <c r="H1512" s="149" t="s">
        <v>3895</v>
      </c>
      <c r="I1512" s="149">
        <v>4</v>
      </c>
      <c r="J1512" s="149" t="s">
        <v>200</v>
      </c>
      <c r="M1512" s="135" t="s">
        <v>3896</v>
      </c>
      <c r="N1512" s="190">
        <v>1511</v>
      </c>
      <c r="T1512" t="str">
        <f t="shared" si="424"/>
        <v>insert into lov_value (ID, CREATED_BY, UPDATED_BY, UUID, CBL_VALUE,OSCAR_VALUE, ACTIVE, ORDER_VALUE,LOV_ID) values(1511,40,40,'4be594fb-7245-405e-a94c-9ace71d21927','REGISTERED','Registered',1,4,60);</v>
      </c>
    </row>
    <row r="1513" spans="3:20" ht="16" hidden="1">
      <c r="C1513" s="189">
        <v>61</v>
      </c>
      <c r="D1513" s="189"/>
      <c r="E1513" s="189" t="s">
        <v>939</v>
      </c>
      <c r="G1513" s="149" t="s">
        <v>3897</v>
      </c>
      <c r="H1513" s="149" t="s">
        <v>3898</v>
      </c>
      <c r="I1513" s="149">
        <v>1</v>
      </c>
      <c r="J1513" s="149" t="s">
        <v>200</v>
      </c>
      <c r="M1513" s="135" t="s">
        <v>3899</v>
      </c>
      <c r="N1513" s="190">
        <v>1512</v>
      </c>
      <c r="T1513" t="str">
        <f t="shared" si="424"/>
        <v>insert into lov_value (ID, CREATED_BY, UPDATED_BY, UUID, CBL_VALUE,OSCAR_VALUE, ACTIVE, ORDER_VALUE,LOV_ID) values(1512,40,40,'52392ec3-ea0b-4a47-bce9-4b1b38a27ee3','PRIVATE','Private',1,1,61);</v>
      </c>
    </row>
    <row r="1514" spans="3:20" ht="16" hidden="1">
      <c r="C1514" s="189">
        <v>61</v>
      </c>
      <c r="D1514" s="189"/>
      <c r="E1514" s="189" t="s">
        <v>939</v>
      </c>
      <c r="G1514" s="149" t="s">
        <v>3900</v>
      </c>
      <c r="H1514" s="149" t="s">
        <v>3901</v>
      </c>
      <c r="I1514" s="149">
        <v>2</v>
      </c>
      <c r="J1514" s="149" t="s">
        <v>200</v>
      </c>
      <c r="M1514" s="135" t="s">
        <v>3902</v>
      </c>
      <c r="N1514" s="190">
        <v>1513</v>
      </c>
      <c r="T1514" t="str">
        <f t="shared" si="424"/>
        <v>insert into lov_value (ID, CREATED_BY, UPDATED_BY, UUID, CBL_VALUE,OSCAR_VALUE, ACTIVE, ORDER_VALUE,LOV_ID) values(1513,40,40,'1a9bf665-9264-480a-abe1-7a2ad06a3e30','PUBLIC','Public',1,2,61);</v>
      </c>
    </row>
    <row r="1515" spans="3:20" ht="16" hidden="1">
      <c r="C1515" s="189">
        <v>62</v>
      </c>
      <c r="D1515" s="189"/>
      <c r="E1515" s="189" t="s">
        <v>1286</v>
      </c>
      <c r="G1515" s="149" t="s">
        <v>310</v>
      </c>
      <c r="H1515" s="149" t="s">
        <v>3903</v>
      </c>
      <c r="I1515" s="149">
        <v>1</v>
      </c>
      <c r="J1515" s="149" t="s">
        <v>200</v>
      </c>
      <c r="M1515" s="135" t="s">
        <v>3904</v>
      </c>
      <c r="N1515" s="190">
        <v>1514</v>
      </c>
      <c r="T1515" t="str">
        <f t="shared" si="424"/>
        <v>insert into lov_value (ID, CREATED_BY, UPDATED_BY, UUID, CBL_VALUE,OSCAR_VALUE, ACTIVE, ORDER_VALUE,LOV_ID) values(1514,40,40,'8b396879-6f97-4807-9673-96807c85a0e8','UNDEFINED','Not Set',1,1,62);</v>
      </c>
    </row>
    <row r="1516" spans="3:20" ht="16" hidden="1">
      <c r="C1516" s="189">
        <v>62</v>
      </c>
      <c r="D1516" s="189"/>
      <c r="E1516" s="189" t="s">
        <v>1286</v>
      </c>
      <c r="G1516" s="149" t="s">
        <v>3905</v>
      </c>
      <c r="H1516" s="149" t="s">
        <v>3906</v>
      </c>
      <c r="I1516" s="149">
        <v>2</v>
      </c>
      <c r="J1516" s="149" t="s">
        <v>200</v>
      </c>
      <c r="M1516" s="135" t="s">
        <v>3907</v>
      </c>
      <c r="N1516" s="190">
        <v>1515</v>
      </c>
      <c r="T1516" t="str">
        <f t="shared" si="424"/>
        <v>insert into lov_value (ID, CREATED_BY, UPDATED_BY, UUID, CBL_VALUE,OSCAR_VALUE, ACTIVE, ORDER_VALUE,LOV_ID) values(1515,40,40,'9705f8f1-d360-4236-ac53-e9f4acc77ee9','AMNT','Amount',1,2,62);</v>
      </c>
    </row>
    <row r="1517" spans="3:20" ht="16" hidden="1">
      <c r="C1517" s="189">
        <v>62</v>
      </c>
      <c r="D1517" s="189"/>
      <c r="E1517" s="189" t="s">
        <v>1286</v>
      </c>
      <c r="G1517" s="149" t="s">
        <v>3908</v>
      </c>
      <c r="H1517" s="149" t="s">
        <v>3909</v>
      </c>
      <c r="I1517" s="149">
        <v>3</v>
      </c>
      <c r="J1517" s="149" t="s">
        <v>200</v>
      </c>
      <c r="M1517" s="135" t="s">
        <v>3910</v>
      </c>
      <c r="N1517" s="190">
        <v>1516</v>
      </c>
      <c r="T1517" t="str">
        <f t="shared" si="424"/>
        <v>insert into lov_value (ID, CREATED_BY, UPDATED_BY, UUID, CBL_VALUE,OSCAR_VALUE, ACTIVE, ORDER_VALUE,LOV_ID) values(1516,40,40,'cf941a8b-19a5-4434-890c-ddca60e725fa','PERC','Percent',1,3,62);</v>
      </c>
    </row>
    <row r="1518" spans="3:20" ht="16" hidden="1">
      <c r="C1518" s="189">
        <v>63</v>
      </c>
      <c r="D1518" s="189"/>
      <c r="E1518" s="189" t="s">
        <v>1288</v>
      </c>
      <c r="G1518" s="149" t="s">
        <v>3655</v>
      </c>
      <c r="H1518" s="149" t="s">
        <v>3911</v>
      </c>
      <c r="I1518" s="149">
        <v>1</v>
      </c>
      <c r="J1518" s="149" t="s">
        <v>200</v>
      </c>
      <c r="M1518" s="135" t="s">
        <v>3912</v>
      </c>
      <c r="N1518" s="190">
        <v>1517</v>
      </c>
      <c r="T1518" t="str">
        <f t="shared" si="424"/>
        <v>insert into lov_value (ID, CREATED_BY, UPDATED_BY, UUID, CBL_VALUE,OSCAR_VALUE, ACTIVE, ORDER_VALUE,LOV_ID) values(1517,40,40,'693820ca-f02a-49bc-9e83-3ed13ef3eb94','INELIGIBLE','Stable',1,1,63);</v>
      </c>
    </row>
    <row r="1519" spans="3:20" ht="16" hidden="1">
      <c r="C1519" s="189">
        <v>63</v>
      </c>
      <c r="D1519" s="189"/>
      <c r="E1519" s="189" t="s">
        <v>1288</v>
      </c>
      <c r="G1519" s="149" t="s">
        <v>1114</v>
      </c>
      <c r="H1519" s="149" t="s">
        <v>3658</v>
      </c>
      <c r="I1519" s="149">
        <v>2</v>
      </c>
      <c r="J1519" s="149" t="s">
        <v>200</v>
      </c>
      <c r="M1519" s="135" t="s">
        <v>3913</v>
      </c>
      <c r="N1519" s="190">
        <v>1518</v>
      </c>
      <c r="T1519" t="str">
        <f t="shared" si="424"/>
        <v>insert into lov_value (ID, CREATED_BY, UPDATED_BY, UUID, CBL_VALUE,OSCAR_VALUE, ACTIVE, ORDER_VALUE,LOV_ID) values(1518,40,40,'8c5d2429-f4ee-4068-b2db-6b19f1a90ff9','VERY_LOW','Very low',1,2,63);</v>
      </c>
    </row>
    <row r="1520" spans="3:20" ht="16" hidden="1">
      <c r="C1520" s="189">
        <v>63</v>
      </c>
      <c r="D1520" s="189"/>
      <c r="E1520" s="189" t="s">
        <v>1288</v>
      </c>
      <c r="G1520" s="149" t="s">
        <v>3660</v>
      </c>
      <c r="H1520" s="149" t="s">
        <v>3661</v>
      </c>
      <c r="I1520" s="149">
        <v>3</v>
      </c>
      <c r="J1520" s="149" t="s">
        <v>200</v>
      </c>
      <c r="M1520" s="135" t="s">
        <v>3914</v>
      </c>
      <c r="N1520" s="190">
        <v>1519</v>
      </c>
      <c r="T1520" t="str">
        <f t="shared" si="424"/>
        <v>insert into lov_value (ID, CREATED_BY, UPDATED_BY, UUID, CBL_VALUE,OSCAR_VALUE, ACTIVE, ORDER_VALUE,LOV_ID) values(1519,40,40,'1d61ad3c-61b0-4652-ad80-5a0edb2f97af','LOW','Low',1,3,63);</v>
      </c>
    </row>
    <row r="1521" spans="3:20" ht="16" hidden="1">
      <c r="C1521" s="189">
        <v>63</v>
      </c>
      <c r="D1521" s="189"/>
      <c r="E1521" s="189" t="s">
        <v>1288</v>
      </c>
      <c r="G1521" s="149" t="s">
        <v>3663</v>
      </c>
      <c r="H1521" s="149" t="s">
        <v>3664</v>
      </c>
      <c r="I1521" s="149">
        <v>4</v>
      </c>
      <c r="J1521" s="149" t="s">
        <v>200</v>
      </c>
      <c r="M1521" s="135" t="s">
        <v>3915</v>
      </c>
      <c r="N1521" s="190">
        <v>1520</v>
      </c>
      <c r="T1521" t="str">
        <f t="shared" si="424"/>
        <v>insert into lov_value (ID, CREATED_BY, UPDATED_BY, UUID, CBL_VALUE,OSCAR_VALUE, ACTIVE, ORDER_VALUE,LOV_ID) values(1520,40,40,'2b6cae83-52f4-4e17-a5cb-c99040526e82','MEDIUM','Medium',1,4,63);</v>
      </c>
    </row>
    <row r="1522" spans="3:20" ht="16" hidden="1">
      <c r="C1522" s="189">
        <v>63</v>
      </c>
      <c r="D1522" s="189"/>
      <c r="E1522" s="189" t="s">
        <v>1288</v>
      </c>
      <c r="G1522" s="149" t="s">
        <v>3666</v>
      </c>
      <c r="H1522" s="149" t="s">
        <v>3667</v>
      </c>
      <c r="I1522" s="149">
        <v>5</v>
      </c>
      <c r="J1522" s="149" t="s">
        <v>200</v>
      </c>
      <c r="M1522" s="135" t="s">
        <v>3916</v>
      </c>
      <c r="N1522" s="190">
        <v>1521</v>
      </c>
      <c r="T1522" t="str">
        <f t="shared" si="424"/>
        <v>insert into lov_value (ID, CREATED_BY, UPDATED_BY, UUID, CBL_VALUE,OSCAR_VALUE, ACTIVE, ORDER_VALUE,LOV_ID) values(1521,40,40,'acc5e67a-2ee5-43a0-a9bd-33cebd3bf9ca','HIGH','High',1,5,63);</v>
      </c>
    </row>
    <row r="1523" spans="3:20" ht="16" hidden="1">
      <c r="C1523" s="189">
        <v>63</v>
      </c>
      <c r="D1523" s="189"/>
      <c r="E1523" s="189" t="s">
        <v>1288</v>
      </c>
      <c r="G1523" s="149" t="s">
        <v>3669</v>
      </c>
      <c r="H1523" s="149" t="s">
        <v>3670</v>
      </c>
      <c r="I1523" s="149">
        <v>6</v>
      </c>
      <c r="J1523" s="149" t="s">
        <v>200</v>
      </c>
      <c r="M1523" s="135" t="s">
        <v>3917</v>
      </c>
      <c r="N1523" s="190">
        <v>1522</v>
      </c>
      <c r="T1523" t="str">
        <f t="shared" si="424"/>
        <v>insert into lov_value (ID, CREATED_BY, UPDATED_BY, UUID, CBL_VALUE,OSCAR_VALUE, ACTIVE, ORDER_VALUE,LOV_ID) values(1522,40,40,'11ed061d-cb38-4335-b59e-0d45e2bbac03','VERY_HIGH','Very high',1,6,63);</v>
      </c>
    </row>
    <row r="1524" spans="3:20" ht="16" hidden="1">
      <c r="C1524" s="189">
        <v>64</v>
      </c>
      <c r="D1524" s="189"/>
      <c r="E1524" s="189" t="s">
        <v>1289</v>
      </c>
      <c r="G1524" s="149" t="s">
        <v>3655</v>
      </c>
      <c r="H1524" s="149" t="s">
        <v>3911</v>
      </c>
      <c r="I1524" s="149">
        <v>1</v>
      </c>
      <c r="J1524" s="149" t="s">
        <v>200</v>
      </c>
      <c r="M1524" s="135" t="s">
        <v>3918</v>
      </c>
      <c r="N1524" s="190">
        <v>1523</v>
      </c>
      <c r="T1524" t="str">
        <f t="shared" si="424"/>
        <v>insert into lov_value (ID, CREATED_BY, UPDATED_BY, UUID, CBL_VALUE,OSCAR_VALUE, ACTIVE, ORDER_VALUE,LOV_ID) values(1523,40,40,'5583ac57-e1b8-4d82-8458-47c07276abc3','INELIGIBLE','Stable',1,1,64);</v>
      </c>
    </row>
    <row r="1525" spans="3:20" ht="16" hidden="1">
      <c r="C1525" s="189">
        <v>64</v>
      </c>
      <c r="D1525" s="189"/>
      <c r="E1525" s="189" t="s">
        <v>1289</v>
      </c>
      <c r="G1525" s="149" t="s">
        <v>1114</v>
      </c>
      <c r="H1525" s="149" t="s">
        <v>3658</v>
      </c>
      <c r="I1525" s="149">
        <v>2</v>
      </c>
      <c r="J1525" s="149" t="s">
        <v>200</v>
      </c>
      <c r="M1525" s="135" t="s">
        <v>3919</v>
      </c>
      <c r="N1525" s="190">
        <v>1524</v>
      </c>
      <c r="T1525" t="str">
        <f t="shared" si="424"/>
        <v>insert into lov_value (ID, CREATED_BY, UPDATED_BY, UUID, CBL_VALUE,OSCAR_VALUE, ACTIVE, ORDER_VALUE,LOV_ID) values(1524,40,40,'7395311f-1611-4b0e-8bc1-6123cb1c18e3','VERY_LOW','Very low',1,2,64);</v>
      </c>
    </row>
    <row r="1526" spans="3:20" ht="16" hidden="1">
      <c r="C1526" s="189">
        <v>64</v>
      </c>
      <c r="D1526" s="189"/>
      <c r="E1526" s="189" t="s">
        <v>1289</v>
      </c>
      <c r="G1526" s="149" t="s">
        <v>3660</v>
      </c>
      <c r="H1526" s="149" t="s">
        <v>3661</v>
      </c>
      <c r="I1526" s="149">
        <v>3</v>
      </c>
      <c r="J1526" s="149" t="s">
        <v>200</v>
      </c>
      <c r="M1526" s="135" t="s">
        <v>3920</v>
      </c>
      <c r="N1526" s="190">
        <v>1525</v>
      </c>
      <c r="T1526" t="str">
        <f t="shared" si="424"/>
        <v>insert into lov_value (ID, CREATED_BY, UPDATED_BY, UUID, CBL_VALUE,OSCAR_VALUE, ACTIVE, ORDER_VALUE,LOV_ID) values(1525,40,40,'98dee76c-dadc-42b0-a6fd-86bd4e7d0a30','LOW','Low',1,3,64);</v>
      </c>
    </row>
    <row r="1527" spans="3:20" ht="16" hidden="1">
      <c r="C1527" s="189">
        <v>64</v>
      </c>
      <c r="D1527" s="189"/>
      <c r="E1527" s="189" t="s">
        <v>1289</v>
      </c>
      <c r="G1527" s="149" t="s">
        <v>3663</v>
      </c>
      <c r="H1527" s="149" t="s">
        <v>3664</v>
      </c>
      <c r="I1527" s="149">
        <v>4</v>
      </c>
      <c r="J1527" s="149" t="s">
        <v>200</v>
      </c>
      <c r="M1527" s="135" t="s">
        <v>3921</v>
      </c>
      <c r="N1527" s="190">
        <v>1526</v>
      </c>
      <c r="T1527" t="str">
        <f t="shared" si="424"/>
        <v>insert into lov_value (ID, CREATED_BY, UPDATED_BY, UUID, CBL_VALUE,OSCAR_VALUE, ACTIVE, ORDER_VALUE,LOV_ID) values(1526,40,40,'f1891d63-98d6-4f75-be49-58b1483ca50a','MEDIUM','Medium',1,4,64);</v>
      </c>
    </row>
    <row r="1528" spans="3:20" ht="16" hidden="1">
      <c r="C1528" s="189">
        <v>64</v>
      </c>
      <c r="D1528" s="189"/>
      <c r="E1528" s="189" t="s">
        <v>1289</v>
      </c>
      <c r="G1528" s="149" t="s">
        <v>3666</v>
      </c>
      <c r="H1528" s="149" t="s">
        <v>3667</v>
      </c>
      <c r="I1528" s="149">
        <v>5</v>
      </c>
      <c r="J1528" s="149" t="s">
        <v>200</v>
      </c>
      <c r="M1528" s="135" t="s">
        <v>3922</v>
      </c>
      <c r="N1528" s="190">
        <v>1527</v>
      </c>
      <c r="T1528" t="str">
        <f t="shared" si="424"/>
        <v>insert into lov_value (ID, CREATED_BY, UPDATED_BY, UUID, CBL_VALUE,OSCAR_VALUE, ACTIVE, ORDER_VALUE,LOV_ID) values(1527,40,40,'695c1d0b-7273-4fb2-9b96-877ec5b9d0dc','HIGH','High',1,5,64);</v>
      </c>
    </row>
    <row r="1529" spans="3:20" ht="16" hidden="1">
      <c r="C1529" s="189">
        <v>64</v>
      </c>
      <c r="D1529" s="189"/>
      <c r="E1529" s="189" t="s">
        <v>1289</v>
      </c>
      <c r="G1529" s="149" t="s">
        <v>3669</v>
      </c>
      <c r="H1529" s="149" t="s">
        <v>3670</v>
      </c>
      <c r="I1529" s="149">
        <v>6</v>
      </c>
      <c r="J1529" s="149" t="s">
        <v>200</v>
      </c>
      <c r="M1529" s="135" t="s">
        <v>3923</v>
      </c>
      <c r="N1529" s="190">
        <v>1528</v>
      </c>
      <c r="T1529" t="str">
        <f t="shared" si="424"/>
        <v>insert into lov_value (ID, CREATED_BY, UPDATED_BY, UUID, CBL_VALUE,OSCAR_VALUE, ACTIVE, ORDER_VALUE,LOV_ID) values(1528,40,40,'63ee50df-6c62-49e4-9798-a5db9f523f84','VERY_HIGH','Very high',1,6,64);</v>
      </c>
    </row>
    <row r="1530" spans="3:20" ht="16" hidden="1">
      <c r="C1530" s="189">
        <v>65</v>
      </c>
      <c r="D1530" s="189"/>
      <c r="E1530" s="189" t="s">
        <v>1293</v>
      </c>
      <c r="G1530" s="149" t="s">
        <v>3924</v>
      </c>
      <c r="H1530" s="149" t="s">
        <v>3925</v>
      </c>
      <c r="I1530" s="149">
        <v>1</v>
      </c>
      <c r="J1530" s="149" t="s">
        <v>200</v>
      </c>
      <c r="M1530" s="135" t="s">
        <v>3926</v>
      </c>
      <c r="N1530" s="190">
        <v>1529</v>
      </c>
      <c r="T1530" t="str">
        <f t="shared" si="424"/>
        <v>insert into lov_value (ID, CREATED_BY, UPDATED_BY, UUID, CBL_VALUE,OSCAR_VALUE, ACTIVE, ORDER_VALUE,LOV_ID) values(1529,40,40,'7566cb09-4fd5-49bf-8307-02c299b1583e','NOT_SET','Undefined',1,1,65);</v>
      </c>
    </row>
    <row r="1531" spans="3:20" ht="16" hidden="1">
      <c r="C1531" s="189">
        <v>65</v>
      </c>
      <c r="D1531" s="189"/>
      <c r="E1531" s="189" t="s">
        <v>1293</v>
      </c>
      <c r="G1531" s="149" t="s">
        <v>3927</v>
      </c>
      <c r="H1531" s="149" t="s">
        <v>3928</v>
      </c>
      <c r="I1531" s="149">
        <v>2</v>
      </c>
      <c r="J1531" s="149" t="s">
        <v>200</v>
      </c>
      <c r="M1531" s="135" t="s">
        <v>3929</v>
      </c>
      <c r="N1531" s="190">
        <v>1530</v>
      </c>
      <c r="T1531" t="str">
        <f t="shared" si="424"/>
        <v>insert into lov_value (ID, CREATED_BY, UPDATED_BY, UUID, CBL_VALUE,OSCAR_VALUE, ACTIVE, ORDER_VALUE,LOV_ID) values(1530,40,40,'f66c70b4-35d7-4694-8ee2-31cdd49cd8c1','SHORT','Short Term',1,2,65);</v>
      </c>
    </row>
    <row r="1532" spans="3:20" ht="16" hidden="1">
      <c r="C1532" s="189">
        <v>65</v>
      </c>
      <c r="D1532" s="189"/>
      <c r="E1532" s="189" t="s">
        <v>1293</v>
      </c>
      <c r="G1532" s="149" t="s">
        <v>3930</v>
      </c>
      <c r="H1532" s="149" t="s">
        <v>3931</v>
      </c>
      <c r="I1532" s="149">
        <v>3</v>
      </c>
      <c r="J1532" s="149" t="s">
        <v>200</v>
      </c>
      <c r="M1532" s="135" t="s">
        <v>3932</v>
      </c>
      <c r="N1532" s="190">
        <v>1531</v>
      </c>
      <c r="T1532" t="str">
        <f t="shared" si="424"/>
        <v>insert into lov_value (ID, CREATED_BY, UPDATED_BY, UUID, CBL_VALUE,OSCAR_VALUE, ACTIVE, ORDER_VALUE,LOV_ID) values(1531,40,40,'8fcadf48-3303-4b79-a870-c53415c40c8d','LONG','Long Term',1,3,65);</v>
      </c>
    </row>
    <row r="1533" spans="3:20" ht="16" hidden="1">
      <c r="C1533" s="189">
        <v>65</v>
      </c>
      <c r="D1533" s="189"/>
      <c r="E1533" s="189" t="s">
        <v>1293</v>
      </c>
      <c r="G1533" s="149" t="s">
        <v>3933</v>
      </c>
      <c r="H1533" s="149" t="s">
        <v>3934</v>
      </c>
      <c r="I1533" s="149">
        <v>4</v>
      </c>
      <c r="J1533" s="149" t="s">
        <v>200</v>
      </c>
      <c r="M1533" s="135" t="s">
        <v>3935</v>
      </c>
      <c r="N1533" s="190">
        <v>1532</v>
      </c>
      <c r="T1533" t="str">
        <f t="shared" si="424"/>
        <v>insert into lov_value (ID, CREATED_BY, UPDATED_BY, UUID, CBL_VALUE,OSCAR_VALUE, ACTIVE, ORDER_VALUE,LOV_ID) values(1532,40,40,'012cbca5-4e4d-4e77-8748-47add608137b','COMPOSITE','Composite',1,4,65);</v>
      </c>
    </row>
    <row r="1534" spans="3:20" ht="16" hidden="1">
      <c r="C1534" s="189">
        <v>66</v>
      </c>
      <c r="D1534" s="189"/>
      <c r="E1534" s="189" t="s">
        <v>1299</v>
      </c>
      <c r="G1534" s="149" t="s">
        <v>1416</v>
      </c>
      <c r="H1534" s="149" t="s">
        <v>3886</v>
      </c>
      <c r="I1534" s="149">
        <v>1</v>
      </c>
      <c r="J1534" s="149" t="s">
        <v>200</v>
      </c>
      <c r="M1534" s="135" t="s">
        <v>3936</v>
      </c>
      <c r="N1534" s="190">
        <v>1533</v>
      </c>
      <c r="T1534" t="str">
        <f t="shared" si="424"/>
        <v>insert into lov_value (ID, CREATED_BY, UPDATED_BY, UUID, CBL_VALUE,OSCAR_VALUE, ACTIVE, ORDER_VALUE,LOV_ID) values(1533,40,40,'55d81d5d-a3f9-44b6-b445-ebed4dfd6dac','UNKNOWN','Unknown',1,1,66);</v>
      </c>
    </row>
    <row r="1535" spans="3:20" ht="16" hidden="1">
      <c r="C1535" s="189">
        <v>66</v>
      </c>
      <c r="D1535" s="189"/>
      <c r="E1535" s="189" t="s">
        <v>1299</v>
      </c>
      <c r="G1535" s="149" t="s">
        <v>3937</v>
      </c>
      <c r="H1535" s="149" t="s">
        <v>3938</v>
      </c>
      <c r="I1535" s="149">
        <v>2</v>
      </c>
      <c r="J1535" s="149" t="s">
        <v>200</v>
      </c>
      <c r="M1535" s="135" t="s">
        <v>3939</v>
      </c>
      <c r="N1535" s="190">
        <v>1534</v>
      </c>
      <c r="T1535" t="str">
        <f t="shared" si="424"/>
        <v>insert into lov_value (ID, CREATED_BY, UPDATED_BY, UUID, CBL_VALUE,OSCAR_VALUE, ACTIVE, ORDER_VALUE,LOV_ID) values(1534,40,40,'330b02ca-5acd-46a4-b5b0-49ff55f77a6d','TRCH_REGS','REGS',1,2,66);</v>
      </c>
    </row>
    <row r="1536" spans="3:20" ht="16" hidden="1">
      <c r="C1536" s="189">
        <v>66</v>
      </c>
      <c r="D1536" s="189"/>
      <c r="E1536" s="189" t="s">
        <v>1299</v>
      </c>
      <c r="G1536" s="149" t="s">
        <v>3940</v>
      </c>
      <c r="H1536" s="149" t="s">
        <v>3941</v>
      </c>
      <c r="I1536" s="149">
        <v>3</v>
      </c>
      <c r="J1536" s="149" t="s">
        <v>200</v>
      </c>
      <c r="M1536" s="135" t="s">
        <v>3942</v>
      </c>
      <c r="N1536" s="190">
        <v>1535</v>
      </c>
      <c r="T1536" t="str">
        <f t="shared" si="424"/>
        <v>insert into lov_value (ID, CREATED_BY, UPDATED_BY, UUID, CBL_VALUE,OSCAR_VALUE, ACTIVE, ORDER_VALUE,LOV_ID) values(1535,40,40,'cb187a05-db80-4d4e-a410-d7d5c0277ed7','TRCH_144A','144A',1,3,66);</v>
      </c>
    </row>
    <row r="1537" spans="3:20" ht="16" hidden="1">
      <c r="C1537" s="189">
        <v>66</v>
      </c>
      <c r="D1537" s="189"/>
      <c r="E1537" s="189" t="s">
        <v>1299</v>
      </c>
      <c r="G1537" s="149" t="s">
        <v>3943</v>
      </c>
      <c r="H1537" s="149" t="s">
        <v>3944</v>
      </c>
      <c r="I1537" s="149">
        <v>4</v>
      </c>
      <c r="J1537" s="149" t="s">
        <v>200</v>
      </c>
      <c r="M1537" s="135" t="s">
        <v>3945</v>
      </c>
      <c r="N1537" s="190">
        <v>1536</v>
      </c>
      <c r="T1537" t="str">
        <f t="shared" si="424"/>
        <v>insert into lov_value (ID, CREATED_BY, UPDATED_BY, UUID, CBL_VALUE,OSCAR_VALUE, ACTIVE, ORDER_VALUE,LOV_ID) values(1536,40,40,'00006da7-97c0-4879-8fdf-18fe83eb43a1','TRCH_3C7','3C7',1,4,66);</v>
      </c>
    </row>
    <row r="1538" spans="3:20" ht="16" hidden="1">
      <c r="C1538" s="189">
        <v>66</v>
      </c>
      <c r="D1538" s="189"/>
      <c r="E1538" s="189" t="s">
        <v>1299</v>
      </c>
      <c r="G1538" s="149" t="s">
        <v>3946</v>
      </c>
      <c r="H1538" s="149" t="s">
        <v>3947</v>
      </c>
      <c r="I1538" s="149">
        <v>5</v>
      </c>
      <c r="J1538" s="149" t="s">
        <v>200</v>
      </c>
      <c r="M1538" s="135" t="s">
        <v>3948</v>
      </c>
      <c r="N1538" s="190">
        <v>1537</v>
      </c>
      <c r="T1538" t="str">
        <f t="shared" ref="T1538:T1559" si="425">CONCATENATE("insert into lov_value (ID, CREATED_BY, UPDATED_BY, UUID, CBL_VALUE,OSCAR_VALUE, ACTIVE, ORDER_VALUE,LOV_ID) values(",N1538,",40,40,'",M1538,"','",G1538,"','",H1538,"',1,",I1538,",",C1538,");")</f>
        <v>insert into lov_value (ID, CREATED_BY, UPDATED_BY, UUID, CBL_VALUE,OSCAR_VALUE, ACTIVE, ORDER_VALUE,LOV_ID) values(1537,40,40,'9d1d8dd9-aed3-4c45-aca1-956b47b56ce9','TRCH_3C7_144A','3C7-144A',1,5,66);</v>
      </c>
    </row>
    <row r="1539" spans="3:20" ht="16" hidden="1">
      <c r="C1539" s="189">
        <v>67</v>
      </c>
      <c r="D1539" s="189"/>
      <c r="E1539" s="189" t="s">
        <v>1304</v>
      </c>
      <c r="G1539" s="149" t="s">
        <v>3949</v>
      </c>
      <c r="H1539" s="149" t="s">
        <v>3950</v>
      </c>
      <c r="I1539" s="149">
        <v>1</v>
      </c>
      <c r="J1539" s="149" t="s">
        <v>200</v>
      </c>
      <c r="M1539" s="135" t="s">
        <v>3951</v>
      </c>
      <c r="N1539" s="190">
        <v>1538</v>
      </c>
      <c r="T1539" t="str">
        <f t="shared" si="425"/>
        <v>insert into lov_value (ID, CREATED_BY, UPDATED_BY, UUID, CBL_VALUE,OSCAR_VALUE, ACTIVE, ORDER_VALUE,LOV_ID) values(1538,40,40,'625b68a9-dd4d-4257-a704-f9d3e7dab38d','NOT_APPLICABLE','Not applicable',1,1,67);</v>
      </c>
    </row>
    <row r="1540" spans="3:20" ht="16" hidden="1">
      <c r="C1540" s="189">
        <v>67</v>
      </c>
      <c r="D1540" s="189"/>
      <c r="E1540" s="189" t="s">
        <v>1304</v>
      </c>
      <c r="G1540" s="149" t="s">
        <v>3952</v>
      </c>
      <c r="H1540" s="149" t="s">
        <v>3953</v>
      </c>
      <c r="I1540" s="149">
        <v>2</v>
      </c>
      <c r="J1540" s="149" t="s">
        <v>200</v>
      </c>
      <c r="M1540" s="135" t="s">
        <v>3954</v>
      </c>
      <c r="N1540" s="190">
        <v>1539</v>
      </c>
      <c r="T1540" t="str">
        <f t="shared" si="425"/>
        <v>insert into lov_value (ID, CREATED_BY, UPDATED_BY, UUID, CBL_VALUE,OSCAR_VALUE, ACTIVE, ORDER_VALUE,LOV_ID) values(1539,40,40,'d66f1e5d-36f8-483f-99b0-2f382947da94','TRADING','Trading',1,2,67);</v>
      </c>
    </row>
    <row r="1541" spans="3:20" ht="16" hidden="1">
      <c r="C1541" s="189">
        <v>67</v>
      </c>
      <c r="D1541" s="189"/>
      <c r="E1541" s="189" t="s">
        <v>1304</v>
      </c>
      <c r="G1541" s="149" t="s">
        <v>3955</v>
      </c>
      <c r="H1541" s="149" t="s">
        <v>3956</v>
      </c>
      <c r="I1541" s="149">
        <v>3</v>
      </c>
      <c r="J1541" s="149" t="s">
        <v>200</v>
      </c>
      <c r="M1541" s="135" t="s">
        <v>3957</v>
      </c>
      <c r="N1541" s="190">
        <v>1540</v>
      </c>
      <c r="T1541" t="str">
        <f t="shared" si="425"/>
        <v>insert into lov_value (ID, CREATED_BY, UPDATED_BY, UUID, CBL_VALUE,OSCAR_VALUE, ACTIVE, ORDER_VALUE,LOV_ID) values(1540,40,40,'7c19d0ea-3972-46c5-9316-0317bdb44700','COLLATERAL','Collateral',1,3,67);</v>
      </c>
    </row>
    <row r="1542" spans="3:20" ht="16" hidden="1">
      <c r="C1542" s="189">
        <v>68</v>
      </c>
      <c r="D1542" s="189"/>
      <c r="E1542" s="189" t="s">
        <v>1261</v>
      </c>
      <c r="G1542" s="149" t="s">
        <v>3598</v>
      </c>
      <c r="H1542" s="149" t="s">
        <v>3599</v>
      </c>
      <c r="I1542" s="149">
        <v>1</v>
      </c>
      <c r="J1542" s="149" t="s">
        <v>200</v>
      </c>
      <c r="M1542" s="135" t="s">
        <v>3958</v>
      </c>
      <c r="N1542" s="190">
        <v>1541</v>
      </c>
      <c r="T1542" t="str">
        <f t="shared" si="425"/>
        <v>insert into lov_value (ID, CREATED_BY, UPDATED_BY, UUID, CBL_VALUE,OSCAR_VALUE, ACTIVE, ORDER_VALUE,LOV_ID) values(1541,40,40,'963a8ebd-4f79-45ef-9fe3-71eec8bd8ef5','CLEARSTREAM','CBL',1,1,68);</v>
      </c>
    </row>
    <row r="1543" spans="3:20" ht="16" hidden="1">
      <c r="C1543" s="189">
        <v>68</v>
      </c>
      <c r="D1543" s="189"/>
      <c r="E1543" s="189" t="s">
        <v>1261</v>
      </c>
      <c r="G1543" s="149" t="s">
        <v>3601</v>
      </c>
      <c r="H1543" s="149" t="s">
        <v>3601</v>
      </c>
      <c r="I1543" s="149">
        <v>2</v>
      </c>
      <c r="J1543" s="149" t="s">
        <v>200</v>
      </c>
      <c r="M1543" s="135" t="s">
        <v>3959</v>
      </c>
      <c r="N1543" s="190">
        <v>1542</v>
      </c>
      <c r="T1543" t="str">
        <f t="shared" si="425"/>
        <v>insert into lov_value (ID, CREATED_BY, UPDATED_BY, UUID, CBL_VALUE,OSCAR_VALUE, ACTIVE, ORDER_VALUE,LOV_ID) values(1542,40,40,'bf4f07dd-0632-4d37-b6bf-eefb3f460e6a','T2S','T2S',1,2,68);</v>
      </c>
    </row>
    <row r="1544" spans="3:20" ht="16" hidden="1">
      <c r="C1544" s="189">
        <v>68</v>
      </c>
      <c r="D1544" s="189"/>
      <c r="E1544" s="189" t="s">
        <v>1261</v>
      </c>
      <c r="G1544" s="149" t="s">
        <v>3603</v>
      </c>
      <c r="H1544" s="149" t="s">
        <v>3604</v>
      </c>
      <c r="I1544" s="149">
        <v>3</v>
      </c>
      <c r="J1544" s="149" t="s">
        <v>200</v>
      </c>
      <c r="M1544" s="135" t="s">
        <v>3960</v>
      </c>
      <c r="N1544" s="190">
        <v>1543</v>
      </c>
      <c r="T1544" t="str">
        <f t="shared" si="425"/>
        <v>insert into lov_value (ID, CREATED_BY, UPDATED_BY, UUID, CBL_VALUE,OSCAR_VALUE, ACTIVE, ORDER_VALUE,LOV_ID) values(1543,40,40,'50ccc49b-c9f8-46fc-90c3-25f822649525','EUROCLEAR','EOC',1,3,68);</v>
      </c>
    </row>
    <row r="1545" spans="3:20" ht="16" hidden="1">
      <c r="C1545" s="189">
        <v>68</v>
      </c>
      <c r="D1545" s="189"/>
      <c r="E1545" s="189" t="s">
        <v>1261</v>
      </c>
      <c r="G1545" s="149" t="s">
        <v>3606</v>
      </c>
      <c r="H1545" s="149" t="s">
        <v>3607</v>
      </c>
      <c r="I1545" s="149">
        <v>4</v>
      </c>
      <c r="J1545" s="149" t="s">
        <v>200</v>
      </c>
      <c r="M1545" s="135" t="s">
        <v>3961</v>
      </c>
      <c r="N1545" s="190">
        <v>1544</v>
      </c>
      <c r="T1545" t="str">
        <f t="shared" si="425"/>
        <v>insert into lov_value (ID, CREATED_BY, UPDATED_BY, UUID, CBL_VALUE,OSCAR_VALUE, ACTIVE, ORDER_VALUE,LOV_ID) values(1544,40,40,'601aff74-8536-4aa8-b3d8-0e9e54cdf8dc','BP2S_BE','BP2S-BE',1,4,68);</v>
      </c>
    </row>
    <row r="1546" spans="3:20" ht="16" hidden="1">
      <c r="C1546" s="189">
        <v>68</v>
      </c>
      <c r="D1546" s="189"/>
      <c r="E1546" s="189" t="s">
        <v>1261</v>
      </c>
      <c r="G1546" s="149" t="s">
        <v>3609</v>
      </c>
      <c r="H1546" s="149" t="s">
        <v>3610</v>
      </c>
      <c r="I1546" s="149">
        <v>5</v>
      </c>
      <c r="J1546" s="149" t="s">
        <v>200</v>
      </c>
      <c r="M1546" s="135" t="s">
        <v>3962</v>
      </c>
      <c r="N1546" s="190">
        <v>1545</v>
      </c>
      <c r="T1546" t="str">
        <f t="shared" si="425"/>
        <v>insert into lov_value (ID, CREATED_BY, UPDATED_BY, UUID, CBL_VALUE,OSCAR_VALUE, ACTIVE, ORDER_VALUE,LOV_ID) values(1545,40,40,'555e32bd-72a8-454e-a4a7-8bfd6d624545','BP2S_FR','BP2S-FR',1,5,68);</v>
      </c>
    </row>
    <row r="1547" spans="3:20" ht="16" hidden="1">
      <c r="C1547" s="189">
        <v>68</v>
      </c>
      <c r="D1547" s="189"/>
      <c r="E1547" s="189" t="s">
        <v>1261</v>
      </c>
      <c r="G1547" s="149" t="s">
        <v>3612</v>
      </c>
      <c r="H1547" s="149" t="s">
        <v>3613</v>
      </c>
      <c r="I1547" s="149">
        <v>6</v>
      </c>
      <c r="J1547" s="149" t="s">
        <v>200</v>
      </c>
      <c r="M1547" s="135" t="s">
        <v>3963</v>
      </c>
      <c r="N1547" s="190">
        <v>1546</v>
      </c>
      <c r="T1547" t="str">
        <f t="shared" si="425"/>
        <v>insert into lov_value (ID, CREATED_BY, UPDATED_BY, UUID, CBL_VALUE,OSCAR_VALUE, ACTIVE, ORDER_VALUE,LOV_ID) values(1546,40,40,'db2de9c5-1558-4308-9ec9-36b12fc6f6d8','BP2S_IT','BP2S-IT',1,6,68);</v>
      </c>
    </row>
    <row r="1548" spans="3:20" ht="16" hidden="1">
      <c r="C1548" s="189">
        <v>68</v>
      </c>
      <c r="D1548" s="189"/>
      <c r="E1548" s="189" t="s">
        <v>1261</v>
      </c>
      <c r="G1548" s="149" t="s">
        <v>3615</v>
      </c>
      <c r="H1548" s="149" t="s">
        <v>3616</v>
      </c>
      <c r="I1548" s="149">
        <v>7</v>
      </c>
      <c r="J1548" s="149" t="s">
        <v>200</v>
      </c>
      <c r="M1548" s="135" t="s">
        <v>3964</v>
      </c>
      <c r="N1548" s="190">
        <v>1547</v>
      </c>
      <c r="T1548" t="str">
        <f t="shared" si="425"/>
        <v>insert into lov_value (ID, CREATED_BY, UPDATED_BY, UUID, CBL_VALUE,OSCAR_VALUE, ACTIVE, ORDER_VALUE,LOV_ID) values(1547,40,40,'79af42e8-445a-404f-8414-c8e98b40bf27','BP2S_NL','BP2S-NL',1,7,68);</v>
      </c>
    </row>
    <row r="1549" spans="3:20" ht="16" hidden="1">
      <c r="C1549" s="189">
        <v>68</v>
      </c>
      <c r="D1549" s="189"/>
      <c r="E1549" s="189" t="s">
        <v>1261</v>
      </c>
      <c r="G1549" s="149" t="s">
        <v>3618</v>
      </c>
      <c r="H1549" s="149" t="s">
        <v>3619</v>
      </c>
      <c r="I1549" s="149">
        <v>8</v>
      </c>
      <c r="J1549" s="149" t="s">
        <v>200</v>
      </c>
      <c r="M1549" s="135" t="s">
        <v>3965</v>
      </c>
      <c r="N1549" s="190">
        <v>1548</v>
      </c>
      <c r="T1549" t="str">
        <f t="shared" si="425"/>
        <v>insert into lov_value (ID, CREATED_BY, UPDATED_BY, UUID, CBL_VALUE,OSCAR_VALUE, ACTIVE, ORDER_VALUE,LOV_ID) values(1548,40,40,'2ba317c8-0d29-4e15-8100-2c5ecb1ea96b','CITI_BE','CITI-BE',1,8,68);</v>
      </c>
    </row>
    <row r="1550" spans="3:20" ht="16" hidden="1">
      <c r="C1550" s="189">
        <v>68</v>
      </c>
      <c r="D1550" s="189"/>
      <c r="E1550" s="189" t="s">
        <v>1261</v>
      </c>
      <c r="G1550" s="149" t="s">
        <v>3621</v>
      </c>
      <c r="H1550" s="149" t="s">
        <v>3622</v>
      </c>
      <c r="I1550" s="149">
        <v>9</v>
      </c>
      <c r="J1550" s="149" t="s">
        <v>200</v>
      </c>
      <c r="M1550" s="135" t="s">
        <v>3966</v>
      </c>
      <c r="N1550" s="190">
        <v>1549</v>
      </c>
      <c r="T1550" t="str">
        <f t="shared" si="425"/>
        <v>insert into lov_value (ID, CREATED_BY, UPDATED_BY, UUID, CBL_VALUE,OSCAR_VALUE, ACTIVE, ORDER_VALUE,LOV_ID) values(1549,40,40,'e542dc13-6c7b-4c07-85dc-5cc2574af4a9','CITI_DE','CITI-DE',1,9,68);</v>
      </c>
    </row>
    <row r="1551" spans="3:20" ht="16" hidden="1">
      <c r="C1551" s="189">
        <v>68</v>
      </c>
      <c r="D1551" s="189"/>
      <c r="E1551" s="189" t="s">
        <v>1261</v>
      </c>
      <c r="G1551" s="149" t="s">
        <v>3624</v>
      </c>
      <c r="H1551" s="149" t="s">
        <v>3625</v>
      </c>
      <c r="I1551" s="149">
        <v>10</v>
      </c>
      <c r="J1551" s="149" t="s">
        <v>200</v>
      </c>
      <c r="M1551" s="135" t="s">
        <v>3967</v>
      </c>
      <c r="N1551" s="190">
        <v>1550</v>
      </c>
      <c r="T1551" t="str">
        <f t="shared" si="425"/>
        <v>insert into lov_value (ID, CREATED_BY, UPDATED_BY, UUID, CBL_VALUE,OSCAR_VALUE, ACTIVE, ORDER_VALUE,LOV_ID) values(1550,40,40,'b36176f9-de85-480e-b3cd-11ccb3ec1f3d','CITI_FR','CITI-FR',1,10,68);</v>
      </c>
    </row>
    <row r="1552" spans="3:20" ht="16" hidden="1">
      <c r="C1552" s="189">
        <v>68</v>
      </c>
      <c r="D1552" s="189"/>
      <c r="E1552" s="189" t="s">
        <v>1261</v>
      </c>
      <c r="G1552" s="149" t="s">
        <v>3627</v>
      </c>
      <c r="H1552" s="149" t="s">
        <v>3628</v>
      </c>
      <c r="I1552" s="149">
        <v>11</v>
      </c>
      <c r="J1552" s="149" t="s">
        <v>200</v>
      </c>
      <c r="M1552" s="135" t="s">
        <v>3968</v>
      </c>
      <c r="N1552" s="190">
        <v>1551</v>
      </c>
      <c r="T1552" t="str">
        <f t="shared" si="425"/>
        <v>insert into lov_value (ID, CREATED_BY, UPDATED_BY, UUID, CBL_VALUE,OSCAR_VALUE, ACTIVE, ORDER_VALUE,LOV_ID) values(1551,40,40,'885f3368-5205-42f5-acfd-091b31a9ccd8','CITI_IT','CITI-IT',1,11,68);</v>
      </c>
    </row>
    <row r="1553" spans="3:20" ht="16" hidden="1">
      <c r="C1553" s="189">
        <v>68</v>
      </c>
      <c r="D1553" s="189"/>
      <c r="E1553" s="189" t="s">
        <v>1261</v>
      </c>
      <c r="G1553" s="149" t="s">
        <v>3630</v>
      </c>
      <c r="H1553" s="149" t="s">
        <v>3631</v>
      </c>
      <c r="I1553" s="149">
        <v>12</v>
      </c>
      <c r="J1553" s="149" t="s">
        <v>200</v>
      </c>
      <c r="M1553" s="135" t="s">
        <v>3969</v>
      </c>
      <c r="N1553" s="190">
        <v>1552</v>
      </c>
      <c r="T1553" t="str">
        <f t="shared" si="425"/>
        <v>insert into lov_value (ID, CREATED_BY, UPDATED_BY, UUID, CBL_VALUE,OSCAR_VALUE, ACTIVE, ORDER_VALUE,LOV_ID) values(1552,40,40,'42436811-13e6-4fc0-8312-6223ec305ef2','CITI_NL','CITI-NL',1,12,68);</v>
      </c>
    </row>
    <row r="1554" spans="3:20" ht="16" hidden="1">
      <c r="C1554" s="189">
        <v>68</v>
      </c>
      <c r="D1554" s="189"/>
      <c r="E1554" s="189" t="s">
        <v>1261</v>
      </c>
      <c r="G1554" s="149" t="s">
        <v>3633</v>
      </c>
      <c r="H1554" s="149" t="s">
        <v>3634</v>
      </c>
      <c r="I1554" s="149">
        <v>13</v>
      </c>
      <c r="J1554" s="149" t="s">
        <v>200</v>
      </c>
      <c r="M1554" s="135" t="s">
        <v>3970</v>
      </c>
      <c r="N1554" s="190">
        <v>1553</v>
      </c>
      <c r="T1554" t="str">
        <f t="shared" si="425"/>
        <v>insert into lov_value (ID, CREATED_BY, UPDATED_BY, UUID, CBL_VALUE,OSCAR_VALUE, ACTIVE, ORDER_VALUE,LOV_ID) values(1553,40,40,'9f932656-a2da-43bb-ab33-c6d6aeeb0946','SCB_SG','SCB-SG',1,13,68);</v>
      </c>
    </row>
    <row r="1555" spans="3:20" ht="16" hidden="1">
      <c r="C1555" s="189">
        <v>68</v>
      </c>
      <c r="D1555" s="189"/>
      <c r="E1555" s="189" t="s">
        <v>1261</v>
      </c>
      <c r="G1555" s="149" t="s">
        <v>3636</v>
      </c>
      <c r="H1555" s="149" t="s">
        <v>3636</v>
      </c>
      <c r="I1555" s="149">
        <v>14</v>
      </c>
      <c r="J1555" s="149" t="s">
        <v>200</v>
      </c>
      <c r="M1555" s="135" t="s">
        <v>3971</v>
      </c>
      <c r="N1555" s="190">
        <v>1554</v>
      </c>
      <c r="T1555" t="str">
        <f t="shared" si="425"/>
        <v>insert into lov_value (ID, CREATED_BY, UPDATED_BY, UUID, CBL_VALUE,OSCAR_VALUE, ACTIVE, ORDER_VALUE,LOV_ID) values(1554,40,40,'ff23253e-cf20-4989-8b37-d596c2bad700','BONY','BONY',1,14,68);</v>
      </c>
    </row>
    <row r="1556" spans="3:20" ht="16" hidden="1">
      <c r="C1556" s="189">
        <v>68</v>
      </c>
      <c r="D1556" s="189"/>
      <c r="E1556" s="189" t="s">
        <v>1261</v>
      </c>
      <c r="G1556" s="149" t="s">
        <v>3638</v>
      </c>
      <c r="H1556" s="149" t="s">
        <v>3638</v>
      </c>
      <c r="I1556" s="149">
        <v>15</v>
      </c>
      <c r="J1556" s="149" t="s">
        <v>200</v>
      </c>
      <c r="M1556" s="135" t="s">
        <v>3972</v>
      </c>
      <c r="N1556" s="190">
        <v>1555</v>
      </c>
      <c r="T1556" t="str">
        <f t="shared" si="425"/>
        <v>insert into lov_value (ID, CREATED_BY, UPDATED_BY, UUID, CBL_VALUE,OSCAR_VALUE, ACTIVE, ORDER_VALUE,LOV_ID) values(1555,40,40,'728e04ea-ca1b-48d6-adbc-2878c6d943ba','JPM','JPM',1,15,68);</v>
      </c>
    </row>
    <row r="1557" spans="3:20" ht="16" hidden="1">
      <c r="C1557" s="189">
        <v>69</v>
      </c>
      <c r="D1557" s="189"/>
      <c r="E1557" s="189" t="s">
        <v>1352</v>
      </c>
      <c r="G1557" s="149" t="s">
        <v>3973</v>
      </c>
      <c r="H1557" s="149" t="s">
        <v>3974</v>
      </c>
      <c r="I1557" s="149">
        <v>1</v>
      </c>
      <c r="J1557" s="149" t="s">
        <v>200</v>
      </c>
      <c r="M1557" s="135" t="s">
        <v>3975</v>
      </c>
      <c r="N1557" s="190">
        <v>1556</v>
      </c>
      <c r="T1557" t="str">
        <f t="shared" si="425"/>
        <v>insert into lov_value (ID, CREATED_BY, UPDATED_BY, UUID, CBL_VALUE,OSCAR_VALUE, ACTIVE, ORDER_VALUE,LOV_ID) values(1556,40,40,'2e94d976-edcc-4916-beb9-71fbd9ff3680','EXACT','Exact',1,1,69);</v>
      </c>
    </row>
    <row r="1558" spans="3:20" ht="16" hidden="1">
      <c r="C1558" s="189">
        <v>69</v>
      </c>
      <c r="D1558" s="189"/>
      <c r="E1558" s="189" t="s">
        <v>1352</v>
      </c>
      <c r="G1558" s="149" t="s">
        <v>3976</v>
      </c>
      <c r="H1558" s="149" t="s">
        <v>3977</v>
      </c>
      <c r="I1558" s="149">
        <v>2</v>
      </c>
      <c r="J1558" s="149" t="s">
        <v>200</v>
      </c>
      <c r="M1558" s="135" t="s">
        <v>3978</v>
      </c>
      <c r="N1558" s="190">
        <v>1557</v>
      </c>
      <c r="T1558" t="str">
        <f t="shared" si="425"/>
        <v>insert into lov_value (ID, CREATED_BY, UPDATED_BY, UUID, CBL_VALUE,OSCAR_VALUE, ACTIVE, ORDER_VALUE,LOV_ID) values(1557,40,40,'375146f6-8130-4c8c-8cb7-9f08947b6964','NEAREST_PREVIOUS','Nearest previous',1,2,69);</v>
      </c>
    </row>
    <row r="1559" spans="3:20" ht="16" hidden="1">
      <c r="C1559" s="189">
        <v>69</v>
      </c>
      <c r="D1559" s="189"/>
      <c r="E1559" s="189" t="s">
        <v>1352</v>
      </c>
      <c r="G1559" s="149" t="s">
        <v>3979</v>
      </c>
      <c r="H1559" s="149" t="s">
        <v>3980</v>
      </c>
      <c r="I1559" s="149">
        <v>3</v>
      </c>
      <c r="J1559" s="149" t="s">
        <v>200</v>
      </c>
      <c r="M1559" s="135" t="s">
        <v>3981</v>
      </c>
      <c r="N1559" s="190">
        <v>1558</v>
      </c>
      <c r="T1559" t="str">
        <f t="shared" si="425"/>
        <v>insert into lov_value (ID, CREATED_BY, UPDATED_BY, UUID, CBL_VALUE,OSCAR_VALUE, ACTIVE, ORDER_VALUE,LOV_ID) values(1558,40,40,'79f9a6c8-1b3a-4eb1-a014-91d452015829','NEAREST_NEXT','Nearest next',1,3,69);</v>
      </c>
    </row>
    <row r="1560" spans="3:20" ht="16" hidden="1">
      <c r="C1560" s="189">
        <v>70</v>
      </c>
      <c r="E1560" s="189" t="s">
        <v>1162</v>
      </c>
      <c r="G1560" s="149" t="s">
        <v>3354</v>
      </c>
      <c r="H1560" s="149" t="s">
        <v>3566</v>
      </c>
      <c r="I1560" s="149">
        <v>0</v>
      </c>
      <c r="J1560" s="149" t="s">
        <v>200</v>
      </c>
      <c r="M1560" s="135" t="s">
        <v>3982</v>
      </c>
      <c r="N1560" s="190">
        <v>1560</v>
      </c>
      <c r="T1560" t="str">
        <f>CONCATENATE("insert into lov_value (ID, CREATED_BY, UPDATED_BY, UUID, CBL_VALUE,OSCAR_VALUE, ACTIVE, ORDER_VALUE,LOV_ID) values(",N1560,",40,40,'",M1560,"','",G1560,"','",H1560,"',1,",I1560,",",C1560,");")</f>
        <v>insert into lov_value (ID, CREATED_BY, UPDATED_BY, UUID, CBL_VALUE,OSCAR_VALUE, ACTIVE, ORDER_VALUE,LOV_ID) values(1560,40,40,'f19a557b-6069-4869-b597-4a204dde365e','NONE','None',1,0,70);</v>
      </c>
    </row>
    <row r="1561" spans="3:20" ht="16" hidden="1">
      <c r="C1561" s="189">
        <v>70</v>
      </c>
      <c r="E1561" s="189" t="s">
        <v>1162</v>
      </c>
      <c r="G1561" s="149" t="s">
        <v>3983</v>
      </c>
      <c r="H1561" s="149" t="s">
        <v>3984</v>
      </c>
      <c r="I1561" s="149">
        <v>1</v>
      </c>
      <c r="J1561" s="149" t="s">
        <v>200</v>
      </c>
      <c r="M1561" s="135" t="s">
        <v>3985</v>
      </c>
      <c r="N1561" s="190">
        <v>1561</v>
      </c>
      <c r="T1561" t="str">
        <f>CONCATENATE("insert into lov_value (ID, CREATED_BY, UPDATED_BY, UUID, CBL_VALUE,OSCAR_VALUE, ACTIVE, ORDER_VALUE,LOV_ID) values(",N1561,",40,40,'",M1561,"','",G1561,"','",H1561,"',1,",I1561,",",C1561,");")</f>
        <v>insert into lov_value (ID, CREATED_BY, UPDATED_BY, UUID, CBL_VALUE,OSCAR_VALUE, ACTIVE, ORDER_VALUE,LOV_ID) values(1561,40,40,'0fc9ff23-21f1-46fa-822c-cddb8d576f9d','BLUE','Blue Bond',1,1,70);</v>
      </c>
    </row>
    <row r="1562" spans="3:20" ht="16" hidden="1">
      <c r="C1562" s="189">
        <v>70</v>
      </c>
      <c r="E1562" s="189" t="s">
        <v>1162</v>
      </c>
      <c r="G1562" s="149" t="s">
        <v>3986</v>
      </c>
      <c r="H1562" s="149" t="s">
        <v>3987</v>
      </c>
      <c r="I1562" s="149">
        <v>2</v>
      </c>
      <c r="J1562" s="149" t="s">
        <v>200</v>
      </c>
      <c r="M1562" s="135" t="s">
        <v>3988</v>
      </c>
      <c r="N1562" s="190">
        <v>1562</v>
      </c>
      <c r="T1562" t="str">
        <f t="shared" ref="T1562:T1579" si="426">CONCATENATE("insert into lov_value (ID, CREATED_BY, UPDATED_BY, UUID, CBL_VALUE,OSCAR_VALUE, ACTIVE, ORDER_VALUE,LOV_ID) values(",N1562,",40,40,'",M1562,"','",G1562,"','",H1562,"',1,",I1562,",",C1562,");")</f>
        <v>insert into lov_value (ID, CREATED_BY, UPDATED_BY, UUID, CBL_VALUE,OSCAR_VALUE, ACTIVE, ORDER_VALUE,LOV_ID) values(1562,40,40,'76ec44b5-a574-455e-8e7c-48618d7cf1fe','CBGB','CBI Certified Green Bond',1,2,70);</v>
      </c>
    </row>
    <row r="1563" spans="3:20" ht="16" hidden="1">
      <c r="C1563" s="189">
        <v>70</v>
      </c>
      <c r="E1563" s="189" t="s">
        <v>1162</v>
      </c>
      <c r="G1563" s="149" t="s">
        <v>3989</v>
      </c>
      <c r="H1563" s="149" t="s">
        <v>3990</v>
      </c>
      <c r="I1563" s="149">
        <v>3</v>
      </c>
      <c r="J1563" s="149" t="s">
        <v>200</v>
      </c>
      <c r="M1563" s="135" t="s">
        <v>3991</v>
      </c>
      <c r="N1563" s="190">
        <v>1563</v>
      </c>
      <c r="T1563" t="str">
        <f t="shared" si="426"/>
        <v>insert into lov_value (ID, CREATED_BY, UPDATED_BY, UUID, CBL_VALUE,OSCAR_VALUE, ACTIVE, ORDER_VALUE,LOV_ID) values(1563,40,40,'a75f9b48-3edb-47f1-82c4-93d16ae14d13','EQUB','Equality Bond',1,3,70);</v>
      </c>
    </row>
    <row r="1564" spans="3:20" ht="16" hidden="1">
      <c r="C1564" s="189">
        <v>70</v>
      </c>
      <c r="E1564" s="189" t="s">
        <v>1162</v>
      </c>
      <c r="G1564" s="149" t="s">
        <v>3992</v>
      </c>
      <c r="H1564" s="149" t="s">
        <v>3993</v>
      </c>
      <c r="I1564" s="149">
        <v>4</v>
      </c>
      <c r="J1564" s="149" t="s">
        <v>200</v>
      </c>
      <c r="M1564" s="135" t="s">
        <v>3994</v>
      </c>
      <c r="N1564" s="190">
        <v>1564</v>
      </c>
      <c r="T1564" t="str">
        <f t="shared" si="426"/>
        <v>insert into lov_value (ID, CREATED_BY, UPDATED_BY, UUID, CBL_VALUE,OSCAR_VALUE, ACTIVE, ORDER_VALUE,LOV_ID) values(1564,40,40,'76f4607f-13d1-4864-951e-bd88c8693648','FRSB','Forest Bond',1,4,70);</v>
      </c>
    </row>
    <row r="1565" spans="3:20" ht="16" hidden="1">
      <c r="C1565" s="189">
        <v>70</v>
      </c>
      <c r="E1565" s="189" t="s">
        <v>1162</v>
      </c>
      <c r="G1565" s="149" t="s">
        <v>3995</v>
      </c>
      <c r="H1565" s="149" t="s">
        <v>3996</v>
      </c>
      <c r="I1565" s="149">
        <v>5</v>
      </c>
      <c r="J1565" s="149" t="s">
        <v>200</v>
      </c>
      <c r="M1565" s="135" t="s">
        <v>3997</v>
      </c>
      <c r="N1565" s="190">
        <v>1565</v>
      </c>
      <c r="T1565" t="str">
        <f t="shared" si="426"/>
        <v>insert into lov_value (ID, CREATED_BY, UPDATED_BY, UUID, CBL_VALUE,OSCAR_VALUE, ACTIVE, ORDER_VALUE,LOV_ID) values(1565,40,40,'45163ead-a118-400b-91bb-ce5eeee10ee8','IMPB','Impact Bond',1,5,70);</v>
      </c>
    </row>
    <row r="1566" spans="3:20" ht="16" hidden="1">
      <c r="C1566" s="189">
        <v>70</v>
      </c>
      <c r="E1566" s="189" t="s">
        <v>1162</v>
      </c>
      <c r="G1566" s="149" t="s">
        <v>3998</v>
      </c>
      <c r="H1566" s="149" t="s">
        <v>3999</v>
      </c>
      <c r="I1566" s="149">
        <v>6</v>
      </c>
      <c r="J1566" s="149" t="s">
        <v>200</v>
      </c>
      <c r="M1566" s="135" t="s">
        <v>4000</v>
      </c>
      <c r="N1566" s="190">
        <v>1566</v>
      </c>
      <c r="T1566" t="str">
        <f t="shared" si="426"/>
        <v>insert into lov_value (ID, CREATED_BY, UPDATED_BY, UUID, CBL_VALUE,OSCAR_VALUE, ACTIVE, ORDER_VALUE,LOV_ID) values(1566,40,40,'d6d486bc-c1a8-463e-be3f-c9a443bec7f1','PANM','Pandemic Bond',1,6,70);</v>
      </c>
    </row>
    <row r="1567" spans="3:20" ht="16" hidden="1">
      <c r="C1567" s="189">
        <v>70</v>
      </c>
      <c r="E1567" s="189" t="s">
        <v>1162</v>
      </c>
      <c r="G1567" s="149" t="s">
        <v>4001</v>
      </c>
      <c r="H1567" s="149" t="s">
        <v>4002</v>
      </c>
      <c r="I1567" s="149">
        <v>7</v>
      </c>
      <c r="J1567" s="149" t="s">
        <v>200</v>
      </c>
      <c r="M1567" s="135" t="s">
        <v>4003</v>
      </c>
      <c r="N1567" s="190">
        <v>1567</v>
      </c>
      <c r="T1567" t="str">
        <f t="shared" si="426"/>
        <v>insert into lov_value (ID, CREATED_BY, UPDATED_BY, UUID, CBL_VALUE,OSCAR_VALUE, ACTIVE, ORDER_VALUE,LOV_ID) values(1567,40,40,'dccca7af-f2b4-4d1d-b665-7c6e2e00ecc5','PPGB','Pure Play Green Bond',1,7,70);</v>
      </c>
    </row>
    <row r="1568" spans="3:20" ht="16" hidden="1">
      <c r="C1568" s="189">
        <v>70</v>
      </c>
      <c r="E1568" s="189" t="s">
        <v>1162</v>
      </c>
      <c r="G1568" s="149" t="s">
        <v>4004</v>
      </c>
      <c r="H1568" s="149" t="s">
        <v>4005</v>
      </c>
      <c r="I1568" s="149">
        <v>8</v>
      </c>
      <c r="J1568" s="149" t="s">
        <v>200</v>
      </c>
      <c r="M1568" s="135" t="s">
        <v>4006</v>
      </c>
      <c r="N1568" s="190">
        <v>1568</v>
      </c>
      <c r="T1568" t="str">
        <f t="shared" si="426"/>
        <v>insert into lov_value (ID, CREATED_BY, UPDATED_BY, UUID, CBL_VALUE,OSCAR_VALUE, ACTIVE, ORDER_VALUE,LOV_ID) values(1568,40,40,'c2a498b0-70cd-4d93-90da-0b45d96c2870','PROJECT','Project Bond',1,8,70);</v>
      </c>
    </row>
    <row r="1569" spans="3:20" ht="16" hidden="1">
      <c r="C1569" s="189">
        <v>70</v>
      </c>
      <c r="E1569" s="189" t="s">
        <v>1162</v>
      </c>
      <c r="G1569" s="149" t="s">
        <v>4007</v>
      </c>
      <c r="H1569" s="149" t="s">
        <v>4008</v>
      </c>
      <c r="I1569" s="149">
        <v>9</v>
      </c>
      <c r="J1569" s="149" t="s">
        <v>200</v>
      </c>
      <c r="M1569" s="135" t="s">
        <v>4009</v>
      </c>
      <c r="N1569" s="190">
        <v>1569</v>
      </c>
      <c r="T1569" t="str">
        <f t="shared" si="426"/>
        <v>insert into lov_value (ID, CREATED_BY, UPDATED_BY, UUID, CBL_VALUE,OSCAR_VALUE, ACTIVE, ORDER_VALUE,LOV_ID) values(1569,40,40,'1cca89ba-e2a0-4aba-9ee6-9c8cdd05d331','SCLB','Social Bond',1,9,70);</v>
      </c>
    </row>
    <row r="1570" spans="3:20" ht="16" hidden="1">
      <c r="C1570" s="189">
        <v>70</v>
      </c>
      <c r="E1570" s="189" t="s">
        <v>1162</v>
      </c>
      <c r="G1570" s="149" t="s">
        <v>4010</v>
      </c>
      <c r="H1570" s="149" t="s">
        <v>4011</v>
      </c>
      <c r="I1570" s="149">
        <v>10</v>
      </c>
      <c r="J1570" s="149" t="s">
        <v>200</v>
      </c>
      <c r="M1570" s="135" t="s">
        <v>4012</v>
      </c>
      <c r="N1570" s="190">
        <v>1570</v>
      </c>
      <c r="T1570" t="str">
        <f t="shared" si="426"/>
        <v>insert into lov_value (ID, CREATED_BY, UPDATED_BY, UUID, CBL_VALUE,OSCAR_VALUE, ACTIVE, ORDER_VALUE,LOV_ID) values(1570,40,40,'5809e7d6-a9eb-480f-81d7-3e25fc0f87ce','SLCB','Self-Labeled Green Bond',1,10,70);</v>
      </c>
    </row>
    <row r="1571" spans="3:20" ht="16" hidden="1">
      <c r="C1571" s="189">
        <v>70</v>
      </c>
      <c r="E1571" s="189" t="s">
        <v>1162</v>
      </c>
      <c r="G1571" s="149" t="s">
        <v>4013</v>
      </c>
      <c r="H1571" s="149" t="s">
        <v>4014</v>
      </c>
      <c r="I1571" s="149">
        <v>11</v>
      </c>
      <c r="J1571" s="149" t="s">
        <v>200</v>
      </c>
      <c r="M1571" s="135" t="s">
        <v>4015</v>
      </c>
      <c r="N1571" s="190">
        <v>1571</v>
      </c>
      <c r="T1571" t="str">
        <f t="shared" si="426"/>
        <v>insert into lov_value (ID, CREATED_BY, UPDATED_BY, UUID, CBL_VALUE,OSCAR_VALUE, ACTIVE, ORDER_VALUE,LOV_ID) values(1571,40,40,'d16a8212-5a37-4330-82fe-f5c64d52f90f','SLGB','CBI Aligned Green Bond',1,11,70);</v>
      </c>
    </row>
    <row r="1572" spans="3:20" ht="16" hidden="1">
      <c r="C1572" s="189">
        <v>70</v>
      </c>
      <c r="E1572" s="189" t="s">
        <v>1162</v>
      </c>
      <c r="G1572" s="149" t="s">
        <v>4016</v>
      </c>
      <c r="H1572" s="149" t="s">
        <v>4017</v>
      </c>
      <c r="I1572" s="149">
        <v>12</v>
      </c>
      <c r="J1572" s="149" t="s">
        <v>200</v>
      </c>
      <c r="M1572" s="135" t="s">
        <v>4018</v>
      </c>
      <c r="N1572" s="190">
        <v>1572</v>
      </c>
      <c r="T1572" t="str">
        <f t="shared" si="426"/>
        <v>insert into lov_value (ID, CREATED_BY, UPDATED_BY, UUID, CBL_VALUE,OSCAR_VALUE, ACTIVE, ORDER_VALUE,LOV_ID) values(1572,40,40,'87d4793e-0918-4b16-b52a-7b28a8b0cee4','STLB','Sustainability Linked Bond',1,12,70);</v>
      </c>
    </row>
    <row r="1573" spans="3:20" ht="16" hidden="1">
      <c r="C1573" s="189">
        <v>70</v>
      </c>
      <c r="E1573" s="189" t="s">
        <v>1162</v>
      </c>
      <c r="G1573" s="149" t="s">
        <v>4019</v>
      </c>
      <c r="H1573" s="149" t="s">
        <v>4020</v>
      </c>
      <c r="I1573" s="149">
        <v>13</v>
      </c>
      <c r="J1573" s="149" t="s">
        <v>200</v>
      </c>
      <c r="M1573" s="135" t="s">
        <v>4021</v>
      </c>
      <c r="N1573" s="190">
        <v>1573</v>
      </c>
      <c r="T1573" t="str">
        <f t="shared" si="426"/>
        <v>insert into lov_value (ID, CREATED_BY, UPDATED_BY, UUID, CBL_VALUE,OSCAR_VALUE, ACTIVE, ORDER_VALUE,LOV_ID) values(1573,40,40,'893d6bc0-46ff-4d95-b215-6c1f4a688c66','STNB','Sustainability Bond',1,13,70);</v>
      </c>
    </row>
    <row r="1574" spans="3:20" ht="16" hidden="1">
      <c r="C1574" s="189">
        <v>70</v>
      </c>
      <c r="E1574" s="189" t="s">
        <v>1162</v>
      </c>
      <c r="G1574" s="149" t="s">
        <v>4022</v>
      </c>
      <c r="H1574" s="149" t="s">
        <v>4023</v>
      </c>
      <c r="I1574" s="149">
        <v>14</v>
      </c>
      <c r="J1574" s="149" t="s">
        <v>200</v>
      </c>
      <c r="M1574" s="135" t="s">
        <v>4024</v>
      </c>
      <c r="N1574" s="190">
        <v>1574</v>
      </c>
      <c r="T1574" t="str">
        <f t="shared" si="426"/>
        <v>insert into lov_value (ID, CREATED_BY, UPDATED_BY, UUID, CBL_VALUE,OSCAR_VALUE, ACTIVE, ORDER_VALUE,LOV_ID) values(1574,40,40,'1f9eb323-d6f7-4a50-87d2-de9862d7ab57','TRAN','Transition Bond',1,14,70);</v>
      </c>
    </row>
    <row r="1575" spans="3:20" ht="16" hidden="1">
      <c r="C1575" s="189">
        <v>70</v>
      </c>
      <c r="E1575" s="189" t="s">
        <v>1162</v>
      </c>
      <c r="G1575" s="149" t="s">
        <v>4025</v>
      </c>
      <c r="H1575" s="149" t="s">
        <v>4026</v>
      </c>
      <c r="I1575" s="149">
        <v>15</v>
      </c>
      <c r="J1575" s="149" t="s">
        <v>200</v>
      </c>
      <c r="M1575" s="135" t="s">
        <v>4027</v>
      </c>
      <c r="N1575" s="190">
        <v>1575</v>
      </c>
      <c r="T1575" t="str">
        <f t="shared" si="426"/>
        <v>insert into lov_value (ID, CREATED_BY, UPDATED_BY, UUID, CBL_VALUE,OSCAR_VALUE, ACTIVE, ORDER_VALUE,LOV_ID) values(1575,40,40,'c29d22ac-1241-40fc-9f85-c2c6d8f85406','VACB','Vaccine Bond',1,15,70);</v>
      </c>
    </row>
    <row r="1576" spans="3:20" ht="16" hidden="1">
      <c r="C1576" s="189">
        <v>70</v>
      </c>
      <c r="E1576" s="189" t="s">
        <v>1162</v>
      </c>
      <c r="G1576" s="149" t="s">
        <v>4028</v>
      </c>
      <c r="H1576" s="149" t="s">
        <v>4029</v>
      </c>
      <c r="I1576" s="149">
        <v>16</v>
      </c>
      <c r="J1576" s="149" t="s">
        <v>200</v>
      </c>
      <c r="M1576" s="135" t="s">
        <v>4030</v>
      </c>
      <c r="N1576" s="190">
        <v>1576</v>
      </c>
      <c r="T1576" t="str">
        <f t="shared" si="426"/>
        <v>insert into lov_value (ID, CREATED_BY, UPDATED_BY, UUID, CBL_VALUE,OSCAR_VALUE, ACTIVE, ORDER_VALUE,LOV_ID) values(1576,40,40,'ae4184a1-1a32-42b2-956a-86bf7c367810','WATER','Water Bond',1,16,70);</v>
      </c>
    </row>
    <row r="1577" spans="3:20" ht="16" hidden="1">
      <c r="C1577" s="189">
        <v>70</v>
      </c>
      <c r="E1577" s="189" t="s">
        <v>1162</v>
      </c>
      <c r="G1577" s="149" t="s">
        <v>1416</v>
      </c>
      <c r="H1577" s="149" t="s">
        <v>4031</v>
      </c>
      <c r="I1577" s="149">
        <v>17</v>
      </c>
      <c r="J1577" s="149" t="s">
        <v>200</v>
      </c>
      <c r="M1577" s="135" t="s">
        <v>4032</v>
      </c>
      <c r="N1577" s="190">
        <v>1577</v>
      </c>
      <c r="T1577" t="str">
        <f t="shared" si="426"/>
        <v>insert into lov_value (ID, CREATED_BY, UPDATED_BY, UUID, CBL_VALUE,OSCAR_VALUE, ACTIVE, ORDER_VALUE,LOV_ID) values(1577,40,40,'e0456fdf-c95b-48cd-9111-07a5e67109a6','UNKNOWN','Unknown / Other',1,17,70);</v>
      </c>
    </row>
    <row r="1578" spans="3:20" ht="16" hidden="1">
      <c r="C1578" s="189">
        <v>71</v>
      </c>
      <c r="E1578" s="189" t="s">
        <v>1355</v>
      </c>
      <c r="G1578" s="149" t="s">
        <v>4033</v>
      </c>
      <c r="H1578" s="149" t="s">
        <v>4034</v>
      </c>
      <c r="I1578" s="149">
        <v>1</v>
      </c>
      <c r="J1578" s="149" t="s">
        <v>200</v>
      </c>
      <c r="M1578" s="135" t="s">
        <v>4035</v>
      </c>
      <c r="N1578" s="190">
        <v>1578</v>
      </c>
      <c r="T1578" t="str">
        <f t="shared" si="426"/>
        <v>insert into lov_value (ID, CREATED_BY, UPDATED_BY, UUID, CBL_VALUE,OSCAR_VALUE, ACTIVE, ORDER_VALUE,LOV_ID) values(1578,40,40,'77f33157-e916-41ca-97a1-841f18822470','ZERO_COUPON','Zero Coupon',1,1,71);</v>
      </c>
    </row>
    <row r="1579" spans="3:20" ht="16" hidden="1">
      <c r="C1579" s="189">
        <v>71</v>
      </c>
      <c r="E1579" s="189" t="s">
        <v>1355</v>
      </c>
      <c r="G1579" s="149" t="s">
        <v>4036</v>
      </c>
      <c r="H1579" s="149" t="s">
        <v>4037</v>
      </c>
      <c r="I1579" s="149">
        <v>2</v>
      </c>
      <c r="J1579" s="149" t="s">
        <v>200</v>
      </c>
      <c r="M1579" s="135" t="s">
        <v>4038</v>
      </c>
      <c r="N1579" s="190">
        <v>1579</v>
      </c>
      <c r="T1579" t="str">
        <f t="shared" si="426"/>
        <v>insert into lov_value (ID, CREATED_BY, UPDATED_BY, UUID, CBL_VALUE,OSCAR_VALUE, ACTIVE, ORDER_VALUE,LOV_ID) values(1579,40,40,'de2601f1-c56a-4736-8d7c-171b65e8a466','STRIPPED_COUPON','Stripped Coupon',1,2,71);</v>
      </c>
    </row>
    <row r="1580" spans="3:20" ht="16" hidden="1">
      <c r="C1580">
        <v>72</v>
      </c>
      <c r="E1580" s="189" t="s">
        <v>1139</v>
      </c>
      <c r="G1580" s="149" t="s">
        <v>3198</v>
      </c>
      <c r="H1580" s="149" t="s">
        <v>4039</v>
      </c>
      <c r="I1580">
        <v>5</v>
      </c>
      <c r="J1580" s="149" t="s">
        <v>200</v>
      </c>
      <c r="M1580" s="135" t="s">
        <v>4040</v>
      </c>
      <c r="N1580" t="s">
        <v>4041</v>
      </c>
    </row>
    <row r="1581" spans="3:20" ht="16" hidden="1">
      <c r="C1581">
        <v>72</v>
      </c>
      <c r="E1581" s="189" t="s">
        <v>1139</v>
      </c>
      <c r="G1581" s="149" t="s">
        <v>3202</v>
      </c>
      <c r="H1581" s="149" t="s">
        <v>4042</v>
      </c>
      <c r="I1581">
        <v>6</v>
      </c>
      <c r="J1581" s="149" t="s">
        <v>200</v>
      </c>
      <c r="M1581" s="135" t="s">
        <v>4043</v>
      </c>
      <c r="N1581" t="s">
        <v>4044</v>
      </c>
    </row>
    <row r="1582" spans="3:20" ht="16" hidden="1">
      <c r="C1582">
        <v>72</v>
      </c>
      <c r="E1582" s="189" t="s">
        <v>1139</v>
      </c>
      <c r="G1582" s="149" t="s">
        <v>3205</v>
      </c>
      <c r="H1582" s="149" t="s">
        <v>4045</v>
      </c>
      <c r="I1582">
        <v>1</v>
      </c>
      <c r="J1582" s="149" t="s">
        <v>88</v>
      </c>
      <c r="M1582" s="135" t="s">
        <v>4046</v>
      </c>
      <c r="N1582" t="s">
        <v>4047</v>
      </c>
    </row>
    <row r="1583" spans="3:20" ht="16" hidden="1">
      <c r="C1583">
        <v>72</v>
      </c>
      <c r="E1583" s="189" t="s">
        <v>1139</v>
      </c>
      <c r="G1583" s="149" t="s">
        <v>3207</v>
      </c>
      <c r="H1583" s="149" t="s">
        <v>4048</v>
      </c>
      <c r="I1583">
        <v>2</v>
      </c>
      <c r="J1583" s="149" t="s">
        <v>200</v>
      </c>
      <c r="M1583" s="135" t="s">
        <v>4049</v>
      </c>
      <c r="N1583" t="s">
        <v>4050</v>
      </c>
    </row>
    <row r="1584" spans="3:20" ht="16" hidden="1">
      <c r="C1584">
        <v>72</v>
      </c>
      <c r="E1584" s="189" t="s">
        <v>1139</v>
      </c>
      <c r="G1584" s="149" t="s">
        <v>3209</v>
      </c>
      <c r="H1584" s="149" t="s">
        <v>4051</v>
      </c>
      <c r="I1584">
        <v>3</v>
      </c>
      <c r="J1584" s="149" t="s">
        <v>200</v>
      </c>
      <c r="M1584" s="135" t="s">
        <v>4052</v>
      </c>
      <c r="N1584" t="s">
        <v>4053</v>
      </c>
    </row>
    <row r="1585" spans="3:14" ht="16" hidden="1">
      <c r="C1585">
        <v>72</v>
      </c>
      <c r="E1585" s="189" t="s">
        <v>1143</v>
      </c>
      <c r="G1585" s="149" t="s">
        <v>3212</v>
      </c>
      <c r="H1585" s="149" t="s">
        <v>4054</v>
      </c>
      <c r="I1585">
        <v>4</v>
      </c>
      <c r="J1585" s="149" t="s">
        <v>200</v>
      </c>
      <c r="M1585" s="135" t="s">
        <v>4055</v>
      </c>
      <c r="N1585" t="s">
        <v>4056</v>
      </c>
    </row>
    <row r="1586" spans="3:14" ht="16" hidden="1">
      <c r="C1586">
        <v>73</v>
      </c>
      <c r="E1586" s="189" t="s">
        <v>1143</v>
      </c>
      <c r="G1586" s="149" t="s">
        <v>3198</v>
      </c>
      <c r="H1586" s="149" t="s">
        <v>4039</v>
      </c>
      <c r="I1586" s="149">
        <v>6</v>
      </c>
      <c r="J1586" s="149" t="s">
        <v>200</v>
      </c>
      <c r="M1586" s="135" t="s">
        <v>4057</v>
      </c>
      <c r="N1586" t="s">
        <v>4058</v>
      </c>
    </row>
    <row r="1587" spans="3:14" ht="16" hidden="1">
      <c r="C1587">
        <v>73</v>
      </c>
      <c r="E1587" s="189" t="s">
        <v>1143</v>
      </c>
      <c r="G1587" s="149" t="s">
        <v>3202</v>
      </c>
      <c r="H1587" s="149" t="s">
        <v>4042</v>
      </c>
      <c r="I1587" s="149">
        <v>7</v>
      </c>
      <c r="J1587" s="149" t="s">
        <v>200</v>
      </c>
      <c r="M1587" s="135" t="s">
        <v>4059</v>
      </c>
      <c r="N1587" t="s">
        <v>4060</v>
      </c>
    </row>
    <row r="1588" spans="3:14" ht="16" hidden="1">
      <c r="C1588">
        <v>73</v>
      </c>
      <c r="E1588" s="189" t="s">
        <v>1143</v>
      </c>
      <c r="G1588" s="149" t="s">
        <v>4061</v>
      </c>
      <c r="H1588" s="149" t="s">
        <v>4062</v>
      </c>
      <c r="I1588" s="149">
        <v>1</v>
      </c>
      <c r="J1588" s="149" t="s">
        <v>88</v>
      </c>
      <c r="M1588" s="135" t="s">
        <v>4063</v>
      </c>
      <c r="N1588" t="s">
        <v>4064</v>
      </c>
    </row>
    <row r="1589" spans="3:14" ht="16" hidden="1">
      <c r="C1589">
        <v>73</v>
      </c>
      <c r="E1589" s="189" t="s">
        <v>1143</v>
      </c>
      <c r="G1589" s="149" t="s">
        <v>4065</v>
      </c>
      <c r="H1589" s="149" t="s">
        <v>4066</v>
      </c>
      <c r="I1589" s="149">
        <v>2</v>
      </c>
      <c r="J1589" s="149" t="s">
        <v>200</v>
      </c>
      <c r="M1589" s="135" t="s">
        <v>4067</v>
      </c>
      <c r="N1589" t="s">
        <v>4068</v>
      </c>
    </row>
    <row r="1590" spans="3:14" ht="16" hidden="1">
      <c r="C1590">
        <v>73</v>
      </c>
      <c r="E1590" s="189" t="s">
        <v>1143</v>
      </c>
      <c r="G1590" s="149" t="s">
        <v>4069</v>
      </c>
      <c r="H1590" s="149" t="s">
        <v>4070</v>
      </c>
      <c r="I1590" s="149">
        <v>3</v>
      </c>
      <c r="J1590" s="149" t="s">
        <v>200</v>
      </c>
      <c r="M1590" s="135" t="s">
        <v>4071</v>
      </c>
      <c r="N1590" t="s">
        <v>4072</v>
      </c>
    </row>
    <row r="1591" spans="3:14" ht="16" hidden="1">
      <c r="C1591">
        <v>73</v>
      </c>
      <c r="E1591" s="189" t="s">
        <v>1143</v>
      </c>
      <c r="G1591" s="149" t="s">
        <v>4073</v>
      </c>
      <c r="H1591" s="149" t="s">
        <v>4074</v>
      </c>
      <c r="I1591" s="149">
        <v>4</v>
      </c>
      <c r="J1591" s="149" t="s">
        <v>200</v>
      </c>
      <c r="M1591" s="135" t="s">
        <v>4075</v>
      </c>
      <c r="N1591" t="s">
        <v>4076</v>
      </c>
    </row>
    <row r="1592" spans="3:14" ht="16" hidden="1">
      <c r="C1592">
        <v>73</v>
      </c>
      <c r="E1592" s="189" t="s">
        <v>1147</v>
      </c>
      <c r="G1592" s="149" t="s">
        <v>4077</v>
      </c>
      <c r="H1592" s="149" t="s">
        <v>4078</v>
      </c>
      <c r="I1592" s="149">
        <v>5</v>
      </c>
      <c r="J1592" s="149" t="s">
        <v>200</v>
      </c>
      <c r="M1592" s="135" t="s">
        <v>4079</v>
      </c>
      <c r="N1592" t="s">
        <v>4080</v>
      </c>
    </row>
    <row r="1593" spans="3:14" ht="16" hidden="1">
      <c r="C1593">
        <v>74</v>
      </c>
      <c r="E1593" s="189" t="s">
        <v>1147</v>
      </c>
      <c r="G1593" s="149" t="s">
        <v>3198</v>
      </c>
      <c r="H1593" s="149" t="s">
        <v>4039</v>
      </c>
      <c r="I1593" s="149">
        <v>1</v>
      </c>
      <c r="J1593" s="149" t="s">
        <v>200</v>
      </c>
      <c r="M1593" s="135" t="s">
        <v>4081</v>
      </c>
      <c r="N1593" t="s">
        <v>4082</v>
      </c>
    </row>
    <row r="1594" spans="3:14" ht="16" hidden="1">
      <c r="C1594">
        <v>74</v>
      </c>
      <c r="E1594" s="189" t="s">
        <v>1150</v>
      </c>
      <c r="G1594" s="149" t="s">
        <v>3202</v>
      </c>
      <c r="H1594" s="149" t="s">
        <v>4042</v>
      </c>
      <c r="I1594" s="149">
        <v>2</v>
      </c>
      <c r="J1594" s="149" t="s">
        <v>200</v>
      </c>
      <c r="M1594" s="135" t="s">
        <v>4083</v>
      </c>
      <c r="N1594" t="s">
        <v>4084</v>
      </c>
    </row>
    <row r="1595" spans="3:14" ht="16" hidden="1">
      <c r="C1595">
        <v>75</v>
      </c>
      <c r="E1595" s="189" t="s">
        <v>1150</v>
      </c>
      <c r="G1595" s="149" t="s">
        <v>3241</v>
      </c>
      <c r="H1595" s="149" t="s">
        <v>4085</v>
      </c>
      <c r="I1595" s="149">
        <v>1</v>
      </c>
      <c r="J1595" s="149" t="s">
        <v>88</v>
      </c>
      <c r="M1595" s="135" t="s">
        <v>4086</v>
      </c>
      <c r="N1595" t="s">
        <v>4087</v>
      </c>
    </row>
    <row r="1596" spans="3:14" ht="16" hidden="1">
      <c r="C1596">
        <v>75</v>
      </c>
      <c r="E1596" s="189" t="s">
        <v>1150</v>
      </c>
      <c r="G1596" s="149" t="s">
        <v>3244</v>
      </c>
      <c r="H1596" s="149" t="s">
        <v>4088</v>
      </c>
      <c r="I1596" s="149">
        <v>2</v>
      </c>
      <c r="J1596" s="149" t="s">
        <v>88</v>
      </c>
      <c r="M1596" s="135" t="s">
        <v>4089</v>
      </c>
      <c r="N1596" t="s">
        <v>4090</v>
      </c>
    </row>
    <row r="1597" spans="3:14" ht="16" hidden="1">
      <c r="C1597">
        <v>75</v>
      </c>
      <c r="E1597" s="189" t="s">
        <v>1150</v>
      </c>
      <c r="G1597" s="149" t="s">
        <v>3273</v>
      </c>
      <c r="H1597" s="149" t="s">
        <v>4091</v>
      </c>
      <c r="I1597" s="149">
        <v>3</v>
      </c>
      <c r="J1597" s="149" t="s">
        <v>200</v>
      </c>
      <c r="M1597" s="135" t="s">
        <v>4092</v>
      </c>
      <c r="N1597" t="s">
        <v>4093</v>
      </c>
    </row>
    <row r="1598" spans="3:14" ht="16" hidden="1">
      <c r="C1598">
        <v>75</v>
      </c>
      <c r="E1598" s="189" t="s">
        <v>1150</v>
      </c>
      <c r="G1598" s="149" t="s">
        <v>3255</v>
      </c>
      <c r="H1598" s="149" t="s">
        <v>4094</v>
      </c>
      <c r="I1598" s="149">
        <v>4</v>
      </c>
      <c r="J1598" s="149" t="s">
        <v>200</v>
      </c>
      <c r="M1598" s="135" t="s">
        <v>4095</v>
      </c>
      <c r="N1598" t="s">
        <v>4096</v>
      </c>
    </row>
    <row r="1599" spans="3:14" ht="16" hidden="1">
      <c r="C1599">
        <v>75</v>
      </c>
      <c r="E1599" s="189" t="s">
        <v>1150</v>
      </c>
      <c r="G1599" s="149" t="s">
        <v>3258</v>
      </c>
      <c r="H1599" s="149" t="s">
        <v>4097</v>
      </c>
      <c r="I1599" s="149">
        <v>5</v>
      </c>
      <c r="J1599" s="149" t="s">
        <v>200</v>
      </c>
      <c r="M1599" s="135" t="s">
        <v>4098</v>
      </c>
      <c r="N1599" t="s">
        <v>4099</v>
      </c>
    </row>
    <row r="1600" spans="3:14" ht="16" hidden="1">
      <c r="C1600">
        <v>75</v>
      </c>
      <c r="E1600" s="189" t="s">
        <v>1150</v>
      </c>
      <c r="G1600" s="149" t="s">
        <v>3260</v>
      </c>
      <c r="H1600" s="149" t="s">
        <v>4100</v>
      </c>
      <c r="I1600" s="149">
        <v>6</v>
      </c>
      <c r="J1600" s="149" t="s">
        <v>200</v>
      </c>
      <c r="M1600" s="135" t="s">
        <v>4101</v>
      </c>
      <c r="N1600" t="s">
        <v>4102</v>
      </c>
    </row>
    <row r="1601" spans="3:14" ht="16" hidden="1">
      <c r="C1601">
        <v>75</v>
      </c>
      <c r="E1601" s="189" t="s">
        <v>1150</v>
      </c>
      <c r="G1601" s="149" t="s">
        <v>3263</v>
      </c>
      <c r="H1601" s="149" t="s">
        <v>4103</v>
      </c>
      <c r="I1601" s="149">
        <v>7</v>
      </c>
      <c r="J1601" s="149" t="s">
        <v>200</v>
      </c>
      <c r="M1601" s="135" t="s">
        <v>4104</v>
      </c>
      <c r="N1601" t="s">
        <v>4105</v>
      </c>
    </row>
    <row r="1602" spans="3:14" ht="16" hidden="1">
      <c r="C1602">
        <v>75</v>
      </c>
      <c r="E1602" s="189" t="s">
        <v>1150</v>
      </c>
      <c r="G1602" s="149" t="s">
        <v>3275</v>
      </c>
      <c r="H1602" s="149" t="s">
        <v>4106</v>
      </c>
      <c r="I1602" s="149">
        <v>8</v>
      </c>
      <c r="J1602" s="149" t="s">
        <v>200</v>
      </c>
      <c r="M1602" s="135" t="s">
        <v>4107</v>
      </c>
      <c r="N1602" t="s">
        <v>4108</v>
      </c>
    </row>
    <row r="1603" spans="3:14" ht="16" hidden="1">
      <c r="C1603">
        <v>75</v>
      </c>
      <c r="E1603" s="189" t="s">
        <v>1150</v>
      </c>
      <c r="G1603" s="149" t="s">
        <v>3277</v>
      </c>
      <c r="H1603" s="149" t="s">
        <v>4109</v>
      </c>
      <c r="I1603" s="149">
        <v>9</v>
      </c>
      <c r="J1603" s="149" t="s">
        <v>200</v>
      </c>
      <c r="M1603" s="135" t="s">
        <v>4110</v>
      </c>
      <c r="N1603" t="s">
        <v>4111</v>
      </c>
    </row>
    <row r="1604" spans="3:14" ht="16" hidden="1">
      <c r="C1604">
        <v>75</v>
      </c>
      <c r="E1604" s="189" t="s">
        <v>1150</v>
      </c>
      <c r="G1604" s="149" t="s">
        <v>3280</v>
      </c>
      <c r="H1604" s="149" t="s">
        <v>4112</v>
      </c>
      <c r="I1604" s="149">
        <v>10</v>
      </c>
      <c r="J1604" s="149" t="s">
        <v>200</v>
      </c>
      <c r="M1604" s="135" t="s">
        <v>4113</v>
      </c>
      <c r="N1604" t="s">
        <v>4114</v>
      </c>
    </row>
    <row r="1605" spans="3:14" ht="16" hidden="1">
      <c r="C1605">
        <v>75</v>
      </c>
      <c r="E1605" s="189" t="s">
        <v>1150</v>
      </c>
      <c r="G1605" s="149" t="s">
        <v>3283</v>
      </c>
      <c r="H1605" s="149" t="s">
        <v>4115</v>
      </c>
      <c r="I1605" s="149">
        <v>11</v>
      </c>
      <c r="J1605" s="149" t="s">
        <v>200</v>
      </c>
      <c r="M1605" s="135" t="s">
        <v>4116</v>
      </c>
      <c r="N1605" t="s">
        <v>4117</v>
      </c>
    </row>
    <row r="1606" spans="3:14" ht="16" hidden="1">
      <c r="C1606">
        <v>75</v>
      </c>
      <c r="E1606" s="189" t="s">
        <v>1150</v>
      </c>
      <c r="G1606" s="149" t="s">
        <v>3286</v>
      </c>
      <c r="H1606" s="149" t="s">
        <v>4118</v>
      </c>
      <c r="I1606" s="149">
        <v>12</v>
      </c>
      <c r="J1606" s="149" t="s">
        <v>200</v>
      </c>
      <c r="M1606" s="135" t="s">
        <v>4119</v>
      </c>
      <c r="N1606" t="s">
        <v>4120</v>
      </c>
    </row>
    <row r="1607" spans="3:14" ht="16" hidden="1">
      <c r="C1607">
        <v>75</v>
      </c>
      <c r="E1607" s="189" t="s">
        <v>1150</v>
      </c>
      <c r="G1607" s="149" t="s">
        <v>3289</v>
      </c>
      <c r="H1607" s="149" t="s">
        <v>4121</v>
      </c>
      <c r="I1607" s="149">
        <v>13</v>
      </c>
      <c r="J1607" s="149" t="s">
        <v>200</v>
      </c>
      <c r="M1607" s="135" t="s">
        <v>4122</v>
      </c>
      <c r="N1607" t="s">
        <v>4123</v>
      </c>
    </row>
    <row r="1608" spans="3:14" ht="16" hidden="1">
      <c r="C1608">
        <v>75</v>
      </c>
      <c r="E1608" s="189" t="s">
        <v>1150</v>
      </c>
      <c r="G1608" s="149" t="s">
        <v>3291</v>
      </c>
      <c r="H1608" s="149" t="s">
        <v>4124</v>
      </c>
      <c r="I1608" s="149">
        <v>14</v>
      </c>
      <c r="J1608" s="149" t="s">
        <v>200</v>
      </c>
      <c r="M1608" s="135" t="s">
        <v>4125</v>
      </c>
      <c r="N1608" t="s">
        <v>4126</v>
      </c>
    </row>
    <row r="1609" spans="3:14" ht="16" hidden="1">
      <c r="C1609">
        <v>75</v>
      </c>
      <c r="E1609" s="189" t="s">
        <v>1150</v>
      </c>
      <c r="G1609" s="149" t="s">
        <v>3293</v>
      </c>
      <c r="H1609" s="149" t="s">
        <v>4127</v>
      </c>
      <c r="I1609" s="149">
        <v>15</v>
      </c>
      <c r="J1609" s="149" t="s">
        <v>200</v>
      </c>
      <c r="M1609" s="135" t="s">
        <v>4128</v>
      </c>
      <c r="N1609" t="s">
        <v>4129</v>
      </c>
    </row>
    <row r="1610" spans="3:14" ht="16" hidden="1">
      <c r="C1610">
        <v>75</v>
      </c>
      <c r="E1610" s="189" t="s">
        <v>1150</v>
      </c>
      <c r="G1610" s="149" t="s">
        <v>3296</v>
      </c>
      <c r="H1610" s="149" t="s">
        <v>4130</v>
      </c>
      <c r="I1610" s="149">
        <v>16</v>
      </c>
      <c r="J1610" s="149" t="s">
        <v>200</v>
      </c>
      <c r="M1610" s="135" t="s">
        <v>4131</v>
      </c>
      <c r="N1610" t="s">
        <v>4132</v>
      </c>
    </row>
    <row r="1611" spans="3:14" ht="16" hidden="1">
      <c r="C1611">
        <v>75</v>
      </c>
      <c r="E1611" s="189" t="s">
        <v>1150</v>
      </c>
      <c r="G1611" s="149" t="s">
        <v>3299</v>
      </c>
      <c r="H1611" s="149" t="s">
        <v>4133</v>
      </c>
      <c r="I1611" s="149">
        <v>17</v>
      </c>
      <c r="J1611" s="149" t="s">
        <v>200</v>
      </c>
      <c r="M1611" s="135" t="s">
        <v>4134</v>
      </c>
      <c r="N1611" t="s">
        <v>4135</v>
      </c>
    </row>
    <row r="1612" spans="3:14" ht="16" hidden="1">
      <c r="C1612">
        <v>75</v>
      </c>
      <c r="E1612" s="189" t="s">
        <v>1150</v>
      </c>
      <c r="G1612" s="149" t="s">
        <v>3302</v>
      </c>
      <c r="H1612" s="149" t="s">
        <v>4136</v>
      </c>
      <c r="I1612" s="149">
        <v>18</v>
      </c>
      <c r="J1612" s="149" t="s">
        <v>200</v>
      </c>
      <c r="M1612" s="135" t="s">
        <v>4137</v>
      </c>
      <c r="N1612" t="s">
        <v>4138</v>
      </c>
    </row>
    <row r="1613" spans="3:14" ht="16" hidden="1">
      <c r="C1613">
        <v>75</v>
      </c>
      <c r="E1613" s="189" t="s">
        <v>1150</v>
      </c>
      <c r="G1613" s="149" t="s">
        <v>3305</v>
      </c>
      <c r="H1613" s="149" t="s">
        <v>4139</v>
      </c>
      <c r="I1613" s="149">
        <v>19</v>
      </c>
      <c r="J1613" s="149" t="s">
        <v>200</v>
      </c>
      <c r="M1613" s="135" t="s">
        <v>4140</v>
      </c>
      <c r="N1613" t="s">
        <v>4141</v>
      </c>
    </row>
    <row r="1614" spans="3:14" ht="16" hidden="1">
      <c r="C1614">
        <v>75</v>
      </c>
      <c r="E1614" s="189" t="s">
        <v>1150</v>
      </c>
      <c r="G1614" s="149" t="s">
        <v>3308</v>
      </c>
      <c r="H1614" s="149" t="s">
        <v>4142</v>
      </c>
      <c r="I1614" s="149">
        <v>20</v>
      </c>
      <c r="J1614" s="149" t="s">
        <v>200</v>
      </c>
      <c r="M1614" s="135" t="s">
        <v>4143</v>
      </c>
      <c r="N1614" t="s">
        <v>4144</v>
      </c>
    </row>
    <row r="1615" spans="3:14" ht="16" hidden="1">
      <c r="C1615">
        <v>75</v>
      </c>
      <c r="E1615" s="189" t="s">
        <v>1150</v>
      </c>
      <c r="G1615" s="149" t="s">
        <v>3311</v>
      </c>
      <c r="H1615" s="149" t="s">
        <v>4145</v>
      </c>
      <c r="I1615" s="149">
        <v>21</v>
      </c>
      <c r="J1615" s="149" t="s">
        <v>200</v>
      </c>
      <c r="M1615" s="135" t="s">
        <v>4146</v>
      </c>
      <c r="N1615" t="s">
        <v>4147</v>
      </c>
    </row>
    <row r="1616" spans="3:14" ht="16" hidden="1">
      <c r="C1616">
        <v>75</v>
      </c>
      <c r="E1616" s="189" t="s">
        <v>1150</v>
      </c>
      <c r="G1616" s="149" t="s">
        <v>3317</v>
      </c>
      <c r="H1616" s="149" t="s">
        <v>4148</v>
      </c>
      <c r="I1616" s="149">
        <v>22</v>
      </c>
      <c r="J1616" s="149" t="s">
        <v>200</v>
      </c>
      <c r="M1616" s="135" t="s">
        <v>4149</v>
      </c>
      <c r="N1616" t="s">
        <v>4150</v>
      </c>
    </row>
    <row r="1617" spans="3:20" ht="16" hidden="1">
      <c r="C1617">
        <v>75</v>
      </c>
      <c r="E1617" s="189" t="s">
        <v>1150</v>
      </c>
      <c r="G1617" s="149" t="s">
        <v>3198</v>
      </c>
      <c r="H1617" s="149" t="s">
        <v>4039</v>
      </c>
      <c r="I1617" s="149">
        <v>23</v>
      </c>
      <c r="J1617" s="149" t="s">
        <v>200</v>
      </c>
      <c r="M1617" s="135" t="s">
        <v>4151</v>
      </c>
      <c r="N1617" t="s">
        <v>4152</v>
      </c>
    </row>
    <row r="1618" spans="3:20" ht="16" hidden="1">
      <c r="C1618">
        <v>75</v>
      </c>
      <c r="E1618" s="189" t="s">
        <v>1150</v>
      </c>
      <c r="G1618" s="149" t="s">
        <v>3202</v>
      </c>
      <c r="H1618" s="149" t="s">
        <v>4153</v>
      </c>
      <c r="I1618" s="149">
        <v>24</v>
      </c>
      <c r="J1618" s="149" t="s">
        <v>200</v>
      </c>
      <c r="M1618" s="135" t="s">
        <v>4154</v>
      </c>
      <c r="N1618" t="s">
        <v>4155</v>
      </c>
    </row>
    <row r="1619" spans="3:20" ht="16" hidden="1">
      <c r="C1619">
        <v>76</v>
      </c>
      <c r="E1619" t="s">
        <v>1207</v>
      </c>
      <c r="G1619" s="149" t="s">
        <v>4156</v>
      </c>
      <c r="H1619" s="149" t="s">
        <v>4157</v>
      </c>
      <c r="I1619" s="149">
        <v>1</v>
      </c>
      <c r="J1619" s="149" t="s">
        <v>200</v>
      </c>
      <c r="M1619" s="135" t="s">
        <v>4158</v>
      </c>
      <c r="N1619">
        <v>1622</v>
      </c>
      <c r="T1619" t="str">
        <f>CONCATENATE("insert into lov_value (ID, CREATED_BY, UPDATED_BY, UUID, CBL_VALUE,OSCAR_VALUE, ACTIVE, ORDER_VALUE,LOV_ID) values(",N1619,",40,40,'",M1619,"','",G1619,"','",H1619,"',1,",I1619,",",C1619,");")</f>
        <v>insert into lov_value (ID, CREATED_BY, UPDATED_BY, UUID, CBL_VALUE,OSCAR_VALUE, ACTIVE, ORDER_VALUE,LOV_ID) values(1622,40,40,'81333960-0deb-4212-87d7-e02d4234f62f','DEFAULT','Default',1,1,76);</v>
      </c>
    </row>
    <row r="1620" spans="3:20" ht="16" hidden="1">
      <c r="C1620">
        <v>76</v>
      </c>
      <c r="E1620" t="s">
        <v>1207</v>
      </c>
      <c r="G1620" s="149" t="s">
        <v>4159</v>
      </c>
      <c r="H1620" s="149" t="s">
        <v>4160</v>
      </c>
      <c r="I1620" s="149">
        <v>2</v>
      </c>
      <c r="J1620" s="149" t="s">
        <v>200</v>
      </c>
      <c r="M1620" s="135" t="s">
        <v>4161</v>
      </c>
      <c r="N1620">
        <v>1623</v>
      </c>
      <c r="T1620" t="str">
        <f t="shared" ref="T1620:T1621" si="427">CONCATENATE("insert into lov_value (ID, CREATED_BY, UPDATED_BY, UUID, CBL_VALUE,OSCAR_VALUE, ACTIVE, ORDER_VALUE,LOV_ID) values(",N1620,",40,40,'",M1620,"','",G1620,"','",H1620,"',1,",I1620,",",C1620,");")</f>
        <v>insert into lov_value (ID, CREATED_BY, UPDATED_BY, UUID, CBL_VALUE,OSCAR_VALUE, ACTIVE, ORDER_VALUE,LOV_ID) values(1623,40,40,'cc83e412-5c1c-49d9-8f9a-aeeaffa90e45','EXPOSURE_CCY','Exposure CCY',1,2,76);</v>
      </c>
    </row>
    <row r="1621" spans="3:20" ht="16" hidden="1">
      <c r="C1621">
        <v>76</v>
      </c>
      <c r="E1621" t="s">
        <v>1207</v>
      </c>
      <c r="G1621" s="149" t="s">
        <v>4162</v>
      </c>
      <c r="H1621" s="149" t="s">
        <v>4163</v>
      </c>
      <c r="I1621" s="149">
        <v>3</v>
      </c>
      <c r="J1621" s="149" t="s">
        <v>200</v>
      </c>
      <c r="M1621" s="135" t="s">
        <v>4164</v>
      </c>
      <c r="N1621">
        <v>1624</v>
      </c>
      <c r="T1621" t="str">
        <f t="shared" si="427"/>
        <v>insert into lov_value (ID, CREATED_BY, UPDATED_BY, UUID, CBL_VALUE,OSCAR_VALUE, ACTIVE, ORDER_VALUE,LOV_ID) values(1624,40,40,'1d8c71c2-27ee-4579-bd8e-b7eb953c880c','TERMINATION_CCY','Termination CCY',1,3,76);</v>
      </c>
    </row>
    <row r="1622" spans="3:20" hidden="1">
      <c r="C1622">
        <v>77</v>
      </c>
      <c r="E1622" t="s">
        <v>395</v>
      </c>
      <c r="G1622" s="187" t="s">
        <v>3072</v>
      </c>
      <c r="H1622" s="149" t="s">
        <v>3072</v>
      </c>
      <c r="I1622">
        <v>1</v>
      </c>
      <c r="J1622" s="149" t="s">
        <v>200</v>
      </c>
    </row>
    <row r="1623" spans="3:20" hidden="1">
      <c r="C1623">
        <v>77</v>
      </c>
      <c r="E1623" t="s">
        <v>395</v>
      </c>
      <c r="G1623" s="187" t="s">
        <v>3073</v>
      </c>
      <c r="H1623" s="187" t="s">
        <v>3073</v>
      </c>
      <c r="I1623">
        <v>2</v>
      </c>
      <c r="J1623" s="149" t="s">
        <v>200</v>
      </c>
    </row>
    <row r="1624" spans="3:20" hidden="1">
      <c r="C1624">
        <v>77</v>
      </c>
      <c r="E1624" t="s">
        <v>395</v>
      </c>
      <c r="G1624" s="187" t="s">
        <v>3074</v>
      </c>
      <c r="H1624" s="187" t="s">
        <v>3074</v>
      </c>
      <c r="I1624">
        <v>3</v>
      </c>
      <c r="J1624" s="149" t="s">
        <v>200</v>
      </c>
    </row>
    <row r="1625" spans="3:20" hidden="1">
      <c r="C1625">
        <v>77</v>
      </c>
      <c r="E1625" t="s">
        <v>395</v>
      </c>
      <c r="G1625" s="187" t="s">
        <v>3075</v>
      </c>
      <c r="H1625" s="187" t="s">
        <v>3075</v>
      </c>
      <c r="I1625">
        <v>4</v>
      </c>
      <c r="J1625" s="149" t="s">
        <v>200</v>
      </c>
    </row>
    <row r="1626" spans="3:20" hidden="1">
      <c r="C1626">
        <v>77</v>
      </c>
      <c r="E1626" t="s">
        <v>395</v>
      </c>
      <c r="G1626" s="187" t="s">
        <v>3076</v>
      </c>
      <c r="H1626" s="187" t="s">
        <v>3076</v>
      </c>
      <c r="I1626">
        <v>5</v>
      </c>
      <c r="J1626" s="149" t="s">
        <v>200</v>
      </c>
    </row>
    <row r="1627" spans="3:20" hidden="1">
      <c r="C1627">
        <v>77</v>
      </c>
      <c r="E1627" t="s">
        <v>395</v>
      </c>
      <c r="G1627" s="187" t="s">
        <v>3077</v>
      </c>
      <c r="H1627" s="187" t="s">
        <v>3077</v>
      </c>
      <c r="I1627">
        <v>6</v>
      </c>
      <c r="J1627" s="149" t="s">
        <v>200</v>
      </c>
    </row>
    <row r="1628" spans="3:20" hidden="1">
      <c r="C1628">
        <v>77</v>
      </c>
      <c r="E1628" t="s">
        <v>395</v>
      </c>
      <c r="G1628" s="187" t="s">
        <v>3079</v>
      </c>
      <c r="H1628" s="187" t="s">
        <v>3079</v>
      </c>
      <c r="I1628">
        <v>7</v>
      </c>
      <c r="J1628" s="149" t="s">
        <v>200</v>
      </c>
    </row>
    <row r="1629" spans="3:20" hidden="1">
      <c r="C1629">
        <v>77</v>
      </c>
      <c r="E1629" t="s">
        <v>395</v>
      </c>
      <c r="G1629" s="187" t="s">
        <v>3080</v>
      </c>
      <c r="H1629" s="187" t="s">
        <v>3080</v>
      </c>
      <c r="I1629">
        <v>8</v>
      </c>
      <c r="J1629" s="149" t="s">
        <v>200</v>
      </c>
    </row>
    <row r="1630" spans="3:20" hidden="1">
      <c r="C1630">
        <v>77</v>
      </c>
      <c r="E1630" t="s">
        <v>395</v>
      </c>
      <c r="G1630" s="187" t="s">
        <v>3081</v>
      </c>
      <c r="H1630" s="187" t="s">
        <v>3081</v>
      </c>
      <c r="I1630">
        <v>9</v>
      </c>
      <c r="J1630" s="149" t="s">
        <v>200</v>
      </c>
    </row>
    <row r="1631" spans="3:20" hidden="1">
      <c r="C1631">
        <v>77</v>
      </c>
      <c r="E1631" t="s">
        <v>395</v>
      </c>
      <c r="G1631" s="187" t="s">
        <v>3082</v>
      </c>
      <c r="H1631" s="187" t="s">
        <v>3082</v>
      </c>
      <c r="I1631">
        <v>10</v>
      </c>
      <c r="J1631" s="149" t="s">
        <v>200</v>
      </c>
    </row>
    <row r="1632" spans="3:20" hidden="1">
      <c r="C1632">
        <v>77</v>
      </c>
      <c r="E1632" t="s">
        <v>395</v>
      </c>
      <c r="G1632" s="187" t="s">
        <v>3083</v>
      </c>
      <c r="H1632" s="187" t="s">
        <v>3083</v>
      </c>
      <c r="I1632">
        <v>11</v>
      </c>
      <c r="J1632" s="149" t="s">
        <v>200</v>
      </c>
    </row>
    <row r="1633" spans="3:10" hidden="1">
      <c r="C1633">
        <v>77</v>
      </c>
      <c r="E1633" t="s">
        <v>395</v>
      </c>
      <c r="G1633" s="187" t="s">
        <v>3084</v>
      </c>
      <c r="H1633" s="187" t="s">
        <v>3084</v>
      </c>
      <c r="I1633">
        <v>12</v>
      </c>
      <c r="J1633" s="149" t="s">
        <v>200</v>
      </c>
    </row>
    <row r="1634" spans="3:10" hidden="1">
      <c r="C1634">
        <v>77</v>
      </c>
      <c r="E1634" t="s">
        <v>395</v>
      </c>
      <c r="G1634" s="187" t="s">
        <v>3085</v>
      </c>
      <c r="H1634" s="187" t="s">
        <v>3085</v>
      </c>
      <c r="I1634">
        <v>13</v>
      </c>
      <c r="J1634" s="149" t="s">
        <v>200</v>
      </c>
    </row>
    <row r="1635" spans="3:10" hidden="1">
      <c r="C1635">
        <v>77</v>
      </c>
      <c r="E1635" t="s">
        <v>395</v>
      </c>
      <c r="G1635" s="187" t="s">
        <v>3086</v>
      </c>
      <c r="H1635" s="187" t="s">
        <v>3086</v>
      </c>
      <c r="I1635">
        <v>14</v>
      </c>
      <c r="J1635" s="149" t="s">
        <v>200</v>
      </c>
    </row>
    <row r="1636" spans="3:10" hidden="1">
      <c r="C1636">
        <v>77</v>
      </c>
      <c r="E1636" t="s">
        <v>395</v>
      </c>
      <c r="G1636" s="187" t="s">
        <v>3087</v>
      </c>
      <c r="H1636" s="187" t="s">
        <v>3087</v>
      </c>
      <c r="I1636">
        <v>15</v>
      </c>
      <c r="J1636" s="149" t="s">
        <v>200</v>
      </c>
    </row>
    <row r="1637" spans="3:10" hidden="1">
      <c r="C1637">
        <v>77</v>
      </c>
      <c r="E1637" t="s">
        <v>395</v>
      </c>
      <c r="G1637" s="187" t="s">
        <v>3088</v>
      </c>
      <c r="H1637" s="187" t="s">
        <v>3088</v>
      </c>
      <c r="I1637">
        <v>16</v>
      </c>
      <c r="J1637" s="149" t="s">
        <v>200</v>
      </c>
    </row>
    <row r="1638" spans="3:10" hidden="1">
      <c r="C1638">
        <v>77</v>
      </c>
      <c r="E1638" t="s">
        <v>395</v>
      </c>
      <c r="G1638" s="187" t="s">
        <v>3089</v>
      </c>
      <c r="H1638" s="187" t="s">
        <v>3089</v>
      </c>
      <c r="I1638">
        <v>17</v>
      </c>
      <c r="J1638" s="149" t="s">
        <v>200</v>
      </c>
    </row>
    <row r="1639" spans="3:10" hidden="1">
      <c r="C1639">
        <v>77</v>
      </c>
      <c r="E1639" t="s">
        <v>395</v>
      </c>
      <c r="G1639" s="187" t="s">
        <v>3090</v>
      </c>
      <c r="H1639" s="187" t="s">
        <v>3090</v>
      </c>
      <c r="I1639">
        <v>18</v>
      </c>
      <c r="J1639" s="149" t="s">
        <v>200</v>
      </c>
    </row>
    <row r="1640" spans="3:10" hidden="1">
      <c r="C1640">
        <v>77</v>
      </c>
      <c r="E1640" t="s">
        <v>395</v>
      </c>
      <c r="G1640" s="187" t="s">
        <v>3091</v>
      </c>
      <c r="H1640" s="187" t="s">
        <v>3091</v>
      </c>
      <c r="I1640">
        <v>19</v>
      </c>
      <c r="J1640" s="149" t="s">
        <v>200</v>
      </c>
    </row>
    <row r="1641" spans="3:10" hidden="1">
      <c r="C1641">
        <v>77</v>
      </c>
      <c r="E1641" t="s">
        <v>395</v>
      </c>
      <c r="G1641" s="187" t="s">
        <v>3092</v>
      </c>
      <c r="H1641" s="187" t="s">
        <v>3092</v>
      </c>
      <c r="I1641">
        <v>20</v>
      </c>
      <c r="J1641" s="149" t="s">
        <v>200</v>
      </c>
    </row>
    <row r="1642" spans="3:10" hidden="1">
      <c r="C1642">
        <v>77</v>
      </c>
      <c r="E1642" t="s">
        <v>395</v>
      </c>
      <c r="G1642" s="187" t="s">
        <v>3093</v>
      </c>
      <c r="H1642" s="187" t="s">
        <v>3093</v>
      </c>
      <c r="I1642">
        <v>21</v>
      </c>
      <c r="J1642" s="149" t="s">
        <v>200</v>
      </c>
    </row>
    <row r="1643" spans="3:10" hidden="1">
      <c r="C1643">
        <v>77</v>
      </c>
      <c r="E1643" t="s">
        <v>395</v>
      </c>
      <c r="G1643" s="187" t="s">
        <v>3094</v>
      </c>
      <c r="H1643" s="187" t="s">
        <v>3094</v>
      </c>
      <c r="I1643">
        <v>22</v>
      </c>
      <c r="J1643" s="149" t="s">
        <v>200</v>
      </c>
    </row>
    <row r="1644" spans="3:10" hidden="1">
      <c r="C1644">
        <v>77</v>
      </c>
      <c r="E1644" t="s">
        <v>395</v>
      </c>
      <c r="G1644" s="187" t="s">
        <v>3095</v>
      </c>
      <c r="H1644" s="187" t="s">
        <v>3095</v>
      </c>
      <c r="I1644">
        <v>23</v>
      </c>
      <c r="J1644" s="149" t="s">
        <v>200</v>
      </c>
    </row>
    <row r="1645" spans="3:10" hidden="1">
      <c r="C1645">
        <v>77</v>
      </c>
      <c r="E1645" t="s">
        <v>395</v>
      </c>
      <c r="G1645" s="187" t="s">
        <v>3096</v>
      </c>
      <c r="H1645" s="187" t="s">
        <v>3096</v>
      </c>
      <c r="I1645">
        <v>24</v>
      </c>
      <c r="J1645" s="149" t="s">
        <v>200</v>
      </c>
    </row>
    <row r="1646" spans="3:10" hidden="1">
      <c r="C1646">
        <v>77</v>
      </c>
      <c r="E1646" t="s">
        <v>395</v>
      </c>
      <c r="G1646" s="187" t="s">
        <v>3097</v>
      </c>
      <c r="H1646" s="187" t="s">
        <v>3097</v>
      </c>
      <c r="I1646">
        <v>25</v>
      </c>
      <c r="J1646" s="149" t="s">
        <v>200</v>
      </c>
    </row>
    <row r="1647" spans="3:10" hidden="1">
      <c r="C1647">
        <v>77</v>
      </c>
      <c r="E1647" t="s">
        <v>395</v>
      </c>
      <c r="G1647" s="187" t="s">
        <v>3098</v>
      </c>
      <c r="H1647" s="187" t="s">
        <v>3098</v>
      </c>
      <c r="I1647">
        <v>26</v>
      </c>
      <c r="J1647" s="149" t="s">
        <v>200</v>
      </c>
    </row>
    <row r="1648" spans="3:10" hidden="1">
      <c r="C1648">
        <v>77</v>
      </c>
      <c r="E1648" t="s">
        <v>395</v>
      </c>
      <c r="G1648" s="187" t="s">
        <v>3099</v>
      </c>
      <c r="H1648" s="187" t="s">
        <v>3099</v>
      </c>
      <c r="I1648">
        <v>27</v>
      </c>
      <c r="J1648" s="149" t="s">
        <v>200</v>
      </c>
    </row>
    <row r="1649" spans="3:10" hidden="1">
      <c r="C1649">
        <v>77</v>
      </c>
      <c r="E1649" t="s">
        <v>395</v>
      </c>
      <c r="G1649" s="187" t="s">
        <v>3100</v>
      </c>
      <c r="H1649" s="187" t="s">
        <v>3100</v>
      </c>
      <c r="I1649">
        <v>28</v>
      </c>
      <c r="J1649" s="149" t="s">
        <v>200</v>
      </c>
    </row>
    <row r="1650" spans="3:10" hidden="1">
      <c r="C1650">
        <v>77</v>
      </c>
      <c r="E1650" t="s">
        <v>395</v>
      </c>
      <c r="G1650" s="187" t="s">
        <v>3101</v>
      </c>
      <c r="H1650" s="187" t="s">
        <v>3101</v>
      </c>
      <c r="I1650">
        <v>29</v>
      </c>
      <c r="J1650" s="149" t="s">
        <v>200</v>
      </c>
    </row>
    <row r="1651" spans="3:10" hidden="1">
      <c r="C1651">
        <v>77</v>
      </c>
      <c r="E1651" t="s">
        <v>395</v>
      </c>
      <c r="G1651" s="187" t="s">
        <v>3102</v>
      </c>
      <c r="H1651" s="187" t="s">
        <v>3102</v>
      </c>
      <c r="I1651">
        <v>30</v>
      </c>
      <c r="J1651" s="149" t="s">
        <v>200</v>
      </c>
    </row>
    <row r="1652" spans="3:10" hidden="1">
      <c r="C1652">
        <v>77</v>
      </c>
      <c r="E1652" t="s">
        <v>395</v>
      </c>
      <c r="G1652" s="187" t="s">
        <v>3103</v>
      </c>
      <c r="H1652" s="187" t="s">
        <v>3103</v>
      </c>
      <c r="I1652">
        <v>31</v>
      </c>
      <c r="J1652" s="149" t="s">
        <v>200</v>
      </c>
    </row>
    <row r="1653" spans="3:10" hidden="1">
      <c r="C1653">
        <v>77</v>
      </c>
      <c r="E1653" t="s">
        <v>395</v>
      </c>
      <c r="G1653" s="187" t="s">
        <v>3104</v>
      </c>
      <c r="H1653" s="187" t="s">
        <v>3104</v>
      </c>
      <c r="I1653">
        <v>32</v>
      </c>
      <c r="J1653" s="149" t="s">
        <v>200</v>
      </c>
    </row>
    <row r="1654" spans="3:10" hidden="1">
      <c r="C1654">
        <v>77</v>
      </c>
      <c r="E1654" t="s">
        <v>395</v>
      </c>
      <c r="G1654" s="187" t="s">
        <v>3105</v>
      </c>
      <c r="H1654" s="187" t="s">
        <v>3105</v>
      </c>
      <c r="I1654">
        <v>33</v>
      </c>
      <c r="J1654" s="149" t="s">
        <v>200</v>
      </c>
    </row>
    <row r="1655" spans="3:10" hidden="1">
      <c r="C1655">
        <v>77</v>
      </c>
      <c r="E1655" t="s">
        <v>395</v>
      </c>
      <c r="G1655" s="187" t="s">
        <v>3107</v>
      </c>
      <c r="H1655" s="187" t="s">
        <v>3107</v>
      </c>
      <c r="I1655">
        <v>34</v>
      </c>
      <c r="J1655" s="149" t="s">
        <v>200</v>
      </c>
    </row>
    <row r="1656" spans="3:10" hidden="1">
      <c r="C1656">
        <v>77</v>
      </c>
      <c r="E1656" t="s">
        <v>395</v>
      </c>
      <c r="G1656" s="187" t="s">
        <v>3108</v>
      </c>
      <c r="H1656" s="187" t="s">
        <v>3108</v>
      </c>
      <c r="I1656">
        <v>35</v>
      </c>
      <c r="J1656" s="149" t="s">
        <v>200</v>
      </c>
    </row>
    <row r="1657" spans="3:10" hidden="1">
      <c r="C1657">
        <v>77</v>
      </c>
      <c r="E1657" t="s">
        <v>395</v>
      </c>
      <c r="G1657" s="187" t="s">
        <v>557</v>
      </c>
      <c r="H1657" s="187" t="s">
        <v>557</v>
      </c>
      <c r="I1657">
        <v>36</v>
      </c>
      <c r="J1657" s="149" t="s">
        <v>200</v>
      </c>
    </row>
    <row r="1658" spans="3:10" hidden="1">
      <c r="C1658">
        <v>77</v>
      </c>
      <c r="E1658" t="s">
        <v>395</v>
      </c>
      <c r="G1658" s="187" t="s">
        <v>3109</v>
      </c>
      <c r="H1658" s="187" t="s">
        <v>3109</v>
      </c>
      <c r="I1658">
        <v>37</v>
      </c>
      <c r="J1658" s="149" t="s">
        <v>200</v>
      </c>
    </row>
    <row r="1659" spans="3:10" hidden="1">
      <c r="C1659">
        <v>77</v>
      </c>
      <c r="E1659" t="s">
        <v>395</v>
      </c>
      <c r="G1659" s="187" t="s">
        <v>3110</v>
      </c>
      <c r="H1659" s="187" t="s">
        <v>3110</v>
      </c>
      <c r="I1659">
        <v>38</v>
      </c>
      <c r="J1659" s="149" t="s">
        <v>200</v>
      </c>
    </row>
    <row r="1660" spans="3:10" hidden="1">
      <c r="C1660">
        <v>77</v>
      </c>
      <c r="E1660" t="s">
        <v>395</v>
      </c>
      <c r="G1660" s="187" t="s">
        <v>3111</v>
      </c>
      <c r="H1660" s="187" t="s">
        <v>3111</v>
      </c>
      <c r="I1660">
        <v>39</v>
      </c>
      <c r="J1660" s="149" t="s">
        <v>200</v>
      </c>
    </row>
    <row r="1661" spans="3:10" hidden="1">
      <c r="C1661">
        <v>77</v>
      </c>
      <c r="E1661" t="s">
        <v>395</v>
      </c>
      <c r="G1661" s="187" t="s">
        <v>3112</v>
      </c>
      <c r="H1661" s="187" t="s">
        <v>3112</v>
      </c>
      <c r="I1661">
        <v>40</v>
      </c>
      <c r="J1661" s="149" t="s">
        <v>200</v>
      </c>
    </row>
    <row r="1662" spans="3:10" hidden="1">
      <c r="C1662">
        <v>77</v>
      </c>
      <c r="E1662" t="s">
        <v>395</v>
      </c>
      <c r="G1662" s="187" t="s">
        <v>3113</v>
      </c>
      <c r="H1662" s="187" t="s">
        <v>3113</v>
      </c>
      <c r="I1662">
        <v>41</v>
      </c>
      <c r="J1662" s="149" t="s">
        <v>200</v>
      </c>
    </row>
    <row r="1663" spans="3:10" hidden="1">
      <c r="C1663">
        <v>77</v>
      </c>
      <c r="E1663" t="s">
        <v>395</v>
      </c>
      <c r="G1663" s="187" t="s">
        <v>3114</v>
      </c>
      <c r="H1663" s="187" t="s">
        <v>3114</v>
      </c>
      <c r="I1663">
        <v>42</v>
      </c>
      <c r="J1663" s="149" t="s">
        <v>200</v>
      </c>
    </row>
    <row r="1664" spans="3:10" hidden="1">
      <c r="C1664">
        <v>77</v>
      </c>
      <c r="E1664" t="s">
        <v>395</v>
      </c>
      <c r="G1664" s="187" t="s">
        <v>3115</v>
      </c>
      <c r="H1664" s="187" t="s">
        <v>3115</v>
      </c>
      <c r="I1664">
        <v>43</v>
      </c>
      <c r="J1664" s="149" t="s">
        <v>200</v>
      </c>
    </row>
    <row r="1665" spans="3:10" hidden="1">
      <c r="C1665">
        <v>77</v>
      </c>
      <c r="E1665" t="s">
        <v>395</v>
      </c>
      <c r="G1665" s="187" t="s">
        <v>3116</v>
      </c>
      <c r="H1665" s="187" t="s">
        <v>3116</v>
      </c>
      <c r="I1665">
        <v>44</v>
      </c>
      <c r="J1665" s="149" t="s">
        <v>200</v>
      </c>
    </row>
    <row r="1666" spans="3:10" hidden="1">
      <c r="C1666">
        <v>77</v>
      </c>
      <c r="E1666" t="s">
        <v>395</v>
      </c>
      <c r="G1666" s="187" t="s">
        <v>3117</v>
      </c>
      <c r="H1666" s="187" t="s">
        <v>3117</v>
      </c>
      <c r="I1666">
        <v>45</v>
      </c>
      <c r="J1666" s="149" t="s">
        <v>200</v>
      </c>
    </row>
    <row r="1667" spans="3:10" hidden="1">
      <c r="C1667">
        <v>77</v>
      </c>
      <c r="E1667" t="s">
        <v>395</v>
      </c>
      <c r="G1667" s="187" t="s">
        <v>3118</v>
      </c>
      <c r="H1667" s="187" t="s">
        <v>3118</v>
      </c>
      <c r="I1667">
        <v>46</v>
      </c>
      <c r="J1667" s="149" t="s">
        <v>200</v>
      </c>
    </row>
    <row r="1668" spans="3:10" hidden="1">
      <c r="C1668">
        <v>77</v>
      </c>
      <c r="E1668" t="s">
        <v>395</v>
      </c>
      <c r="G1668" s="187" t="s">
        <v>3119</v>
      </c>
      <c r="H1668" s="187" t="s">
        <v>3119</v>
      </c>
      <c r="I1668">
        <v>47</v>
      </c>
      <c r="J1668" s="149" t="s">
        <v>200</v>
      </c>
    </row>
    <row r="1669" spans="3:10" hidden="1">
      <c r="C1669">
        <v>77</v>
      </c>
      <c r="E1669" t="s">
        <v>395</v>
      </c>
      <c r="G1669" s="187" t="s">
        <v>3120</v>
      </c>
      <c r="H1669" s="187" t="s">
        <v>3120</v>
      </c>
      <c r="I1669">
        <v>48</v>
      </c>
      <c r="J1669" s="149" t="s">
        <v>200</v>
      </c>
    </row>
    <row r="1670" spans="3:10" hidden="1">
      <c r="C1670">
        <v>77</v>
      </c>
      <c r="E1670" t="s">
        <v>395</v>
      </c>
      <c r="G1670" s="187" t="s">
        <v>3121</v>
      </c>
      <c r="H1670" s="187" t="s">
        <v>3121</v>
      </c>
      <c r="I1670">
        <v>49</v>
      </c>
      <c r="J1670" s="149" t="s">
        <v>200</v>
      </c>
    </row>
    <row r="1671" spans="3:10" hidden="1">
      <c r="C1671">
        <v>77</v>
      </c>
      <c r="E1671" t="s">
        <v>395</v>
      </c>
      <c r="G1671" s="187" t="s">
        <v>3122</v>
      </c>
      <c r="H1671" s="187" t="s">
        <v>3122</v>
      </c>
      <c r="I1671">
        <v>50</v>
      </c>
      <c r="J1671" s="149" t="s">
        <v>200</v>
      </c>
    </row>
    <row r="1672" spans="3:10" hidden="1">
      <c r="C1672">
        <v>77</v>
      </c>
      <c r="E1672" t="s">
        <v>395</v>
      </c>
      <c r="G1672" s="187" t="s">
        <v>3123</v>
      </c>
      <c r="H1672" s="187" t="s">
        <v>3123</v>
      </c>
      <c r="I1672">
        <v>51</v>
      </c>
      <c r="J1672" s="149" t="s">
        <v>200</v>
      </c>
    </row>
    <row r="1673" spans="3:10" hidden="1">
      <c r="C1673">
        <v>77</v>
      </c>
      <c r="E1673" t="s">
        <v>395</v>
      </c>
      <c r="G1673" s="187" t="s">
        <v>3124</v>
      </c>
      <c r="H1673" s="187" t="s">
        <v>3124</v>
      </c>
      <c r="I1673">
        <v>52</v>
      </c>
      <c r="J1673" s="149" t="s">
        <v>200</v>
      </c>
    </row>
    <row r="1674" spans="3:10" hidden="1">
      <c r="C1674">
        <v>77</v>
      </c>
      <c r="E1674" t="s">
        <v>395</v>
      </c>
      <c r="G1674" s="187" t="s">
        <v>3125</v>
      </c>
      <c r="H1674" s="187" t="s">
        <v>3125</v>
      </c>
      <c r="I1674">
        <v>53</v>
      </c>
      <c r="J1674" s="149" t="s">
        <v>200</v>
      </c>
    </row>
    <row r="1675" spans="3:10" hidden="1">
      <c r="C1675">
        <v>77</v>
      </c>
      <c r="E1675" t="s">
        <v>395</v>
      </c>
      <c r="G1675" s="187" t="s">
        <v>3126</v>
      </c>
      <c r="H1675" s="187" t="s">
        <v>3126</v>
      </c>
      <c r="I1675">
        <v>54</v>
      </c>
      <c r="J1675" s="149" t="s">
        <v>200</v>
      </c>
    </row>
    <row r="1676" spans="3:10" hidden="1">
      <c r="C1676">
        <v>77</v>
      </c>
      <c r="E1676" t="s">
        <v>395</v>
      </c>
      <c r="G1676" s="187" t="s">
        <v>3127</v>
      </c>
      <c r="H1676" s="187" t="s">
        <v>3127</v>
      </c>
      <c r="I1676">
        <v>55</v>
      </c>
      <c r="J1676" s="149" t="s">
        <v>200</v>
      </c>
    </row>
    <row r="1677" spans="3:10" hidden="1">
      <c r="C1677">
        <v>77</v>
      </c>
      <c r="E1677" t="s">
        <v>395</v>
      </c>
      <c r="G1677" s="187" t="s">
        <v>3128</v>
      </c>
      <c r="H1677" s="187" t="s">
        <v>3128</v>
      </c>
      <c r="I1677">
        <v>56</v>
      </c>
      <c r="J1677" s="149" t="s">
        <v>200</v>
      </c>
    </row>
    <row r="1678" spans="3:10" hidden="1">
      <c r="C1678">
        <v>77</v>
      </c>
      <c r="E1678" t="s">
        <v>395</v>
      </c>
      <c r="G1678" s="187" t="s">
        <v>3129</v>
      </c>
      <c r="H1678" s="187" t="s">
        <v>3129</v>
      </c>
      <c r="I1678">
        <v>57</v>
      </c>
      <c r="J1678" s="149" t="s">
        <v>200</v>
      </c>
    </row>
    <row r="1679" spans="3:10" hidden="1">
      <c r="C1679">
        <v>77</v>
      </c>
      <c r="E1679" t="s">
        <v>395</v>
      </c>
      <c r="G1679" s="187" t="s">
        <v>3130</v>
      </c>
      <c r="H1679" s="187" t="s">
        <v>3130</v>
      </c>
      <c r="I1679">
        <v>58</v>
      </c>
      <c r="J1679" s="149" t="s">
        <v>200</v>
      </c>
    </row>
    <row r="1680" spans="3:10" hidden="1">
      <c r="C1680">
        <v>77</v>
      </c>
      <c r="E1680" t="s">
        <v>395</v>
      </c>
      <c r="G1680" s="187" t="s">
        <v>3131</v>
      </c>
      <c r="H1680" s="187" t="s">
        <v>3131</v>
      </c>
      <c r="I1680">
        <v>59</v>
      </c>
      <c r="J1680" s="149" t="s">
        <v>200</v>
      </c>
    </row>
    <row r="1681" spans="3:10" hidden="1">
      <c r="C1681">
        <v>77</v>
      </c>
      <c r="E1681" t="s">
        <v>395</v>
      </c>
      <c r="G1681" s="187" t="s">
        <v>3132</v>
      </c>
      <c r="H1681" s="187" t="s">
        <v>3132</v>
      </c>
      <c r="I1681">
        <v>60</v>
      </c>
      <c r="J1681" s="149" t="s">
        <v>200</v>
      </c>
    </row>
    <row r="1682" spans="3:10" hidden="1">
      <c r="C1682">
        <v>77</v>
      </c>
      <c r="E1682" t="s">
        <v>395</v>
      </c>
      <c r="G1682" s="187" t="s">
        <v>3133</v>
      </c>
      <c r="H1682" s="187" t="s">
        <v>3133</v>
      </c>
      <c r="I1682">
        <v>61</v>
      </c>
      <c r="J1682" s="149" t="s">
        <v>200</v>
      </c>
    </row>
    <row r="1683" spans="3:10" hidden="1">
      <c r="C1683">
        <v>77</v>
      </c>
      <c r="E1683" t="s">
        <v>395</v>
      </c>
      <c r="G1683" s="187" t="s">
        <v>3134</v>
      </c>
      <c r="H1683" s="187" t="s">
        <v>3134</v>
      </c>
      <c r="I1683">
        <v>62</v>
      </c>
      <c r="J1683" s="149" t="s">
        <v>200</v>
      </c>
    </row>
    <row r="1684" spans="3:10" hidden="1">
      <c r="C1684">
        <v>77</v>
      </c>
      <c r="E1684" t="s">
        <v>395</v>
      </c>
      <c r="G1684" s="187" t="s">
        <v>3135</v>
      </c>
      <c r="H1684" s="187" t="s">
        <v>3135</v>
      </c>
      <c r="I1684">
        <v>63</v>
      </c>
      <c r="J1684" s="149" t="s">
        <v>200</v>
      </c>
    </row>
    <row r="1685" spans="3:10" hidden="1">
      <c r="C1685">
        <v>77</v>
      </c>
      <c r="E1685" t="s">
        <v>395</v>
      </c>
      <c r="G1685" s="187" t="s">
        <v>3136</v>
      </c>
      <c r="H1685" s="187" t="s">
        <v>3136</v>
      </c>
      <c r="I1685">
        <v>64</v>
      </c>
      <c r="J1685" s="149" t="s">
        <v>200</v>
      </c>
    </row>
    <row r="1686" spans="3:10" hidden="1">
      <c r="C1686">
        <v>77</v>
      </c>
      <c r="E1686" t="s">
        <v>395</v>
      </c>
      <c r="G1686" s="187" t="s">
        <v>3137</v>
      </c>
      <c r="H1686" s="187" t="s">
        <v>3137</v>
      </c>
      <c r="I1686">
        <v>65</v>
      </c>
      <c r="J1686" s="149" t="s">
        <v>200</v>
      </c>
    </row>
    <row r="1687" spans="3:10" hidden="1">
      <c r="C1687">
        <v>77</v>
      </c>
      <c r="E1687" t="s">
        <v>395</v>
      </c>
      <c r="G1687" s="187" t="s">
        <v>3138</v>
      </c>
      <c r="H1687" s="187" t="s">
        <v>3138</v>
      </c>
      <c r="I1687">
        <v>66</v>
      </c>
      <c r="J1687" s="149" t="s">
        <v>200</v>
      </c>
    </row>
    <row r="1688" spans="3:10" hidden="1">
      <c r="C1688">
        <v>77</v>
      </c>
      <c r="E1688" t="s">
        <v>395</v>
      </c>
      <c r="G1688" s="187" t="s">
        <v>3139</v>
      </c>
      <c r="H1688" s="187" t="s">
        <v>3139</v>
      </c>
      <c r="I1688">
        <v>67</v>
      </c>
      <c r="J1688" s="149" t="s">
        <v>200</v>
      </c>
    </row>
    <row r="1689" spans="3:10" hidden="1">
      <c r="C1689">
        <v>77</v>
      </c>
      <c r="E1689" t="s">
        <v>395</v>
      </c>
      <c r="G1689" s="187" t="s">
        <v>3140</v>
      </c>
      <c r="H1689" s="187" t="s">
        <v>3140</v>
      </c>
      <c r="I1689">
        <v>68</v>
      </c>
      <c r="J1689" s="149" t="s">
        <v>200</v>
      </c>
    </row>
    <row r="1690" spans="3:10" hidden="1">
      <c r="C1690">
        <v>77</v>
      </c>
      <c r="E1690" t="s">
        <v>395</v>
      </c>
      <c r="G1690" s="187" t="s">
        <v>3141</v>
      </c>
      <c r="H1690" s="187" t="s">
        <v>3141</v>
      </c>
      <c r="I1690">
        <v>69</v>
      </c>
      <c r="J1690" s="149" t="s">
        <v>200</v>
      </c>
    </row>
    <row r="1691" spans="3:10" hidden="1">
      <c r="C1691">
        <v>77</v>
      </c>
      <c r="E1691" t="s">
        <v>395</v>
      </c>
      <c r="G1691" s="187" t="s">
        <v>3142</v>
      </c>
      <c r="H1691" s="187" t="s">
        <v>3142</v>
      </c>
      <c r="I1691">
        <v>70</v>
      </c>
      <c r="J1691" s="149" t="s">
        <v>200</v>
      </c>
    </row>
    <row r="1692" spans="3:10" hidden="1">
      <c r="C1692">
        <v>77</v>
      </c>
      <c r="E1692" t="s">
        <v>395</v>
      </c>
      <c r="G1692" s="187" t="s">
        <v>3143</v>
      </c>
      <c r="H1692" s="187" t="s">
        <v>3143</v>
      </c>
      <c r="I1692">
        <v>71</v>
      </c>
      <c r="J1692" s="149" t="s">
        <v>200</v>
      </c>
    </row>
    <row r="1693" spans="3:10" hidden="1">
      <c r="C1693">
        <v>77</v>
      </c>
      <c r="E1693" t="s">
        <v>395</v>
      </c>
      <c r="G1693" s="187" t="s">
        <v>3144</v>
      </c>
      <c r="H1693" s="187" t="s">
        <v>3144</v>
      </c>
      <c r="I1693">
        <v>72</v>
      </c>
      <c r="J1693" s="149" t="s">
        <v>200</v>
      </c>
    </row>
    <row r="1694" spans="3:10" hidden="1">
      <c r="C1694">
        <v>77</v>
      </c>
      <c r="E1694" t="s">
        <v>395</v>
      </c>
      <c r="G1694" s="187" t="s">
        <v>3145</v>
      </c>
      <c r="H1694" s="187" t="s">
        <v>3145</v>
      </c>
      <c r="I1694">
        <v>73</v>
      </c>
      <c r="J1694" s="149" t="s">
        <v>200</v>
      </c>
    </row>
    <row r="1695" spans="3:10" hidden="1">
      <c r="C1695">
        <v>77</v>
      </c>
      <c r="E1695" t="s">
        <v>395</v>
      </c>
      <c r="G1695" s="187" t="s">
        <v>3146</v>
      </c>
      <c r="H1695" s="187" t="s">
        <v>3146</v>
      </c>
      <c r="I1695">
        <v>74</v>
      </c>
      <c r="J1695" s="149" t="s">
        <v>200</v>
      </c>
    </row>
    <row r="1696" spans="3:10" hidden="1">
      <c r="C1696">
        <v>77</v>
      </c>
      <c r="E1696" t="s">
        <v>395</v>
      </c>
      <c r="G1696" s="187" t="s">
        <v>3147</v>
      </c>
      <c r="H1696" s="187" t="s">
        <v>3147</v>
      </c>
      <c r="I1696">
        <v>75</v>
      </c>
      <c r="J1696" s="149" t="s">
        <v>200</v>
      </c>
    </row>
    <row r="1697" spans="3:10" hidden="1">
      <c r="C1697">
        <v>77</v>
      </c>
      <c r="E1697" t="s">
        <v>395</v>
      </c>
      <c r="G1697" s="187" t="s">
        <v>3148</v>
      </c>
      <c r="H1697" s="187" t="s">
        <v>3148</v>
      </c>
      <c r="I1697">
        <v>76</v>
      </c>
      <c r="J1697" s="149" t="s">
        <v>200</v>
      </c>
    </row>
    <row r="1698" spans="3:10" hidden="1">
      <c r="C1698">
        <v>77</v>
      </c>
      <c r="E1698" t="s">
        <v>395</v>
      </c>
      <c r="G1698" s="187" t="s">
        <v>3149</v>
      </c>
      <c r="H1698" s="187" t="s">
        <v>3149</v>
      </c>
      <c r="I1698">
        <v>77</v>
      </c>
      <c r="J1698" s="149" t="s">
        <v>200</v>
      </c>
    </row>
    <row r="1699" spans="3:10" hidden="1">
      <c r="C1699">
        <v>77</v>
      </c>
      <c r="E1699" t="s">
        <v>395</v>
      </c>
      <c r="G1699" s="187" t="s">
        <v>3150</v>
      </c>
      <c r="H1699" s="187" t="s">
        <v>3150</v>
      </c>
      <c r="I1699">
        <v>78</v>
      </c>
      <c r="J1699" s="149" t="s">
        <v>200</v>
      </c>
    </row>
    <row r="1700" spans="3:10" hidden="1">
      <c r="C1700">
        <v>77</v>
      </c>
      <c r="E1700" t="s">
        <v>395</v>
      </c>
      <c r="G1700" s="187" t="s">
        <v>3151</v>
      </c>
      <c r="H1700" s="187" t="s">
        <v>3151</v>
      </c>
      <c r="I1700">
        <v>79</v>
      </c>
      <c r="J1700" s="149" t="s">
        <v>200</v>
      </c>
    </row>
    <row r="1701" spans="3:10" hidden="1">
      <c r="C1701">
        <v>77</v>
      </c>
      <c r="E1701" t="s">
        <v>395</v>
      </c>
      <c r="G1701" s="187" t="s">
        <v>3152</v>
      </c>
      <c r="H1701" s="187" t="s">
        <v>3152</v>
      </c>
      <c r="I1701">
        <v>80</v>
      </c>
      <c r="J1701" s="149" t="s">
        <v>200</v>
      </c>
    </row>
    <row r="1702" spans="3:10" hidden="1">
      <c r="C1702">
        <v>77</v>
      </c>
      <c r="E1702" t="s">
        <v>395</v>
      </c>
      <c r="G1702" s="187" t="s">
        <v>3153</v>
      </c>
      <c r="H1702" s="187" t="s">
        <v>3153</v>
      </c>
      <c r="I1702">
        <v>81</v>
      </c>
      <c r="J1702" s="149" t="s">
        <v>200</v>
      </c>
    </row>
    <row r="1703" spans="3:10" hidden="1">
      <c r="C1703">
        <v>77</v>
      </c>
      <c r="E1703" t="s">
        <v>395</v>
      </c>
      <c r="G1703" s="187" t="s">
        <v>3154</v>
      </c>
      <c r="H1703" s="187" t="s">
        <v>3154</v>
      </c>
      <c r="I1703">
        <v>82</v>
      </c>
      <c r="J1703" s="149" t="s">
        <v>200</v>
      </c>
    </row>
    <row r="1704" spans="3:10" hidden="1">
      <c r="C1704">
        <v>77</v>
      </c>
      <c r="E1704" t="s">
        <v>395</v>
      </c>
      <c r="G1704" s="187" t="s">
        <v>3155</v>
      </c>
      <c r="H1704" s="187" t="s">
        <v>3155</v>
      </c>
      <c r="I1704">
        <v>83</v>
      </c>
      <c r="J1704" s="149" t="s">
        <v>200</v>
      </c>
    </row>
    <row r="1705" spans="3:10" hidden="1">
      <c r="C1705">
        <v>77</v>
      </c>
      <c r="E1705" t="s">
        <v>395</v>
      </c>
      <c r="G1705" s="187" t="s">
        <v>3156</v>
      </c>
      <c r="H1705" s="187" t="s">
        <v>3156</v>
      </c>
      <c r="I1705">
        <v>84</v>
      </c>
      <c r="J1705" s="149" t="s">
        <v>200</v>
      </c>
    </row>
    <row r="1706" spans="3:10" hidden="1">
      <c r="C1706">
        <v>77</v>
      </c>
      <c r="E1706" t="s">
        <v>395</v>
      </c>
      <c r="G1706" s="187" t="s">
        <v>3157</v>
      </c>
      <c r="H1706" s="187" t="s">
        <v>3157</v>
      </c>
      <c r="I1706">
        <v>85</v>
      </c>
      <c r="J1706" s="149" t="s">
        <v>200</v>
      </c>
    </row>
    <row r="1707" spans="3:10" hidden="1">
      <c r="C1707">
        <v>77</v>
      </c>
      <c r="E1707" t="s">
        <v>395</v>
      </c>
      <c r="G1707" s="187" t="s">
        <v>3158</v>
      </c>
      <c r="H1707" s="187" t="s">
        <v>3158</v>
      </c>
      <c r="I1707">
        <v>86</v>
      </c>
      <c r="J1707" s="149" t="s">
        <v>200</v>
      </c>
    </row>
    <row r="1708" spans="3:10" hidden="1">
      <c r="C1708">
        <v>77</v>
      </c>
      <c r="E1708" t="s">
        <v>395</v>
      </c>
      <c r="G1708" s="187" t="s">
        <v>3159</v>
      </c>
      <c r="H1708" s="187" t="s">
        <v>3159</v>
      </c>
      <c r="I1708">
        <v>87</v>
      </c>
      <c r="J1708" s="149" t="s">
        <v>200</v>
      </c>
    </row>
    <row r="1709" spans="3:10" hidden="1">
      <c r="C1709">
        <v>77</v>
      </c>
      <c r="E1709" t="s">
        <v>395</v>
      </c>
      <c r="G1709" s="187" t="s">
        <v>3160</v>
      </c>
      <c r="H1709" s="187" t="s">
        <v>3160</v>
      </c>
      <c r="I1709">
        <v>88</v>
      </c>
      <c r="J1709" s="149" t="s">
        <v>200</v>
      </c>
    </row>
    <row r="1710" spans="3:10" hidden="1">
      <c r="C1710">
        <v>77</v>
      </c>
      <c r="E1710" t="s">
        <v>395</v>
      </c>
      <c r="G1710" s="187" t="s">
        <v>3161</v>
      </c>
      <c r="H1710" s="187" t="s">
        <v>3161</v>
      </c>
      <c r="I1710">
        <v>89</v>
      </c>
      <c r="J1710" s="149" t="s">
        <v>200</v>
      </c>
    </row>
    <row r="1711" spans="3:10" hidden="1">
      <c r="C1711">
        <v>77</v>
      </c>
      <c r="E1711" t="s">
        <v>395</v>
      </c>
      <c r="G1711" s="187" t="s">
        <v>3162</v>
      </c>
      <c r="H1711" s="187" t="s">
        <v>3162</v>
      </c>
      <c r="I1711">
        <v>90</v>
      </c>
      <c r="J1711" s="149" t="s">
        <v>200</v>
      </c>
    </row>
    <row r="1712" spans="3:10" hidden="1">
      <c r="C1712">
        <v>77</v>
      </c>
      <c r="E1712" t="s">
        <v>395</v>
      </c>
      <c r="G1712" s="187" t="s">
        <v>3163</v>
      </c>
      <c r="H1712" s="187" t="s">
        <v>3163</v>
      </c>
      <c r="I1712">
        <v>91</v>
      </c>
      <c r="J1712" s="149" t="s">
        <v>200</v>
      </c>
    </row>
    <row r="1713" spans="3:10" hidden="1">
      <c r="C1713">
        <v>77</v>
      </c>
      <c r="E1713" t="s">
        <v>395</v>
      </c>
      <c r="G1713" s="187" t="s">
        <v>3164</v>
      </c>
      <c r="H1713" s="187" t="s">
        <v>3164</v>
      </c>
      <c r="I1713">
        <v>92</v>
      </c>
      <c r="J1713" s="149" t="s">
        <v>200</v>
      </c>
    </row>
    <row r="1714" spans="3:10" hidden="1">
      <c r="C1714">
        <v>77</v>
      </c>
      <c r="E1714" t="s">
        <v>395</v>
      </c>
      <c r="G1714" s="187" t="s">
        <v>3165</v>
      </c>
      <c r="H1714" s="187" t="s">
        <v>3165</v>
      </c>
      <c r="I1714">
        <v>93</v>
      </c>
      <c r="J1714" s="149" t="s">
        <v>200</v>
      </c>
    </row>
    <row r="1715" spans="3:10" hidden="1">
      <c r="C1715">
        <v>77</v>
      </c>
      <c r="E1715" t="s">
        <v>395</v>
      </c>
      <c r="G1715" s="187" t="s">
        <v>3166</v>
      </c>
      <c r="H1715" s="187" t="s">
        <v>3166</v>
      </c>
      <c r="I1715">
        <v>94</v>
      </c>
      <c r="J1715" s="149" t="s">
        <v>200</v>
      </c>
    </row>
    <row r="1716" spans="3:10" hidden="1">
      <c r="C1716">
        <v>77</v>
      </c>
      <c r="E1716" t="s">
        <v>395</v>
      </c>
      <c r="G1716" s="187" t="s">
        <v>3167</v>
      </c>
      <c r="H1716" s="187" t="s">
        <v>3167</v>
      </c>
      <c r="I1716">
        <v>95</v>
      </c>
      <c r="J1716" s="149" t="s">
        <v>200</v>
      </c>
    </row>
    <row r="1717" spans="3:10" hidden="1">
      <c r="C1717">
        <v>77</v>
      </c>
      <c r="E1717" t="s">
        <v>395</v>
      </c>
      <c r="G1717" s="187" t="s">
        <v>3168</v>
      </c>
      <c r="H1717" s="187" t="s">
        <v>3168</v>
      </c>
      <c r="I1717">
        <v>96</v>
      </c>
      <c r="J1717" s="149" t="s">
        <v>200</v>
      </c>
    </row>
    <row r="1718" spans="3:10" hidden="1">
      <c r="C1718">
        <v>77</v>
      </c>
      <c r="E1718" t="s">
        <v>395</v>
      </c>
      <c r="G1718" s="187" t="s">
        <v>3169</v>
      </c>
      <c r="H1718" s="187" t="s">
        <v>3169</v>
      </c>
      <c r="I1718">
        <v>97</v>
      </c>
      <c r="J1718" s="149" t="s">
        <v>200</v>
      </c>
    </row>
    <row r="1719" spans="3:10" hidden="1">
      <c r="C1719">
        <v>77</v>
      </c>
      <c r="E1719" t="s">
        <v>395</v>
      </c>
      <c r="G1719" s="187" t="s">
        <v>3170</v>
      </c>
      <c r="H1719" s="187" t="s">
        <v>3170</v>
      </c>
      <c r="I1719">
        <v>98</v>
      </c>
      <c r="J1719" s="149" t="s">
        <v>200</v>
      </c>
    </row>
    <row r="1720" spans="3:10" hidden="1">
      <c r="C1720">
        <v>77</v>
      </c>
      <c r="E1720" t="s">
        <v>395</v>
      </c>
      <c r="G1720" s="187" t="s">
        <v>3171</v>
      </c>
      <c r="H1720" s="187" t="s">
        <v>3171</v>
      </c>
      <c r="I1720">
        <v>99</v>
      </c>
      <c r="J1720" s="149" t="s">
        <v>200</v>
      </c>
    </row>
    <row r="1721" spans="3:10" hidden="1">
      <c r="C1721">
        <v>77</v>
      </c>
      <c r="E1721" t="s">
        <v>395</v>
      </c>
      <c r="G1721" s="187" t="s">
        <v>3172</v>
      </c>
      <c r="H1721" s="187" t="s">
        <v>3172</v>
      </c>
      <c r="I1721">
        <v>100</v>
      </c>
      <c r="J1721" s="149" t="s">
        <v>200</v>
      </c>
    </row>
    <row r="1722" spans="3:10" hidden="1">
      <c r="C1722">
        <v>77</v>
      </c>
      <c r="E1722" t="s">
        <v>395</v>
      </c>
      <c r="G1722" s="187" t="s">
        <v>3173</v>
      </c>
      <c r="H1722" s="187" t="s">
        <v>3173</v>
      </c>
      <c r="I1722">
        <v>101</v>
      </c>
      <c r="J1722" s="149" t="s">
        <v>200</v>
      </c>
    </row>
    <row r="1723" spans="3:10" hidden="1">
      <c r="C1723">
        <v>77</v>
      </c>
      <c r="E1723" t="s">
        <v>395</v>
      </c>
      <c r="G1723" s="187" t="s">
        <v>3174</v>
      </c>
      <c r="H1723" s="187" t="s">
        <v>3174</v>
      </c>
      <c r="I1723">
        <v>102</v>
      </c>
      <c r="J1723" s="149" t="s">
        <v>200</v>
      </c>
    </row>
    <row r="1724" spans="3:10" hidden="1">
      <c r="C1724">
        <v>77</v>
      </c>
      <c r="E1724" t="s">
        <v>395</v>
      </c>
      <c r="G1724" s="187" t="s">
        <v>3175</v>
      </c>
      <c r="H1724" s="187" t="s">
        <v>3175</v>
      </c>
      <c r="I1724">
        <v>103</v>
      </c>
      <c r="J1724" s="149" t="s">
        <v>200</v>
      </c>
    </row>
    <row r="1725" spans="3:10" hidden="1">
      <c r="C1725">
        <v>77</v>
      </c>
      <c r="E1725" t="s">
        <v>395</v>
      </c>
      <c r="G1725" s="187" t="s">
        <v>3176</v>
      </c>
      <c r="H1725" s="187" t="s">
        <v>3176</v>
      </c>
      <c r="I1725">
        <v>104</v>
      </c>
      <c r="J1725" s="149" t="s">
        <v>200</v>
      </c>
    </row>
    <row r="1726" spans="3:10" hidden="1">
      <c r="C1726">
        <v>77</v>
      </c>
      <c r="E1726" t="s">
        <v>395</v>
      </c>
      <c r="G1726" s="187" t="s">
        <v>3177</v>
      </c>
      <c r="H1726" s="187" t="s">
        <v>3177</v>
      </c>
      <c r="I1726">
        <v>105</v>
      </c>
      <c r="J1726" s="149" t="s">
        <v>200</v>
      </c>
    </row>
    <row r="1727" spans="3:10" hidden="1">
      <c r="C1727">
        <v>77</v>
      </c>
      <c r="E1727" t="s">
        <v>395</v>
      </c>
      <c r="G1727" s="187" t="s">
        <v>3178</v>
      </c>
      <c r="H1727" s="187" t="s">
        <v>3178</v>
      </c>
      <c r="I1727">
        <v>106</v>
      </c>
      <c r="J1727" s="149" t="s">
        <v>200</v>
      </c>
    </row>
    <row r="1728" spans="3:10" hidden="1">
      <c r="C1728">
        <v>77</v>
      </c>
      <c r="E1728" t="s">
        <v>395</v>
      </c>
      <c r="G1728" s="187" t="s">
        <v>3179</v>
      </c>
      <c r="H1728" s="187" t="s">
        <v>3179</v>
      </c>
      <c r="I1728">
        <v>107</v>
      </c>
      <c r="J1728" s="149" t="s">
        <v>200</v>
      </c>
    </row>
    <row r="1729" spans="3:10" hidden="1">
      <c r="C1729">
        <v>77</v>
      </c>
      <c r="E1729" t="s">
        <v>395</v>
      </c>
      <c r="G1729" s="187" t="s">
        <v>3180</v>
      </c>
      <c r="H1729" s="187" t="s">
        <v>3180</v>
      </c>
      <c r="I1729">
        <v>108</v>
      </c>
      <c r="J1729" s="149" t="s">
        <v>200</v>
      </c>
    </row>
    <row r="1730" spans="3:10" hidden="1">
      <c r="C1730">
        <v>77</v>
      </c>
      <c r="E1730" t="s">
        <v>395</v>
      </c>
      <c r="G1730" s="187" t="s">
        <v>612</v>
      </c>
      <c r="H1730" s="187" t="s">
        <v>612</v>
      </c>
      <c r="I1730">
        <v>109</v>
      </c>
      <c r="J1730" s="149" t="s">
        <v>200</v>
      </c>
    </row>
    <row r="1731" spans="3:10" hidden="1">
      <c r="C1731">
        <v>77</v>
      </c>
      <c r="E1731" t="s">
        <v>395</v>
      </c>
      <c r="G1731" s="187" t="s">
        <v>3182</v>
      </c>
      <c r="H1731" s="187" t="s">
        <v>3182</v>
      </c>
      <c r="I1731">
        <v>110</v>
      </c>
      <c r="J1731" s="149" t="s">
        <v>200</v>
      </c>
    </row>
    <row r="1732" spans="3:10" hidden="1">
      <c r="C1732">
        <v>77</v>
      </c>
      <c r="E1732" t="s">
        <v>395</v>
      </c>
      <c r="G1732" s="187" t="s">
        <v>3183</v>
      </c>
      <c r="H1732" s="187" t="s">
        <v>3183</v>
      </c>
      <c r="I1732">
        <v>111</v>
      </c>
      <c r="J1732" s="149" t="s">
        <v>200</v>
      </c>
    </row>
    <row r="1733" spans="3:10" hidden="1">
      <c r="C1733">
        <v>77</v>
      </c>
      <c r="E1733" t="s">
        <v>395</v>
      </c>
      <c r="G1733" s="187" t="s">
        <v>3184</v>
      </c>
      <c r="H1733" s="187" t="s">
        <v>3184</v>
      </c>
      <c r="I1733">
        <v>112</v>
      </c>
      <c r="J1733" s="149" t="s">
        <v>200</v>
      </c>
    </row>
    <row r="1734" spans="3:10" hidden="1">
      <c r="C1734">
        <v>77</v>
      </c>
      <c r="E1734" t="s">
        <v>395</v>
      </c>
      <c r="G1734" s="187" t="s">
        <v>3185</v>
      </c>
      <c r="H1734" s="187" t="s">
        <v>3185</v>
      </c>
      <c r="I1734">
        <v>113</v>
      </c>
      <c r="J1734" s="149" t="s">
        <v>200</v>
      </c>
    </row>
    <row r="1735" spans="3:10" hidden="1">
      <c r="C1735">
        <v>77</v>
      </c>
      <c r="E1735" t="s">
        <v>395</v>
      </c>
      <c r="G1735" s="187" t="s">
        <v>3186</v>
      </c>
      <c r="H1735" s="187" t="s">
        <v>3186</v>
      </c>
      <c r="I1735">
        <v>114</v>
      </c>
      <c r="J1735" s="149" t="s">
        <v>200</v>
      </c>
    </row>
    <row r="1736" spans="3:10" hidden="1">
      <c r="C1736">
        <v>77</v>
      </c>
      <c r="E1736" t="s">
        <v>395</v>
      </c>
      <c r="G1736" s="187" t="s">
        <v>3187</v>
      </c>
      <c r="H1736" s="187" t="s">
        <v>3187</v>
      </c>
      <c r="I1736">
        <v>115</v>
      </c>
      <c r="J1736" s="149" t="s">
        <v>200</v>
      </c>
    </row>
    <row r="1737" spans="3:10" hidden="1">
      <c r="C1737">
        <v>77</v>
      </c>
      <c r="E1737" t="s">
        <v>395</v>
      </c>
      <c r="G1737" s="187" t="s">
        <v>3188</v>
      </c>
      <c r="H1737" s="187" t="s">
        <v>3188</v>
      </c>
      <c r="I1737">
        <v>116</v>
      </c>
      <c r="J1737" s="149" t="s">
        <v>200</v>
      </c>
    </row>
    <row r="1738" spans="3:10" hidden="1">
      <c r="C1738">
        <v>77</v>
      </c>
      <c r="E1738" t="s">
        <v>395</v>
      </c>
      <c r="G1738" s="187" t="s">
        <v>3189</v>
      </c>
      <c r="H1738" s="187" t="s">
        <v>3189</v>
      </c>
      <c r="I1738">
        <v>117</v>
      </c>
      <c r="J1738" s="149" t="s">
        <v>200</v>
      </c>
    </row>
    <row r="1739" spans="3:10" hidden="1">
      <c r="C1739">
        <v>77</v>
      </c>
      <c r="E1739" t="s">
        <v>395</v>
      </c>
      <c r="G1739" s="187" t="s">
        <v>3190</v>
      </c>
      <c r="H1739" s="187" t="s">
        <v>3190</v>
      </c>
      <c r="I1739">
        <v>118</v>
      </c>
      <c r="J1739" s="149" t="s">
        <v>200</v>
      </c>
    </row>
    <row r="1740" spans="3:10" hidden="1">
      <c r="C1740">
        <v>77</v>
      </c>
      <c r="E1740" t="s">
        <v>395</v>
      </c>
      <c r="G1740" s="187" t="s">
        <v>3191</v>
      </c>
      <c r="H1740" s="187" t="s">
        <v>3191</v>
      </c>
      <c r="I1740">
        <v>119</v>
      </c>
      <c r="J1740" s="149" t="s">
        <v>200</v>
      </c>
    </row>
    <row r="1741" spans="3:10" hidden="1">
      <c r="C1741">
        <v>77</v>
      </c>
      <c r="E1741" t="s">
        <v>395</v>
      </c>
      <c r="G1741" s="187" t="s">
        <v>3192</v>
      </c>
      <c r="H1741" s="187" t="s">
        <v>3192</v>
      </c>
      <c r="I1741">
        <v>120</v>
      </c>
      <c r="J1741" s="149" t="s">
        <v>200</v>
      </c>
    </row>
    <row r="1742" spans="3:10" hidden="1">
      <c r="C1742">
        <v>77</v>
      </c>
      <c r="E1742" t="s">
        <v>395</v>
      </c>
      <c r="G1742" s="187" t="s">
        <v>3193</v>
      </c>
      <c r="H1742" s="187" t="s">
        <v>3193</v>
      </c>
      <c r="I1742">
        <v>121</v>
      </c>
      <c r="J1742" s="149" t="s">
        <v>200</v>
      </c>
    </row>
    <row r="1743" spans="3:10" hidden="1">
      <c r="C1743">
        <v>77</v>
      </c>
      <c r="E1743" t="s">
        <v>395</v>
      </c>
      <c r="G1743" s="187" t="s">
        <v>3194</v>
      </c>
      <c r="H1743" s="187" t="s">
        <v>3194</v>
      </c>
      <c r="I1743">
        <v>122</v>
      </c>
      <c r="J1743" s="149" t="s">
        <v>200</v>
      </c>
    </row>
    <row r="1744" spans="3:10" hidden="1">
      <c r="C1744">
        <v>77</v>
      </c>
      <c r="E1744" t="s">
        <v>395</v>
      </c>
      <c r="G1744" s="187" t="s">
        <v>3195</v>
      </c>
      <c r="H1744" s="187" t="s">
        <v>3195</v>
      </c>
      <c r="I1744">
        <v>123</v>
      </c>
      <c r="J1744" s="149" t="s">
        <v>200</v>
      </c>
    </row>
    <row r="1745" spans="3:10" hidden="1">
      <c r="C1745">
        <v>77</v>
      </c>
      <c r="E1745" t="s">
        <v>395</v>
      </c>
      <c r="G1745" s="187" t="s">
        <v>3196</v>
      </c>
      <c r="H1745" s="187" t="s">
        <v>3196</v>
      </c>
      <c r="I1745">
        <v>124</v>
      </c>
      <c r="J1745" s="149" t="s">
        <v>200</v>
      </c>
    </row>
    <row r="1746" spans="3:10" hidden="1">
      <c r="C1746">
        <v>78</v>
      </c>
      <c r="E1746" t="s">
        <v>481</v>
      </c>
      <c r="G1746">
        <v>7</v>
      </c>
      <c r="H1746" t="s">
        <v>3672</v>
      </c>
      <c r="I1746">
        <v>1</v>
      </c>
      <c r="J1746" s="149" t="s">
        <v>200</v>
      </c>
    </row>
    <row r="1747" spans="3:10" hidden="1">
      <c r="C1747">
        <v>78</v>
      </c>
      <c r="E1747" t="s">
        <v>481</v>
      </c>
      <c r="G1747">
        <v>11</v>
      </c>
      <c r="H1747" t="s">
        <v>3675</v>
      </c>
      <c r="I1747">
        <v>2</v>
      </c>
      <c r="J1747" s="149" t="s">
        <v>200</v>
      </c>
    </row>
    <row r="1748" spans="3:10" hidden="1">
      <c r="C1748">
        <v>78</v>
      </c>
      <c r="E1748" t="s">
        <v>481</v>
      </c>
      <c r="G1748">
        <v>17</v>
      </c>
      <c r="H1748" t="s">
        <v>3677</v>
      </c>
      <c r="I1748">
        <v>3</v>
      </c>
      <c r="J1748" s="149" t="s">
        <v>200</v>
      </c>
    </row>
    <row r="1749" spans="3:10" hidden="1">
      <c r="C1749">
        <v>78</v>
      </c>
      <c r="E1749" t="s">
        <v>481</v>
      </c>
      <c r="G1749">
        <v>27</v>
      </c>
      <c r="H1749" t="s">
        <v>3680</v>
      </c>
      <c r="I1749">
        <v>5</v>
      </c>
      <c r="J1749" s="149" t="s">
        <v>200</v>
      </c>
    </row>
    <row r="1750" spans="3:10" hidden="1">
      <c r="C1750">
        <v>78</v>
      </c>
      <c r="E1750" t="s">
        <v>481</v>
      </c>
      <c r="G1750">
        <v>33</v>
      </c>
      <c r="H1750" t="s">
        <v>3683</v>
      </c>
      <c r="I1750">
        <v>6</v>
      </c>
      <c r="J1750" s="149" t="s">
        <v>200</v>
      </c>
    </row>
    <row r="1751" spans="3:10" hidden="1">
      <c r="C1751">
        <v>78</v>
      </c>
      <c r="E1751" t="s">
        <v>481</v>
      </c>
      <c r="G1751">
        <v>38</v>
      </c>
      <c r="H1751" t="s">
        <v>3242</v>
      </c>
      <c r="I1751">
        <v>7</v>
      </c>
      <c r="J1751" s="149" t="s">
        <v>200</v>
      </c>
    </row>
    <row r="1752" spans="3:10" hidden="1">
      <c r="C1752">
        <v>78</v>
      </c>
      <c r="E1752" t="s">
        <v>481</v>
      </c>
      <c r="G1752">
        <v>43</v>
      </c>
      <c r="H1752" t="s">
        <v>3687</v>
      </c>
      <c r="I1752">
        <v>8</v>
      </c>
      <c r="J1752" s="149" t="s">
        <v>200</v>
      </c>
    </row>
    <row r="1753" spans="3:10" hidden="1">
      <c r="C1753">
        <v>78</v>
      </c>
      <c r="E1753" t="s">
        <v>481</v>
      </c>
      <c r="G1753">
        <v>58</v>
      </c>
      <c r="H1753" t="s">
        <v>3690</v>
      </c>
      <c r="I1753">
        <v>10</v>
      </c>
      <c r="J1753" s="149" t="s">
        <v>200</v>
      </c>
    </row>
    <row r="1754" spans="3:10" hidden="1">
      <c r="C1754">
        <v>78</v>
      </c>
      <c r="E1754" t="s">
        <v>481</v>
      </c>
      <c r="G1754">
        <v>64</v>
      </c>
      <c r="H1754" t="s">
        <v>3692</v>
      </c>
      <c r="I1754">
        <v>11</v>
      </c>
      <c r="J1754" s="149" t="s">
        <v>200</v>
      </c>
    </row>
    <row r="1755" spans="3:10" hidden="1">
      <c r="C1755">
        <v>78</v>
      </c>
      <c r="E1755" t="s">
        <v>481</v>
      </c>
      <c r="G1755">
        <v>77</v>
      </c>
      <c r="H1755" t="s">
        <v>3695</v>
      </c>
      <c r="I1755">
        <v>13</v>
      </c>
      <c r="J1755" s="149" t="s">
        <v>200</v>
      </c>
    </row>
    <row r="1756" spans="3:10" hidden="1">
      <c r="C1756">
        <v>78</v>
      </c>
      <c r="E1756" t="s">
        <v>481</v>
      </c>
      <c r="G1756">
        <v>90</v>
      </c>
      <c r="H1756" t="s">
        <v>3698</v>
      </c>
      <c r="I1756">
        <v>15</v>
      </c>
      <c r="J1756" s="149" t="s">
        <v>200</v>
      </c>
    </row>
    <row r="1757" spans="3:10" hidden="1">
      <c r="C1757">
        <v>78</v>
      </c>
      <c r="E1757" t="s">
        <v>481</v>
      </c>
      <c r="G1757">
        <v>96</v>
      </c>
      <c r="H1757" t="s">
        <v>3700</v>
      </c>
      <c r="I1757">
        <v>16</v>
      </c>
      <c r="J1757" s="149" t="s">
        <v>200</v>
      </c>
    </row>
    <row r="1758" spans="3:10" hidden="1">
      <c r="C1758">
        <v>78</v>
      </c>
      <c r="E1758" t="s">
        <v>481</v>
      </c>
      <c r="G1758">
        <v>103</v>
      </c>
      <c r="H1758" t="s">
        <v>3703</v>
      </c>
      <c r="I1758">
        <v>17</v>
      </c>
      <c r="J1758" s="149" t="s">
        <v>200</v>
      </c>
    </row>
    <row r="1759" spans="3:10" hidden="1">
      <c r="C1759">
        <v>78</v>
      </c>
      <c r="E1759" t="s">
        <v>481</v>
      </c>
      <c r="G1759">
        <v>118</v>
      </c>
      <c r="H1759" t="s">
        <v>3706</v>
      </c>
      <c r="I1759">
        <v>19</v>
      </c>
      <c r="J1759" s="149" t="s">
        <v>200</v>
      </c>
    </row>
    <row r="1760" spans="3:10" hidden="1">
      <c r="C1760">
        <v>78</v>
      </c>
      <c r="E1760" t="s">
        <v>481</v>
      </c>
      <c r="G1760">
        <v>123</v>
      </c>
      <c r="H1760" t="s">
        <v>993</v>
      </c>
      <c r="I1760">
        <v>20</v>
      </c>
      <c r="J1760" s="149" t="s">
        <v>200</v>
      </c>
    </row>
    <row r="1761" spans="3:10" hidden="1">
      <c r="C1761">
        <v>78</v>
      </c>
      <c r="E1761" t="s">
        <v>481</v>
      </c>
      <c r="G1761">
        <v>128</v>
      </c>
      <c r="H1761" t="s">
        <v>3710</v>
      </c>
      <c r="I1761">
        <v>21</v>
      </c>
      <c r="J1761" s="149" t="s">
        <v>200</v>
      </c>
    </row>
    <row r="1762" spans="3:10" hidden="1">
      <c r="C1762">
        <v>78</v>
      </c>
      <c r="E1762" t="s">
        <v>481</v>
      </c>
      <c r="G1762">
        <v>140</v>
      </c>
      <c r="H1762" t="s">
        <v>4165</v>
      </c>
      <c r="I1762">
        <v>22</v>
      </c>
      <c r="J1762" s="149" t="s">
        <v>200</v>
      </c>
    </row>
    <row r="1763" spans="3:10" hidden="1">
      <c r="C1763">
        <v>78</v>
      </c>
      <c r="E1763" t="s">
        <v>481</v>
      </c>
      <c r="G1763">
        <v>152</v>
      </c>
      <c r="H1763" t="s">
        <v>4166</v>
      </c>
      <c r="I1763">
        <v>23</v>
      </c>
      <c r="J1763" s="149" t="s">
        <v>200</v>
      </c>
    </row>
    <row r="1764" spans="3:10" hidden="1">
      <c r="C1764">
        <v>78</v>
      </c>
      <c r="E1764" t="s">
        <v>481</v>
      </c>
      <c r="G1764">
        <v>157</v>
      </c>
      <c r="H1764" t="s">
        <v>286</v>
      </c>
      <c r="I1764">
        <v>24</v>
      </c>
      <c r="J1764" s="149" t="s">
        <v>200</v>
      </c>
    </row>
    <row r="1765" spans="3:10" hidden="1">
      <c r="C1765">
        <v>78</v>
      </c>
      <c r="E1765" t="s">
        <v>481</v>
      </c>
      <c r="G1765">
        <v>162</v>
      </c>
      <c r="H1765" t="s">
        <v>3256</v>
      </c>
      <c r="I1765">
        <v>26</v>
      </c>
      <c r="J1765" s="149" t="s">
        <v>200</v>
      </c>
    </row>
    <row r="1766" spans="3:10" hidden="1">
      <c r="C1766">
        <v>78</v>
      </c>
      <c r="E1766" t="s">
        <v>481</v>
      </c>
      <c r="G1766">
        <v>357</v>
      </c>
      <c r="H1766" t="s">
        <v>3203</v>
      </c>
      <c r="I1766">
        <v>28</v>
      </c>
      <c r="J1766" s="149" t="s">
        <v>200</v>
      </c>
    </row>
    <row r="1767" spans="3:10" hidden="1">
      <c r="C1767">
        <v>79</v>
      </c>
      <c r="E1767" t="s">
        <v>481</v>
      </c>
      <c r="G1767">
        <v>22</v>
      </c>
      <c r="H1767" t="s">
        <v>4167</v>
      </c>
      <c r="I1767">
        <v>1</v>
      </c>
      <c r="J1767" s="149" t="s">
        <v>200</v>
      </c>
    </row>
    <row r="1768" spans="3:10" hidden="1">
      <c r="C1768">
        <v>79</v>
      </c>
      <c r="E1768" t="s">
        <v>481</v>
      </c>
      <c r="G1768">
        <v>48</v>
      </c>
      <c r="H1768" t="s">
        <v>4168</v>
      </c>
      <c r="I1768">
        <v>2</v>
      </c>
      <c r="J1768" s="149" t="s">
        <v>200</v>
      </c>
    </row>
    <row r="1769" spans="3:10" hidden="1">
      <c r="C1769">
        <v>79</v>
      </c>
      <c r="E1769" t="s">
        <v>481</v>
      </c>
      <c r="G1769">
        <v>67</v>
      </c>
      <c r="H1769" t="s">
        <v>4169</v>
      </c>
      <c r="I1769">
        <v>3</v>
      </c>
      <c r="J1769" s="149" t="s">
        <v>200</v>
      </c>
    </row>
    <row r="1770" spans="3:10" hidden="1">
      <c r="C1770">
        <v>79</v>
      </c>
      <c r="E1770" t="s">
        <v>481</v>
      </c>
      <c r="G1770">
        <v>80</v>
      </c>
      <c r="H1770" t="s">
        <v>4170</v>
      </c>
      <c r="I1770">
        <v>4</v>
      </c>
      <c r="J1770" s="149" t="s">
        <v>200</v>
      </c>
    </row>
    <row r="1771" spans="3:10" hidden="1">
      <c r="C1771">
        <v>79</v>
      </c>
      <c r="E1771" t="s">
        <v>481</v>
      </c>
      <c r="G1771">
        <v>107</v>
      </c>
      <c r="H1771" t="s">
        <v>4171</v>
      </c>
      <c r="I1771">
        <v>5</v>
      </c>
      <c r="J1771" s="149" t="s">
        <v>200</v>
      </c>
    </row>
    <row r="1772" spans="3:10" hidden="1">
      <c r="C1772">
        <v>79</v>
      </c>
      <c r="E1772" t="s">
        <v>481</v>
      </c>
      <c r="G1772">
        <v>161</v>
      </c>
      <c r="H1772" t="s">
        <v>4172</v>
      </c>
      <c r="I1772">
        <v>6</v>
      </c>
      <c r="J1772" s="149" t="s">
        <v>200</v>
      </c>
    </row>
    <row r="1773" spans="3:10" hidden="1">
      <c r="C1773">
        <v>79</v>
      </c>
      <c r="E1773" t="s">
        <v>481</v>
      </c>
      <c r="G1773">
        <v>169</v>
      </c>
      <c r="H1773" t="s">
        <v>4173</v>
      </c>
      <c r="I1773">
        <v>7</v>
      </c>
      <c r="J1773" s="149" t="s">
        <v>200</v>
      </c>
    </row>
    <row r="1774" spans="3:10" hidden="1">
      <c r="C1774">
        <v>79</v>
      </c>
      <c r="E1774" t="s">
        <v>481</v>
      </c>
      <c r="G1774">
        <v>449</v>
      </c>
      <c r="H1774" t="s">
        <v>4174</v>
      </c>
      <c r="I1774">
        <v>8</v>
      </c>
      <c r="J1774" s="149" t="s">
        <v>200</v>
      </c>
    </row>
    <row r="1775" spans="3:10" hidden="1">
      <c r="C1775">
        <v>80</v>
      </c>
      <c r="E1775" t="s">
        <v>572</v>
      </c>
      <c r="G1775" t="s">
        <v>2557</v>
      </c>
      <c r="H1775" t="s">
        <v>4175</v>
      </c>
      <c r="I1775">
        <v>1</v>
      </c>
      <c r="J1775" t="s">
        <v>200</v>
      </c>
    </row>
    <row r="1776" spans="3:10" hidden="1">
      <c r="C1776">
        <v>80</v>
      </c>
      <c r="E1776" t="s">
        <v>572</v>
      </c>
      <c r="G1776" t="s">
        <v>2563</v>
      </c>
      <c r="H1776" t="s">
        <v>4176</v>
      </c>
      <c r="I1776">
        <v>2</v>
      </c>
      <c r="J1776" t="s">
        <v>200</v>
      </c>
    </row>
    <row r="1777" spans="3:10" hidden="1">
      <c r="C1777">
        <v>80</v>
      </c>
      <c r="E1777" t="s">
        <v>572</v>
      </c>
      <c r="G1777" t="s">
        <v>2554</v>
      </c>
      <c r="H1777" t="s">
        <v>4177</v>
      </c>
      <c r="I1777">
        <v>3</v>
      </c>
      <c r="J1777" t="s">
        <v>200</v>
      </c>
    </row>
    <row r="1778" spans="3:10" hidden="1"/>
    <row r="1779" spans="3:10" hidden="1"/>
    <row r="1780" spans="3:10" hidden="1"/>
    <row r="1781" spans="3:10" hidden="1"/>
    <row r="1782" spans="3:10" hidden="1"/>
    <row r="1783" spans="3:10" hidden="1"/>
    <row r="1784" spans="3:10" hidden="1"/>
    <row r="1785" spans="3:10" hidden="1"/>
    <row r="1786" spans="3:10" hidden="1"/>
    <row r="1787" spans="3:10" hidden="1"/>
    <row r="1788" spans="3:10" hidden="1"/>
    <row r="1789" spans="3:10" hidden="1"/>
    <row r="1790" spans="3:10" hidden="1"/>
    <row r="1791" spans="3:10" hidden="1"/>
    <row r="1792" spans="3:10"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spans="3:14" hidden="1"/>
    <row r="1842" spans="3:14" hidden="1"/>
    <row r="1843" spans="3:14" hidden="1"/>
    <row r="1844" spans="3:14" hidden="1"/>
    <row r="1845" spans="3:14" hidden="1"/>
    <row r="1846" spans="3:14" hidden="1"/>
    <row r="1847" spans="3:14" ht="16" hidden="1">
      <c r="C1847" s="68">
        <v>28</v>
      </c>
      <c r="D1847" s="68" t="s">
        <v>2829</v>
      </c>
      <c r="E1847" s="15" t="s">
        <v>883</v>
      </c>
      <c r="F1847" s="145" t="s">
        <v>4178</v>
      </c>
      <c r="G1847" s="148" t="str">
        <f>SUBSTITUTE(SUBSTITUTE(SUBSTITUTE(SUBSTITUTE(F1847, "\""","#ESCAPED_QUOTE"), """",""),",",""),"#ESCAPED_QUOTE", "\""")</f>
        <v>INTERNATIONAL FINANCE FACILITY FOR IMMUNISATION</v>
      </c>
      <c r="H1847" s="148" t="str">
        <f>PROPER(G1847)</f>
        <v>International Finance Facility For Immunisation</v>
      </c>
      <c r="I1847">
        <v>44</v>
      </c>
      <c r="J1847" s="148" t="s">
        <v>200</v>
      </c>
      <c r="K1847" s="148"/>
      <c r="L1847" s="30"/>
      <c r="M1847" s="143"/>
      <c r="N1847" s="68">
        <v>1344</v>
      </c>
    </row>
  </sheetData>
  <autoFilter ref="B1:AR1847" xr:uid="{D3282A8C-D6BC-4141-928D-808AC3A82073}">
    <filterColumn colId="1">
      <filters>
        <filter val="3"/>
      </filters>
    </filterColumn>
  </autoFilter>
  <phoneticPr fontId="40" type="noConversion"/>
  <conditionalFormatting sqref="E1279:E1281 E1291:E1301">
    <cfRule type="duplicateValues" dxfId="9" priority="12"/>
  </conditionalFormatting>
  <conditionalFormatting sqref="E1282">
    <cfRule type="duplicateValues" dxfId="8" priority="9"/>
  </conditionalFormatting>
  <conditionalFormatting sqref="E1283">
    <cfRule type="duplicateValues" dxfId="7" priority="8"/>
  </conditionalFormatting>
  <conditionalFormatting sqref="E1284:E1285">
    <cfRule type="duplicateValues" dxfId="6" priority="7"/>
  </conditionalFormatting>
  <conditionalFormatting sqref="E1286">
    <cfRule type="duplicateValues" dxfId="5" priority="6"/>
  </conditionalFormatting>
  <conditionalFormatting sqref="E1287">
    <cfRule type="duplicateValues" dxfId="4" priority="5"/>
  </conditionalFormatting>
  <conditionalFormatting sqref="E1288">
    <cfRule type="duplicateValues" dxfId="3" priority="4"/>
  </conditionalFormatting>
  <conditionalFormatting sqref="E1289">
    <cfRule type="duplicateValues" dxfId="2" priority="3"/>
  </conditionalFormatting>
  <conditionalFormatting sqref="E1290">
    <cfRule type="duplicateValues" dxfId="1" priority="2"/>
  </conditionalFormatting>
  <conditionalFormatting sqref="E1302">
    <cfRule type="duplicateValues" dxfId="0" priority="1"/>
  </conditionalFormatting>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B34B0-F485-4078-865B-36C4BAC1F0AF}">
  <sheetPr codeName="Sheet11"/>
  <dimension ref="A1:E90"/>
  <sheetViews>
    <sheetView topLeftCell="A57" workbookViewId="0">
      <selection activeCell="B61" sqref="B61"/>
    </sheetView>
  </sheetViews>
  <sheetFormatPr baseColWidth="10" defaultColWidth="11.5" defaultRowHeight="15"/>
  <cols>
    <col min="1" max="1" width="28.83203125" style="160" bestFit="1" customWidth="1"/>
    <col min="2" max="2" width="127.33203125" customWidth="1"/>
  </cols>
  <sheetData>
    <row r="1" spans="1:5">
      <c r="A1" s="161" t="s">
        <v>4179</v>
      </c>
      <c r="B1" s="162" t="s">
        <v>4180</v>
      </c>
    </row>
    <row r="2" spans="1:5">
      <c r="A2" s="170" t="s">
        <v>4181</v>
      </c>
      <c r="B2" s="171" t="s">
        <v>2558</v>
      </c>
    </row>
    <row r="3" spans="1:5">
      <c r="A3" s="172" t="s">
        <v>4182</v>
      </c>
      <c r="B3" t="s">
        <v>4183</v>
      </c>
    </row>
    <row r="4" spans="1:5">
      <c r="A4" s="172" t="s">
        <v>4184</v>
      </c>
      <c r="B4" t="s">
        <v>4185</v>
      </c>
    </row>
    <row r="5" spans="1:5">
      <c r="A5" s="172" t="s">
        <v>4186</v>
      </c>
      <c r="B5" t="s">
        <v>4187</v>
      </c>
    </row>
    <row r="6" spans="1:5">
      <c r="A6" s="170" t="s">
        <v>4188</v>
      </c>
      <c r="B6" t="s">
        <v>4189</v>
      </c>
      <c r="E6" s="163"/>
    </row>
    <row r="7" spans="1:5">
      <c r="A7" s="160" t="s">
        <v>1082</v>
      </c>
      <c r="B7" t="s">
        <v>4190</v>
      </c>
    </row>
    <row r="8" spans="1:5">
      <c r="A8" s="172" t="s">
        <v>4191</v>
      </c>
      <c r="B8" t="s">
        <v>4192</v>
      </c>
    </row>
    <row r="9" spans="1:5">
      <c r="A9" s="170" t="s">
        <v>163</v>
      </c>
      <c r="B9" t="s">
        <v>2629</v>
      </c>
    </row>
    <row r="10" spans="1:5">
      <c r="A10" s="172" t="s">
        <v>72</v>
      </c>
      <c r="B10" t="s">
        <v>4193</v>
      </c>
      <c r="E10" s="163"/>
    </row>
    <row r="11" spans="1:5">
      <c r="A11" s="170" t="s">
        <v>4194</v>
      </c>
      <c r="B11" s="165" t="s">
        <v>4195</v>
      </c>
    </row>
    <row r="12" spans="1:5">
      <c r="A12" s="170" t="s">
        <v>4196</v>
      </c>
      <c r="B12" t="s">
        <v>2564</v>
      </c>
    </row>
    <row r="13" spans="1:5">
      <c r="A13" s="160" t="s">
        <v>4197</v>
      </c>
      <c r="B13" t="s">
        <v>4198</v>
      </c>
    </row>
    <row r="14" spans="1:5">
      <c r="A14" s="160" t="s">
        <v>4199</v>
      </c>
      <c r="B14" t="s">
        <v>4200</v>
      </c>
    </row>
    <row r="15" spans="1:5">
      <c r="A15" s="170" t="s">
        <v>4201</v>
      </c>
      <c r="B15" t="s">
        <v>4202</v>
      </c>
    </row>
    <row r="16" spans="1:5">
      <c r="A16" s="172" t="s">
        <v>4203</v>
      </c>
      <c r="B16" t="s">
        <v>4204</v>
      </c>
    </row>
    <row r="17" spans="1:4">
      <c r="A17" s="172" t="s">
        <v>4205</v>
      </c>
      <c r="B17" t="s">
        <v>4206</v>
      </c>
    </row>
    <row r="18" spans="1:4">
      <c r="A18" s="172" t="s">
        <v>4207</v>
      </c>
      <c r="B18" t="s">
        <v>4208</v>
      </c>
      <c r="D18" s="164"/>
    </row>
    <row r="19" spans="1:4">
      <c r="A19" s="172" t="s">
        <v>4209</v>
      </c>
      <c r="B19" t="s">
        <v>4210</v>
      </c>
    </row>
    <row r="20" spans="1:4">
      <c r="A20" s="173" t="s">
        <v>419</v>
      </c>
      <c r="B20" t="s">
        <v>4211</v>
      </c>
    </row>
    <row r="21" spans="1:4" ht="16">
      <c r="A21" s="159" t="s">
        <v>406</v>
      </c>
      <c r="B21" t="s">
        <v>4211</v>
      </c>
      <c r="C21" s="163"/>
    </row>
    <row r="22" spans="1:4">
      <c r="A22" s="172" t="s">
        <v>4212</v>
      </c>
      <c r="B22" t="s">
        <v>4213</v>
      </c>
    </row>
    <row r="23" spans="1:4">
      <c r="A23" s="172" t="s">
        <v>4214</v>
      </c>
      <c r="B23" t="s">
        <v>4215</v>
      </c>
    </row>
    <row r="24" spans="1:4">
      <c r="A24" s="170" t="s">
        <v>2572</v>
      </c>
      <c r="B24" t="s">
        <v>2573</v>
      </c>
    </row>
    <row r="25" spans="1:4">
      <c r="A25" s="172" t="s">
        <v>2913</v>
      </c>
      <c r="B25" t="s">
        <v>4216</v>
      </c>
      <c r="C25" s="163"/>
      <c r="D25" s="163"/>
    </row>
    <row r="26" spans="1:4">
      <c r="A26" s="172" t="s">
        <v>4217</v>
      </c>
    </row>
    <row r="27" spans="1:4">
      <c r="A27" s="170" t="s">
        <v>4218</v>
      </c>
      <c r="B27" t="s">
        <v>4219</v>
      </c>
    </row>
    <row r="28" spans="1:4">
      <c r="A28" s="170" t="s">
        <v>2575</v>
      </c>
      <c r="B28" t="s">
        <v>2576</v>
      </c>
    </row>
    <row r="29" spans="1:4">
      <c r="A29" s="170" t="s">
        <v>4220</v>
      </c>
      <c r="B29" t="s">
        <v>4221</v>
      </c>
    </row>
    <row r="30" spans="1:4">
      <c r="A30" s="172" t="s">
        <v>4222</v>
      </c>
      <c r="B30" t="s">
        <v>4223</v>
      </c>
    </row>
    <row r="31" spans="1:4">
      <c r="A31" s="172" t="s">
        <v>4224</v>
      </c>
      <c r="B31" t="s">
        <v>4225</v>
      </c>
    </row>
    <row r="32" spans="1:4">
      <c r="A32" s="172" t="s">
        <v>4226</v>
      </c>
      <c r="B32" t="s">
        <v>4227</v>
      </c>
    </row>
    <row r="33" spans="1:2">
      <c r="A33" s="172" t="s">
        <v>4228</v>
      </c>
      <c r="B33" t="s">
        <v>4229</v>
      </c>
    </row>
    <row r="34" spans="1:2">
      <c r="A34" s="170" t="s">
        <v>4230</v>
      </c>
      <c r="B34" t="s">
        <v>4231</v>
      </c>
    </row>
    <row r="35" spans="1:2">
      <c r="A35" s="170" t="s">
        <v>4232</v>
      </c>
      <c r="B35" t="s">
        <v>4233</v>
      </c>
    </row>
    <row r="36" spans="1:2">
      <c r="A36" s="170" t="s">
        <v>4234</v>
      </c>
      <c r="B36" t="s">
        <v>4235</v>
      </c>
    </row>
    <row r="37" spans="1:2">
      <c r="A37" s="172" t="s">
        <v>4236</v>
      </c>
      <c r="B37" t="s">
        <v>4237</v>
      </c>
    </row>
    <row r="38" spans="1:2">
      <c r="A38" s="172" t="s">
        <v>4238</v>
      </c>
      <c r="B38" t="s">
        <v>4239</v>
      </c>
    </row>
    <row r="39" spans="1:2">
      <c r="A39" s="160" t="s">
        <v>4240</v>
      </c>
      <c r="B39" t="s">
        <v>4241</v>
      </c>
    </row>
    <row r="40" spans="1:2">
      <c r="A40" s="172" t="s">
        <v>4242</v>
      </c>
      <c r="B40" t="s">
        <v>4243</v>
      </c>
    </row>
    <row r="41" spans="1:2">
      <c r="A41" s="170" t="s">
        <v>4244</v>
      </c>
      <c r="B41" t="s">
        <v>4245</v>
      </c>
    </row>
    <row r="42" spans="1:2">
      <c r="A42" s="172" t="s">
        <v>4246</v>
      </c>
      <c r="B42" t="s">
        <v>4247</v>
      </c>
    </row>
    <row r="43" spans="1:2">
      <c r="A43" s="172" t="s">
        <v>4248</v>
      </c>
      <c r="B43" t="s">
        <v>4249</v>
      </c>
    </row>
    <row r="44" spans="1:2">
      <c r="A44" s="172" t="s">
        <v>4250</v>
      </c>
      <c r="B44" t="s">
        <v>4251</v>
      </c>
    </row>
    <row r="45" spans="1:2">
      <c r="A45" s="172" t="s">
        <v>4252</v>
      </c>
      <c r="B45" t="s">
        <v>4253</v>
      </c>
    </row>
    <row r="46" spans="1:2">
      <c r="A46" s="172" t="s">
        <v>4254</v>
      </c>
      <c r="B46" t="s">
        <v>4255</v>
      </c>
    </row>
    <row r="47" spans="1:2">
      <c r="A47" s="172" t="s">
        <v>4256</v>
      </c>
      <c r="B47" t="s">
        <v>4257</v>
      </c>
    </row>
    <row r="48" spans="1:2">
      <c r="A48" s="172" t="s">
        <v>4258</v>
      </c>
      <c r="B48" t="s">
        <v>4259</v>
      </c>
    </row>
    <row r="49" spans="1:2">
      <c r="A49" s="172" t="s">
        <v>4260</v>
      </c>
      <c r="B49" t="s">
        <v>4261</v>
      </c>
    </row>
    <row r="50" spans="1:2">
      <c r="A50" s="172" t="s">
        <v>4262</v>
      </c>
      <c r="B50" t="s">
        <v>4263</v>
      </c>
    </row>
    <row r="51" spans="1:2">
      <c r="A51" s="170" t="s">
        <v>4264</v>
      </c>
      <c r="B51" t="s">
        <v>4265</v>
      </c>
    </row>
    <row r="52" spans="1:2">
      <c r="A52" s="170" t="s">
        <v>4266</v>
      </c>
      <c r="B52" t="s">
        <v>4267</v>
      </c>
    </row>
    <row r="53" spans="1:2">
      <c r="A53" s="170" t="s">
        <v>4268</v>
      </c>
      <c r="B53" t="s">
        <v>4269</v>
      </c>
    </row>
    <row r="54" spans="1:2">
      <c r="A54" s="170" t="s">
        <v>4270</v>
      </c>
      <c r="B54" t="s">
        <v>4271</v>
      </c>
    </row>
    <row r="55" spans="1:2">
      <c r="A55" s="172" t="s">
        <v>4272</v>
      </c>
      <c r="B55" t="s">
        <v>4273</v>
      </c>
    </row>
    <row r="56" spans="1:2">
      <c r="A56" s="172" t="s">
        <v>4274</v>
      </c>
      <c r="B56" t="s">
        <v>4275</v>
      </c>
    </row>
    <row r="57" spans="1:2">
      <c r="A57" s="172" t="s">
        <v>4276</v>
      </c>
      <c r="B57" t="s">
        <v>4277</v>
      </c>
    </row>
    <row r="58" spans="1:2">
      <c r="A58" s="172" t="s">
        <v>4278</v>
      </c>
      <c r="B58" t="s">
        <v>4279</v>
      </c>
    </row>
    <row r="59" spans="1:2">
      <c r="A59" s="172" t="s">
        <v>4280</v>
      </c>
      <c r="B59" t="s">
        <v>4281</v>
      </c>
    </row>
    <row r="60" spans="1:2">
      <c r="A60" s="172" t="s">
        <v>4282</v>
      </c>
      <c r="B60" t="s">
        <v>4283</v>
      </c>
    </row>
    <row r="61" spans="1:2">
      <c r="A61" s="160" t="s">
        <v>4284</v>
      </c>
      <c r="B61" t="s">
        <v>4285</v>
      </c>
    </row>
    <row r="62" spans="1:2">
      <c r="A62" s="172" t="s">
        <v>4286</v>
      </c>
      <c r="B62" t="s">
        <v>4287</v>
      </c>
    </row>
    <row r="63" spans="1:2">
      <c r="A63" s="172" t="s">
        <v>4288</v>
      </c>
      <c r="B63" t="s">
        <v>4289</v>
      </c>
    </row>
    <row r="64" spans="1:2">
      <c r="A64" s="170" t="s">
        <v>2631</v>
      </c>
      <c r="B64" s="164" t="s">
        <v>2632</v>
      </c>
    </row>
    <row r="65" spans="1:2">
      <c r="A65" s="170" t="s">
        <v>4290</v>
      </c>
      <c r="B65" t="s">
        <v>4291</v>
      </c>
    </row>
    <row r="66" spans="1:2">
      <c r="A66" s="170" t="s">
        <v>4292</v>
      </c>
      <c r="B66" t="s">
        <v>4293</v>
      </c>
    </row>
    <row r="67" spans="1:2">
      <c r="A67" s="172" t="s">
        <v>4294</v>
      </c>
      <c r="B67" t="s">
        <v>4295</v>
      </c>
    </row>
    <row r="68" spans="1:2">
      <c r="A68" s="170" t="s">
        <v>4296</v>
      </c>
      <c r="B68" s="164" t="s">
        <v>4297</v>
      </c>
    </row>
    <row r="69" spans="1:2">
      <c r="A69" s="172" t="s">
        <v>4298</v>
      </c>
      <c r="B69" t="s">
        <v>4299</v>
      </c>
    </row>
    <row r="70" spans="1:2">
      <c r="A70" s="170" t="s">
        <v>4300</v>
      </c>
      <c r="B70" t="s">
        <v>4301</v>
      </c>
    </row>
    <row r="71" spans="1:2">
      <c r="A71" s="170" t="s">
        <v>4302</v>
      </c>
      <c r="B71" t="s">
        <v>2561</v>
      </c>
    </row>
    <row r="72" spans="1:2">
      <c r="A72" s="170" t="s">
        <v>4303</v>
      </c>
      <c r="B72" t="s">
        <v>4304</v>
      </c>
    </row>
    <row r="73" spans="1:2">
      <c r="A73" s="173" t="s">
        <v>4305</v>
      </c>
      <c r="B73" t="s">
        <v>4306</v>
      </c>
    </row>
    <row r="74" spans="1:2">
      <c r="A74" s="172" t="s">
        <v>4307</v>
      </c>
      <c r="B74" t="s">
        <v>4308</v>
      </c>
    </row>
    <row r="75" spans="1:2">
      <c r="A75" s="172" t="s">
        <v>4309</v>
      </c>
      <c r="B75" t="s">
        <v>4310</v>
      </c>
    </row>
    <row r="76" spans="1:2">
      <c r="A76" s="173" t="s">
        <v>4311</v>
      </c>
      <c r="B76" t="s">
        <v>4312</v>
      </c>
    </row>
    <row r="77" spans="1:2">
      <c r="A77" s="172" t="s">
        <v>4313</v>
      </c>
      <c r="B77" t="s">
        <v>4314</v>
      </c>
    </row>
    <row r="78" spans="1:2">
      <c r="A78" s="172" t="s">
        <v>4315</v>
      </c>
      <c r="B78" t="s">
        <v>4316</v>
      </c>
    </row>
    <row r="79" spans="1:2">
      <c r="A79" s="170" t="s">
        <v>4317</v>
      </c>
      <c r="B79" t="s">
        <v>4318</v>
      </c>
    </row>
    <row r="80" spans="1:2">
      <c r="A80" s="172" t="s">
        <v>4319</v>
      </c>
      <c r="B80" t="s">
        <v>4320</v>
      </c>
    </row>
    <row r="81" spans="1:2">
      <c r="A81" s="172" t="s">
        <v>4321</v>
      </c>
      <c r="B81" t="s">
        <v>4322</v>
      </c>
    </row>
    <row r="82" spans="1:2">
      <c r="A82" s="172" t="s">
        <v>4323</v>
      </c>
      <c r="B82" t="s">
        <v>4324</v>
      </c>
    </row>
    <row r="83" spans="1:2">
      <c r="A83" s="172" t="s">
        <v>4325</v>
      </c>
      <c r="B83" t="s">
        <v>4326</v>
      </c>
    </row>
    <row r="84" spans="1:2">
      <c r="A84" s="172" t="s">
        <v>4327</v>
      </c>
      <c r="B84" t="s">
        <v>4328</v>
      </c>
    </row>
    <row r="85" spans="1:2">
      <c r="A85" s="172" t="s">
        <v>4329</v>
      </c>
      <c r="B85" t="s">
        <v>4330</v>
      </c>
    </row>
    <row r="89" spans="1:2">
      <c r="A89" s="160" t="s">
        <v>4331</v>
      </c>
      <c r="B89" t="s">
        <v>4332</v>
      </c>
    </row>
    <row r="90" spans="1:2">
      <c r="A90" s="160" t="s">
        <v>852</v>
      </c>
      <c r="B90" t="s">
        <v>4333</v>
      </c>
    </row>
  </sheetData>
  <sortState xmlns:xlrd2="http://schemas.microsoft.com/office/spreadsheetml/2017/richdata2" ref="A1:C85">
    <sortCondition ref="A2:A85"/>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BF45-CE28-004F-8670-72642BC8650B}">
  <sheetPr codeName="Sheet12"/>
  <dimension ref="B1:M73"/>
  <sheetViews>
    <sheetView zoomScale="120" zoomScaleNormal="120" workbookViewId="0">
      <selection activeCell="M53" sqref="M53"/>
    </sheetView>
  </sheetViews>
  <sheetFormatPr baseColWidth="10" defaultColWidth="11.5" defaultRowHeight="15"/>
  <cols>
    <col min="2" max="4" width="22" customWidth="1"/>
    <col min="5" max="5" width="37" bestFit="1" customWidth="1"/>
    <col min="6" max="8" width="22" hidden="1" customWidth="1"/>
    <col min="9" max="12" width="22" customWidth="1"/>
    <col min="13" max="13" width="27.5" style="135" customWidth="1"/>
  </cols>
  <sheetData>
    <row r="1" spans="2:13">
      <c r="B1" s="133" t="s">
        <v>4334</v>
      </c>
      <c r="C1" s="133"/>
      <c r="D1" s="133"/>
      <c r="E1" s="133"/>
      <c r="F1" s="152" t="s">
        <v>4335</v>
      </c>
      <c r="G1" s="152"/>
      <c r="H1" s="152"/>
      <c r="I1" s="154" t="s">
        <v>4336</v>
      </c>
      <c r="J1" s="154"/>
      <c r="K1" s="154"/>
      <c r="L1" s="154"/>
    </row>
    <row r="2" spans="2:13" ht="16">
      <c r="B2" s="153" t="s">
        <v>4337</v>
      </c>
      <c r="C2" s="153" t="s">
        <v>19</v>
      </c>
      <c r="D2" s="153" t="s">
        <v>4338</v>
      </c>
      <c r="E2" s="153" t="s">
        <v>4339</v>
      </c>
      <c r="F2" s="151" t="s">
        <v>4340</v>
      </c>
      <c r="G2" s="151" t="s">
        <v>1228</v>
      </c>
      <c r="H2" s="151" t="s">
        <v>4341</v>
      </c>
      <c r="I2" s="155" t="s">
        <v>4342</v>
      </c>
      <c r="J2" s="155" t="s">
        <v>4343</v>
      </c>
      <c r="K2" s="155" t="s">
        <v>4344</v>
      </c>
      <c r="L2" s="155" t="s">
        <v>4345</v>
      </c>
      <c r="M2" s="156" t="s">
        <v>29</v>
      </c>
    </row>
    <row r="3" spans="2:13" ht="32">
      <c r="B3" t="s">
        <v>4346</v>
      </c>
      <c r="C3" t="s">
        <v>89</v>
      </c>
      <c r="D3" t="s">
        <v>4347</v>
      </c>
      <c r="E3" t="s">
        <v>4348</v>
      </c>
      <c r="I3" t="s">
        <v>4349</v>
      </c>
      <c r="J3" t="s">
        <v>4350</v>
      </c>
      <c r="K3" t="s">
        <v>4351</v>
      </c>
      <c r="L3">
        <v>100</v>
      </c>
      <c r="M3" s="174" t="s">
        <v>4352</v>
      </c>
    </row>
    <row r="4" spans="2:13" ht="48">
      <c r="B4" t="s">
        <v>4353</v>
      </c>
      <c r="C4" t="s">
        <v>89</v>
      </c>
      <c r="D4" t="s">
        <v>4347</v>
      </c>
      <c r="E4" t="s">
        <v>4348</v>
      </c>
      <c r="H4" t="s">
        <v>4354</v>
      </c>
      <c r="I4" t="s">
        <v>4349</v>
      </c>
      <c r="J4" t="s">
        <v>4355</v>
      </c>
      <c r="K4" t="s">
        <v>4351</v>
      </c>
      <c r="L4">
        <v>50</v>
      </c>
      <c r="M4" s="135" t="s">
        <v>4356</v>
      </c>
    </row>
    <row r="5" spans="2:13" ht="64">
      <c r="B5" t="s">
        <v>1223</v>
      </c>
      <c r="C5" t="s">
        <v>89</v>
      </c>
      <c r="D5" t="s">
        <v>4347</v>
      </c>
      <c r="E5" t="s">
        <v>4348</v>
      </c>
      <c r="M5" s="174" t="s">
        <v>4357</v>
      </c>
    </row>
    <row r="6" spans="2:13" ht="32">
      <c r="B6" t="s">
        <v>4358</v>
      </c>
      <c r="C6" t="s">
        <v>111</v>
      </c>
      <c r="D6" t="s">
        <v>4359</v>
      </c>
      <c r="E6" t="s">
        <v>4348</v>
      </c>
      <c r="M6" s="174" t="s">
        <v>4360</v>
      </c>
    </row>
    <row r="7" spans="2:13" ht="48">
      <c r="B7" t="s">
        <v>4361</v>
      </c>
      <c r="C7" t="s">
        <v>89</v>
      </c>
      <c r="D7" t="s">
        <v>4347</v>
      </c>
      <c r="E7" t="s">
        <v>4348</v>
      </c>
      <c r="H7" t="s">
        <v>4362</v>
      </c>
      <c r="I7" t="s">
        <v>4349</v>
      </c>
      <c r="J7" t="s">
        <v>4363</v>
      </c>
      <c r="K7" t="s">
        <v>4351</v>
      </c>
      <c r="L7">
        <v>50</v>
      </c>
      <c r="M7" s="135" t="s">
        <v>4356</v>
      </c>
    </row>
    <row r="8" spans="2:13" ht="48">
      <c r="B8" t="s">
        <v>4364</v>
      </c>
      <c r="C8" t="s">
        <v>89</v>
      </c>
      <c r="D8" t="s">
        <v>4347</v>
      </c>
      <c r="E8" t="s">
        <v>4348</v>
      </c>
      <c r="M8" s="174" t="s">
        <v>4365</v>
      </c>
    </row>
    <row r="11" spans="2:13" ht="16">
      <c r="B11" t="s">
        <v>4366</v>
      </c>
      <c r="C11" t="s">
        <v>4367</v>
      </c>
      <c r="D11" t="s">
        <v>4347</v>
      </c>
      <c r="E11" t="s">
        <v>4348</v>
      </c>
      <c r="M11" s="157" t="s">
        <v>4368</v>
      </c>
    </row>
    <row r="12" spans="2:13">
      <c r="B12" t="s">
        <v>4369</v>
      </c>
      <c r="C12" t="s">
        <v>4370</v>
      </c>
      <c r="E12" t="s">
        <v>4348</v>
      </c>
    </row>
    <row r="13" spans="2:13" ht="48">
      <c r="B13" t="s">
        <v>4358</v>
      </c>
      <c r="C13" t="s">
        <v>111</v>
      </c>
      <c r="D13" t="s">
        <v>4347</v>
      </c>
      <c r="E13" t="s">
        <v>4369</v>
      </c>
      <c r="I13" s="135"/>
      <c r="J13" s="135"/>
      <c r="K13" s="135"/>
      <c r="L13" s="135"/>
      <c r="M13" s="174" t="s">
        <v>4371</v>
      </c>
    </row>
    <row r="14" spans="2:13">
      <c r="B14" t="s">
        <v>4372</v>
      </c>
      <c r="C14" t="s">
        <v>111</v>
      </c>
      <c r="D14" t="s">
        <v>4347</v>
      </c>
      <c r="E14" t="s">
        <v>4369</v>
      </c>
      <c r="I14" s="135"/>
      <c r="J14" s="135"/>
      <c r="K14" s="135"/>
      <c r="L14" s="135"/>
      <c r="M14"/>
    </row>
    <row r="15" spans="2:13">
      <c r="B15" t="s">
        <v>4373</v>
      </c>
      <c r="C15" t="s">
        <v>89</v>
      </c>
      <c r="D15" t="s">
        <v>4347</v>
      </c>
      <c r="E15" t="s">
        <v>4369</v>
      </c>
      <c r="H15" t="s">
        <v>4374</v>
      </c>
      <c r="I15" s="135"/>
      <c r="J15" s="135"/>
      <c r="K15" s="135"/>
      <c r="L15" s="135"/>
      <c r="M15"/>
    </row>
    <row r="16" spans="2:13">
      <c r="B16" t="s">
        <v>4375</v>
      </c>
      <c r="C16" t="s">
        <v>89</v>
      </c>
      <c r="D16" t="s">
        <v>4347</v>
      </c>
      <c r="E16" t="s">
        <v>4369</v>
      </c>
      <c r="H16" t="s">
        <v>4376</v>
      </c>
      <c r="I16" s="135"/>
      <c r="J16" s="135"/>
      <c r="K16" s="135"/>
      <c r="L16" s="135"/>
      <c r="M16"/>
    </row>
    <row r="17" spans="2:13">
      <c r="B17" t="s">
        <v>4377</v>
      </c>
      <c r="C17" t="s">
        <v>89</v>
      </c>
      <c r="D17" t="s">
        <v>4347</v>
      </c>
      <c r="E17" t="s">
        <v>4369</v>
      </c>
      <c r="H17" t="s">
        <v>4378</v>
      </c>
      <c r="I17" s="135"/>
      <c r="J17" s="135"/>
      <c r="K17" s="135"/>
      <c r="L17" s="135"/>
      <c r="M17"/>
    </row>
    <row r="18" spans="2:13">
      <c r="B18" t="s">
        <v>4379</v>
      </c>
      <c r="C18" t="s">
        <v>89</v>
      </c>
      <c r="D18" t="s">
        <v>4347</v>
      </c>
      <c r="E18" t="s">
        <v>4369</v>
      </c>
      <c r="H18" t="s">
        <v>4380</v>
      </c>
      <c r="I18" s="135"/>
      <c r="J18" s="135"/>
      <c r="K18" s="135"/>
      <c r="L18" s="135"/>
      <c r="M18"/>
    </row>
    <row r="19" spans="2:13">
      <c r="B19" t="s">
        <v>4381</v>
      </c>
      <c r="C19" t="s">
        <v>89</v>
      </c>
      <c r="E19" t="s">
        <v>4369</v>
      </c>
      <c r="I19" s="135"/>
      <c r="J19" s="135"/>
      <c r="K19" s="135"/>
      <c r="L19" s="135"/>
      <c r="M19"/>
    </row>
    <row r="20" spans="2:13">
      <c r="B20" t="s">
        <v>4382</v>
      </c>
      <c r="E20" t="s">
        <v>4369</v>
      </c>
      <c r="I20" s="135"/>
      <c r="J20" s="135"/>
      <c r="K20" s="135"/>
      <c r="L20" s="135"/>
      <c r="M20"/>
    </row>
    <row r="21" spans="2:13">
      <c r="B21" t="s">
        <v>4383</v>
      </c>
      <c r="C21" t="s">
        <v>89</v>
      </c>
      <c r="D21" t="s">
        <v>4347</v>
      </c>
      <c r="E21" t="s">
        <v>4369</v>
      </c>
      <c r="I21" s="135"/>
      <c r="J21" s="135"/>
      <c r="K21" s="135"/>
      <c r="L21" s="135"/>
      <c r="M21"/>
    </row>
    <row r="22" spans="2:13">
      <c r="B22" t="s">
        <v>4384</v>
      </c>
      <c r="C22" t="s">
        <v>111</v>
      </c>
      <c r="D22" t="s">
        <v>4359</v>
      </c>
      <c r="E22" t="s">
        <v>4369</v>
      </c>
      <c r="I22" s="135"/>
      <c r="J22" s="135"/>
      <c r="K22" s="135"/>
      <c r="L22" s="135"/>
      <c r="M22"/>
    </row>
    <row r="23" spans="2:13">
      <c r="B23" t="s">
        <v>4385</v>
      </c>
      <c r="C23" t="s">
        <v>4386</v>
      </c>
      <c r="E23" t="s">
        <v>4369</v>
      </c>
      <c r="I23" s="135"/>
      <c r="J23" s="135"/>
      <c r="K23" s="135"/>
      <c r="L23" s="135"/>
      <c r="M23"/>
    </row>
    <row r="24" spans="2:13">
      <c r="B24" t="s">
        <v>4372</v>
      </c>
      <c r="C24" t="s">
        <v>111</v>
      </c>
      <c r="D24" t="s">
        <v>4347</v>
      </c>
      <c r="E24" t="s">
        <v>4369</v>
      </c>
      <c r="I24" s="135"/>
      <c r="J24" s="135"/>
      <c r="K24" s="135"/>
      <c r="L24" s="135"/>
      <c r="M24"/>
    </row>
    <row r="25" spans="2:13">
      <c r="B25" t="s">
        <v>4387</v>
      </c>
      <c r="C25" t="s">
        <v>111</v>
      </c>
      <c r="D25" t="s">
        <v>4347</v>
      </c>
      <c r="E25" t="s">
        <v>4369</v>
      </c>
      <c r="I25" s="135"/>
      <c r="J25" s="135"/>
      <c r="K25" s="135"/>
      <c r="L25" s="135"/>
      <c r="M25"/>
    </row>
    <row r="26" spans="2:13">
      <c r="B26" t="s">
        <v>4384</v>
      </c>
      <c r="C26" t="s">
        <v>111</v>
      </c>
      <c r="D26" t="s">
        <v>4347</v>
      </c>
      <c r="E26" t="s">
        <v>4369</v>
      </c>
      <c r="I26" s="135"/>
      <c r="J26" s="135"/>
      <c r="K26" s="135"/>
      <c r="L26" s="135"/>
      <c r="M26"/>
    </row>
    <row r="27" spans="2:13">
      <c r="B27" t="s">
        <v>4372</v>
      </c>
      <c r="C27" t="s">
        <v>111</v>
      </c>
      <c r="D27" t="s">
        <v>4347</v>
      </c>
      <c r="E27" t="s">
        <v>4388</v>
      </c>
      <c r="I27" s="135"/>
      <c r="J27" s="135"/>
      <c r="K27" s="135"/>
      <c r="L27" s="135"/>
      <c r="M27"/>
    </row>
    <row r="28" spans="2:13">
      <c r="B28" t="s">
        <v>4389</v>
      </c>
      <c r="C28" t="s">
        <v>4386</v>
      </c>
      <c r="E28" t="s">
        <v>4388</v>
      </c>
      <c r="I28" s="135"/>
      <c r="J28" s="135"/>
      <c r="K28" s="135"/>
      <c r="L28" s="135"/>
      <c r="M28"/>
    </row>
    <row r="29" spans="2:13">
      <c r="B29" t="s">
        <v>4390</v>
      </c>
      <c r="C29" t="s">
        <v>89</v>
      </c>
      <c r="D29" t="s">
        <v>4347</v>
      </c>
      <c r="E29" t="s">
        <v>4391</v>
      </c>
      <c r="I29" s="135"/>
      <c r="J29" s="135"/>
      <c r="K29" s="135"/>
      <c r="L29" s="135"/>
      <c r="M29"/>
    </row>
    <row r="30" spans="2:13">
      <c r="B30" t="s">
        <v>4392</v>
      </c>
      <c r="C30" t="s">
        <v>89</v>
      </c>
      <c r="D30" t="s">
        <v>4347</v>
      </c>
      <c r="E30" t="s">
        <v>4391</v>
      </c>
      <c r="I30" s="135"/>
      <c r="J30" s="135"/>
      <c r="K30" s="135"/>
      <c r="L30" s="135"/>
      <c r="M30"/>
    </row>
    <row r="31" spans="2:13">
      <c r="B31" t="s">
        <v>4393</v>
      </c>
      <c r="C31" t="s">
        <v>4367</v>
      </c>
      <c r="D31" t="s">
        <v>4347</v>
      </c>
      <c r="E31" t="s">
        <v>4391</v>
      </c>
      <c r="M31"/>
    </row>
    <row r="32" spans="2:13">
      <c r="B32" t="s">
        <v>4394</v>
      </c>
      <c r="C32" t="s">
        <v>4395</v>
      </c>
      <c r="D32" t="s">
        <v>4347</v>
      </c>
      <c r="E32" t="s">
        <v>4348</v>
      </c>
      <c r="M32"/>
    </row>
    <row r="33" spans="2:13" ht="48">
      <c r="B33" t="s">
        <v>4382</v>
      </c>
      <c r="C33" t="s">
        <v>89</v>
      </c>
      <c r="D33" t="s">
        <v>4347</v>
      </c>
      <c r="E33" t="s">
        <v>4394</v>
      </c>
      <c r="M33" s="174" t="s">
        <v>4371</v>
      </c>
    </row>
    <row r="34" spans="2:13" ht="48">
      <c r="B34" t="s">
        <v>4358</v>
      </c>
      <c r="C34" t="s">
        <v>111</v>
      </c>
      <c r="D34" t="s">
        <v>4347</v>
      </c>
      <c r="E34" t="s">
        <v>4394</v>
      </c>
      <c r="M34" s="174" t="s">
        <v>4371</v>
      </c>
    </row>
    <row r="35" spans="2:13" ht="32">
      <c r="B35" t="s">
        <v>4372</v>
      </c>
      <c r="C35" t="s">
        <v>111</v>
      </c>
      <c r="D35" t="s">
        <v>4347</v>
      </c>
      <c r="E35" t="s">
        <v>4394</v>
      </c>
      <c r="M35" s="174" t="s">
        <v>4396</v>
      </c>
    </row>
    <row r="36" spans="2:13" ht="16">
      <c r="B36" t="s">
        <v>4397</v>
      </c>
      <c r="C36" t="s">
        <v>89</v>
      </c>
      <c r="D36" t="s">
        <v>4347</v>
      </c>
      <c r="E36" t="s">
        <v>4394</v>
      </c>
      <c r="M36" s="174" t="s">
        <v>4398</v>
      </c>
    </row>
    <row r="37" spans="2:13">
      <c r="B37" t="s">
        <v>4385</v>
      </c>
      <c r="C37" t="s">
        <v>4370</v>
      </c>
      <c r="D37" t="s">
        <v>4347</v>
      </c>
      <c r="E37" t="s">
        <v>4394</v>
      </c>
    </row>
    <row r="38" spans="2:13">
      <c r="B38" t="s">
        <v>4372</v>
      </c>
      <c r="C38" t="s">
        <v>111</v>
      </c>
      <c r="D38" t="s">
        <v>4347</v>
      </c>
      <c r="E38" t="s">
        <v>4399</v>
      </c>
    </row>
    <row r="39" spans="2:13" ht="16">
      <c r="B39" t="s">
        <v>4397</v>
      </c>
      <c r="C39" t="s">
        <v>89</v>
      </c>
      <c r="D39" t="s">
        <v>4347</v>
      </c>
      <c r="E39" t="s">
        <v>4399</v>
      </c>
      <c r="M39" s="174" t="s">
        <v>4400</v>
      </c>
    </row>
    <row r="40" spans="2:13" ht="48">
      <c r="B40" t="s">
        <v>4401</v>
      </c>
      <c r="C40" t="s">
        <v>4402</v>
      </c>
      <c r="D40" t="s">
        <v>4347</v>
      </c>
      <c r="E40" t="s">
        <v>4399</v>
      </c>
      <c r="M40" s="174" t="s">
        <v>4403</v>
      </c>
    </row>
    <row r="41" spans="2:13">
      <c r="B41" t="s">
        <v>4389</v>
      </c>
      <c r="C41" t="s">
        <v>4404</v>
      </c>
      <c r="E41" t="s">
        <v>4399</v>
      </c>
    </row>
    <row r="42" spans="2:13">
      <c r="B42" t="s">
        <v>4390</v>
      </c>
      <c r="C42" t="s">
        <v>89</v>
      </c>
      <c r="D42" t="s">
        <v>4347</v>
      </c>
      <c r="E42" t="s">
        <v>4405</v>
      </c>
      <c r="H42" t="s">
        <v>4406</v>
      </c>
      <c r="I42" t="s">
        <v>4407</v>
      </c>
      <c r="J42" t="s">
        <v>4408</v>
      </c>
      <c r="K42" t="s">
        <v>4351</v>
      </c>
      <c r="L42">
        <v>200</v>
      </c>
    </row>
    <row r="43" spans="2:13">
      <c r="B43" t="s">
        <v>4392</v>
      </c>
      <c r="C43" t="s">
        <v>89</v>
      </c>
      <c r="D43" t="s">
        <v>4347</v>
      </c>
      <c r="E43" t="s">
        <v>4405</v>
      </c>
      <c r="I43" t="s">
        <v>4409</v>
      </c>
      <c r="J43" t="s">
        <v>4410</v>
      </c>
      <c r="K43" t="s">
        <v>4351</v>
      </c>
      <c r="L43">
        <v>3</v>
      </c>
    </row>
    <row r="44" spans="2:13" ht="32">
      <c r="B44" t="s">
        <v>4393</v>
      </c>
      <c r="C44" t="s">
        <v>89</v>
      </c>
      <c r="D44" t="s">
        <v>4347</v>
      </c>
      <c r="E44" t="s">
        <v>4405</v>
      </c>
      <c r="I44" s="158" t="s">
        <v>4411</v>
      </c>
      <c r="J44" s="158" t="s">
        <v>4412</v>
      </c>
      <c r="K44" s="158" t="s">
        <v>4413</v>
      </c>
      <c r="L44" s="158" t="s">
        <v>4414</v>
      </c>
    </row>
    <row r="45" spans="2:13" ht="16">
      <c r="B45" t="s">
        <v>4415</v>
      </c>
      <c r="C45" t="s">
        <v>89</v>
      </c>
      <c r="D45" t="s">
        <v>4347</v>
      </c>
      <c r="E45" t="s">
        <v>4405</v>
      </c>
      <c r="I45" t="s">
        <v>4416</v>
      </c>
      <c r="J45" s="158" t="s">
        <v>4417</v>
      </c>
      <c r="K45" t="s">
        <v>4351</v>
      </c>
      <c r="L45">
        <v>200</v>
      </c>
    </row>
    <row r="46" spans="2:13" ht="16">
      <c r="B46" t="s">
        <v>4418</v>
      </c>
      <c r="C46" t="s">
        <v>4395</v>
      </c>
      <c r="E46" t="s">
        <v>4348</v>
      </c>
      <c r="M46" s="157" t="s">
        <v>4419</v>
      </c>
    </row>
    <row r="47" spans="2:13" ht="16">
      <c r="B47" t="s">
        <v>4420</v>
      </c>
      <c r="C47" t="s">
        <v>89</v>
      </c>
      <c r="D47" t="s">
        <v>4347</v>
      </c>
      <c r="E47" t="s">
        <v>4418</v>
      </c>
      <c r="M47" s="157" t="s">
        <v>4419</v>
      </c>
    </row>
    <row r="48" spans="2:13" ht="16">
      <c r="B48" t="s">
        <v>4421</v>
      </c>
      <c r="C48" t="s">
        <v>89</v>
      </c>
      <c r="D48" t="s">
        <v>4347</v>
      </c>
      <c r="E48" t="s">
        <v>4418</v>
      </c>
      <c r="M48" s="157" t="s">
        <v>4419</v>
      </c>
    </row>
    <row r="49" spans="2:13" ht="16">
      <c r="B49" t="s">
        <v>4422</v>
      </c>
      <c r="C49" t="s">
        <v>89</v>
      </c>
      <c r="D49" t="s">
        <v>4347</v>
      </c>
      <c r="E49" t="s">
        <v>4418</v>
      </c>
      <c r="M49" s="157" t="s">
        <v>4419</v>
      </c>
    </row>
    <row r="50" spans="2:13" ht="16">
      <c r="B50" t="s">
        <v>4387</v>
      </c>
      <c r="C50" t="s">
        <v>111</v>
      </c>
      <c r="D50" t="s">
        <v>4347</v>
      </c>
      <c r="E50" t="s">
        <v>4418</v>
      </c>
      <c r="M50" s="157" t="s">
        <v>4419</v>
      </c>
    </row>
    <row r="51" spans="2:13">
      <c r="B51" t="s">
        <v>4423</v>
      </c>
      <c r="C51" t="s">
        <v>4404</v>
      </c>
      <c r="D51" t="s">
        <v>4347</v>
      </c>
      <c r="E51" t="s">
        <v>4348</v>
      </c>
    </row>
    <row r="52" spans="2:13">
      <c r="B52" t="s">
        <v>4382</v>
      </c>
      <c r="C52" t="s">
        <v>89</v>
      </c>
      <c r="D52" t="s">
        <v>4347</v>
      </c>
      <c r="E52" t="s">
        <v>4423</v>
      </c>
    </row>
    <row r="53" spans="2:13" ht="16">
      <c r="B53" t="s">
        <v>4358</v>
      </c>
      <c r="C53" t="s">
        <v>111</v>
      </c>
      <c r="D53" t="s">
        <v>4347</v>
      </c>
      <c r="E53" t="s">
        <v>4423</v>
      </c>
      <c r="M53" s="174" t="s">
        <v>4424</v>
      </c>
    </row>
    <row r="54" spans="2:13">
      <c r="B54" t="s">
        <v>4372</v>
      </c>
      <c r="C54" t="s">
        <v>111</v>
      </c>
      <c r="D54" t="s">
        <v>4347</v>
      </c>
      <c r="E54" t="s">
        <v>4423</v>
      </c>
    </row>
    <row r="55" spans="2:13">
      <c r="B55" t="s">
        <v>4385</v>
      </c>
      <c r="C55" t="s">
        <v>4404</v>
      </c>
      <c r="D55" t="s">
        <v>4347</v>
      </c>
      <c r="E55" t="s">
        <v>4423</v>
      </c>
    </row>
    <row r="56" spans="2:13">
      <c r="B56" t="s">
        <v>4372</v>
      </c>
      <c r="C56" t="s">
        <v>111</v>
      </c>
      <c r="D56" t="s">
        <v>4347</v>
      </c>
      <c r="E56" t="s">
        <v>4425</v>
      </c>
    </row>
    <row r="57" spans="2:13">
      <c r="B57" t="s">
        <v>1227</v>
      </c>
      <c r="C57" t="s">
        <v>111</v>
      </c>
      <c r="D57" t="s">
        <v>4347</v>
      </c>
      <c r="E57" t="s">
        <v>4425</v>
      </c>
      <c r="I57" t="s">
        <v>4409</v>
      </c>
      <c r="J57" t="s">
        <v>4417</v>
      </c>
      <c r="K57" t="s">
        <v>4351</v>
      </c>
      <c r="L57">
        <v>200</v>
      </c>
    </row>
    <row r="58" spans="2:13">
      <c r="B58" t="s">
        <v>4389</v>
      </c>
      <c r="C58" t="s">
        <v>4404</v>
      </c>
      <c r="D58" t="s">
        <v>4347</v>
      </c>
      <c r="E58" t="s">
        <v>4425</v>
      </c>
    </row>
    <row r="59" spans="2:13">
      <c r="B59" t="s">
        <v>4390</v>
      </c>
      <c r="C59" t="s">
        <v>89</v>
      </c>
      <c r="D59" t="s">
        <v>4347</v>
      </c>
      <c r="E59" t="s">
        <v>4426</v>
      </c>
      <c r="H59" t="s">
        <v>4406</v>
      </c>
      <c r="I59" t="s">
        <v>4407</v>
      </c>
      <c r="J59" t="s">
        <v>4408</v>
      </c>
      <c r="K59" t="s">
        <v>4351</v>
      </c>
      <c r="L59">
        <v>200</v>
      </c>
    </row>
    <row r="60" spans="2:13">
      <c r="B60" t="s">
        <v>4392</v>
      </c>
      <c r="C60" t="s">
        <v>89</v>
      </c>
      <c r="D60" t="s">
        <v>4347</v>
      </c>
      <c r="E60" t="s">
        <v>4426</v>
      </c>
      <c r="I60" t="s">
        <v>4409</v>
      </c>
      <c r="J60" t="s">
        <v>4410</v>
      </c>
      <c r="K60" t="s">
        <v>4351</v>
      </c>
      <c r="L60">
        <v>3</v>
      </c>
    </row>
    <row r="61" spans="2:13">
      <c r="B61" t="s">
        <v>4393</v>
      </c>
      <c r="C61" t="s">
        <v>4367</v>
      </c>
      <c r="D61" t="s">
        <v>4347</v>
      </c>
      <c r="E61" t="s">
        <v>4426</v>
      </c>
    </row>
    <row r="62" spans="2:13">
      <c r="B62" t="s">
        <v>4427</v>
      </c>
      <c r="C62" t="s">
        <v>89</v>
      </c>
      <c r="D62" t="s">
        <v>4347</v>
      </c>
      <c r="E62" t="s">
        <v>4426</v>
      </c>
    </row>
    <row r="63" spans="2:13" ht="16">
      <c r="B63" t="s">
        <v>4428</v>
      </c>
      <c r="C63" t="s">
        <v>4395</v>
      </c>
      <c r="D63" t="s">
        <v>4347</v>
      </c>
      <c r="E63" t="s">
        <v>4348</v>
      </c>
      <c r="M63" s="157" t="s">
        <v>4429</v>
      </c>
    </row>
    <row r="64" spans="2:13" ht="16">
      <c r="B64" t="s">
        <v>4420</v>
      </c>
      <c r="C64" t="s">
        <v>89</v>
      </c>
      <c r="D64" t="s">
        <v>4347</v>
      </c>
      <c r="E64" t="s">
        <v>4428</v>
      </c>
      <c r="M64" s="157" t="s">
        <v>4429</v>
      </c>
    </row>
    <row r="65" spans="2:13" ht="16">
      <c r="B65" t="s">
        <v>4421</v>
      </c>
      <c r="C65" t="s">
        <v>89</v>
      </c>
      <c r="D65" t="s">
        <v>4347</v>
      </c>
      <c r="E65" t="s">
        <v>4428</v>
      </c>
      <c r="M65" s="157" t="s">
        <v>4429</v>
      </c>
    </row>
    <row r="66" spans="2:13" ht="16">
      <c r="B66" t="s">
        <v>4422</v>
      </c>
      <c r="C66" t="s">
        <v>89</v>
      </c>
      <c r="D66" t="s">
        <v>4347</v>
      </c>
      <c r="E66" t="s">
        <v>4428</v>
      </c>
      <c r="M66" s="157" t="s">
        <v>4429</v>
      </c>
    </row>
    <row r="67" spans="2:13" ht="16">
      <c r="B67" t="s">
        <v>4387</v>
      </c>
      <c r="C67" t="s">
        <v>111</v>
      </c>
      <c r="D67" t="s">
        <v>4347</v>
      </c>
      <c r="E67" t="s">
        <v>4428</v>
      </c>
      <c r="M67" s="157" t="s">
        <v>4429</v>
      </c>
    </row>
    <row r="68" spans="2:13" ht="16">
      <c r="B68" t="s">
        <v>4430</v>
      </c>
      <c r="C68" t="s">
        <v>4395</v>
      </c>
      <c r="E68" t="s">
        <v>4348</v>
      </c>
      <c r="M68" s="157" t="s">
        <v>4431</v>
      </c>
    </row>
    <row r="69" spans="2:13" ht="16">
      <c r="B69" t="s">
        <v>4420</v>
      </c>
      <c r="C69" t="s">
        <v>89</v>
      </c>
      <c r="D69" t="s">
        <v>4347</v>
      </c>
      <c r="E69" t="s">
        <v>4430</v>
      </c>
      <c r="M69" s="157" t="s">
        <v>4431</v>
      </c>
    </row>
    <row r="70" spans="2:13" ht="16">
      <c r="B70" t="s">
        <v>4432</v>
      </c>
      <c r="C70" t="s">
        <v>111</v>
      </c>
      <c r="D70" t="s">
        <v>4347</v>
      </c>
      <c r="E70" t="s">
        <v>4430</v>
      </c>
      <c r="M70" s="157" t="s">
        <v>4431</v>
      </c>
    </row>
    <row r="71" spans="2:13" ht="16">
      <c r="B71" t="s">
        <v>4421</v>
      </c>
      <c r="C71" t="s">
        <v>89</v>
      </c>
      <c r="D71" t="s">
        <v>4347</v>
      </c>
      <c r="E71" t="s">
        <v>4430</v>
      </c>
      <c r="M71" s="157" t="s">
        <v>4431</v>
      </c>
    </row>
    <row r="72" spans="2:13" ht="16">
      <c r="B72" t="s">
        <v>4422</v>
      </c>
      <c r="C72" t="s">
        <v>89</v>
      </c>
      <c r="D72" t="s">
        <v>4347</v>
      </c>
      <c r="E72" t="s">
        <v>4430</v>
      </c>
      <c r="H72" t="s">
        <v>4433</v>
      </c>
      <c r="M72" s="157" t="s">
        <v>4431</v>
      </c>
    </row>
    <row r="73" spans="2:13" ht="16">
      <c r="B73" t="s">
        <v>4387</v>
      </c>
      <c r="C73" t="s">
        <v>111</v>
      </c>
      <c r="D73" t="s">
        <v>4347</v>
      </c>
      <c r="E73" t="s">
        <v>4430</v>
      </c>
      <c r="M73" s="157" t="s">
        <v>4431</v>
      </c>
    </row>
  </sheetData>
  <autoFilter ref="B2:M2" xr:uid="{6A1CB943-1910-8840-BDAF-E3C1F3EE2F6D}"/>
  <sortState xmlns:xlrd2="http://schemas.microsoft.com/office/spreadsheetml/2017/richdata2" ref="B3:E7">
    <sortCondition ref="B3:B7"/>
  </sortState>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B92"/>
  <sheetViews>
    <sheetView workbookViewId="0">
      <selection activeCell="E9" sqref="E9"/>
    </sheetView>
  </sheetViews>
  <sheetFormatPr baseColWidth="10" defaultColWidth="9.1640625" defaultRowHeight="15"/>
  <cols>
    <col min="1" max="1" width="9.1640625" style="14"/>
  </cols>
  <sheetData>
    <row r="2" spans="1:2" ht="51">
      <c r="A2" s="51" t="s">
        <v>201</v>
      </c>
      <c r="B2" t="s">
        <v>100</v>
      </c>
    </row>
    <row r="3" spans="1:2" ht="34">
      <c r="A3" s="51" t="s">
        <v>223</v>
      </c>
      <c r="B3" t="s">
        <v>100</v>
      </c>
    </row>
    <row r="4" spans="1:2" ht="34">
      <c r="A4" s="51" t="s">
        <v>236</v>
      </c>
      <c r="B4" t="s">
        <v>100</v>
      </c>
    </row>
    <row r="5" spans="1:2" ht="85">
      <c r="A5" s="51" t="s">
        <v>255</v>
      </c>
      <c r="B5" t="s">
        <v>100</v>
      </c>
    </row>
    <row r="6" spans="1:2" ht="34">
      <c r="A6" s="51" t="s">
        <v>264</v>
      </c>
      <c r="B6" t="s">
        <v>100</v>
      </c>
    </row>
    <row r="7" spans="1:2" ht="17">
      <c r="A7" s="51" t="s">
        <v>276</v>
      </c>
      <c r="B7" t="s">
        <v>100</v>
      </c>
    </row>
    <row r="8" spans="1:2" ht="51">
      <c r="A8" s="51" t="s">
        <v>298</v>
      </c>
      <c r="B8" t="s">
        <v>100</v>
      </c>
    </row>
    <row r="9" spans="1:2" ht="68">
      <c r="A9" s="51" t="s">
        <v>305</v>
      </c>
      <c r="B9" t="s">
        <v>100</v>
      </c>
    </row>
    <row r="10" spans="1:2" ht="51">
      <c r="A10" s="51" t="s">
        <v>313</v>
      </c>
      <c r="B10" t="s">
        <v>100</v>
      </c>
    </row>
    <row r="11" spans="1:2" ht="51">
      <c r="A11" s="51" t="s">
        <v>319</v>
      </c>
      <c r="B11" t="s">
        <v>100</v>
      </c>
    </row>
    <row r="12" spans="1:2" ht="85">
      <c r="A12" s="51" t="s">
        <v>325</v>
      </c>
      <c r="B12" t="s">
        <v>100</v>
      </c>
    </row>
    <row r="13" spans="1:2" ht="51">
      <c r="A13" s="51" t="s">
        <v>333</v>
      </c>
      <c r="B13" t="s">
        <v>100</v>
      </c>
    </row>
    <row r="14" spans="1:2" ht="51">
      <c r="A14" s="51" t="s">
        <v>343</v>
      </c>
      <c r="B14" t="s">
        <v>100</v>
      </c>
    </row>
    <row r="15" spans="1:2" ht="68">
      <c r="A15" s="51" t="s">
        <v>349</v>
      </c>
      <c r="B15" t="s">
        <v>100</v>
      </c>
    </row>
    <row r="16" spans="1:2" ht="34">
      <c r="A16" s="51" t="s">
        <v>356</v>
      </c>
      <c r="B16" t="s">
        <v>100</v>
      </c>
    </row>
    <row r="17" spans="1:2" ht="68">
      <c r="A17" s="51" t="s">
        <v>391</v>
      </c>
      <c r="B17" t="s">
        <v>100</v>
      </c>
    </row>
    <row r="18" spans="1:2" ht="68">
      <c r="A18" s="51" t="s">
        <v>4434</v>
      </c>
      <c r="B18" t="s">
        <v>100</v>
      </c>
    </row>
    <row r="19" spans="1:2" ht="68">
      <c r="A19" s="51" t="s">
        <v>408</v>
      </c>
      <c r="B19" t="s">
        <v>100</v>
      </c>
    </row>
    <row r="20" spans="1:2" ht="68">
      <c r="A20" s="51" t="s">
        <v>414</v>
      </c>
      <c r="B20" t="s">
        <v>100</v>
      </c>
    </row>
    <row r="21" spans="1:2" ht="51">
      <c r="A21" s="51" t="s">
        <v>434</v>
      </c>
      <c r="B21" t="s">
        <v>100</v>
      </c>
    </row>
    <row r="22" spans="1:2" ht="85">
      <c r="A22" s="51" t="s">
        <v>443</v>
      </c>
      <c r="B22" t="s">
        <v>100</v>
      </c>
    </row>
    <row r="23" spans="1:2" ht="51">
      <c r="A23" s="51" t="s">
        <v>458</v>
      </c>
      <c r="B23" t="s">
        <v>100</v>
      </c>
    </row>
    <row r="24" spans="1:2" ht="51">
      <c r="A24" s="51" t="s">
        <v>465</v>
      </c>
      <c r="B24" t="s">
        <v>100</v>
      </c>
    </row>
    <row r="25" spans="1:2" ht="51">
      <c r="A25" s="51" t="s">
        <v>477</v>
      </c>
      <c r="B25" t="s">
        <v>100</v>
      </c>
    </row>
    <row r="26" spans="1:2" ht="51">
      <c r="A26" s="51" t="s">
        <v>485</v>
      </c>
      <c r="B26" t="s">
        <v>100</v>
      </c>
    </row>
    <row r="27" spans="1:2" ht="34">
      <c r="A27" s="51" t="s">
        <v>492</v>
      </c>
      <c r="B27" t="s">
        <v>100</v>
      </c>
    </row>
    <row r="28" spans="1:2" ht="34">
      <c r="A28" s="51" t="s">
        <v>498</v>
      </c>
      <c r="B28" t="s">
        <v>100</v>
      </c>
    </row>
    <row r="29" spans="1:2" ht="34">
      <c r="A29" s="51" t="s">
        <v>501</v>
      </c>
      <c r="B29" t="s">
        <v>100</v>
      </c>
    </row>
    <row r="30" spans="1:2" ht="51">
      <c r="A30" s="51" t="s">
        <v>505</v>
      </c>
      <c r="B30" t="s">
        <v>100</v>
      </c>
    </row>
    <row r="31" spans="1:2" ht="51">
      <c r="A31" s="51" t="s">
        <v>514</v>
      </c>
      <c r="B31" t="s">
        <v>100</v>
      </c>
    </row>
    <row r="32" spans="1:2" ht="68">
      <c r="A32" s="51" t="s">
        <v>524</v>
      </c>
      <c r="B32" t="s">
        <v>100</v>
      </c>
    </row>
    <row r="33" spans="1:2" ht="34">
      <c r="A33" s="51" t="s">
        <v>536</v>
      </c>
      <c r="B33" t="s">
        <v>100</v>
      </c>
    </row>
    <row r="34" spans="1:2" ht="51">
      <c r="A34" s="51" t="s">
        <v>540</v>
      </c>
      <c r="B34" t="s">
        <v>100</v>
      </c>
    </row>
    <row r="35" spans="1:2" ht="68">
      <c r="A35" s="51" t="s">
        <v>543</v>
      </c>
      <c r="B35" t="s">
        <v>100</v>
      </c>
    </row>
    <row r="36" spans="1:2" ht="34">
      <c r="A36" s="51" t="s">
        <v>554</v>
      </c>
      <c r="B36" t="s">
        <v>100</v>
      </c>
    </row>
    <row r="37" spans="1:2" ht="51">
      <c r="A37" s="51" t="s">
        <v>558</v>
      </c>
      <c r="B37" t="s">
        <v>100</v>
      </c>
    </row>
    <row r="38" spans="1:2" ht="68">
      <c r="A38" s="51" t="s">
        <v>568</v>
      </c>
      <c r="B38" t="s">
        <v>100</v>
      </c>
    </row>
    <row r="39" spans="1:2" ht="68">
      <c r="A39" s="51" t="s">
        <v>579</v>
      </c>
      <c r="B39" t="s">
        <v>100</v>
      </c>
    </row>
    <row r="40" spans="1:2" ht="68">
      <c r="A40" s="51" t="s">
        <v>586</v>
      </c>
      <c r="B40" t="s">
        <v>100</v>
      </c>
    </row>
    <row r="41" spans="1:2" ht="85">
      <c r="A41" s="51" t="s">
        <v>596</v>
      </c>
      <c r="B41" t="s">
        <v>100</v>
      </c>
    </row>
    <row r="42" spans="1:2" ht="68">
      <c r="A42" s="51" t="s">
        <v>603</v>
      </c>
      <c r="B42" t="s">
        <v>100</v>
      </c>
    </row>
    <row r="43" spans="1:2" ht="68">
      <c r="A43" s="51" t="s">
        <v>628</v>
      </c>
      <c r="B43" t="s">
        <v>100</v>
      </c>
    </row>
    <row r="44" spans="1:2" ht="68">
      <c r="A44" s="51" t="s">
        <v>634</v>
      </c>
      <c r="B44" t="s">
        <v>100</v>
      </c>
    </row>
    <row r="45" spans="1:2" ht="51">
      <c r="A45" s="51" t="s">
        <v>647</v>
      </c>
      <c r="B45" t="s">
        <v>100</v>
      </c>
    </row>
    <row r="46" spans="1:2" ht="51">
      <c r="A46" s="51" t="s">
        <v>652</v>
      </c>
      <c r="B46" t="s">
        <v>100</v>
      </c>
    </row>
    <row r="47" spans="1:2" ht="51">
      <c r="A47" s="51" t="s">
        <v>657</v>
      </c>
      <c r="B47" t="s">
        <v>100</v>
      </c>
    </row>
    <row r="50" spans="1:2" ht="51">
      <c r="A50" s="51" t="s">
        <v>201</v>
      </c>
      <c r="B50" t="s">
        <v>261</v>
      </c>
    </row>
    <row r="51" spans="1:2" ht="34">
      <c r="A51" s="51" t="s">
        <v>223</v>
      </c>
      <c r="B51" t="s">
        <v>261</v>
      </c>
    </row>
    <row r="52" spans="1:2" ht="34">
      <c r="A52" s="51" t="s">
        <v>236</v>
      </c>
      <c r="B52" t="s">
        <v>261</v>
      </c>
    </row>
    <row r="53" spans="1:2" ht="51">
      <c r="A53" s="51" t="s">
        <v>259</v>
      </c>
      <c r="B53" t="s">
        <v>261</v>
      </c>
    </row>
    <row r="54" spans="1:2" ht="34">
      <c r="A54" s="51" t="s">
        <v>264</v>
      </c>
      <c r="B54" t="s">
        <v>261</v>
      </c>
    </row>
    <row r="55" spans="1:2" ht="17">
      <c r="A55" s="51" t="s">
        <v>276</v>
      </c>
      <c r="B55" t="s">
        <v>261</v>
      </c>
    </row>
    <row r="56" spans="1:2" ht="51">
      <c r="A56" s="51" t="s">
        <v>298</v>
      </c>
      <c r="B56" t="s">
        <v>261</v>
      </c>
    </row>
    <row r="57" spans="1:2" ht="68">
      <c r="A57" s="51" t="s">
        <v>305</v>
      </c>
      <c r="B57" t="s">
        <v>261</v>
      </c>
    </row>
    <row r="58" spans="1:2" ht="51">
      <c r="A58" s="51" t="s">
        <v>313</v>
      </c>
      <c r="B58" t="s">
        <v>261</v>
      </c>
    </row>
    <row r="59" spans="1:2" ht="51">
      <c r="A59" s="51" t="s">
        <v>319</v>
      </c>
      <c r="B59" t="s">
        <v>261</v>
      </c>
    </row>
    <row r="60" spans="1:2" ht="85">
      <c r="A60" s="51" t="s">
        <v>325</v>
      </c>
      <c r="B60" t="s">
        <v>261</v>
      </c>
    </row>
    <row r="61" spans="1:2" ht="34">
      <c r="A61" s="51" t="s">
        <v>356</v>
      </c>
      <c r="B61" t="s">
        <v>261</v>
      </c>
    </row>
    <row r="62" spans="1:2" ht="34">
      <c r="A62" s="51" t="s">
        <v>373</v>
      </c>
      <c r="B62" t="s">
        <v>261</v>
      </c>
    </row>
    <row r="63" spans="1:2" ht="68">
      <c r="A63" s="51" t="s">
        <v>4435</v>
      </c>
      <c r="B63" t="s">
        <v>261</v>
      </c>
    </row>
    <row r="64" spans="1:2" ht="68">
      <c r="A64" s="51" t="s">
        <v>4436</v>
      </c>
      <c r="B64" t="s">
        <v>261</v>
      </c>
    </row>
    <row r="65" spans="1:2" ht="68">
      <c r="A65" s="51" t="s">
        <v>391</v>
      </c>
      <c r="B65" t="s">
        <v>261</v>
      </c>
    </row>
    <row r="66" spans="1:2" ht="68">
      <c r="A66" s="51" t="s">
        <v>4434</v>
      </c>
      <c r="B66" t="s">
        <v>261</v>
      </c>
    </row>
    <row r="67" spans="1:2" ht="68">
      <c r="A67" s="51" t="s">
        <v>414</v>
      </c>
      <c r="B67" t="s">
        <v>261</v>
      </c>
    </row>
    <row r="68" spans="1:2" ht="51">
      <c r="A68" s="51" t="s">
        <v>434</v>
      </c>
      <c r="B68" t="s">
        <v>261</v>
      </c>
    </row>
    <row r="69" spans="1:2" ht="85">
      <c r="A69" s="51" t="s">
        <v>443</v>
      </c>
      <c r="B69" t="s">
        <v>261</v>
      </c>
    </row>
    <row r="70" spans="1:2" ht="51">
      <c r="A70" s="51" t="s">
        <v>458</v>
      </c>
      <c r="B70" t="s">
        <v>261</v>
      </c>
    </row>
    <row r="71" spans="1:2" ht="51">
      <c r="A71" s="51" t="s">
        <v>465</v>
      </c>
      <c r="B71" t="s">
        <v>261</v>
      </c>
    </row>
    <row r="72" spans="1:2" ht="51">
      <c r="A72" s="51" t="s">
        <v>477</v>
      </c>
      <c r="B72" t="s">
        <v>261</v>
      </c>
    </row>
    <row r="73" spans="1:2" ht="51">
      <c r="A73" s="51" t="s">
        <v>485</v>
      </c>
      <c r="B73" t="s">
        <v>261</v>
      </c>
    </row>
    <row r="74" spans="1:2" ht="34">
      <c r="A74" s="51" t="s">
        <v>492</v>
      </c>
      <c r="B74" t="s">
        <v>261</v>
      </c>
    </row>
    <row r="75" spans="1:2" ht="34">
      <c r="A75" s="51" t="s">
        <v>498</v>
      </c>
      <c r="B75" t="s">
        <v>261</v>
      </c>
    </row>
    <row r="76" spans="1:2" ht="34">
      <c r="A76" s="51" t="s">
        <v>501</v>
      </c>
      <c r="B76" t="s">
        <v>261</v>
      </c>
    </row>
    <row r="77" spans="1:2" ht="51">
      <c r="A77" s="51" t="s">
        <v>505</v>
      </c>
      <c r="B77" t="s">
        <v>261</v>
      </c>
    </row>
    <row r="78" spans="1:2" ht="51">
      <c r="A78" s="51" t="s">
        <v>514</v>
      </c>
      <c r="B78" t="s">
        <v>261</v>
      </c>
    </row>
    <row r="79" spans="1:2" ht="68">
      <c r="A79" s="51" t="s">
        <v>524</v>
      </c>
      <c r="B79" t="s">
        <v>261</v>
      </c>
    </row>
    <row r="80" spans="1:2" ht="68">
      <c r="A80" s="51" t="s">
        <v>543</v>
      </c>
      <c r="B80" t="s">
        <v>261</v>
      </c>
    </row>
    <row r="81" spans="1:2" ht="51">
      <c r="A81" s="51" t="s">
        <v>558</v>
      </c>
      <c r="B81" t="s">
        <v>261</v>
      </c>
    </row>
    <row r="82" spans="1:2" ht="68">
      <c r="A82" s="51" t="s">
        <v>568</v>
      </c>
      <c r="B82" t="s">
        <v>261</v>
      </c>
    </row>
    <row r="83" spans="1:2" ht="68">
      <c r="A83" s="51" t="s">
        <v>579</v>
      </c>
      <c r="B83" t="s">
        <v>261</v>
      </c>
    </row>
    <row r="84" spans="1:2" ht="68">
      <c r="A84" s="51" t="s">
        <v>586</v>
      </c>
      <c r="B84" t="s">
        <v>261</v>
      </c>
    </row>
    <row r="85" spans="1:2" ht="85">
      <c r="A85" s="51" t="s">
        <v>596</v>
      </c>
      <c r="B85" t="s">
        <v>261</v>
      </c>
    </row>
    <row r="86" spans="1:2" ht="51">
      <c r="A86" s="51" t="s">
        <v>609</v>
      </c>
      <c r="B86" t="s">
        <v>261</v>
      </c>
    </row>
    <row r="87" spans="1:2" ht="68">
      <c r="A87" s="51" t="s">
        <v>623</v>
      </c>
      <c r="B87" t="s">
        <v>261</v>
      </c>
    </row>
    <row r="88" spans="1:2" ht="68">
      <c r="A88" s="51" t="s">
        <v>4437</v>
      </c>
      <c r="B88" t="s">
        <v>261</v>
      </c>
    </row>
    <row r="89" spans="1:2" ht="68">
      <c r="A89" s="51" t="s">
        <v>4438</v>
      </c>
      <c r="B89" t="s">
        <v>261</v>
      </c>
    </row>
    <row r="90" spans="1:2" ht="51">
      <c r="A90" s="51" t="s">
        <v>647</v>
      </c>
      <c r="B90" t="s">
        <v>261</v>
      </c>
    </row>
    <row r="91" spans="1:2" ht="51">
      <c r="A91" s="51" t="s">
        <v>652</v>
      </c>
      <c r="B91" t="s">
        <v>261</v>
      </c>
    </row>
    <row r="92" spans="1:2" ht="51">
      <c r="A92" s="51" t="s">
        <v>657</v>
      </c>
      <c r="B92" t="s">
        <v>261</v>
      </c>
    </row>
  </sheetData>
  <customSheetViews>
    <customSheetView guid="{AB4AD92E-DFBB-4412-9B66-C7E2880BB84D}">
      <selection activeCell="A88" sqref="A88:XFD89"/>
      <pageMargins left="0" right="0" top="0" bottom="0" header="0" footer="0"/>
    </customSheetView>
    <customSheetView guid="{7027647C-A19E-4D13-B6A8-F9059CE89ECE}" state="hidden">
      <selection activeCell="E9" sqref="E9"/>
      <pageMargins left="0" right="0" top="0" bottom="0" header="0" footer="0"/>
    </customSheetView>
    <customSheetView guid="{2D499097-9871-4F98-906E-8A7D62322846}" state="hidden">
      <selection activeCell="E9" sqref="E9"/>
      <pageMargins left="0" right="0" top="0" bottom="0" header="0" footer="0"/>
    </customSheetView>
    <customSheetView guid="{D9E35921-F936-4153-BE4F-AAD495B0EC05}" state="hidden">
      <selection activeCell="E9" sqref="E9"/>
      <pageMargins left="0" right="0" top="0" bottom="0" header="0" footer="0"/>
    </customSheetView>
    <customSheetView guid="{8DD24889-1F3E-4B25-9264-191563233606}" state="hidden">
      <selection activeCell="E9" sqref="E9"/>
      <pageMargins left="0" right="0" top="0" bottom="0" header="0" footer="0"/>
    </customSheetView>
    <customSheetView guid="{610E5511-CE20-4543-A9B8-43F4DEEE69F6}" state="hidden">
      <selection activeCell="E9" sqref="E9"/>
      <pageMargins left="0" right="0" top="0" bottom="0" header="0" footer="0"/>
    </customSheetView>
    <customSheetView guid="{339EB14D-8B4D-4D80-B37B-D41803AA8F4F}" state="hidden">
      <selection activeCell="E9" sqref="E9"/>
      <pageMargins left="0" right="0" top="0" bottom="0" header="0" footer="0"/>
    </customSheetView>
    <customSheetView guid="{96CEDF55-40AB-46ED-96D3-2FAB03194C11}" state="hidden">
      <selection activeCell="E9" sqref="E9"/>
      <pageMargins left="0" right="0" top="0" bottom="0" header="0" footer="0"/>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AR32"/>
  <sheetViews>
    <sheetView workbookViewId="0">
      <selection activeCell="G41" sqref="G41"/>
    </sheetView>
  </sheetViews>
  <sheetFormatPr baseColWidth="10" defaultColWidth="9.1640625" defaultRowHeight="15"/>
  <cols>
    <col min="1" max="1" width="6.1640625" bestFit="1" customWidth="1"/>
    <col min="2" max="2" width="3.83203125" bestFit="1" customWidth="1"/>
    <col min="6" max="7" width="38.83203125" customWidth="1"/>
    <col min="8" max="8" width="16" customWidth="1"/>
    <col min="9" max="9" width="21.83203125" customWidth="1"/>
    <col min="10" max="11" width="17.6640625" customWidth="1"/>
  </cols>
  <sheetData>
    <row r="3" spans="1:17" ht="21">
      <c r="L3" s="223" t="s">
        <v>0</v>
      </c>
      <c r="M3" s="224"/>
      <c r="N3" s="224"/>
      <c r="O3" s="224"/>
      <c r="P3" s="224"/>
      <c r="Q3" s="225"/>
    </row>
    <row r="4" spans="1:17" ht="152">
      <c r="A4" s="2" t="s">
        <v>4439</v>
      </c>
      <c r="B4" s="3" t="s">
        <v>4440</v>
      </c>
      <c r="C4" s="4" t="s">
        <v>6</v>
      </c>
      <c r="D4" s="5" t="s">
        <v>4441</v>
      </c>
      <c r="E4" s="5" t="s">
        <v>4442</v>
      </c>
      <c r="F4" s="6" t="s">
        <v>4443</v>
      </c>
      <c r="G4" s="4" t="s">
        <v>9</v>
      </c>
      <c r="H4" s="4" t="s">
        <v>10</v>
      </c>
      <c r="I4" s="4" t="s">
        <v>13</v>
      </c>
      <c r="J4" s="7" t="s">
        <v>30</v>
      </c>
      <c r="K4" s="2" t="s">
        <v>4444</v>
      </c>
      <c r="L4" s="11" t="s">
        <v>4445</v>
      </c>
      <c r="M4" s="11" t="s">
        <v>4446</v>
      </c>
      <c r="N4" s="11" t="s">
        <v>41</v>
      </c>
      <c r="O4" s="11" t="s">
        <v>42</v>
      </c>
      <c r="P4" s="11" t="s">
        <v>43</v>
      </c>
      <c r="Q4" s="11" t="s">
        <v>44</v>
      </c>
    </row>
    <row r="5" spans="1:17" ht="16">
      <c r="A5" s="53"/>
      <c r="B5" s="54"/>
      <c r="C5" s="55"/>
      <c r="D5" s="55"/>
      <c r="E5" s="56"/>
      <c r="F5" s="57"/>
      <c r="G5" s="58"/>
      <c r="H5" s="55"/>
      <c r="I5" s="59"/>
      <c r="J5" s="59"/>
    </row>
    <row r="6" spans="1:17" ht="16">
      <c r="A6" s="60"/>
      <c r="B6" s="61"/>
      <c r="C6" s="62"/>
      <c r="D6" s="62"/>
      <c r="E6" s="63"/>
      <c r="F6" s="64"/>
      <c r="G6" s="65"/>
      <c r="H6" s="62"/>
      <c r="I6" s="66"/>
      <c r="J6" s="66"/>
    </row>
    <row r="7" spans="1:17" ht="48">
      <c r="A7" s="32">
        <v>130</v>
      </c>
      <c r="B7" s="36">
        <v>14</v>
      </c>
      <c r="C7" s="15" t="s">
        <v>4447</v>
      </c>
      <c r="D7" s="15" t="s">
        <v>177</v>
      </c>
      <c r="E7" s="15" t="s">
        <v>85</v>
      </c>
      <c r="F7" s="16" t="s">
        <v>391</v>
      </c>
      <c r="G7" s="17" t="s">
        <v>4448</v>
      </c>
      <c r="H7" s="15" t="s">
        <v>89</v>
      </c>
      <c r="I7" s="18" t="s">
        <v>394</v>
      </c>
      <c r="J7" s="18" t="s">
        <v>106</v>
      </c>
      <c r="L7" s="67" t="s">
        <v>95</v>
      </c>
      <c r="M7" s="67" t="s">
        <v>95</v>
      </c>
      <c r="N7" s="68"/>
      <c r="O7" s="68"/>
      <c r="P7" s="68"/>
      <c r="Q7" s="68"/>
    </row>
    <row r="8" spans="1:17" ht="48">
      <c r="A8" s="32" t="s">
        <v>4347</v>
      </c>
      <c r="B8" s="36"/>
      <c r="C8" s="15" t="s">
        <v>4447</v>
      </c>
      <c r="D8" s="15" t="s">
        <v>177</v>
      </c>
      <c r="E8" s="15" t="s">
        <v>85</v>
      </c>
      <c r="F8" s="87" t="s">
        <v>404</v>
      </c>
      <c r="G8" s="17" t="s">
        <v>4449</v>
      </c>
      <c r="H8" s="15" t="s">
        <v>89</v>
      </c>
      <c r="I8" s="18" t="s">
        <v>394</v>
      </c>
      <c r="J8" s="18" t="s">
        <v>106</v>
      </c>
      <c r="L8" s="67" t="s">
        <v>95</v>
      </c>
      <c r="M8" s="67" t="s">
        <v>95</v>
      </c>
      <c r="N8" s="68"/>
      <c r="O8" s="68"/>
      <c r="P8" s="68"/>
      <c r="Q8" s="68"/>
    </row>
    <row r="9" spans="1:17" ht="32">
      <c r="A9" s="32">
        <v>400</v>
      </c>
      <c r="B9" s="36">
        <v>14</v>
      </c>
      <c r="C9" s="24" t="s">
        <v>608</v>
      </c>
      <c r="D9" s="15" t="s">
        <v>205</v>
      </c>
      <c r="E9" s="15" t="s">
        <v>85</v>
      </c>
      <c r="F9" s="16" t="s">
        <v>609</v>
      </c>
      <c r="G9" s="17" t="s">
        <v>4450</v>
      </c>
      <c r="H9" s="48" t="s">
        <v>89</v>
      </c>
      <c r="I9" s="24" t="s">
        <v>394</v>
      </c>
      <c r="J9" s="18"/>
      <c r="L9" s="67" t="s">
        <v>95</v>
      </c>
      <c r="M9" s="67" t="s">
        <v>95</v>
      </c>
      <c r="N9" s="68"/>
      <c r="O9" s="68"/>
      <c r="P9" s="68"/>
      <c r="Q9" s="68"/>
    </row>
    <row r="10" spans="1:17" ht="26">
      <c r="A10" s="69"/>
      <c r="B10" s="70"/>
      <c r="C10" s="71"/>
      <c r="D10" s="72"/>
      <c r="E10" s="72"/>
      <c r="F10" s="73"/>
      <c r="G10" s="74"/>
      <c r="H10" s="75"/>
      <c r="I10" s="71"/>
      <c r="J10" s="100"/>
      <c r="L10" s="76"/>
      <c r="M10" s="76"/>
    </row>
    <row r="11" spans="1:17" ht="16">
      <c r="A11" s="69"/>
      <c r="B11" s="70"/>
      <c r="C11" s="71"/>
      <c r="D11" s="72"/>
      <c r="E11" s="72"/>
      <c r="F11" s="73"/>
      <c r="G11" s="74"/>
      <c r="H11" s="75"/>
      <c r="I11" s="71"/>
      <c r="J11" s="71"/>
    </row>
    <row r="12" spans="1:17" ht="48">
      <c r="A12" s="32">
        <v>330</v>
      </c>
      <c r="B12" s="47">
        <v>16</v>
      </c>
      <c r="C12" s="26" t="s">
        <v>4451</v>
      </c>
      <c r="D12" s="15" t="s">
        <v>205</v>
      </c>
      <c r="E12" s="15" t="s">
        <v>85</v>
      </c>
      <c r="F12" s="16" t="s">
        <v>554</v>
      </c>
      <c r="G12" s="17" t="s">
        <v>4452</v>
      </c>
      <c r="H12" s="15" t="s">
        <v>89</v>
      </c>
      <c r="I12" s="15" t="s">
        <v>394</v>
      </c>
      <c r="J12" s="18" t="s">
        <v>163</v>
      </c>
      <c r="L12" s="67" t="s">
        <v>95</v>
      </c>
      <c r="M12" s="67" t="s">
        <v>95</v>
      </c>
      <c r="N12" s="68"/>
      <c r="O12" s="68"/>
      <c r="P12" s="68"/>
      <c r="Q12" s="68"/>
    </row>
    <row r="13" spans="1:17" ht="32">
      <c r="A13" s="32">
        <v>400</v>
      </c>
      <c r="B13" s="36">
        <v>14</v>
      </c>
      <c r="C13" s="24" t="s">
        <v>608</v>
      </c>
      <c r="D13" s="15" t="s">
        <v>205</v>
      </c>
      <c r="E13" s="15" t="s">
        <v>85</v>
      </c>
      <c r="F13" s="16" t="s">
        <v>609</v>
      </c>
      <c r="G13" s="17" t="s">
        <v>4450</v>
      </c>
      <c r="H13" s="48" t="s">
        <v>89</v>
      </c>
      <c r="I13" s="24" t="s">
        <v>394</v>
      </c>
      <c r="J13" s="18"/>
      <c r="L13" s="67" t="s">
        <v>95</v>
      </c>
      <c r="M13" s="67" t="s">
        <v>95</v>
      </c>
      <c r="N13" s="68"/>
      <c r="O13" s="68"/>
      <c r="P13" s="68"/>
      <c r="Q13" s="68"/>
    </row>
    <row r="14" spans="1:17" ht="26">
      <c r="A14" s="69"/>
      <c r="B14" s="70"/>
      <c r="C14" s="71"/>
      <c r="D14" s="72"/>
      <c r="E14" s="72"/>
      <c r="F14" s="73"/>
      <c r="G14" s="74"/>
      <c r="H14" s="75"/>
      <c r="I14" s="71"/>
      <c r="J14" s="100"/>
      <c r="L14" s="76"/>
      <c r="M14" s="76"/>
    </row>
    <row r="16" spans="1:17" ht="48">
      <c r="A16" s="32">
        <v>210</v>
      </c>
      <c r="B16" s="36">
        <v>14</v>
      </c>
      <c r="C16" s="15" t="s">
        <v>561</v>
      </c>
      <c r="D16" s="15" t="s">
        <v>177</v>
      </c>
      <c r="E16" s="15" t="s">
        <v>101</v>
      </c>
      <c r="F16" s="16" t="s">
        <v>465</v>
      </c>
      <c r="G16" s="17" t="s">
        <v>4453</v>
      </c>
      <c r="H16" s="19" t="s">
        <v>111</v>
      </c>
      <c r="I16" s="30" t="s">
        <v>468</v>
      </c>
      <c r="J16" s="18" t="s">
        <v>106</v>
      </c>
      <c r="L16" s="67" t="s">
        <v>95</v>
      </c>
      <c r="M16" s="67" t="s">
        <v>95</v>
      </c>
      <c r="N16" s="67"/>
      <c r="O16" s="67"/>
      <c r="P16" s="67"/>
      <c r="Q16" s="67"/>
    </row>
    <row r="17" spans="1:44" ht="48">
      <c r="A17" s="32">
        <v>230</v>
      </c>
      <c r="B17" s="33">
        <v>15</v>
      </c>
      <c r="C17" s="15" t="s">
        <v>4447</v>
      </c>
      <c r="D17" s="15" t="s">
        <v>177</v>
      </c>
      <c r="E17" s="37" t="s">
        <v>101</v>
      </c>
      <c r="F17" s="16" t="s">
        <v>492</v>
      </c>
      <c r="G17" s="17" t="s">
        <v>4454</v>
      </c>
      <c r="H17" s="19" t="s">
        <v>111</v>
      </c>
      <c r="I17" s="27" t="s">
        <v>482</v>
      </c>
      <c r="J17" s="18" t="s">
        <v>106</v>
      </c>
      <c r="L17" s="67" t="s">
        <v>95</v>
      </c>
      <c r="M17" s="67" t="s">
        <v>95</v>
      </c>
      <c r="N17" s="67"/>
      <c r="O17" s="67"/>
      <c r="P17" s="67"/>
      <c r="Q17" s="67"/>
    </row>
    <row r="18" spans="1:44" ht="48">
      <c r="A18" s="32">
        <v>240</v>
      </c>
      <c r="B18" s="33">
        <v>15</v>
      </c>
      <c r="C18" s="15" t="s">
        <v>4447</v>
      </c>
      <c r="D18" s="15" t="s">
        <v>177</v>
      </c>
      <c r="E18" s="37" t="s">
        <v>101</v>
      </c>
      <c r="F18" s="16" t="s">
        <v>505</v>
      </c>
      <c r="G18" s="17" t="s">
        <v>4455</v>
      </c>
      <c r="H18" s="19" t="s">
        <v>111</v>
      </c>
      <c r="I18" s="27" t="s">
        <v>482</v>
      </c>
      <c r="J18" s="18" t="s">
        <v>106</v>
      </c>
      <c r="L18" s="67" t="s">
        <v>95</v>
      </c>
      <c r="M18" s="67" t="s">
        <v>95</v>
      </c>
      <c r="N18" s="67"/>
      <c r="O18" s="67"/>
      <c r="P18" s="67"/>
      <c r="Q18" s="67"/>
    </row>
    <row r="21" spans="1:44" ht="48">
      <c r="A21" s="32">
        <v>212</v>
      </c>
      <c r="B21" s="47">
        <v>16</v>
      </c>
      <c r="C21" s="15" t="s">
        <v>561</v>
      </c>
      <c r="D21" s="19" t="s">
        <v>177</v>
      </c>
      <c r="E21" s="15" t="s">
        <v>101</v>
      </c>
      <c r="F21" s="16" t="s">
        <v>477</v>
      </c>
      <c r="G21" s="17" t="s">
        <v>4456</v>
      </c>
      <c r="H21" s="19" t="s">
        <v>111</v>
      </c>
      <c r="I21" s="30" t="s">
        <v>4457</v>
      </c>
      <c r="J21" s="18" t="s">
        <v>106</v>
      </c>
      <c r="L21" s="67" t="s">
        <v>95</v>
      </c>
      <c r="M21" s="67" t="s">
        <v>95</v>
      </c>
      <c r="N21" s="67"/>
      <c r="O21" s="67"/>
      <c r="P21" s="67"/>
      <c r="Q21" s="67"/>
    </row>
    <row r="22" spans="1:44" ht="48">
      <c r="A22" s="32">
        <v>234</v>
      </c>
      <c r="B22" s="33">
        <v>17</v>
      </c>
      <c r="C22" s="15" t="s">
        <v>4447</v>
      </c>
      <c r="D22" s="19" t="s">
        <v>177</v>
      </c>
      <c r="E22" s="15" t="s">
        <v>101</v>
      </c>
      <c r="F22" s="87" t="s">
        <v>498</v>
      </c>
      <c r="G22" s="17" t="s">
        <v>4458</v>
      </c>
      <c r="H22" s="19" t="s">
        <v>111</v>
      </c>
      <c r="I22" s="30" t="s">
        <v>4459</v>
      </c>
      <c r="J22" s="18" t="s">
        <v>106</v>
      </c>
      <c r="L22" s="67" t="s">
        <v>95</v>
      </c>
      <c r="M22" s="67" t="s">
        <v>95</v>
      </c>
      <c r="N22" s="67"/>
      <c r="O22" s="67"/>
      <c r="P22" s="67"/>
      <c r="Q22" s="67"/>
    </row>
    <row r="23" spans="1:44" ht="26">
      <c r="L23" s="76"/>
      <c r="M23" s="76"/>
      <c r="N23" s="76"/>
      <c r="O23" s="76"/>
      <c r="P23" s="76"/>
      <c r="Q23" s="76"/>
    </row>
    <row r="25" spans="1:44" ht="48">
      <c r="A25" s="32">
        <v>232</v>
      </c>
      <c r="B25" s="33">
        <v>17</v>
      </c>
      <c r="C25" s="15" t="s">
        <v>4447</v>
      </c>
      <c r="D25" s="19" t="s">
        <v>177</v>
      </c>
      <c r="E25" s="15" t="s">
        <v>101</v>
      </c>
      <c r="F25" s="87" t="s">
        <v>501</v>
      </c>
      <c r="G25" s="17" t="s">
        <v>4460</v>
      </c>
      <c r="H25" s="19" t="s">
        <v>111</v>
      </c>
      <c r="I25" s="30" t="s">
        <v>4461</v>
      </c>
      <c r="J25" s="18" t="s">
        <v>106</v>
      </c>
      <c r="L25" s="67" t="s">
        <v>95</v>
      </c>
      <c r="M25" s="67" t="s">
        <v>95</v>
      </c>
      <c r="N25" s="67"/>
      <c r="O25" s="67"/>
      <c r="P25" s="67"/>
      <c r="Q25" s="67"/>
    </row>
    <row r="26" spans="1:44" ht="48">
      <c r="A26" s="32">
        <v>214</v>
      </c>
      <c r="B26" s="47">
        <v>16</v>
      </c>
      <c r="C26" s="15" t="s">
        <v>561</v>
      </c>
      <c r="D26" s="19" t="s">
        <v>177</v>
      </c>
      <c r="E26" s="15" t="s">
        <v>101</v>
      </c>
      <c r="F26" s="16" t="s">
        <v>485</v>
      </c>
      <c r="G26" s="17" t="s">
        <v>4462</v>
      </c>
      <c r="H26" s="19" t="s">
        <v>111</v>
      </c>
      <c r="I26" s="30" t="s">
        <v>4461</v>
      </c>
      <c r="J26" s="18" t="s">
        <v>106</v>
      </c>
      <c r="L26" s="67" t="s">
        <v>95</v>
      </c>
      <c r="M26" s="67" t="s">
        <v>95</v>
      </c>
      <c r="N26" s="67"/>
      <c r="O26" s="67"/>
      <c r="P26" s="67"/>
      <c r="Q26" s="67"/>
    </row>
    <row r="27" spans="1:44" ht="16">
      <c r="A27" s="77"/>
      <c r="B27" s="55"/>
      <c r="C27" s="55"/>
      <c r="D27" s="78"/>
      <c r="E27" s="79"/>
      <c r="F27" s="57"/>
      <c r="G27" s="58"/>
      <c r="H27" s="78"/>
      <c r="I27" s="59"/>
      <c r="J27" s="59"/>
    </row>
    <row r="31" spans="1:44" s="14" customFormat="1" ht="32.25" customHeight="1">
      <c r="A31" s="108">
        <v>501</v>
      </c>
      <c r="B31" s="104">
        <v>15.5</v>
      </c>
      <c r="C31" s="15" t="s">
        <v>83</v>
      </c>
      <c r="D31" s="15" t="s">
        <v>100</v>
      </c>
      <c r="E31" s="15" t="s">
        <v>85</v>
      </c>
      <c r="F31" s="16" t="s">
        <v>109</v>
      </c>
      <c r="G31" s="17" t="s">
        <v>110</v>
      </c>
      <c r="H31" s="15" t="s">
        <v>111</v>
      </c>
      <c r="I31" s="18" t="s">
        <v>112</v>
      </c>
      <c r="J31" s="18"/>
      <c r="K31"/>
      <c r="L31" s="67" t="s">
        <v>95</v>
      </c>
      <c r="M31" s="67" t="s">
        <v>95</v>
      </c>
      <c r="N31" s="67"/>
      <c r="O31" s="67"/>
      <c r="P31" s="67"/>
      <c r="Q31" s="67"/>
      <c r="R31"/>
      <c r="S31"/>
      <c r="T31"/>
      <c r="U31"/>
      <c r="V31"/>
      <c r="W31"/>
      <c r="X31"/>
      <c r="Y31"/>
      <c r="Z31"/>
      <c r="AA31"/>
      <c r="AB31"/>
      <c r="AC31"/>
      <c r="AD31"/>
      <c r="AE31"/>
      <c r="AF31"/>
      <c r="AG31"/>
      <c r="AH31"/>
      <c r="AI31"/>
      <c r="AJ31"/>
      <c r="AK31"/>
      <c r="AL31"/>
      <c r="AM31"/>
      <c r="AN31"/>
      <c r="AO31"/>
      <c r="AP31"/>
      <c r="AQ31"/>
      <c r="AR31"/>
    </row>
    <row r="32" spans="1:44" s="14" customFormat="1" ht="32.25" customHeight="1">
      <c r="A32" s="108">
        <v>502</v>
      </c>
      <c r="B32" s="104">
        <v>15.5</v>
      </c>
      <c r="C32" s="15" t="s">
        <v>83</v>
      </c>
      <c r="D32" s="15" t="s">
        <v>100</v>
      </c>
      <c r="E32" s="15" t="s">
        <v>85</v>
      </c>
      <c r="F32" s="16" t="s">
        <v>120</v>
      </c>
      <c r="G32" s="17" t="s">
        <v>121</v>
      </c>
      <c r="H32" s="15" t="s">
        <v>111</v>
      </c>
      <c r="I32" s="18" t="s">
        <v>112</v>
      </c>
      <c r="J32" s="18"/>
      <c r="K32"/>
      <c r="L32" s="67" t="s">
        <v>95</v>
      </c>
      <c r="M32" s="67" t="s">
        <v>95</v>
      </c>
      <c r="N32" s="67"/>
      <c r="O32" s="67"/>
      <c r="P32" s="67"/>
      <c r="Q32" s="67"/>
      <c r="R32"/>
      <c r="S32"/>
      <c r="T32"/>
      <c r="U32"/>
      <c r="V32"/>
      <c r="W32"/>
      <c r="X32"/>
      <c r="Y32"/>
      <c r="Z32"/>
      <c r="AA32"/>
      <c r="AB32"/>
      <c r="AC32"/>
      <c r="AD32"/>
      <c r="AE32"/>
      <c r="AF32"/>
      <c r="AG32"/>
      <c r="AH32"/>
      <c r="AI32"/>
      <c r="AJ32"/>
      <c r="AK32"/>
      <c r="AL32"/>
      <c r="AM32"/>
      <c r="AN32"/>
      <c r="AO32"/>
      <c r="AP32"/>
      <c r="AQ32"/>
      <c r="AR32"/>
    </row>
  </sheetData>
  <customSheetViews>
    <customSheetView guid="{AB4AD92E-DFBB-4412-9B66-C7E2880BB84D}" topLeftCell="A13">
      <selection activeCell="O20" sqref="O20"/>
      <pageMargins left="0" right="0" top="0" bottom="0" header="0" footer="0"/>
    </customSheetView>
    <customSheetView guid="{7027647C-A19E-4D13-B6A8-F9059CE89ECE}" topLeftCell="I10">
      <selection activeCell="O20" sqref="O20"/>
      <pageMargins left="0" right="0" top="0" bottom="0" header="0" footer="0"/>
    </customSheetView>
    <customSheetView guid="{2D499097-9871-4F98-906E-8A7D62322846}" topLeftCell="I10">
      <selection activeCell="O20" sqref="O20"/>
      <pageMargins left="0" right="0" top="0" bottom="0" header="0" footer="0"/>
    </customSheetView>
    <customSheetView guid="{D9E35921-F936-4153-BE4F-AAD495B0EC05}" topLeftCell="A13">
      <selection activeCell="F20" sqref="F20"/>
      <pageMargins left="0" right="0" top="0" bottom="0" header="0" footer="0"/>
    </customSheetView>
    <customSheetView guid="{8DD24889-1F3E-4B25-9264-191563233606}" topLeftCell="A22">
      <selection activeCell="J38" sqref="J38"/>
      <pageMargins left="0" right="0" top="0" bottom="0" header="0" footer="0"/>
    </customSheetView>
    <customSheetView guid="{610E5511-CE20-4543-A9B8-43F4DEEE69F6}" topLeftCell="I10">
      <selection activeCell="O20" sqref="O20"/>
      <pageMargins left="0" right="0" top="0" bottom="0" header="0" footer="0"/>
    </customSheetView>
    <customSheetView guid="{339EB14D-8B4D-4D80-B37B-D41803AA8F4F}" topLeftCell="A13">
      <selection activeCell="O20" sqref="O20"/>
      <pageMargins left="0" right="0" top="0" bottom="0" header="0" footer="0"/>
    </customSheetView>
    <customSheetView guid="{96CEDF55-40AB-46ED-96D3-2FAB03194C11}" topLeftCell="A13">
      <selection activeCell="O20" sqref="O20"/>
      <pageMargins left="0" right="0" top="0" bottom="0" header="0" footer="0"/>
    </customSheetView>
  </customSheetViews>
  <mergeCells count="1">
    <mergeCell ref="L3:Q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029E018109C74B868EDEC3328F3AE6" ma:contentTypeVersion="14" ma:contentTypeDescription="Create a new document." ma:contentTypeScope="" ma:versionID="532f1cfa35813bc9e7d2a97d17956534">
  <xsd:schema xmlns:xsd="http://www.w3.org/2001/XMLSchema" xmlns:xs="http://www.w3.org/2001/XMLSchema" xmlns:p="http://schemas.microsoft.com/office/2006/metadata/properties" xmlns:ns2="180496ac-9a8c-471b-a6ce-8fb8a0c9e831" xmlns:ns3="506c9c46-9d54-47b6-8385-a4e883df8be5" targetNamespace="http://schemas.microsoft.com/office/2006/metadata/properties" ma:root="true" ma:fieldsID="d1c5fde26025cda3ec7ce5877d63b543" ns2:_="" ns3:_="">
    <xsd:import namespace="180496ac-9a8c-471b-a6ce-8fb8a0c9e831"/>
    <xsd:import namespace="506c9c46-9d54-47b6-8385-a4e883df8b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0496ac-9a8c-471b-a6ce-8fb8a0c9e8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ca9f14ac-9fcf-49de-afdf-d3c7244b2d8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6c9c46-9d54-47b6-8385-a4e883df8be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4f45448e-5191-4458-b3ee-c98a5a3e7bf8}" ma:internalName="TaxCatchAll" ma:showField="CatchAllData" ma:web="506c9c46-9d54-47b6-8385-a4e883df8be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sisl xmlns:xsi="http://www.w3.org/2001/XMLSchema-instance" xmlns:xsd="http://www.w3.org/2001/XMLSchema" xmlns="http://www.boldonjames.com/2008/01/sie/internal/label" sislVersion="0" policy="5e216652-7cb1-42d3-a22f-fb5c7f348db5" origin="userSelected">
  <element uid="id_classification_internalonly" value=""/>
</sisl>
</file>

<file path=customXml/item3.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T0FBRFx1eTU3MDwvVXNlck5hbWU+PERhdGVUaW1lPjI3LzAyLzIwMTggMTA6Mzc6MzQ8L0RhdGVUaW1lPjxMYWJlbFN0cmluZz5JbnRlcm5hbDwvTGFiZWxTdHJpbmc+PC9pdGVtPjwvbGFiZWxIaXN0b3J5Pg==</Value>
</WrappedLabelHistory>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SharedWithUsers xmlns="506c9c46-9d54-47b6-8385-a4e883df8be5">
      <UserInfo>
        <DisplayName>Nuno Comenda</DisplayName>
        <AccountId>17</AccountId>
        <AccountType/>
      </UserInfo>
    </SharedWithUsers>
    <lcf76f155ced4ddcb4097134ff3c332f xmlns="180496ac-9a8c-471b-a6ce-8fb8a0c9e831">
      <Terms xmlns="http://schemas.microsoft.com/office/infopath/2007/PartnerControls"/>
    </lcf76f155ced4ddcb4097134ff3c332f>
    <TaxCatchAll xmlns="506c9c46-9d54-47b6-8385-a4e883df8be5" xsi:nil="true"/>
  </documentManagement>
</p:properties>
</file>

<file path=customXml/itemProps1.xml><?xml version="1.0" encoding="utf-8"?>
<ds:datastoreItem xmlns:ds="http://schemas.openxmlformats.org/officeDocument/2006/customXml" ds:itemID="{1B76FD58-078E-4B3D-B5C8-E970E9355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0496ac-9a8c-471b-a6ce-8fb8a0c9e831"/>
    <ds:schemaRef ds:uri="506c9c46-9d54-47b6-8385-a4e883df8b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42739E-3557-4396-AD8A-DED6099D145F}">
  <ds:schemaRefs>
    <ds:schemaRef ds:uri="http://www.w3.org/2001/XMLSchema"/>
    <ds:schemaRef ds:uri="http://www.boldonjames.com/2008/01/sie/internal/label"/>
  </ds:schemaRefs>
</ds:datastoreItem>
</file>

<file path=customXml/itemProps3.xml><?xml version="1.0" encoding="utf-8"?>
<ds:datastoreItem xmlns:ds="http://schemas.openxmlformats.org/officeDocument/2006/customXml" ds:itemID="{79317CBE-D52A-49D4-83A8-5EBF4B4B794F}">
  <ds:schemaRefs>
    <ds:schemaRef ds:uri="http://www.w3.org/2001/XMLSchema"/>
    <ds:schemaRef ds:uri="http://www.boldonjames.com/2016/02/Classifier/internal/wrappedLabelHistory"/>
  </ds:schemaRefs>
</ds:datastoreItem>
</file>

<file path=customXml/itemProps4.xml><?xml version="1.0" encoding="utf-8"?>
<ds:datastoreItem xmlns:ds="http://schemas.openxmlformats.org/officeDocument/2006/customXml" ds:itemID="{AF2711B4-E4ED-4D89-AE5D-CEAEA6815577}">
  <ds:schemaRefs>
    <ds:schemaRef ds:uri="http://schemas.microsoft.com/sharepoint/v3/contenttype/forms"/>
  </ds:schemaRefs>
</ds:datastoreItem>
</file>

<file path=customXml/itemProps5.xml><?xml version="1.0" encoding="utf-8"?>
<ds:datastoreItem xmlns:ds="http://schemas.openxmlformats.org/officeDocument/2006/customXml" ds:itemID="{DCCBB060-97C4-4248-9F04-7ABD54DF568E}">
  <ds:schemaRefs>
    <ds:schemaRef ds:uri="http://schemas.microsoft.com/office/2006/documentManagement/types"/>
    <ds:schemaRef ds:uri="http://schemas.microsoft.com/office/infopath/2007/PartnerControls"/>
    <ds:schemaRef ds:uri="http://www.w3.org/XML/1998/namespace"/>
    <ds:schemaRef ds:uri="http://purl.org/dc/terms/"/>
    <ds:schemaRef ds:uri="http://purl.org/dc/dcmitype/"/>
    <ds:schemaRef ds:uri="http://purl.org/dc/elements/1.1/"/>
    <ds:schemaRef ds:uri="180496ac-9a8c-471b-a6ce-8fb8a0c9e831"/>
    <ds:schemaRef ds:uri="http://schemas.openxmlformats.org/package/2006/metadata/core-properties"/>
    <ds:schemaRef ds:uri="506c9c46-9d54-47b6-8385-a4e883df8be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Fields in scope</vt:lpstr>
      <vt:lpstr>Fields used by CMAX import</vt:lpstr>
      <vt:lpstr>Sheet4</vt:lpstr>
      <vt:lpstr>LOVs</vt:lpstr>
      <vt:lpstr>LOV Values</vt:lpstr>
      <vt:lpstr>Node synonyms</vt:lpstr>
      <vt:lpstr>cmax in out mapping</vt:lpstr>
      <vt:lpstr>Sheet1</vt:lpstr>
      <vt:lpstr>Field Comparison</vt:lpstr>
      <vt:lpstr>Gui Family order</vt:lpstr>
      <vt:lpstr>Sheet2</vt:lpstr>
      <vt:lpstr>REF</vt:lpstr>
      <vt:lpstr>test data</vt:lpstr>
      <vt:lpstr>LOVs!Extract</vt:lpstr>
      <vt:lpstr>'Fields in scope'!Print_Titles</vt:lpstr>
    </vt:vector>
  </TitlesOfParts>
  <Manager/>
  <Company>Deutsche Börse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Sudlow Graham</dc:creator>
  <cp:keywords/>
  <dc:description/>
  <cp:lastModifiedBy>Bart Coppens</cp:lastModifiedBy>
  <cp:revision/>
  <dcterms:created xsi:type="dcterms:W3CDTF">2015-03-12T12:31:11Z</dcterms:created>
  <dcterms:modified xsi:type="dcterms:W3CDTF">2024-01-10T12:32:03Z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99add895-e19f-46f4-8606-ca4388c97171</vt:lpwstr>
  </property>
  <property fmtid="{D5CDD505-2E9C-101B-9397-08002B2CF9AE}" pid="3" name="bjSaver">
    <vt:lpwstr>N9Ibkk+NKhurO0UBzvFgH+VwClRs5dH2</vt:lpwstr>
  </property>
  <property fmtid="{D5CDD505-2E9C-101B-9397-08002B2CF9AE}" pid="4" name="bjDocumentLabelXML">
    <vt:lpwstr>&lt;?xml version="1.0" encoding="us-ascii"?&gt;&lt;sisl xmlns:xsi="http://www.w3.org/2001/XMLSchema-instance" xmlns:xsd="http://www.w3.org/2001/XMLSchema" sislVersion="0" policy="5e216652-7cb1-42d3-a22f-fb5c7f348db5" origin="userSelected" xmlns="http://www.boldonj</vt:lpwstr>
  </property>
  <property fmtid="{D5CDD505-2E9C-101B-9397-08002B2CF9AE}" pid="5" name="bjDocumentLabelXML-0">
    <vt:lpwstr>ames.com/2008/01/sie/internal/label"&gt;&lt;element uid="id_classification_internalonly" value="" /&gt;&lt;/sisl&gt;</vt:lpwstr>
  </property>
  <property fmtid="{D5CDD505-2E9C-101B-9397-08002B2CF9AE}" pid="6" name="bjDocumentSecurityLabel">
    <vt:lpwstr>Internal</vt:lpwstr>
  </property>
  <property fmtid="{D5CDD505-2E9C-101B-9397-08002B2CF9AE}" pid="7" name="DBG_Classification_ID">
    <vt:lpwstr>2</vt:lpwstr>
  </property>
  <property fmtid="{D5CDD505-2E9C-101B-9397-08002B2CF9AE}" pid="8" name="DBG_Classification_Name">
    <vt:lpwstr>Internal</vt:lpwstr>
  </property>
  <property fmtid="{D5CDD505-2E9C-101B-9397-08002B2CF9AE}" pid="9" name="bjLabelHistoryID">
    <vt:lpwstr>{79317CBE-D52A-49D4-83A8-5EBF4B4B794F}</vt:lpwstr>
  </property>
  <property fmtid="{D5CDD505-2E9C-101B-9397-08002B2CF9AE}" pid="10" name="ContentTypeId">
    <vt:lpwstr>0x010100E6029E018109C74B868EDEC3328F3AE6</vt:lpwstr>
  </property>
  <property fmtid="{D5CDD505-2E9C-101B-9397-08002B2CF9AE}" pid="11" name="MediaServiceImageTags">
    <vt:lpwstr/>
  </property>
</Properties>
</file>