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80" yWindow="160" windowWidth="27200" windowHeight="172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4" i="1"/>
  <c r="E23" i="1"/>
  <c r="E24" i="1"/>
  <c r="F23" i="1"/>
  <c r="F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H29" i="1"/>
  <c r="I29" i="1"/>
  <c r="E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H30" i="1"/>
  <c r="H31" i="1"/>
  <c r="I30" i="1"/>
  <c r="J30" i="1"/>
  <c r="I31" i="1"/>
  <c r="J31" i="1"/>
  <c r="J29" i="1"/>
</calcChain>
</file>

<file path=xl/sharedStrings.xml><?xml version="1.0" encoding="utf-8"?>
<sst xmlns="http://schemas.openxmlformats.org/spreadsheetml/2006/main" count="41" uniqueCount="38">
  <si>
    <t>Guidance</t>
  </si>
  <si>
    <t>Hardware Name</t>
  </si>
  <si>
    <t>NVIDIA Jetson Dev Board</t>
  </si>
  <si>
    <t>ASUS Xtion Pro Live</t>
  </si>
  <si>
    <t>Laser Range Finder</t>
  </si>
  <si>
    <t>Ultrasonic Range Finder (wide beam)</t>
  </si>
  <si>
    <t>Ultrasonic Range Finder (narrow beam)</t>
  </si>
  <si>
    <t>Teensy board</t>
  </si>
  <si>
    <t>ODROID XU4</t>
  </si>
  <si>
    <t>Headers</t>
  </si>
  <si>
    <t>Breadboard</t>
  </si>
  <si>
    <t>Jumpers</t>
  </si>
  <si>
    <t>Wire Kit</t>
  </si>
  <si>
    <t>Total Cost</t>
  </si>
  <si>
    <t>FLiR Camera Sensor</t>
  </si>
  <si>
    <t>XU4 Shifter Shield</t>
  </si>
  <si>
    <t>ODROID USB-CAM</t>
  </si>
  <si>
    <t>Propellers for Aliencopter Bee (your call on choice)</t>
  </si>
  <si>
    <t>HDMI Cable</t>
  </si>
  <si>
    <t>Computers</t>
  </si>
  <si>
    <t>Sensors</t>
  </si>
  <si>
    <t>Category</t>
  </si>
  <si>
    <t>Flight hardware</t>
  </si>
  <si>
    <t>Budget Total</t>
  </si>
  <si>
    <t>Enum</t>
  </si>
  <si>
    <t>Computer Totals</t>
  </si>
  <si>
    <t>Flight Hardware Totals</t>
  </si>
  <si>
    <t>Sensor Totals</t>
  </si>
  <si>
    <t>Total</t>
  </si>
  <si>
    <t>Flight Hardware</t>
  </si>
  <si>
    <t>DJI Mounting Gear</t>
  </si>
  <si>
    <t>Flir Mounting Hardware</t>
  </si>
  <si>
    <t>Odroids + Peripherals x 2</t>
  </si>
  <si>
    <t>Final demo supplies</t>
  </si>
  <si>
    <t>Cumulative Spent</t>
  </si>
  <si>
    <t>Cumulative Percentage</t>
  </si>
  <si>
    <t>Amount</t>
  </si>
  <si>
    <t>New Aliencopter 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</si>
</sst>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8" fontId="0" fillId="0" borderId="1" xfId="0" applyNumberFormat="1" applyBorder="1"/>
    <xf numFmtId="0" fontId="1" fillId="0" borderId="1" xfId="0" applyFont="1" applyBorder="1"/>
    <xf numFmtId="6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0" borderId="2" xfId="0" applyBorder="1"/>
    <xf numFmtId="0" fontId="1" fillId="0" borderId="2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98027703184"/>
          <c:y val="0.0354223433242507"/>
          <c:w val="0.737661159407097"/>
          <c:h val="0.835186551953485"/>
        </c:manualLayout>
      </c:layout>
      <c:barChart>
        <c:barDir val="col"/>
        <c:grouping val="stacked"/>
        <c:varyColors val="0"/>
        <c:ser>
          <c:idx val="0"/>
          <c:order val="0"/>
          <c:tx>
            <c:v>Budget Spent</c:v>
          </c:tx>
          <c:invertIfNegative val="0"/>
          <c:cat>
            <c:strRef>
              <c:f>Sheet1!$G$29:$G$31</c:f>
              <c:strCache>
                <c:ptCount val="3"/>
                <c:pt idx="0">
                  <c:v>Computers</c:v>
                </c:pt>
                <c:pt idx="1">
                  <c:v>Flight Hardware</c:v>
                </c:pt>
                <c:pt idx="2">
                  <c:v>Sensors</c:v>
                </c:pt>
              </c:strCache>
            </c:strRef>
          </c:cat>
          <c:val>
            <c:numRef>
              <c:f>Sheet1!$H$29:$H$31</c:f>
              <c:numCache>
                <c:formatCode>General</c:formatCode>
                <c:ptCount val="3"/>
                <c:pt idx="0">
                  <c:v>685.49</c:v>
                </c:pt>
                <c:pt idx="1">
                  <c:v>749.1600000000001</c:v>
                </c:pt>
                <c:pt idx="2">
                  <c:v>1461.85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064568"/>
        <c:axId val="2065061544"/>
      </c:barChart>
      <c:lineChart>
        <c:grouping val="standard"/>
        <c:varyColors val="0"/>
        <c:ser>
          <c:idx val="1"/>
          <c:order val="1"/>
          <c:tx>
            <c:v>Cumulative Spent</c:v>
          </c:tx>
          <c:cat>
            <c:strRef>
              <c:f>Sheet1!$G$29:$G$31</c:f>
              <c:strCache>
                <c:ptCount val="3"/>
                <c:pt idx="0">
                  <c:v>Computers</c:v>
                </c:pt>
                <c:pt idx="1">
                  <c:v>Flight Hardware</c:v>
                </c:pt>
                <c:pt idx="2">
                  <c:v>Sensors</c:v>
                </c:pt>
              </c:strCache>
            </c:strRef>
          </c:cat>
          <c:val>
            <c:numRef>
              <c:f>Sheet1!$J$29:$J$31</c:f>
              <c:numCache>
                <c:formatCode>General</c:formatCode>
                <c:ptCount val="3"/>
                <c:pt idx="0">
                  <c:v>4.569933333333333</c:v>
                </c:pt>
                <c:pt idx="1">
                  <c:v>9.564333333333333</c:v>
                </c:pt>
                <c:pt idx="2">
                  <c:v>19.31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48792"/>
        <c:axId val="2065054632"/>
      </c:lineChart>
      <c:catAx>
        <c:axId val="20650645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5061544"/>
        <c:crosses val="autoZero"/>
        <c:auto val="1"/>
        <c:lblAlgn val="ctr"/>
        <c:lblOffset val="100"/>
        <c:noMultiLvlLbl val="0"/>
      </c:catAx>
      <c:valAx>
        <c:axId val="206506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Dollars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5064568"/>
        <c:crosses val="autoZero"/>
        <c:crossBetween val="between"/>
      </c:valAx>
      <c:valAx>
        <c:axId val="2065054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Percentage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5048792"/>
        <c:crosses val="max"/>
        <c:crossBetween val="between"/>
      </c:valAx>
      <c:catAx>
        <c:axId val="206504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0546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37166006153204"/>
          <c:y val="0.234336501534038"/>
          <c:w val="0.227360308285164"/>
          <c:h val="0.1226076508828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63500</xdr:rowOff>
    </xdr:from>
    <xdr:to>
      <xdr:col>12</xdr:col>
      <xdr:colOff>317500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23" sqref="D23"/>
    </sheetView>
  </sheetViews>
  <sheetFormatPr baseColWidth="10" defaultRowHeight="15" x14ac:dyDescent="0"/>
  <cols>
    <col min="1" max="1" width="42.5" bestFit="1" customWidth="1"/>
    <col min="4" max="4" width="15.5" bestFit="1" customWidth="1"/>
    <col min="5" max="5" width="19.6640625" bestFit="1" customWidth="1"/>
    <col min="6" max="6" width="14.83203125" bestFit="1" customWidth="1"/>
    <col min="7" max="7" width="15.6640625" bestFit="1" customWidth="1"/>
    <col min="8" max="8" width="18.33203125" customWidth="1"/>
    <col min="9" max="9" width="19.33203125" customWidth="1"/>
    <col min="10" max="10" width="20.1640625" bestFit="1" customWidth="1"/>
  </cols>
  <sheetData>
    <row r="1" spans="1:6">
      <c r="A1" s="7" t="s">
        <v>1</v>
      </c>
      <c r="B1" s="6" t="s">
        <v>13</v>
      </c>
      <c r="C1" s="6" t="s">
        <v>21</v>
      </c>
      <c r="D1" s="6" t="s">
        <v>25</v>
      </c>
      <c r="E1" s="6" t="s">
        <v>26</v>
      </c>
      <c r="F1" s="8" t="s">
        <v>27</v>
      </c>
    </row>
    <row r="2" spans="1:6">
      <c r="A2" s="4" t="s">
        <v>2</v>
      </c>
      <c r="B2" s="1">
        <v>190.49</v>
      </c>
      <c r="C2" s="1">
        <v>1</v>
      </c>
      <c r="D2" s="1">
        <f>B2*IF(C2=1,1,0)</f>
        <v>190.49</v>
      </c>
      <c r="E2" s="1">
        <f>B2*IF(C2=2,1,0)</f>
        <v>0</v>
      </c>
      <c r="F2" s="4">
        <f>B2*IF(C2=3,1,0)</f>
        <v>0</v>
      </c>
    </row>
    <row r="3" spans="1:6">
      <c r="A3" s="4" t="s">
        <v>3</v>
      </c>
      <c r="B3" s="1">
        <v>170</v>
      </c>
      <c r="C3" s="1">
        <v>3</v>
      </c>
      <c r="D3" s="1">
        <f t="shared" ref="D3:D23" si="0">B3*IF(C3=1,1,0)</f>
        <v>0</v>
      </c>
      <c r="E3" s="1">
        <f t="shared" ref="E3:E23" si="1">B3*IF(C3=2,1,0)</f>
        <v>0</v>
      </c>
      <c r="F3" s="4">
        <f t="shared" ref="F3:F23" si="2">B3*IF(C3=3,1,0)</f>
        <v>170</v>
      </c>
    </row>
    <row r="4" spans="1:6">
      <c r="A4" s="4" t="s">
        <v>4</v>
      </c>
      <c r="B4" s="1">
        <v>114.95</v>
      </c>
      <c r="C4" s="1">
        <v>3</v>
      </c>
      <c r="D4" s="1">
        <f t="shared" si="0"/>
        <v>0</v>
      </c>
      <c r="E4" s="1">
        <f t="shared" si="1"/>
        <v>0</v>
      </c>
      <c r="F4" s="4">
        <f t="shared" si="2"/>
        <v>114.95</v>
      </c>
    </row>
    <row r="5" spans="1:6">
      <c r="A5" s="4" t="s">
        <v>5</v>
      </c>
      <c r="B5" s="1">
        <v>49.95</v>
      </c>
      <c r="C5" s="1">
        <v>3</v>
      </c>
      <c r="D5" s="1">
        <f t="shared" si="0"/>
        <v>0</v>
      </c>
      <c r="E5" s="1">
        <f t="shared" si="1"/>
        <v>0</v>
      </c>
      <c r="F5" s="4">
        <f t="shared" si="2"/>
        <v>49.95</v>
      </c>
    </row>
    <row r="6" spans="1:6">
      <c r="A6" s="4" t="s">
        <v>6</v>
      </c>
      <c r="B6" s="1">
        <v>49.95</v>
      </c>
      <c r="C6" s="1">
        <v>3</v>
      </c>
      <c r="D6" s="1">
        <f t="shared" si="0"/>
        <v>0</v>
      </c>
      <c r="E6" s="1">
        <f t="shared" si="1"/>
        <v>0</v>
      </c>
      <c r="F6" s="4">
        <f t="shared" si="2"/>
        <v>49.95</v>
      </c>
    </row>
    <row r="7" spans="1:6">
      <c r="A7" s="4" t="s">
        <v>7</v>
      </c>
      <c r="B7" s="1">
        <v>39.9</v>
      </c>
      <c r="C7" s="1">
        <v>1</v>
      </c>
      <c r="D7" s="1">
        <f t="shared" si="0"/>
        <v>39.9</v>
      </c>
      <c r="E7" s="1">
        <f t="shared" si="1"/>
        <v>0</v>
      </c>
      <c r="F7" s="4">
        <f t="shared" si="2"/>
        <v>0</v>
      </c>
    </row>
    <row r="8" spans="1:6">
      <c r="A8" s="4" t="s">
        <v>8</v>
      </c>
      <c r="B8" s="1">
        <v>75</v>
      </c>
      <c r="C8" s="1">
        <v>1</v>
      </c>
      <c r="D8" s="1">
        <f t="shared" si="0"/>
        <v>75</v>
      </c>
      <c r="E8" s="1">
        <f t="shared" si="1"/>
        <v>0</v>
      </c>
      <c r="F8" s="4">
        <f t="shared" si="2"/>
        <v>0</v>
      </c>
    </row>
    <row r="9" spans="1:6">
      <c r="A9" s="4" t="s">
        <v>9</v>
      </c>
      <c r="B9" s="1">
        <v>7.5</v>
      </c>
      <c r="C9" s="1">
        <v>2</v>
      </c>
      <c r="D9" s="1">
        <f t="shared" si="0"/>
        <v>0</v>
      </c>
      <c r="E9" s="1">
        <f t="shared" si="1"/>
        <v>7.5</v>
      </c>
      <c r="F9" s="4">
        <f t="shared" si="2"/>
        <v>0</v>
      </c>
    </row>
    <row r="10" spans="1:6">
      <c r="A10" s="4" t="s">
        <v>10</v>
      </c>
      <c r="B10" s="1">
        <v>5.95</v>
      </c>
      <c r="C10" s="1">
        <v>2</v>
      </c>
      <c r="D10" s="1">
        <f t="shared" si="0"/>
        <v>0</v>
      </c>
      <c r="E10" s="1">
        <f t="shared" si="1"/>
        <v>5.95</v>
      </c>
      <c r="F10" s="4">
        <f t="shared" si="2"/>
        <v>0</v>
      </c>
    </row>
    <row r="11" spans="1:6">
      <c r="A11" s="4" t="s">
        <v>11</v>
      </c>
      <c r="B11" s="1">
        <v>3.95</v>
      </c>
      <c r="C11" s="1">
        <v>2</v>
      </c>
      <c r="D11" s="1">
        <f t="shared" si="0"/>
        <v>0</v>
      </c>
      <c r="E11" s="1">
        <f t="shared" si="1"/>
        <v>3.95</v>
      </c>
      <c r="F11" s="4">
        <f t="shared" si="2"/>
        <v>0</v>
      </c>
    </row>
    <row r="12" spans="1:6">
      <c r="A12" s="4" t="s">
        <v>12</v>
      </c>
      <c r="B12" s="1">
        <v>6.95</v>
      </c>
      <c r="C12" s="1">
        <v>2</v>
      </c>
      <c r="D12" s="1">
        <f t="shared" si="0"/>
        <v>0</v>
      </c>
      <c r="E12" s="1">
        <f t="shared" si="1"/>
        <v>6.95</v>
      </c>
      <c r="F12" s="4">
        <f t="shared" si="2"/>
        <v>0</v>
      </c>
    </row>
    <row r="13" spans="1:6">
      <c r="A13" s="1" t="s">
        <v>0</v>
      </c>
      <c r="B13" s="3">
        <v>800</v>
      </c>
      <c r="C13" s="1">
        <v>3</v>
      </c>
      <c r="D13" s="1">
        <f t="shared" si="0"/>
        <v>0</v>
      </c>
      <c r="E13" s="1">
        <f t="shared" si="1"/>
        <v>0</v>
      </c>
      <c r="F13" s="4">
        <f t="shared" si="2"/>
        <v>800</v>
      </c>
    </row>
    <row r="14" spans="1:6">
      <c r="A14" s="1" t="s">
        <v>14</v>
      </c>
      <c r="B14" s="3">
        <v>260</v>
      </c>
      <c r="C14" s="1">
        <v>3</v>
      </c>
      <c r="D14" s="1">
        <f t="shared" si="0"/>
        <v>0</v>
      </c>
      <c r="E14" s="1">
        <f t="shared" si="1"/>
        <v>0</v>
      </c>
      <c r="F14" s="4">
        <f t="shared" si="2"/>
        <v>260</v>
      </c>
    </row>
    <row r="15" spans="1:6">
      <c r="A15" s="1" t="s">
        <v>15</v>
      </c>
      <c r="B15" s="3">
        <v>18</v>
      </c>
      <c r="C15" s="1">
        <v>1</v>
      </c>
      <c r="D15" s="1">
        <f t="shared" si="0"/>
        <v>18</v>
      </c>
      <c r="E15" s="1">
        <f t="shared" si="1"/>
        <v>0</v>
      </c>
      <c r="F15" s="4">
        <f t="shared" si="2"/>
        <v>0</v>
      </c>
    </row>
    <row r="16" spans="1:6">
      <c r="A16" s="1" t="s">
        <v>16</v>
      </c>
      <c r="B16" s="3">
        <v>17</v>
      </c>
      <c r="C16" s="1">
        <v>3</v>
      </c>
      <c r="D16" s="1">
        <f t="shared" si="0"/>
        <v>0</v>
      </c>
      <c r="E16" s="1">
        <f t="shared" si="1"/>
        <v>0</v>
      </c>
      <c r="F16" s="4">
        <f t="shared" si="2"/>
        <v>17</v>
      </c>
    </row>
    <row r="17" spans="1:10">
      <c r="A17" s="1" t="s">
        <v>17</v>
      </c>
      <c r="B17" s="5">
        <v>40</v>
      </c>
      <c r="C17" s="1">
        <v>2</v>
      </c>
      <c r="D17" s="1">
        <f t="shared" si="0"/>
        <v>0</v>
      </c>
      <c r="E17" s="1">
        <f t="shared" si="1"/>
        <v>40</v>
      </c>
      <c r="F17" s="4">
        <f t="shared" si="2"/>
        <v>0</v>
      </c>
    </row>
    <row r="18" spans="1:10">
      <c r="A18" s="1" t="s">
        <v>18</v>
      </c>
      <c r="B18" s="3">
        <v>5.5</v>
      </c>
      <c r="C18" s="1">
        <v>2</v>
      </c>
      <c r="D18" s="1">
        <f t="shared" si="0"/>
        <v>0</v>
      </c>
      <c r="E18" s="1">
        <f t="shared" si="1"/>
        <v>5.5</v>
      </c>
      <c r="F18" s="4">
        <f t="shared" si="2"/>
        <v>0</v>
      </c>
    </row>
    <row r="19" spans="1:10">
      <c r="A19" s="2" t="s">
        <v>30</v>
      </c>
      <c r="B19" s="3">
        <v>148</v>
      </c>
      <c r="C19" s="1">
        <v>2</v>
      </c>
      <c r="D19" s="1">
        <f t="shared" si="0"/>
        <v>0</v>
      </c>
      <c r="E19" s="1">
        <f t="shared" si="1"/>
        <v>148</v>
      </c>
      <c r="F19" s="4">
        <f t="shared" si="2"/>
        <v>0</v>
      </c>
    </row>
    <row r="20" spans="1:10">
      <c r="A20" s="2" t="s">
        <v>31</v>
      </c>
      <c r="B20" s="3">
        <v>7.71</v>
      </c>
      <c r="C20" s="1">
        <v>2</v>
      </c>
      <c r="D20" s="1">
        <f t="shared" si="0"/>
        <v>0</v>
      </c>
      <c r="E20" s="1">
        <f t="shared" si="1"/>
        <v>7.71</v>
      </c>
      <c r="F20" s="4">
        <f t="shared" si="2"/>
        <v>0</v>
      </c>
    </row>
    <row r="21" spans="1:10">
      <c r="A21" s="2" t="s">
        <v>32</v>
      </c>
      <c r="B21" s="3">
        <v>362.1</v>
      </c>
      <c r="C21" s="1">
        <v>1</v>
      </c>
      <c r="D21" s="1">
        <f t="shared" si="0"/>
        <v>362.1</v>
      </c>
      <c r="E21" s="1">
        <f t="shared" si="1"/>
        <v>0</v>
      </c>
      <c r="F21" s="4">
        <f t="shared" si="2"/>
        <v>0</v>
      </c>
    </row>
    <row r="22" spans="1:10">
      <c r="A22" s="2" t="s">
        <v>33</v>
      </c>
      <c r="B22" s="3">
        <v>371.11</v>
      </c>
      <c r="C22" s="1">
        <v>2</v>
      </c>
      <c r="D22" s="1">
        <f t="shared" si="0"/>
        <v>0</v>
      </c>
      <c r="E22" s="1">
        <f t="shared" si="1"/>
        <v>371.11</v>
      </c>
      <c r="F22" s="4">
        <f t="shared" si="2"/>
        <v>0</v>
      </c>
    </row>
    <row r="23" spans="1:10">
      <c r="A23" s="2" t="s">
        <v>37</v>
      </c>
      <c r="B23" s="3">
        <v>152.49</v>
      </c>
      <c r="C23" s="1">
        <v>2</v>
      </c>
      <c r="D23" s="1">
        <f t="shared" si="0"/>
        <v>0</v>
      </c>
      <c r="E23" s="1">
        <f t="shared" si="1"/>
        <v>152.49</v>
      </c>
      <c r="F23" s="4">
        <f t="shared" si="2"/>
        <v>0</v>
      </c>
    </row>
    <row r="24" spans="1:10">
      <c r="C24" s="9" t="s">
        <v>28</v>
      </c>
      <c r="D24" s="10">
        <f>SUM(D2:D23)</f>
        <v>685.49</v>
      </c>
      <c r="E24" s="10">
        <f>SUM(E2:E23)</f>
        <v>749.16000000000008</v>
      </c>
      <c r="F24" s="11">
        <f>SUM(F2:F23)</f>
        <v>1461.85</v>
      </c>
    </row>
    <row r="28" spans="1:10">
      <c r="H28" s="6" t="s">
        <v>36</v>
      </c>
      <c r="I28" s="6" t="s">
        <v>34</v>
      </c>
      <c r="J28" s="6" t="s">
        <v>35</v>
      </c>
    </row>
    <row r="29" spans="1:10">
      <c r="G29" s="6" t="s">
        <v>19</v>
      </c>
      <c r="H29" s="1">
        <f>D24</f>
        <v>685.49</v>
      </c>
      <c r="I29" s="1">
        <f>H29</f>
        <v>685.49</v>
      </c>
      <c r="J29" s="1">
        <f>I29/$B$30*100</f>
        <v>4.5699333333333332</v>
      </c>
    </row>
    <row r="30" spans="1:10">
      <c r="A30" s="6" t="s">
        <v>23</v>
      </c>
      <c r="B30" s="1">
        <v>15000</v>
      </c>
      <c r="G30" s="6" t="s">
        <v>29</v>
      </c>
      <c r="H30" s="1">
        <f>E24</f>
        <v>749.16000000000008</v>
      </c>
      <c r="I30" s="1">
        <f t="shared" ref="I30:I31" si="3">I29+H30</f>
        <v>1434.65</v>
      </c>
      <c r="J30" s="1">
        <f>I30/$B$30*100</f>
        <v>9.5643333333333338</v>
      </c>
    </row>
    <row r="31" spans="1:10">
      <c r="G31" s="6" t="s">
        <v>20</v>
      </c>
      <c r="H31" s="1">
        <f>F24</f>
        <v>1461.85</v>
      </c>
      <c r="I31" s="1">
        <f t="shared" si="3"/>
        <v>2896.5</v>
      </c>
      <c r="J31" s="1">
        <f>I31/$B$30*100</f>
        <v>19.309999999999999</v>
      </c>
    </row>
    <row r="33" spans="1:2">
      <c r="A33" s="6" t="s">
        <v>21</v>
      </c>
      <c r="B33" s="6" t="s">
        <v>24</v>
      </c>
    </row>
    <row r="34" spans="1:2">
      <c r="A34" s="1" t="s">
        <v>19</v>
      </c>
      <c r="B34" s="1">
        <v>1</v>
      </c>
    </row>
    <row r="35" spans="1:2">
      <c r="A35" s="1" t="s">
        <v>22</v>
      </c>
      <c r="B35" s="1">
        <v>2</v>
      </c>
    </row>
    <row r="36" spans="1:2">
      <c r="A36" s="1" t="s">
        <v>20</v>
      </c>
      <c r="B36" s="1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Ellison</dc:creator>
  <cp:lastModifiedBy>Drew Ellison</cp:lastModifiedBy>
  <dcterms:created xsi:type="dcterms:W3CDTF">2015-10-18T21:28:42Z</dcterms:created>
  <dcterms:modified xsi:type="dcterms:W3CDTF">2015-11-25T18:08:19Z</dcterms:modified>
</cp:coreProperties>
</file>