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96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I8" i="1"/>
  <c r="F13" i="1"/>
  <c r="F12" i="1"/>
  <c r="F19" i="1"/>
  <c r="I16" i="1"/>
  <c r="F21" i="1"/>
  <c r="F20" i="1"/>
  <c r="F18" i="1"/>
  <c r="F17" i="1"/>
  <c r="F16" i="1"/>
  <c r="F22" i="1"/>
  <c r="F29" i="1"/>
  <c r="F30" i="1"/>
  <c r="I29" i="1"/>
  <c r="F9" i="1"/>
  <c r="F10" i="1"/>
  <c r="F11" i="1"/>
  <c r="F14" i="1"/>
  <c r="F24" i="1"/>
  <c r="F25" i="1"/>
  <c r="F26" i="1"/>
  <c r="F27" i="1"/>
  <c r="I24" i="1"/>
  <c r="F3" i="1"/>
  <c r="F4" i="1"/>
  <c r="F5" i="1"/>
  <c r="F6" i="1"/>
  <c r="I3" i="1"/>
  <c r="L3" i="1"/>
  <c r="M3" i="1"/>
  <c r="J29" i="1"/>
  <c r="G30" i="1"/>
  <c r="G29" i="1"/>
  <c r="J24" i="1"/>
  <c r="G27" i="1"/>
  <c r="G26" i="1"/>
  <c r="G25" i="1"/>
  <c r="G24" i="1"/>
  <c r="J16" i="1"/>
  <c r="G21" i="1"/>
  <c r="G18" i="1"/>
  <c r="G17" i="1"/>
  <c r="G16" i="1"/>
  <c r="J8" i="1"/>
  <c r="G14" i="1"/>
  <c r="G12" i="1"/>
  <c r="G11" i="1"/>
  <c r="G10" i="1"/>
  <c r="G9" i="1"/>
  <c r="G8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<sst xmlns="http://schemas.openxmlformats.org/spreadsheetml/2006/main" count="108" uniqueCount="95">
  <si>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</si>
  <si>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</si>
  <si>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</si>
  <si>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</si>
  <si>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</si>
  <si>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</si>
  <si>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</si>
  <si>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</si>
  <si>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</si>
  <si>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</si>
  <si>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</si>
  <si>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</si>
  <si>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</si>
  <si>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</si>
  <si>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</si>
  <si>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</si>
  <si>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</si>
  <si>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</si>
  <si>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</si>
  <si>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</si>
  <si>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</si>
  <si>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</si>
  <si>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</si>
  <si>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</si>
  <si>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</si>
  <si>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</si>
  <si>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</si>
  <si>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</si>
  <si>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</si>
  <si>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</si>
  <si>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</si>
  <si>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</si>
  <si>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</si>
  <si>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</si>
  <si>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</si>
  <si>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</si>
  <si>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</si>
  <si>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</si>
  <si>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</si>
  <si>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</si>
  <si>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</si>
  <si>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</si>
  <si>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</si>
  <si>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</si>
  <si>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</si>
  <si>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</si>
  <si>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</si>
  <si>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</si>
  <si>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</si>
  <si>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</si>
  <si>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</si>
  <si>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</si>
  <si>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</si>
  <si>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</si>
  <si>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</si>
  <si>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</si>
  <si>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</si>
  <si>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</si>
  <si>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</si>
  <si>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</si>
  <si>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</si>
  <si>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</si>
  <si>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</si>
  <si>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</si>
  <si>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</si>
  <si>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</si>
  <si>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</si>
  <si>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</si>
  <si>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</si>
  <si>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</si>
  <si>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</si>
  <si>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</si>
  <si>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</si>
  <si>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</si>
  <si>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</si>
  <si>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</si>
  <si>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</si>
  <si>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</si>
  <si>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</si>
  <si>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</si>
  <si>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</si>
  <si>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</si>
  <si>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</si>
  <si>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</si>
  <si>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</si>
  <si>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</si>
  <si>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</si>
  <si>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</si>
  <si>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</si>
  <si>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Current-November 18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</si>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</sst>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workbookViewId="0">
      <selection activeCell="A24" sqref="A24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41.4257812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19" t="s">
        <v>89</v>
      </c>
      <c r="H1" s="19"/>
      <c r="J1" s="19" t="s">
        <v>88</v>
      </c>
      <c r="K1" s="19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90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1">
        <f>AVERAGE(AVERAGE(F3:F6),A5,AVERAGE(F3:F6),AVERAGE(F3:F6))</f>
        <v>0.1875</v>
      </c>
      <c r="J3" s="31" t="str">
        <f>B5</f>
        <v>Guidance Subsystem</v>
      </c>
      <c r="L3" s="20">
        <f>AVERAGE(AVERAGE(I3,I8,I16,I24,I29),A3,AVERAGE(I3,I8,I16,I24,I29),AVERAGE(I3,I8,I16,I24,I29))</f>
        <v>0.14774999999999999</v>
      </c>
      <c r="M3" s="26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1"/>
      <c r="J4" s="32"/>
      <c r="L4" s="20"/>
      <c r="M4" s="27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1"/>
      <c r="J5" s="32"/>
      <c r="L5" s="20"/>
      <c r="M5" s="27"/>
    </row>
    <row r="6" spans="1:13" ht="15.75" thickBot="1" x14ac:dyDescent="0.3">
      <c r="A6" s="12">
        <v>0</v>
      </c>
      <c r="B6" s="15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1"/>
      <c r="J6" s="33"/>
      <c r="L6" s="20"/>
      <c r="M6" s="27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L7" s="20"/>
      <c r="M7" s="27"/>
    </row>
    <row r="8" spans="1:13" x14ac:dyDescent="0.25">
      <c r="A8" s="12">
        <v>0.25</v>
      </c>
      <c r="B8" s="15" t="s">
        <v>9</v>
      </c>
      <c r="C8" t="s">
        <v>11</v>
      </c>
      <c r="D8" t="s">
        <v>18</v>
      </c>
      <c r="F8" s="12">
        <f>A11</f>
        <v>0.05</v>
      </c>
      <c r="G8" s="6" t="str">
        <f>B11</f>
        <v>Human Target ID</v>
      </c>
      <c r="I8" s="22">
        <f>AVERAGE(AVERAGE(F8:F12),A4,AVERAGE(F8:F12),AVERAGE(F8:F12))</f>
        <v>0.14250000000000002</v>
      </c>
      <c r="J8" s="34" t="str">
        <f>B4</f>
        <v>Tracking/ID Subsystem</v>
      </c>
      <c r="L8" s="20"/>
      <c r="M8" s="27"/>
    </row>
    <row r="9" spans="1:13" x14ac:dyDescent="0.25">
      <c r="A9" s="12">
        <v>0.75</v>
      </c>
      <c r="B9" s="15" t="s">
        <v>19</v>
      </c>
      <c r="C9" t="s">
        <v>20</v>
      </c>
      <c r="D9" t="s">
        <v>21</v>
      </c>
      <c r="E9" t="s">
        <v>85</v>
      </c>
      <c r="F9" s="12">
        <f t="shared" ref="F9:G11" si="0">A16</f>
        <v>0.25</v>
      </c>
      <c r="G9" s="6" t="str">
        <f t="shared" si="0"/>
        <v>Target Estimation</v>
      </c>
      <c r="I9" s="23"/>
      <c r="J9" s="35"/>
      <c r="L9" s="20"/>
      <c r="M9" s="27"/>
    </row>
    <row r="10" spans="1:13" x14ac:dyDescent="0.25">
      <c r="A10" s="12">
        <v>0.05</v>
      </c>
      <c r="B10" s="15" t="s">
        <v>22</v>
      </c>
      <c r="C10" t="s">
        <v>23</v>
      </c>
      <c r="D10" t="s">
        <v>91</v>
      </c>
      <c r="E10" t="s">
        <v>85</v>
      </c>
      <c r="F10" s="12">
        <f t="shared" si="0"/>
        <v>0.25</v>
      </c>
      <c r="G10" s="6" t="str">
        <f t="shared" si="0"/>
        <v>Multiple targets</v>
      </c>
      <c r="I10" s="23"/>
      <c r="J10" s="35"/>
      <c r="L10" s="20"/>
      <c r="M10" s="27"/>
    </row>
    <row r="11" spans="1:13" x14ac:dyDescent="0.25">
      <c r="A11" s="12">
        <v>0.05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0.15</v>
      </c>
      <c r="G11" s="6" t="str">
        <f t="shared" si="0"/>
        <v>Target Estimate Update</v>
      </c>
      <c r="I11" s="23"/>
      <c r="J11" s="35"/>
      <c r="L11" s="20"/>
      <c r="M11" s="27"/>
    </row>
    <row r="12" spans="1:13" x14ac:dyDescent="0.25">
      <c r="A12" s="12">
        <v>0.25</v>
      </c>
      <c r="B12" s="15" t="s">
        <v>33</v>
      </c>
      <c r="C12" t="s">
        <v>28</v>
      </c>
      <c r="D12" t="s">
        <v>29</v>
      </c>
      <c r="E12" t="s">
        <v>85</v>
      </c>
      <c r="F12" s="12">
        <f>A28</f>
        <v>0.25</v>
      </c>
      <c r="G12" s="6" t="str">
        <f>B28</f>
        <v>Target Accuracy and Range</v>
      </c>
      <c r="I12" s="23"/>
      <c r="J12" s="35"/>
      <c r="L12" s="20"/>
      <c r="M12" s="27"/>
    </row>
    <row r="13" spans="1:13" x14ac:dyDescent="0.25">
      <c r="A13" s="12">
        <v>0.1</v>
      </c>
      <c r="B13" s="15" t="s">
        <v>30</v>
      </c>
      <c r="C13" t="s">
        <v>31</v>
      </c>
      <c r="D13" t="s">
        <v>32</v>
      </c>
      <c r="E13" t="s">
        <v>85</v>
      </c>
      <c r="F13" s="12">
        <f>A27</f>
        <v>0</v>
      </c>
      <c r="G13" s="43" t="s">
        <v>94</v>
      </c>
      <c r="I13" s="23"/>
      <c r="J13" s="35"/>
      <c r="L13" s="20"/>
      <c r="M13" s="27"/>
    </row>
    <row r="14" spans="1:13" ht="15.75" thickBot="1" x14ac:dyDescent="0.3">
      <c r="A14" s="12">
        <v>0.25</v>
      </c>
      <c r="B14" s="15" t="s">
        <v>27</v>
      </c>
      <c r="C14" t="s">
        <v>34</v>
      </c>
      <c r="D14" t="s">
        <v>35</v>
      </c>
      <c r="E14" t="s">
        <v>85</v>
      </c>
      <c r="F14" s="12">
        <f t="shared" ref="F12:G14" si="1">A29</f>
        <v>0</v>
      </c>
      <c r="G14" s="43" t="str">
        <f t="shared" si="1"/>
        <v>Unique Target Tags</v>
      </c>
      <c r="I14" s="23"/>
      <c r="J14" s="36"/>
      <c r="L14" s="20"/>
      <c r="M14" s="27"/>
    </row>
    <row r="15" spans="1:13" ht="15.75" thickBot="1" x14ac:dyDescent="0.3">
      <c r="A15" s="12">
        <v>0.5</v>
      </c>
      <c r="B15" s="15" t="s">
        <v>36</v>
      </c>
      <c r="C15" t="s">
        <v>37</v>
      </c>
      <c r="D15" t="s">
        <v>38</v>
      </c>
      <c r="E15" t="s">
        <v>85</v>
      </c>
      <c r="L15" s="20"/>
      <c r="M15" s="27"/>
    </row>
    <row r="16" spans="1:13" x14ac:dyDescent="0.25">
      <c r="A16" s="12">
        <v>0.25</v>
      </c>
      <c r="B16" s="15" t="s">
        <v>39</v>
      </c>
      <c r="C16" t="s">
        <v>40</v>
      </c>
      <c r="D16" t="s">
        <v>41</v>
      </c>
      <c r="F16" s="12">
        <f t="shared" ref="F16:G18" si="2">A12</f>
        <v>0.25</v>
      </c>
      <c r="G16" s="7" t="str">
        <f t="shared" si="2"/>
        <v>Collision Correction</v>
      </c>
      <c r="I16" s="20">
        <f>AVERAGE(AVERAGE(F16:F20),A6,AVERAGE(F16:F20),AVERAGE(F16:F20))</f>
        <v>0.10499999999999998</v>
      </c>
      <c r="J16" s="40" t="str">
        <f>B6</f>
        <v>Planning Subsystem</v>
      </c>
      <c r="L16" s="20"/>
      <c r="M16" s="27"/>
    </row>
    <row r="17" spans="1:13" x14ac:dyDescent="0.25">
      <c r="A17" s="12">
        <v>0.25</v>
      </c>
      <c r="B17" s="15" t="s">
        <v>42</v>
      </c>
      <c r="C17" t="s">
        <v>43</v>
      </c>
      <c r="D17" t="s">
        <v>44</v>
      </c>
      <c r="F17" s="12">
        <f t="shared" si="2"/>
        <v>0.1</v>
      </c>
      <c r="G17" s="7" t="str">
        <f t="shared" si="2"/>
        <v>Trajectory Test</v>
      </c>
      <c r="I17" s="20"/>
      <c r="J17" s="41"/>
      <c r="L17" s="20"/>
      <c r="M17" s="27"/>
    </row>
    <row r="18" spans="1:13" x14ac:dyDescent="0.25">
      <c r="A18" s="12">
        <v>0.15</v>
      </c>
      <c r="B18" s="15" t="s">
        <v>45</v>
      </c>
      <c r="C18" t="s">
        <v>46</v>
      </c>
      <c r="D18" t="s">
        <v>47</v>
      </c>
      <c r="E18" t="s">
        <v>85</v>
      </c>
      <c r="F18" s="12">
        <f t="shared" si="2"/>
        <v>0.25</v>
      </c>
      <c r="G18" s="7" t="str">
        <f t="shared" si="2"/>
        <v>Obstacle Avoidance</v>
      </c>
      <c r="I18" s="20"/>
      <c r="J18" s="41"/>
      <c r="L18" s="20"/>
      <c r="M18" s="27"/>
    </row>
    <row r="19" spans="1:13" x14ac:dyDescent="0.25">
      <c r="A19" s="12">
        <v>0.5</v>
      </c>
      <c r="B19" s="15" t="s">
        <v>48</v>
      </c>
      <c r="C19" t="s">
        <v>49</v>
      </c>
      <c r="D19" t="s">
        <v>50</v>
      </c>
      <c r="F19" s="12">
        <f>A23</f>
        <v>0.1</v>
      </c>
      <c r="G19" s="7" t="s">
        <v>93</v>
      </c>
      <c r="I19" s="20"/>
      <c r="J19" s="41"/>
      <c r="L19" s="20"/>
      <c r="M19" s="27"/>
    </row>
    <row r="20" spans="1:13" x14ac:dyDescent="0.25">
      <c r="A20" s="12">
        <v>0.25</v>
      </c>
      <c r="B20" s="15" t="s">
        <v>51</v>
      </c>
      <c r="C20" t="s">
        <v>52</v>
      </c>
      <c r="D20" t="s">
        <v>50</v>
      </c>
      <c r="F20" s="12">
        <f>A26</f>
        <v>0</v>
      </c>
      <c r="G20" s="7" t="s">
        <v>68</v>
      </c>
      <c r="I20" s="20"/>
      <c r="J20" s="41"/>
      <c r="L20" s="20"/>
      <c r="M20" s="27"/>
    </row>
    <row r="21" spans="1:13" x14ac:dyDescent="0.25">
      <c r="A21" s="12">
        <v>0</v>
      </c>
      <c r="B21" s="16" t="s">
        <v>53</v>
      </c>
      <c r="C21" t="s">
        <v>54</v>
      </c>
      <c r="D21" t="s">
        <v>55</v>
      </c>
      <c r="F21" s="12">
        <f>A21</f>
        <v>0</v>
      </c>
      <c r="G21" s="18" t="str">
        <f>B21</f>
        <v>Delivery Zone</v>
      </c>
      <c r="I21" s="20"/>
      <c r="J21" s="41"/>
      <c r="L21" s="20"/>
      <c r="M21" s="27"/>
    </row>
    <row r="22" spans="1:13" ht="15.75" thickBot="1" x14ac:dyDescent="0.3">
      <c r="A22" s="12">
        <v>0</v>
      </c>
      <c r="B22" s="16" t="s">
        <v>56</v>
      </c>
      <c r="C22" t="s">
        <v>57</v>
      </c>
      <c r="D22" t="s">
        <v>58</v>
      </c>
      <c r="F22" s="12">
        <f>A22</f>
        <v>0</v>
      </c>
      <c r="G22" s="18" t="s">
        <v>56</v>
      </c>
      <c r="I22" s="20"/>
      <c r="J22" s="42"/>
      <c r="L22" s="20"/>
      <c r="M22" s="27"/>
    </row>
    <row r="23" spans="1:13" ht="15.75" thickBot="1" x14ac:dyDescent="0.3">
      <c r="A23" s="12">
        <v>0.1</v>
      </c>
      <c r="B23" s="15" t="s">
        <v>59</v>
      </c>
      <c r="C23" t="s">
        <v>60</v>
      </c>
      <c r="D23" t="s">
        <v>61</v>
      </c>
      <c r="L23" s="20"/>
      <c r="M23" s="27"/>
    </row>
    <row r="24" spans="1:13" x14ac:dyDescent="0.25">
      <c r="A24" s="12">
        <v>0.1</v>
      </c>
      <c r="B24" s="15" t="s">
        <v>62</v>
      </c>
      <c r="C24" t="s">
        <v>63</v>
      </c>
      <c r="D24" t="s">
        <v>64</v>
      </c>
      <c r="F24" s="12">
        <f t="shared" ref="F24:G26" si="3">A12</f>
        <v>0.25</v>
      </c>
      <c r="G24" s="8" t="str">
        <f t="shared" si="3"/>
        <v>Collision Correction</v>
      </c>
      <c r="I24" s="24">
        <f>AVERAGE(AVERAGE(F24:F27),A7,AVERAGE(F24:F27),AVERAGE(F24:F27))</f>
        <v>0.20625000000000002</v>
      </c>
      <c r="J24" s="37" t="str">
        <f>B7</f>
        <v>Controls Subsystem</v>
      </c>
      <c r="L24" s="20"/>
      <c r="M24" s="27"/>
    </row>
    <row r="25" spans="1:13" x14ac:dyDescent="0.25">
      <c r="A25" s="12">
        <v>0.1</v>
      </c>
      <c r="B25" s="15" t="s">
        <v>65</v>
      </c>
      <c r="C25" t="s">
        <v>66</v>
      </c>
      <c r="D25" t="s">
        <v>67</v>
      </c>
      <c r="F25" s="12">
        <f t="shared" si="3"/>
        <v>0.1</v>
      </c>
      <c r="G25" s="8" t="str">
        <f t="shared" si="3"/>
        <v>Trajectory Test</v>
      </c>
      <c r="I25" s="25"/>
      <c r="J25" s="38"/>
      <c r="L25" s="20"/>
      <c r="M25" s="27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E26" t="s">
        <v>85</v>
      </c>
      <c r="F26" s="12">
        <f t="shared" si="3"/>
        <v>0.25</v>
      </c>
      <c r="G26" s="8" t="str">
        <f t="shared" si="3"/>
        <v>Obstacle Avoidance</v>
      </c>
      <c r="I26" s="25"/>
      <c r="J26" s="38"/>
      <c r="L26" s="20"/>
      <c r="M26" s="27"/>
    </row>
    <row r="27" spans="1:13" ht="15.75" thickBot="1" x14ac:dyDescent="0.3">
      <c r="A27" s="12">
        <v>0</v>
      </c>
      <c r="B27" s="16" t="s">
        <v>71</v>
      </c>
      <c r="C27" t="s">
        <v>72</v>
      </c>
      <c r="D27" t="s">
        <v>73</v>
      </c>
      <c r="F27" s="12">
        <f>A19</f>
        <v>0.5</v>
      </c>
      <c r="G27" s="8" t="str">
        <f>B19</f>
        <v>Autonomous Takeoff &amp; Landing</v>
      </c>
      <c r="I27" s="25"/>
      <c r="J27" s="39"/>
      <c r="L27" s="20"/>
      <c r="M27" s="27"/>
    </row>
    <row r="28" spans="1:13" ht="15.75" thickBot="1" x14ac:dyDescent="0.3">
      <c r="A28" s="12">
        <v>0.25</v>
      </c>
      <c r="B28" s="15" t="s">
        <v>74</v>
      </c>
      <c r="C28" t="s">
        <v>75</v>
      </c>
      <c r="D28" t="s">
        <v>76</v>
      </c>
      <c r="E28" t="s">
        <v>85</v>
      </c>
      <c r="L28" s="20"/>
      <c r="M28" s="27"/>
    </row>
    <row r="29" spans="1:13" x14ac:dyDescent="0.25">
      <c r="A29" s="12">
        <v>0</v>
      </c>
      <c r="B29" s="16" t="s">
        <v>77</v>
      </c>
      <c r="C29" t="s">
        <v>78</v>
      </c>
      <c r="D29" t="s">
        <v>79</v>
      </c>
      <c r="F29" s="12">
        <f>A15</f>
        <v>0.5</v>
      </c>
      <c r="G29" s="9" t="str">
        <f>B15</f>
        <v>Durataion</v>
      </c>
      <c r="I29" s="20">
        <f>AVERAGE(AVERAGE(F29:F30),A8,AVERAGE(F29:F30),AVERAGE(F29:F30))</f>
        <v>0.34375</v>
      </c>
      <c r="J29" s="29" t="str">
        <f>B8</f>
        <v>Hardware Subsystem</v>
      </c>
      <c r="L29" s="20"/>
      <c r="M29" s="27"/>
    </row>
    <row r="30" spans="1:13" ht="15.75" thickBot="1" x14ac:dyDescent="0.3">
      <c r="F30" s="12">
        <f>A20</f>
        <v>0.25</v>
      </c>
      <c r="G30" s="9" t="str">
        <f>B20</f>
        <v>Payload</v>
      </c>
      <c r="I30" s="20"/>
      <c r="J30" s="30"/>
      <c r="L30" s="20"/>
      <c r="M30" s="28"/>
    </row>
    <row r="31" spans="1:13" x14ac:dyDescent="0.25">
      <c r="B31" s="17" t="s">
        <v>92</v>
      </c>
      <c r="J31" s="13"/>
      <c r="M31" s="13"/>
    </row>
  </sheetData>
  <mergeCells count="14">
    <mergeCell ref="L3:L30"/>
    <mergeCell ref="M3:M30"/>
    <mergeCell ref="J29:J30"/>
    <mergeCell ref="J3:J6"/>
    <mergeCell ref="J8:J14"/>
    <mergeCell ref="J24:J27"/>
    <mergeCell ref="J16:J22"/>
    <mergeCell ref="G1:H1"/>
    <mergeCell ref="J1:K1"/>
    <mergeCell ref="I29:I30"/>
    <mergeCell ref="I3:I6"/>
    <mergeCell ref="I8:I14"/>
    <mergeCell ref="I24:I27"/>
    <mergeCell ref="I16:I22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29:F30 F22">
    <cfRule type="cellIs" dxfId="39" priority="45" operator="lessThan">
      <formula>0.05</formula>
    </cfRule>
  </conditionalFormatting>
  <conditionalFormatting sqref="F3 F29:F30 F22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6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6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8:F14">
    <cfRule type="cellIs" dxfId="29" priority="34" operator="lessThan">
      <formula>0.05</formula>
    </cfRule>
  </conditionalFormatting>
  <conditionalFormatting sqref="F8:F14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6:F21">
    <cfRule type="cellIs" dxfId="25" priority="30" operator="lessThan">
      <formula>0.05</formula>
    </cfRule>
  </conditionalFormatting>
  <conditionalFormatting sqref="F16:F21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4:F27">
    <cfRule type="cellIs" dxfId="21" priority="26" operator="lessThan">
      <formula>0.05</formula>
    </cfRule>
  </conditionalFormatting>
  <conditionalFormatting sqref="F24:F27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:I6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8:I14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6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4:I27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9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2015-11-18T03:03:39Z</dcterms:modified>
</cp:coreProperties>
</file>